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vin\KS_personal\USP_587\"/>
    </mc:Choice>
  </mc:AlternateContent>
  <xr:revisionPtr revIDLastSave="0" documentId="10_ncr:8100000_{14296E19-F831-4DE1-90C4-428CF0987A75}" xr6:coauthVersionLast="32" xr6:coauthVersionMax="32" xr10:uidLastSave="{00000000-0000-0000-0000-000000000000}"/>
  <bookViews>
    <workbookView xWindow="0" yWindow="0" windowWidth="21570" windowHeight="7980" xr2:uid="{00000000-000D-0000-FFFF-FFFF00000000}"/>
  </bookViews>
  <sheets>
    <sheet name="Trip_Prod&amp;Attr" sheetId="1" r:id="rId1"/>
    <sheet name="Skims" sheetId="4" r:id="rId2"/>
    <sheet name="F-factors Lookup Table" sheetId="3" r:id="rId3"/>
    <sheet name="Observed Trips" sheetId="2" r:id="rId4"/>
  </sheets>
  <calcPr calcId="162913"/>
</workbook>
</file>

<file path=xl/calcChain.xml><?xml version="1.0" encoding="utf-8"?>
<calcChain xmlns="http://schemas.openxmlformats.org/spreadsheetml/2006/main">
  <c r="I28" i="2" l="1"/>
  <c r="I24" i="2"/>
  <c r="I25" i="2"/>
  <c r="I26" i="2"/>
  <c r="I27" i="2"/>
  <c r="I23" i="2"/>
  <c r="Q141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27" i="4"/>
  <c r="I29" i="2" l="1"/>
  <c r="D118" i="4" l="1"/>
  <c r="E118" i="4"/>
  <c r="F118" i="4"/>
  <c r="G118" i="4"/>
  <c r="H118" i="4"/>
  <c r="I118" i="4"/>
  <c r="J118" i="4"/>
  <c r="K118" i="4"/>
  <c r="L118" i="4"/>
  <c r="M118" i="4"/>
  <c r="N118" i="4"/>
  <c r="O118" i="4"/>
  <c r="P118" i="4"/>
  <c r="C118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C98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C78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C77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C58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D117" i="4" l="1"/>
  <c r="E117" i="4"/>
  <c r="H117" i="4"/>
  <c r="I117" i="4"/>
  <c r="L117" i="4"/>
  <c r="M117" i="4"/>
  <c r="P117" i="4"/>
  <c r="F117" i="4"/>
  <c r="G117" i="4"/>
  <c r="J117" i="4"/>
  <c r="K117" i="4"/>
  <c r="N117" i="4"/>
  <c r="O117" i="4"/>
  <c r="R104" i="4" l="1"/>
  <c r="R105" i="4"/>
  <c r="R106" i="4"/>
  <c r="R107" i="4"/>
  <c r="R108" i="4"/>
  <c r="R109" i="4"/>
  <c r="R110" i="4"/>
  <c r="R111" i="4"/>
  <c r="R112" i="4"/>
  <c r="R113" i="4"/>
  <c r="R114" i="4"/>
  <c r="R115" i="4"/>
  <c r="R116" i="4"/>
  <c r="R10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8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6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43" i="4"/>
  <c r="R57" i="4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4" i="2"/>
  <c r="C200" i="2"/>
  <c r="R117" i="4"/>
  <c r="R97" i="4"/>
  <c r="R77" i="4"/>
  <c r="C23" i="4"/>
  <c r="Q23" i="4" s="1"/>
  <c r="S23" i="4" s="1"/>
  <c r="D37" i="4"/>
  <c r="E37" i="4"/>
  <c r="F37" i="4"/>
  <c r="G37" i="4"/>
  <c r="H37" i="4"/>
  <c r="I37" i="4"/>
  <c r="K37" i="4"/>
  <c r="L37" i="4"/>
  <c r="M37" i="4"/>
  <c r="N37" i="4"/>
  <c r="O37" i="4"/>
  <c r="P37" i="4"/>
  <c r="C37" i="4"/>
  <c r="Q24" i="4"/>
  <c r="S24" i="4" s="1"/>
  <c r="Q25" i="4"/>
  <c r="S25" i="4" s="1"/>
  <c r="Q26" i="4"/>
  <c r="S26" i="4" s="1"/>
  <c r="Q27" i="4"/>
  <c r="S27" i="4" s="1"/>
  <c r="Q28" i="4"/>
  <c r="S28" i="4" s="1"/>
  <c r="Q29" i="4"/>
  <c r="S29" i="4" s="1"/>
  <c r="Q30" i="4"/>
  <c r="S30" i="4" s="1"/>
  <c r="Q31" i="4"/>
  <c r="S31" i="4" s="1"/>
  <c r="Q32" i="4"/>
  <c r="S32" i="4" s="1"/>
  <c r="Q33" i="4"/>
  <c r="S33" i="4" s="1"/>
  <c r="Q34" i="4"/>
  <c r="S34" i="4" s="1"/>
  <c r="Q35" i="4"/>
  <c r="S35" i="4" s="1"/>
  <c r="Q36" i="4"/>
  <c r="S36" i="4" s="1"/>
  <c r="E200" i="2" l="1"/>
  <c r="E201" i="2" s="1"/>
  <c r="C43" i="4"/>
  <c r="N38" i="1"/>
  <c r="I9" i="2"/>
  <c r="I8" i="2"/>
  <c r="I7" i="2"/>
  <c r="I6" i="2"/>
  <c r="I5" i="2"/>
  <c r="I4" i="2"/>
  <c r="J37" i="4"/>
  <c r="H38" i="1"/>
  <c r="P38" i="1" l="1"/>
  <c r="C57" i="4" l="1"/>
  <c r="C59" i="4" s="1"/>
  <c r="C63" i="4" l="1"/>
  <c r="C79" i="4" l="1"/>
  <c r="D57" i="4"/>
  <c r="D59" i="4" s="1"/>
  <c r="E57" i="4"/>
  <c r="E59" i="4" s="1"/>
  <c r="F57" i="4"/>
  <c r="F59" i="4" s="1"/>
  <c r="G57" i="4"/>
  <c r="G59" i="4" s="1"/>
  <c r="H57" i="4"/>
  <c r="H59" i="4" s="1"/>
  <c r="I57" i="4"/>
  <c r="I59" i="4" s="1"/>
  <c r="K57" i="4"/>
  <c r="K59" i="4" s="1"/>
  <c r="L57" i="4"/>
  <c r="L59" i="4" s="1"/>
  <c r="M57" i="4"/>
  <c r="M59" i="4" s="1"/>
  <c r="N57" i="4"/>
  <c r="N59" i="4" s="1"/>
  <c r="O57" i="4"/>
  <c r="O59" i="4" s="1"/>
  <c r="P57" i="4"/>
  <c r="P59" i="4" s="1"/>
  <c r="J57" i="4"/>
  <c r="J59" i="4" s="1"/>
  <c r="E79" i="4"/>
  <c r="F79" i="4"/>
  <c r="G79" i="4"/>
  <c r="H79" i="4"/>
  <c r="I79" i="4"/>
  <c r="K79" i="4"/>
  <c r="L79" i="4"/>
  <c r="M79" i="4"/>
  <c r="N79" i="4"/>
  <c r="O79" i="4"/>
  <c r="P79" i="4"/>
  <c r="J79" i="4"/>
  <c r="Q44" i="4"/>
  <c r="S44" i="4" s="1"/>
  <c r="Q64" i="4"/>
  <c r="S64" i="4" s="1"/>
  <c r="Q43" i="4"/>
  <c r="S43" i="4" s="1"/>
  <c r="Q63" i="4"/>
  <c r="S63" i="4" s="1"/>
  <c r="Q45" i="4"/>
  <c r="S45" i="4" s="1"/>
  <c r="Q65" i="4"/>
  <c r="S65" i="4" s="1"/>
  <c r="Q46" i="4"/>
  <c r="S46" i="4" s="1"/>
  <c r="Q66" i="4"/>
  <c r="S66" i="4" s="1"/>
  <c r="Q47" i="4"/>
  <c r="S47" i="4" s="1"/>
  <c r="Q67" i="4"/>
  <c r="S67" i="4" s="1"/>
  <c r="Q48" i="4"/>
  <c r="S48" i="4" s="1"/>
  <c r="Q68" i="4"/>
  <c r="S68" i="4" s="1"/>
  <c r="Q49" i="4"/>
  <c r="S49" i="4" s="1"/>
  <c r="Q69" i="4"/>
  <c r="S69" i="4" s="1"/>
  <c r="Q50" i="4"/>
  <c r="S50" i="4" s="1"/>
  <c r="Q70" i="4"/>
  <c r="S70" i="4" s="1"/>
  <c r="Q51" i="4"/>
  <c r="S51" i="4" s="1"/>
  <c r="Q71" i="4"/>
  <c r="S71" i="4" s="1"/>
  <c r="Q52" i="4"/>
  <c r="S52" i="4"/>
  <c r="Q72" i="4"/>
  <c r="S72" i="4"/>
  <c r="Q53" i="4"/>
  <c r="S53" i="4" s="1"/>
  <c r="Q73" i="4"/>
  <c r="S73" i="4" s="1"/>
  <c r="Q54" i="4"/>
  <c r="S54" i="4" s="1"/>
  <c r="Q74" i="4"/>
  <c r="S74" i="4" s="1"/>
  <c r="Q55" i="4"/>
  <c r="S55" i="4" s="1"/>
  <c r="Q75" i="4"/>
  <c r="S75" i="4" s="1"/>
  <c r="Q56" i="4"/>
  <c r="S56" i="4" s="1"/>
  <c r="Q76" i="4"/>
  <c r="S76" i="4" s="1"/>
  <c r="C83" i="4" l="1"/>
  <c r="C97" i="4" s="1"/>
  <c r="C99" i="4" s="1"/>
  <c r="Q77" i="4"/>
  <c r="D79" i="4"/>
  <c r="Q57" i="4"/>
  <c r="Q83" i="4" l="1"/>
  <c r="C137" i="4"/>
  <c r="C103" i="4"/>
  <c r="C127" i="4" s="1"/>
  <c r="C129" i="4"/>
  <c r="C133" i="4"/>
  <c r="C138" i="4"/>
  <c r="C134" i="4"/>
  <c r="C139" i="4"/>
  <c r="C130" i="4"/>
  <c r="C131" i="4"/>
  <c r="C135" i="4"/>
  <c r="C132" i="4"/>
  <c r="C136" i="4"/>
  <c r="S83" i="4"/>
  <c r="C128" i="4"/>
  <c r="C140" i="4"/>
  <c r="D97" i="4"/>
  <c r="D99" i="4" s="1"/>
  <c r="F97" i="4"/>
  <c r="F99" i="4" s="1"/>
  <c r="G97" i="4"/>
  <c r="G99" i="4" s="1"/>
  <c r="H97" i="4"/>
  <c r="H99" i="4" s="1"/>
  <c r="I97" i="4"/>
  <c r="I99" i="4" s="1"/>
  <c r="K97" i="4"/>
  <c r="K99" i="4" s="1"/>
  <c r="L97" i="4"/>
  <c r="L99" i="4" s="1"/>
  <c r="M97" i="4"/>
  <c r="M99" i="4" s="1"/>
  <c r="N97" i="4"/>
  <c r="N99" i="4" s="1"/>
  <c r="O97" i="4"/>
  <c r="O99" i="4" s="1"/>
  <c r="P97" i="4"/>
  <c r="P99" i="4" s="1"/>
  <c r="J97" i="4"/>
  <c r="J99" i="4" s="1"/>
  <c r="L128" i="4"/>
  <c r="Q84" i="4"/>
  <c r="S84" i="4" s="1"/>
  <c r="F129" i="4"/>
  <c r="P129" i="4"/>
  <c r="Q85" i="4"/>
  <c r="S85" i="4" s="1"/>
  <c r="G130" i="4"/>
  <c r="L130" i="4"/>
  <c r="Q86" i="4"/>
  <c r="S86" i="4" s="1"/>
  <c r="G131" i="4"/>
  <c r="N131" i="4"/>
  <c r="Q87" i="4"/>
  <c r="S87" i="4" s="1"/>
  <c r="L132" i="4"/>
  <c r="N132" i="4"/>
  <c r="Q88" i="4"/>
  <c r="S88" i="4" s="1"/>
  <c r="G133" i="4"/>
  <c r="O133" i="4"/>
  <c r="P133" i="4"/>
  <c r="Q89" i="4"/>
  <c r="S89" i="4" s="1"/>
  <c r="F134" i="4"/>
  <c r="G134" i="4"/>
  <c r="O134" i="4"/>
  <c r="P134" i="4"/>
  <c r="Q90" i="4"/>
  <c r="S90" i="4" s="1"/>
  <c r="P135" i="4"/>
  <c r="Q91" i="4"/>
  <c r="S91" i="4" s="1"/>
  <c r="P136" i="4"/>
  <c r="Q92" i="4"/>
  <c r="S92" i="4" s="1"/>
  <c r="L137" i="4"/>
  <c r="Q93" i="4"/>
  <c r="S93" i="4" s="1"/>
  <c r="F138" i="4"/>
  <c r="P138" i="4"/>
  <c r="Q94" i="4"/>
  <c r="S94" i="4" s="1"/>
  <c r="L139" i="4"/>
  <c r="N139" i="4"/>
  <c r="Q95" i="4"/>
  <c r="S95" i="4" s="1"/>
  <c r="G140" i="4"/>
  <c r="P140" i="4"/>
  <c r="Q96" i="4"/>
  <c r="S96" i="4" s="1"/>
  <c r="E97" i="4"/>
  <c r="E99" i="4" s="1"/>
  <c r="N140" i="4" l="1"/>
  <c r="N133" i="4"/>
  <c r="N129" i="4"/>
  <c r="D132" i="4"/>
  <c r="D130" i="4"/>
  <c r="D134" i="4"/>
  <c r="I137" i="4"/>
  <c r="N130" i="4"/>
  <c r="M139" i="4"/>
  <c r="O138" i="4"/>
  <c r="F133" i="4"/>
  <c r="O129" i="4"/>
  <c r="P131" i="4"/>
  <c r="G129" i="4"/>
  <c r="K128" i="4"/>
  <c r="M140" i="4"/>
  <c r="P139" i="4"/>
  <c r="G139" i="4"/>
  <c r="L138" i="4"/>
  <c r="P137" i="4"/>
  <c r="G137" i="4"/>
  <c r="L136" i="4"/>
  <c r="L135" i="4"/>
  <c r="G132" i="4"/>
  <c r="P130" i="4"/>
  <c r="G128" i="4"/>
  <c r="L140" i="4"/>
  <c r="G138" i="4"/>
  <c r="O137" i="4"/>
  <c r="F137" i="4"/>
  <c r="G136" i="4"/>
  <c r="G135" i="4"/>
  <c r="L134" i="4"/>
  <c r="L133" i="4"/>
  <c r="P132" i="4"/>
  <c r="L131" i="4"/>
  <c r="L129" i="4"/>
  <c r="P128" i="4"/>
  <c r="C117" i="4"/>
  <c r="C119" i="4" s="1"/>
  <c r="N138" i="4"/>
  <c r="I136" i="4"/>
  <c r="D131" i="4"/>
  <c r="D138" i="4"/>
  <c r="N137" i="4"/>
  <c r="N136" i="4"/>
  <c r="N135" i="4"/>
  <c r="I133" i="4"/>
  <c r="I132" i="4"/>
  <c r="J131" i="4"/>
  <c r="I131" i="4"/>
  <c r="I130" i="4"/>
  <c r="I129" i="4"/>
  <c r="I128" i="4"/>
  <c r="D140" i="4"/>
  <c r="D139" i="4"/>
  <c r="I135" i="4"/>
  <c r="I134" i="4"/>
  <c r="D133" i="4"/>
  <c r="I140" i="4"/>
  <c r="I139" i="4"/>
  <c r="I138" i="4"/>
  <c r="D137" i="4"/>
  <c r="M136" i="4"/>
  <c r="D136" i="4"/>
  <c r="M135" i="4"/>
  <c r="D135" i="4"/>
  <c r="N134" i="4"/>
  <c r="H131" i="4"/>
  <c r="N128" i="4"/>
  <c r="J140" i="4"/>
  <c r="H139" i="4"/>
  <c r="K138" i="4"/>
  <c r="J136" i="4"/>
  <c r="H135" i="4"/>
  <c r="K134" i="4"/>
  <c r="K129" i="4"/>
  <c r="F128" i="4"/>
  <c r="H140" i="4"/>
  <c r="J139" i="4"/>
  <c r="K137" i="4"/>
  <c r="H136" i="4"/>
  <c r="J135" i="4"/>
  <c r="K133" i="4"/>
  <c r="M131" i="4"/>
  <c r="O128" i="4"/>
  <c r="O140" i="4"/>
  <c r="K140" i="4"/>
  <c r="F140" i="4"/>
  <c r="J138" i="4"/>
  <c r="M138" i="4"/>
  <c r="H138" i="4"/>
  <c r="O136" i="4"/>
  <c r="K136" i="4"/>
  <c r="F136" i="4"/>
  <c r="J134" i="4"/>
  <c r="M134" i="4"/>
  <c r="H134" i="4"/>
  <c r="O132" i="4"/>
  <c r="K132" i="4"/>
  <c r="F132" i="4"/>
  <c r="J130" i="4"/>
  <c r="M130" i="4"/>
  <c r="H130" i="4"/>
  <c r="O139" i="4"/>
  <c r="K139" i="4"/>
  <c r="F139" i="4"/>
  <c r="J137" i="4"/>
  <c r="M137" i="4"/>
  <c r="H137" i="4"/>
  <c r="O135" i="4"/>
  <c r="K135" i="4"/>
  <c r="F135" i="4"/>
  <c r="J133" i="4"/>
  <c r="M133" i="4"/>
  <c r="H133" i="4"/>
  <c r="O131" i="4"/>
  <c r="K131" i="4"/>
  <c r="F131" i="4"/>
  <c r="J129" i="4"/>
  <c r="M129" i="4"/>
  <c r="H129" i="4"/>
  <c r="J128" i="4"/>
  <c r="M128" i="4"/>
  <c r="H128" i="4"/>
  <c r="J132" i="4"/>
  <c r="M132" i="4"/>
  <c r="H132" i="4"/>
  <c r="O130" i="4"/>
  <c r="K130" i="4"/>
  <c r="F130" i="4"/>
  <c r="E127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Q103" i="4"/>
  <c r="J119" i="4"/>
  <c r="J127" i="4"/>
  <c r="P119" i="4"/>
  <c r="P127" i="4"/>
  <c r="O119" i="4"/>
  <c r="O127" i="4"/>
  <c r="N119" i="4"/>
  <c r="N127" i="4"/>
  <c r="M119" i="4"/>
  <c r="M127" i="4"/>
  <c r="L119" i="4"/>
  <c r="L127" i="4"/>
  <c r="K119" i="4"/>
  <c r="K127" i="4"/>
  <c r="I119" i="4"/>
  <c r="I127" i="4"/>
  <c r="H119" i="4"/>
  <c r="H127" i="4"/>
  <c r="G119" i="4"/>
  <c r="G127" i="4"/>
  <c r="F119" i="4"/>
  <c r="F127" i="4"/>
  <c r="D127" i="4"/>
  <c r="Q116" i="4"/>
  <c r="S116" i="4" s="1"/>
  <c r="Q115" i="4"/>
  <c r="S115" i="4" s="1"/>
  <c r="Q114" i="4"/>
  <c r="S114" i="4" s="1"/>
  <c r="Q113" i="4"/>
  <c r="S113" i="4" s="1"/>
  <c r="Q112" i="4"/>
  <c r="S112" i="4" s="1"/>
  <c r="Q111" i="4"/>
  <c r="S111" i="4" s="1"/>
  <c r="Q110" i="4"/>
  <c r="S110" i="4" s="1"/>
  <c r="Q109" i="4"/>
  <c r="S109" i="4" s="1"/>
  <c r="Q108" i="4"/>
  <c r="S108" i="4" s="1"/>
  <c r="Q107" i="4"/>
  <c r="S107" i="4" s="1"/>
  <c r="Q106" i="4"/>
  <c r="S106" i="4" s="1"/>
  <c r="Q97" i="4"/>
  <c r="D128" i="4" l="1"/>
  <c r="Q104" i="4"/>
  <c r="S104" i="4" s="1"/>
  <c r="D129" i="4"/>
  <c r="Q105" i="4"/>
  <c r="S105" i="4" s="1"/>
  <c r="D119" i="4"/>
  <c r="S103" i="4"/>
  <c r="E119" i="4"/>
  <c r="Q117" i="4" l="1"/>
  <c r="C142" i="4"/>
  <c r="C143" i="4" s="1"/>
</calcChain>
</file>

<file path=xl/sharedStrings.xml><?xml version="1.0" encoding="utf-8"?>
<sst xmlns="http://schemas.openxmlformats.org/spreadsheetml/2006/main" count="94" uniqueCount="59">
  <si>
    <t>Total Employment</t>
  </si>
  <si>
    <t>1 Person HHs</t>
  </si>
  <si>
    <t>2 Person HHs</t>
  </si>
  <si>
    <t>3 Person HHs</t>
  </si>
  <si>
    <t>4 Person HHs</t>
  </si>
  <si>
    <t>5+ Person HHs</t>
  </si>
  <si>
    <t>Low Income HHs</t>
  </si>
  <si>
    <t>Med Income HHs</t>
  </si>
  <si>
    <t>High Income HHs</t>
  </si>
  <si>
    <t>Destination TAZ</t>
  </si>
  <si>
    <t>Origin TAZ</t>
  </si>
  <si>
    <t xml:space="preserve"> </t>
  </si>
  <si>
    <t>Synthetic F-factors</t>
  </si>
  <si>
    <t>HBW</t>
  </si>
  <si>
    <t>HBO</t>
  </si>
  <si>
    <t>NHB</t>
  </si>
  <si>
    <t>F-factors</t>
  </si>
  <si>
    <t>RowSum</t>
  </si>
  <si>
    <t>ColSum</t>
  </si>
  <si>
    <t>Col Target</t>
  </si>
  <si>
    <t>Row Target</t>
  </si>
  <si>
    <t>Demographics and Employment</t>
  </si>
  <si>
    <t>TAZ</t>
  </si>
  <si>
    <t>HBW Trip Productions</t>
  </si>
  <si>
    <t>HBW Trip Attractions</t>
  </si>
  <si>
    <t>HBW Trips</t>
  </si>
  <si>
    <t>lower</t>
  </si>
  <si>
    <t>upper</t>
  </si>
  <si>
    <t>Sum</t>
  </si>
  <si>
    <t>Iteration 0:</t>
  </si>
  <si>
    <t>Iteration 1:</t>
  </si>
  <si>
    <t>Iteration 2:</t>
  </si>
  <si>
    <t>Iteration 3: Converged trip matrix</t>
  </si>
  <si>
    <t>Total travel time:</t>
  </si>
  <si>
    <t>wgt avg travel time</t>
  </si>
  <si>
    <t>Travel Time (Min)</t>
  </si>
  <si>
    <t>total travel Time (Min)</t>
  </si>
  <si>
    <t>avg travel time per trip</t>
  </si>
  <si>
    <t>Summarize  avg travel time per trip</t>
  </si>
  <si>
    <t>trip attractions</t>
  </si>
  <si>
    <t>balanced trip attractions</t>
  </si>
  <si>
    <t>Total</t>
  </si>
  <si>
    <t>trip productions</t>
  </si>
  <si>
    <t>Iteration …</t>
  </si>
  <si>
    <t>Minutes</t>
  </si>
  <si>
    <t>Travel Time Skims</t>
  </si>
  <si>
    <t>"Observed" Person Trips &amp; Travel Time</t>
  </si>
  <si>
    <t>hh1</t>
  </si>
  <si>
    <t>hh2</t>
  </si>
  <si>
    <t>hh3</t>
  </si>
  <si>
    <t>hh4</t>
  </si>
  <si>
    <t>hh5</t>
  </si>
  <si>
    <t>empl_tot</t>
  </si>
  <si>
    <t>hbw_prod</t>
  </si>
  <si>
    <t>hbw_attract</t>
  </si>
  <si>
    <t>bal_factor</t>
  </si>
  <si>
    <t>attrs_bal</t>
  </si>
  <si>
    <t>Estimated:</t>
  </si>
  <si>
    <t>Total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</si>
</sst>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NumberFormat="1" applyBorder="1"/>
    <xf numFmtId="0" fontId="1" fillId="0" borderId="0" xfId="0" applyFont="1" applyBorder="1"/>
    <xf numFmtId="0" fontId="1" fillId="0" borderId="1" xfId="0" applyFont="1" applyBorder="1"/>
    <xf numFmtId="0" fontId="0" fillId="0" borderId="0" xfId="0" quotePrefix="1"/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4" xfId="0" applyFont="1" applyBorder="1"/>
    <xf numFmtId="2" fontId="0" fillId="0" borderId="0" xfId="0" applyNumberFormat="1"/>
    <xf numFmtId="2" fontId="1" fillId="0" borderId="4" xfId="0" applyNumberFormat="1" applyFont="1" applyBorder="1"/>
    <xf numFmtId="2" fontId="1" fillId="0" borderId="0" xfId="0" applyNumberFormat="1" applyFont="1"/>
    <xf numFmtId="0" fontId="2" fillId="0" borderId="0" xfId="0" applyFont="1"/>
    <xf numFmtId="0" fontId="0" fillId="2" borderId="0" xfId="0" applyFill="1"/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3" fillId="3" borderId="0" xfId="0" applyFont="1" applyFill="1" applyAlignment="1">
      <alignment horizontal="right" vertical="center" wrapText="1"/>
    </xf>
    <xf numFmtId="0" fontId="4" fillId="4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right" vertical="center" wrapText="1"/>
    </xf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"Observed" Trip Length Frequency</a:t>
            </a:r>
            <a:r>
              <a:rPr lang="en-US" baseline="0"/>
              <a:t> Distribution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Observed</c:v>
          </c:tx>
          <c:marker>
            <c:symbol val="square"/>
            <c:size val="5"/>
          </c:marker>
          <c:cat>
            <c:numRef>
              <c:f>'Observed Trips'!$H$4:$H$9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'Observed Trips'!$I$4:$I$9</c:f>
              <c:numCache>
                <c:formatCode>General</c:formatCode>
                <c:ptCount val="6"/>
                <c:pt idx="0">
                  <c:v>22.393202097373084</c:v>
                </c:pt>
                <c:pt idx="1">
                  <c:v>60.630873747465536</c:v>
                </c:pt>
                <c:pt idx="2">
                  <c:v>16.078991935323412</c:v>
                </c:pt>
                <c:pt idx="3">
                  <c:v>0.87765601108623259</c:v>
                </c:pt>
                <c:pt idx="4">
                  <c:v>1.9276208751789516E-2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E8-4EDC-8EBD-CA21411DC9D0}"/>
            </c:ext>
          </c:extLst>
        </c:ser>
        <c:ser>
          <c:idx val="1"/>
          <c:order val="1"/>
          <c:tx>
            <c:v>Estimated</c:v>
          </c:tx>
          <c:val>
            <c:numRef>
              <c:f>'Observed Trips'!$I$23:$I$28</c:f>
              <c:numCache>
                <c:formatCode>General</c:formatCode>
                <c:ptCount val="6"/>
                <c:pt idx="0">
                  <c:v>2.2763804697340864</c:v>
                </c:pt>
                <c:pt idx="1">
                  <c:v>59.601425738767453</c:v>
                </c:pt>
                <c:pt idx="2">
                  <c:v>35.627790410582172</c:v>
                </c:pt>
                <c:pt idx="3">
                  <c:v>2.4049481583128496</c:v>
                </c:pt>
                <c:pt idx="4">
                  <c:v>8.9455222603469595E-2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E8-4EDC-8EBD-CA21411DC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262400"/>
        <c:axId val="204272384"/>
      </c:lineChart>
      <c:catAx>
        <c:axId val="20426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4272384"/>
        <c:crosses val="autoZero"/>
        <c:auto val="1"/>
        <c:lblAlgn val="ctr"/>
        <c:lblOffset val="100"/>
        <c:noMultiLvlLbl val="0"/>
      </c:catAx>
      <c:valAx>
        <c:axId val="2042723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4262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</xdr:colOff>
      <xdr:row>2</xdr:row>
      <xdr:rowOff>19050</xdr:rowOff>
    </xdr:from>
    <xdr:to>
      <xdr:col>16</xdr:col>
      <xdr:colOff>409575</xdr:colOff>
      <xdr:row>19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0.75793</cdr:x>
      <cdr:y>0.90725</cdr:y>
    </cdr:from>
    <cdr:to>
      <cdr:x>0.92009</cdr:x>
      <cdr:y>0.97101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71812" y="2981325"/>
          <a:ext cx="657225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Min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topLeftCell="A10" workbookViewId="0">
      <selection activeCell="L18" sqref="L18"/>
    </sheetView>
  </sheetViews>
  <sheetFormatPr defaultRowHeight="15" x14ac:dyDescent="0.25"/>
  <cols>
    <col min="7" max="7" width="10" customWidth="1"/>
    <col min="8" max="8" width="8.140625" customWidth="1"/>
  </cols>
  <sheetData>
    <row r="1" spans="1:13" x14ac:dyDescent="0.25">
      <c r="A1" s="1" t="s">
        <v>21</v>
      </c>
    </row>
    <row r="3" spans="1:13" ht="45" x14ac:dyDescent="0.25">
      <c r="B3" s="16" t="s">
        <v>22</v>
      </c>
      <c r="C3" s="15" t="s">
        <v>1</v>
      </c>
      <c r="D3" s="15" t="s">
        <v>2</v>
      </c>
      <c r="E3" s="15" t="s">
        <v>3</v>
      </c>
      <c r="F3" s="15" t="s">
        <v>4</v>
      </c>
      <c r="G3" s="15" t="s">
        <v>5</v>
      </c>
      <c r="H3" s="15" t="s">
        <v>6</v>
      </c>
      <c r="I3" s="15" t="s">
        <v>7</v>
      </c>
      <c r="J3" s="15" t="s">
        <v>8</v>
      </c>
      <c r="K3" s="15" t="s">
        <v>0</v>
      </c>
      <c r="L3" s="2"/>
    </row>
    <row r="4" spans="1:13" x14ac:dyDescent="0.25">
      <c r="B4" s="5">
        <v>263</v>
      </c>
      <c r="C4">
        <v>698</v>
      </c>
      <c r="D4">
        <v>849</v>
      </c>
      <c r="E4">
        <v>319</v>
      </c>
      <c r="F4">
        <v>221</v>
      </c>
      <c r="G4">
        <v>122</v>
      </c>
      <c r="H4">
        <v>489</v>
      </c>
      <c r="I4">
        <v>509</v>
      </c>
      <c r="J4">
        <v>1211</v>
      </c>
      <c r="K4">
        <v>5993</v>
      </c>
      <c r="M4" s="1"/>
    </row>
    <row r="5" spans="1:13" x14ac:dyDescent="0.25">
      <c r="B5" s="5">
        <v>264</v>
      </c>
      <c r="C5">
        <v>673</v>
      </c>
      <c r="D5">
        <v>750</v>
      </c>
      <c r="E5">
        <v>334</v>
      </c>
      <c r="F5">
        <v>233</v>
      </c>
      <c r="G5">
        <v>142</v>
      </c>
      <c r="H5">
        <v>398</v>
      </c>
      <c r="I5">
        <v>458</v>
      </c>
      <c r="J5">
        <v>1276</v>
      </c>
      <c r="K5">
        <v>678</v>
      </c>
      <c r="M5" s="1"/>
    </row>
    <row r="6" spans="1:13" x14ac:dyDescent="0.25">
      <c r="B6" s="5">
        <v>269</v>
      </c>
      <c r="C6">
        <v>537</v>
      </c>
      <c r="D6">
        <v>661</v>
      </c>
      <c r="E6">
        <v>271</v>
      </c>
      <c r="F6">
        <v>223</v>
      </c>
      <c r="G6">
        <v>112</v>
      </c>
      <c r="H6">
        <v>289</v>
      </c>
      <c r="I6">
        <v>317</v>
      </c>
      <c r="J6">
        <v>1198</v>
      </c>
      <c r="K6">
        <v>180</v>
      </c>
      <c r="M6" s="1"/>
    </row>
    <row r="7" spans="1:13" x14ac:dyDescent="0.25">
      <c r="B7" s="5">
        <v>271</v>
      </c>
      <c r="C7">
        <v>345</v>
      </c>
      <c r="D7">
        <v>452</v>
      </c>
      <c r="E7">
        <v>267</v>
      </c>
      <c r="F7">
        <v>166</v>
      </c>
      <c r="G7">
        <v>95</v>
      </c>
      <c r="H7">
        <v>201</v>
      </c>
      <c r="I7">
        <v>223</v>
      </c>
      <c r="J7">
        <v>901</v>
      </c>
      <c r="K7">
        <v>2378</v>
      </c>
      <c r="M7" s="1"/>
    </row>
    <row r="8" spans="1:13" x14ac:dyDescent="0.25">
      <c r="B8" s="5">
        <v>272</v>
      </c>
      <c r="C8">
        <v>123</v>
      </c>
      <c r="D8">
        <v>38</v>
      </c>
      <c r="E8">
        <v>5</v>
      </c>
      <c r="F8">
        <v>6</v>
      </c>
      <c r="G8">
        <v>0</v>
      </c>
      <c r="H8">
        <v>71</v>
      </c>
      <c r="I8">
        <v>23</v>
      </c>
      <c r="J8">
        <v>78</v>
      </c>
      <c r="K8">
        <v>28138</v>
      </c>
      <c r="M8" s="1"/>
    </row>
    <row r="9" spans="1:13" x14ac:dyDescent="0.25">
      <c r="B9" s="5">
        <v>274</v>
      </c>
      <c r="C9">
        <v>656</v>
      </c>
      <c r="D9">
        <v>891</v>
      </c>
      <c r="E9">
        <v>375</v>
      </c>
      <c r="F9">
        <v>292</v>
      </c>
      <c r="G9">
        <v>149</v>
      </c>
      <c r="H9">
        <v>356</v>
      </c>
      <c r="I9">
        <v>274</v>
      </c>
      <c r="J9">
        <v>1733</v>
      </c>
      <c r="K9">
        <v>257</v>
      </c>
      <c r="M9" s="1"/>
    </row>
    <row r="10" spans="1:13" x14ac:dyDescent="0.25">
      <c r="B10" s="5">
        <v>499</v>
      </c>
      <c r="C10">
        <v>231</v>
      </c>
      <c r="D10">
        <v>265</v>
      </c>
      <c r="E10">
        <v>85</v>
      </c>
      <c r="F10">
        <v>49</v>
      </c>
      <c r="G10">
        <v>42</v>
      </c>
      <c r="H10">
        <v>213</v>
      </c>
      <c r="I10">
        <v>124</v>
      </c>
      <c r="J10">
        <v>335</v>
      </c>
      <c r="K10">
        <v>10802</v>
      </c>
      <c r="M10" s="1"/>
    </row>
    <row r="11" spans="1:13" x14ac:dyDescent="0.25">
      <c r="B11" s="5">
        <v>500</v>
      </c>
      <c r="C11">
        <v>83</v>
      </c>
      <c r="D11">
        <v>135</v>
      </c>
      <c r="E11">
        <v>66</v>
      </c>
      <c r="F11">
        <v>45</v>
      </c>
      <c r="G11">
        <v>23</v>
      </c>
      <c r="H11">
        <v>93</v>
      </c>
      <c r="I11">
        <v>50</v>
      </c>
      <c r="J11">
        <v>209</v>
      </c>
      <c r="K11">
        <v>692</v>
      </c>
      <c r="M11" s="1"/>
    </row>
    <row r="12" spans="1:13" x14ac:dyDescent="0.25">
      <c r="B12" s="5">
        <v>513</v>
      </c>
      <c r="C12">
        <v>22</v>
      </c>
      <c r="D12">
        <v>76</v>
      </c>
      <c r="E12">
        <v>44</v>
      </c>
      <c r="F12">
        <v>45</v>
      </c>
      <c r="G12">
        <v>32</v>
      </c>
      <c r="H12">
        <v>5</v>
      </c>
      <c r="I12">
        <v>31</v>
      </c>
      <c r="J12">
        <v>183</v>
      </c>
      <c r="K12">
        <v>237</v>
      </c>
      <c r="M12" s="1"/>
    </row>
    <row r="13" spans="1:13" x14ac:dyDescent="0.25">
      <c r="B13" s="5">
        <v>515</v>
      </c>
      <c r="C13">
        <v>39</v>
      </c>
      <c r="D13">
        <v>10</v>
      </c>
      <c r="E13">
        <v>0</v>
      </c>
      <c r="F13">
        <v>9</v>
      </c>
      <c r="G13">
        <v>0</v>
      </c>
      <c r="H13">
        <v>42</v>
      </c>
      <c r="I13">
        <v>16</v>
      </c>
      <c r="J13">
        <v>0</v>
      </c>
      <c r="K13">
        <v>8185</v>
      </c>
      <c r="M13" s="1"/>
    </row>
    <row r="14" spans="1:13" x14ac:dyDescent="0.25">
      <c r="B14" s="5">
        <v>516</v>
      </c>
      <c r="C14">
        <v>686</v>
      </c>
      <c r="D14">
        <v>654</v>
      </c>
      <c r="E14">
        <v>208</v>
      </c>
      <c r="F14">
        <v>87</v>
      </c>
      <c r="G14">
        <v>44</v>
      </c>
      <c r="H14">
        <v>337</v>
      </c>
      <c r="I14">
        <v>228</v>
      </c>
      <c r="J14">
        <v>1114</v>
      </c>
      <c r="K14">
        <v>10872</v>
      </c>
      <c r="M14" s="1"/>
    </row>
    <row r="15" spans="1:13" x14ac:dyDescent="0.25">
      <c r="B15" s="5">
        <v>517</v>
      </c>
      <c r="C15">
        <v>334</v>
      </c>
      <c r="D15">
        <v>446</v>
      </c>
      <c r="E15">
        <v>269</v>
      </c>
      <c r="F15">
        <v>299</v>
      </c>
      <c r="G15">
        <v>149</v>
      </c>
      <c r="H15">
        <v>109</v>
      </c>
      <c r="I15">
        <v>187</v>
      </c>
      <c r="J15">
        <v>1201</v>
      </c>
      <c r="K15">
        <v>793</v>
      </c>
      <c r="M15" s="1"/>
    </row>
    <row r="16" spans="1:13" x14ac:dyDescent="0.25">
      <c r="B16" s="5">
        <v>518</v>
      </c>
      <c r="C16">
        <v>544</v>
      </c>
      <c r="D16">
        <v>661</v>
      </c>
      <c r="E16">
        <v>289</v>
      </c>
      <c r="F16">
        <v>278</v>
      </c>
      <c r="G16">
        <v>137</v>
      </c>
      <c r="H16">
        <v>405</v>
      </c>
      <c r="I16">
        <v>419</v>
      </c>
      <c r="J16">
        <v>1085</v>
      </c>
      <c r="K16">
        <v>447</v>
      </c>
      <c r="M16" s="1"/>
    </row>
    <row r="17" spans="1:16" x14ac:dyDescent="0.25">
      <c r="A17" s="9"/>
      <c r="B17" s="6">
        <v>519</v>
      </c>
      <c r="C17" s="4">
        <v>570</v>
      </c>
      <c r="D17" s="4">
        <v>779</v>
      </c>
      <c r="E17" s="4">
        <v>383</v>
      </c>
      <c r="F17" s="4">
        <v>290</v>
      </c>
      <c r="G17" s="4">
        <v>162</v>
      </c>
      <c r="H17" s="4">
        <v>507</v>
      </c>
      <c r="I17" s="4">
        <v>312</v>
      </c>
      <c r="J17" s="4">
        <v>1365</v>
      </c>
      <c r="K17" s="4">
        <v>251</v>
      </c>
      <c r="M17" s="1"/>
    </row>
    <row r="18" spans="1:16" x14ac:dyDescent="0.25">
      <c r="M18" s="1"/>
      <c r="N18" s="1"/>
    </row>
    <row r="22" spans="1:16" x14ac:dyDescent="0.25">
      <c r="A22" s="1" t="s">
        <v>23</v>
      </c>
      <c r="M22" s="1" t="s">
        <v>24</v>
      </c>
      <c r="O22" s="14"/>
    </row>
    <row r="23" spans="1:16" x14ac:dyDescent="0.25">
      <c r="B23" t="s">
        <v>22</v>
      </c>
      <c r="H23" t="s">
        <v>42</v>
      </c>
      <c r="M23" t="s">
        <v>22</v>
      </c>
      <c r="N23" t="s">
        <v>39</v>
      </c>
      <c r="P23" t="s">
        <v>40</v>
      </c>
    </row>
    <row r="24" spans="1:16" x14ac:dyDescent="0.25">
      <c r="B24">
        <v>263</v>
      </c>
      <c r="H24" s="31">
        <v>3149.578</v>
      </c>
      <c r="K24" s="1"/>
      <c r="M24">
        <v>263</v>
      </c>
      <c r="N24" s="31">
        <v>8689.85</v>
      </c>
      <c r="P24" s="31">
        <v>2307.4448299999999</v>
      </c>
    </row>
    <row r="25" spans="1:16" x14ac:dyDescent="0.25">
      <c r="B25">
        <v>264</v>
      </c>
      <c r="H25" s="32">
        <v>3026.768</v>
      </c>
      <c r="K25" s="1"/>
      <c r="M25">
        <v>264</v>
      </c>
      <c r="N25" s="32">
        <v>983.1</v>
      </c>
      <c r="P25" s="32">
        <v>261.04581999999999</v>
      </c>
    </row>
    <row r="26" spans="1:16" x14ac:dyDescent="0.25">
      <c r="B26">
        <v>269</v>
      </c>
      <c r="H26" s="31">
        <v>2624.598</v>
      </c>
      <c r="K26" s="1"/>
      <c r="M26">
        <v>269</v>
      </c>
      <c r="N26" s="31">
        <v>261</v>
      </c>
      <c r="P26" s="31">
        <v>69.304199999999994</v>
      </c>
    </row>
    <row r="27" spans="1:16" x14ac:dyDescent="0.25">
      <c r="B27">
        <v>271</v>
      </c>
      <c r="H27" s="32">
        <v>1977.7260000000001</v>
      </c>
      <c r="K27" s="1"/>
      <c r="M27">
        <v>271</v>
      </c>
      <c r="N27" s="32">
        <v>3448.1</v>
      </c>
      <c r="P27" s="32">
        <v>915.58547999999996</v>
      </c>
    </row>
    <row r="28" spans="1:16" x14ac:dyDescent="0.25">
      <c r="B28">
        <v>272</v>
      </c>
      <c r="H28" s="31">
        <v>180.13</v>
      </c>
      <c r="K28" s="1"/>
      <c r="M28">
        <v>272</v>
      </c>
      <c r="N28" s="31">
        <v>40800.1</v>
      </c>
      <c r="P28" s="31">
        <v>10833.786529999999</v>
      </c>
    </row>
    <row r="29" spans="1:16" x14ac:dyDescent="0.25">
      <c r="B29">
        <v>274</v>
      </c>
      <c r="H29" s="32">
        <v>3484.97</v>
      </c>
      <c r="K29" s="1"/>
      <c r="M29">
        <v>274</v>
      </c>
      <c r="N29" s="32">
        <v>372.65</v>
      </c>
      <c r="P29" s="32">
        <v>98.950999999999993</v>
      </c>
    </row>
    <row r="30" spans="1:16" x14ac:dyDescent="0.25">
      <c r="B30">
        <v>499</v>
      </c>
      <c r="H30" s="31">
        <v>911.82600000000002</v>
      </c>
      <c r="K30" s="1"/>
      <c r="M30">
        <v>499</v>
      </c>
      <c r="N30" s="31">
        <v>15662.9</v>
      </c>
      <c r="P30" s="31">
        <v>4159.0220399999998</v>
      </c>
    </row>
    <row r="31" spans="1:16" x14ac:dyDescent="0.25">
      <c r="B31">
        <v>500</v>
      </c>
      <c r="H31" s="32">
        <v>536.34400000000005</v>
      </c>
      <c r="K31" s="1"/>
      <c r="M31">
        <v>500</v>
      </c>
      <c r="N31" s="32">
        <v>1003.4</v>
      </c>
      <c r="P31" s="32">
        <v>266.43615</v>
      </c>
    </row>
    <row r="32" spans="1:16" x14ac:dyDescent="0.25">
      <c r="B32">
        <v>513</v>
      </c>
      <c r="H32" s="31">
        <v>348.24799999999999</v>
      </c>
      <c r="K32" s="1"/>
      <c r="M32">
        <v>513</v>
      </c>
      <c r="N32" s="31">
        <v>343.65</v>
      </c>
      <c r="P32" s="31">
        <v>91.250529999999998</v>
      </c>
    </row>
    <row r="33" spans="2:16" x14ac:dyDescent="0.25">
      <c r="B33">
        <v>515</v>
      </c>
      <c r="H33" s="32">
        <v>68.835999999999999</v>
      </c>
      <c r="K33" s="1"/>
      <c r="M33">
        <v>515</v>
      </c>
      <c r="N33" s="32">
        <v>11868.25</v>
      </c>
      <c r="P33" s="32">
        <v>3151.4159800000002</v>
      </c>
    </row>
    <row r="34" spans="2:16" x14ac:dyDescent="0.25">
      <c r="B34">
        <v>516</v>
      </c>
      <c r="H34" s="31">
        <v>2244.848</v>
      </c>
      <c r="K34" s="1"/>
      <c r="M34">
        <v>516</v>
      </c>
      <c r="N34" s="31">
        <v>15764.4</v>
      </c>
      <c r="P34" s="31">
        <v>4185.9736700000003</v>
      </c>
    </row>
    <row r="35" spans="2:16" x14ac:dyDescent="0.25">
      <c r="B35">
        <v>517</v>
      </c>
      <c r="H35" s="32">
        <v>2307.2539999999999</v>
      </c>
      <c r="K35" s="1"/>
      <c r="M35">
        <v>517</v>
      </c>
      <c r="N35" s="32">
        <v>1149.8499999999999</v>
      </c>
      <c r="P35" s="32">
        <v>305.32350000000002</v>
      </c>
    </row>
    <row r="36" spans="2:16" x14ac:dyDescent="0.25">
      <c r="B36">
        <v>518</v>
      </c>
      <c r="H36" s="31">
        <v>2808.15</v>
      </c>
      <c r="K36" s="1"/>
      <c r="M36">
        <v>518</v>
      </c>
      <c r="N36" s="31">
        <v>648.15</v>
      </c>
      <c r="P36" s="31">
        <v>172.10543000000001</v>
      </c>
    </row>
    <row r="37" spans="2:16" x14ac:dyDescent="0.25">
      <c r="B37">
        <v>519</v>
      </c>
      <c r="H37" s="32">
        <v>3245.01</v>
      </c>
      <c r="K37" s="1"/>
      <c r="M37">
        <v>519</v>
      </c>
      <c r="N37" s="32">
        <v>363.95</v>
      </c>
      <c r="P37" s="32">
        <v>96.640860000000004</v>
      </c>
    </row>
    <row r="38" spans="2:16" x14ac:dyDescent="0.25">
      <c r="B38" t="s">
        <v>41</v>
      </c>
      <c r="H38">
        <f>SUM(H24:H37)</f>
        <v>26914.286</v>
      </c>
      <c r="K38" s="1"/>
      <c r="M38" t="s">
        <v>41</v>
      </c>
      <c r="N38">
        <f>SUM(N24:N37)</f>
        <v>101359.34999999998</v>
      </c>
      <c r="P38">
        <f>SUM(P24:P37)</f>
        <v>26914.28602</v>
      </c>
    </row>
    <row r="39" spans="2:16" x14ac:dyDescent="0.25">
      <c r="K39" s="1"/>
    </row>
    <row r="40" spans="2:16" x14ac:dyDescent="0.25">
      <c r="K40" s="1"/>
    </row>
    <row r="41" spans="2:16" x14ac:dyDescent="0.25">
      <c r="K41" s="1"/>
    </row>
    <row r="42" spans="2:16" ht="24" x14ac:dyDescent="0.25">
      <c r="B42" s="30" t="s">
        <v>22</v>
      </c>
      <c r="C42" s="30" t="s">
        <v>47</v>
      </c>
      <c r="D42" s="30" t="s">
        <v>48</v>
      </c>
      <c r="E42" s="30" t="s">
        <v>49</v>
      </c>
      <c r="F42" s="30" t="s">
        <v>50</v>
      </c>
      <c r="G42" s="30" t="s">
        <v>51</v>
      </c>
      <c r="H42" s="30" t="s">
        <v>52</v>
      </c>
      <c r="I42" s="30" t="s">
        <v>53</v>
      </c>
      <c r="J42" s="30" t="s">
        <v>54</v>
      </c>
      <c r="K42" s="30" t="s">
        <v>55</v>
      </c>
      <c r="L42" s="30" t="s">
        <v>56</v>
      </c>
    </row>
    <row r="43" spans="2:16" x14ac:dyDescent="0.25">
      <c r="B43" s="31">
        <v>263</v>
      </c>
      <c r="C43" s="31">
        <v>516.52</v>
      </c>
      <c r="D43" s="31">
        <v>1419.528</v>
      </c>
      <c r="E43" s="31">
        <v>642.46600000000001</v>
      </c>
      <c r="F43" s="31">
        <v>571.06399999999996</v>
      </c>
      <c r="G43" s="31">
        <v>344.28399999999999</v>
      </c>
      <c r="H43" s="31">
        <v>5993</v>
      </c>
      <c r="I43" s="31">
        <v>3149.578</v>
      </c>
      <c r="J43" s="31">
        <v>8689.85</v>
      </c>
      <c r="K43" s="31">
        <v>0.26553330000000003</v>
      </c>
      <c r="L43" s="31">
        <v>2307.4448299999999</v>
      </c>
    </row>
    <row r="44" spans="2:16" x14ac:dyDescent="0.25">
      <c r="B44" s="32">
        <v>264</v>
      </c>
      <c r="C44" s="32">
        <v>498.02</v>
      </c>
      <c r="D44" s="32">
        <v>1254</v>
      </c>
      <c r="E44" s="32">
        <v>672.67600000000004</v>
      </c>
      <c r="F44" s="32">
        <v>602.072</v>
      </c>
      <c r="G44" s="32">
        <v>400.72399999999999</v>
      </c>
      <c r="H44" s="32">
        <v>678</v>
      </c>
      <c r="I44" s="32">
        <v>3026.768</v>
      </c>
      <c r="J44" s="32">
        <v>983.1</v>
      </c>
      <c r="K44" s="32">
        <v>0.26553330000000003</v>
      </c>
      <c r="L44" s="32">
        <v>261.04581999999999</v>
      </c>
    </row>
    <row r="45" spans="2:16" x14ac:dyDescent="0.25">
      <c r="B45" s="31">
        <v>269</v>
      </c>
      <c r="C45" s="31">
        <v>397.38</v>
      </c>
      <c r="D45" s="31">
        <v>1105.192</v>
      </c>
      <c r="E45" s="31">
        <v>545.79399999999998</v>
      </c>
      <c r="F45" s="31">
        <v>576.23199999999997</v>
      </c>
      <c r="G45" s="31">
        <v>316.06400000000002</v>
      </c>
      <c r="H45" s="31">
        <v>180</v>
      </c>
      <c r="I45" s="31">
        <v>2624.598</v>
      </c>
      <c r="J45" s="31">
        <v>261</v>
      </c>
      <c r="K45" s="31">
        <v>0.26553330000000003</v>
      </c>
      <c r="L45" s="31">
        <v>69.304199999999994</v>
      </c>
    </row>
    <row r="46" spans="2:16" x14ac:dyDescent="0.25">
      <c r="B46" s="32">
        <v>271</v>
      </c>
      <c r="C46" s="32">
        <v>255.3</v>
      </c>
      <c r="D46" s="32">
        <v>755.74400000000003</v>
      </c>
      <c r="E46" s="32">
        <v>537.73800000000006</v>
      </c>
      <c r="F46" s="32">
        <v>428.94400000000002</v>
      </c>
      <c r="G46" s="32">
        <v>268.08999999999997</v>
      </c>
      <c r="H46" s="32">
        <v>2378</v>
      </c>
      <c r="I46" s="32">
        <v>1977.7260000000001</v>
      </c>
      <c r="J46" s="32">
        <v>3448.1</v>
      </c>
      <c r="K46" s="32">
        <v>0.26553330000000003</v>
      </c>
      <c r="L46" s="32">
        <v>915.58547999999996</v>
      </c>
    </row>
    <row r="47" spans="2:16" x14ac:dyDescent="0.25">
      <c r="B47" s="31">
        <v>272</v>
      </c>
      <c r="C47" s="31">
        <v>91.02</v>
      </c>
      <c r="D47" s="31">
        <v>63.536000000000001</v>
      </c>
      <c r="E47" s="31">
        <v>10.07</v>
      </c>
      <c r="F47" s="31">
        <v>15.504</v>
      </c>
      <c r="G47" s="31">
        <v>0</v>
      </c>
      <c r="H47" s="31">
        <v>28138</v>
      </c>
      <c r="I47" s="31">
        <v>180.13</v>
      </c>
      <c r="J47" s="31">
        <v>40800.1</v>
      </c>
      <c r="K47" s="31">
        <v>0.26553330000000003</v>
      </c>
      <c r="L47" s="31">
        <v>10833.786529999999</v>
      </c>
    </row>
    <row r="48" spans="2:16" x14ac:dyDescent="0.25">
      <c r="B48" s="32">
        <v>274</v>
      </c>
      <c r="C48" s="32">
        <v>485.44</v>
      </c>
      <c r="D48" s="32">
        <v>1489.752</v>
      </c>
      <c r="E48" s="32">
        <v>755.25</v>
      </c>
      <c r="F48" s="32">
        <v>754.52800000000002</v>
      </c>
      <c r="G48" s="32">
        <v>420.47800000000001</v>
      </c>
      <c r="H48" s="32">
        <v>257</v>
      </c>
      <c r="I48" s="32">
        <v>3484.97</v>
      </c>
      <c r="J48" s="32">
        <v>372.65</v>
      </c>
      <c r="K48" s="32">
        <v>0.26553330000000003</v>
      </c>
      <c r="L48" s="32">
        <v>98.950999999999993</v>
      </c>
    </row>
    <row r="49" spans="2:12" x14ac:dyDescent="0.25">
      <c r="B49" s="31">
        <v>499</v>
      </c>
      <c r="C49" s="31">
        <v>170.94</v>
      </c>
      <c r="D49" s="31">
        <v>443.08</v>
      </c>
      <c r="E49" s="31">
        <v>171.19</v>
      </c>
      <c r="F49" s="31">
        <v>126.616</v>
      </c>
      <c r="G49" s="31">
        <v>118.524</v>
      </c>
      <c r="H49" s="31">
        <v>10802</v>
      </c>
      <c r="I49" s="31">
        <v>911.82600000000002</v>
      </c>
      <c r="J49" s="31">
        <v>15662.9</v>
      </c>
      <c r="K49" s="31">
        <v>0.26553330000000003</v>
      </c>
      <c r="L49" s="31">
        <v>4159.0220399999998</v>
      </c>
    </row>
    <row r="50" spans="2:12" x14ac:dyDescent="0.25">
      <c r="B50" s="32">
        <v>500</v>
      </c>
      <c r="C50" s="32">
        <v>61.42</v>
      </c>
      <c r="D50" s="32">
        <v>225.72</v>
      </c>
      <c r="E50" s="32">
        <v>132.92400000000001</v>
      </c>
      <c r="F50" s="32">
        <v>116.28</v>
      </c>
      <c r="G50" s="32">
        <v>64.906000000000006</v>
      </c>
      <c r="H50" s="32">
        <v>692</v>
      </c>
      <c r="I50" s="32">
        <v>536.34400000000005</v>
      </c>
      <c r="J50" s="32">
        <v>1003.4</v>
      </c>
      <c r="K50" s="32">
        <v>0.26553330000000003</v>
      </c>
      <c r="L50" s="32">
        <v>266.43615</v>
      </c>
    </row>
    <row r="51" spans="2:12" x14ac:dyDescent="0.25">
      <c r="B51" s="31">
        <v>513</v>
      </c>
      <c r="C51" s="31">
        <v>16.28</v>
      </c>
      <c r="D51" s="31">
        <v>127.072</v>
      </c>
      <c r="E51" s="31">
        <v>88.616</v>
      </c>
      <c r="F51" s="31">
        <v>116.28</v>
      </c>
      <c r="G51" s="31">
        <v>90.304000000000002</v>
      </c>
      <c r="H51" s="31">
        <v>237</v>
      </c>
      <c r="I51" s="31">
        <v>348.24799999999999</v>
      </c>
      <c r="J51" s="31">
        <v>343.65</v>
      </c>
      <c r="K51" s="31">
        <v>0.26553330000000003</v>
      </c>
      <c r="L51" s="31">
        <v>91.250529999999998</v>
      </c>
    </row>
    <row r="52" spans="2:12" x14ac:dyDescent="0.25">
      <c r="B52" s="32">
        <v>515</v>
      </c>
      <c r="C52" s="32">
        <v>28.86</v>
      </c>
      <c r="D52" s="32">
        <v>16.72</v>
      </c>
      <c r="E52" s="32">
        <v>0</v>
      </c>
      <c r="F52" s="32">
        <v>23.256</v>
      </c>
      <c r="G52" s="32">
        <v>0</v>
      </c>
      <c r="H52" s="32">
        <v>8185</v>
      </c>
      <c r="I52" s="32">
        <v>68.835999999999999</v>
      </c>
      <c r="J52" s="32">
        <v>11868.25</v>
      </c>
      <c r="K52" s="32">
        <v>0.26553330000000003</v>
      </c>
      <c r="L52" s="32">
        <v>3151.4159800000002</v>
      </c>
    </row>
    <row r="53" spans="2:12" x14ac:dyDescent="0.25">
      <c r="B53" s="31">
        <v>516</v>
      </c>
      <c r="C53" s="31">
        <v>507.64</v>
      </c>
      <c r="D53" s="31">
        <v>1093.4880000000001</v>
      </c>
      <c r="E53" s="31">
        <v>418.91199999999998</v>
      </c>
      <c r="F53" s="31">
        <v>224.80799999999999</v>
      </c>
      <c r="G53" s="31">
        <v>124.16800000000001</v>
      </c>
      <c r="H53" s="31">
        <v>10872</v>
      </c>
      <c r="I53" s="31">
        <v>2244.848</v>
      </c>
      <c r="J53" s="31">
        <v>15764.4</v>
      </c>
      <c r="K53" s="31">
        <v>0.26553330000000003</v>
      </c>
      <c r="L53" s="31">
        <v>4185.9736700000003</v>
      </c>
    </row>
    <row r="54" spans="2:12" x14ac:dyDescent="0.25">
      <c r="B54" s="32">
        <v>517</v>
      </c>
      <c r="C54" s="32">
        <v>247.16</v>
      </c>
      <c r="D54" s="32">
        <v>745.71199999999999</v>
      </c>
      <c r="E54" s="32">
        <v>541.76599999999996</v>
      </c>
      <c r="F54" s="32">
        <v>772.61599999999999</v>
      </c>
      <c r="G54" s="32">
        <v>420.47800000000001</v>
      </c>
      <c r="H54" s="32">
        <v>793</v>
      </c>
      <c r="I54" s="32">
        <v>2307.2539999999999</v>
      </c>
      <c r="J54" s="32">
        <v>1149.8499999999999</v>
      </c>
      <c r="K54" s="32">
        <v>0.26553330000000003</v>
      </c>
      <c r="L54" s="32">
        <v>305.32350000000002</v>
      </c>
    </row>
    <row r="55" spans="2:12" x14ac:dyDescent="0.25">
      <c r="B55" s="31">
        <v>518</v>
      </c>
      <c r="C55" s="31">
        <v>402.56</v>
      </c>
      <c r="D55" s="31">
        <v>1105.192</v>
      </c>
      <c r="E55" s="31">
        <v>582.04600000000005</v>
      </c>
      <c r="F55" s="31">
        <v>718.35199999999998</v>
      </c>
      <c r="G55" s="31">
        <v>386.61399999999998</v>
      </c>
      <c r="H55" s="31">
        <v>447</v>
      </c>
      <c r="I55" s="31">
        <v>2808.15</v>
      </c>
      <c r="J55" s="31">
        <v>648.15</v>
      </c>
      <c r="K55" s="31">
        <v>0.26553330000000003</v>
      </c>
      <c r="L55" s="31">
        <v>172.10543000000001</v>
      </c>
    </row>
    <row r="56" spans="2:12" x14ac:dyDescent="0.25">
      <c r="B56" s="32">
        <v>519</v>
      </c>
      <c r="C56" s="32">
        <v>421.8</v>
      </c>
      <c r="D56" s="32">
        <v>1302.4880000000001</v>
      </c>
      <c r="E56" s="32">
        <v>771.36199999999997</v>
      </c>
      <c r="F56" s="32">
        <v>749.36</v>
      </c>
      <c r="G56" s="32">
        <v>457.16399999999999</v>
      </c>
      <c r="H56" s="32">
        <v>251</v>
      </c>
      <c r="I56" s="32">
        <v>3245.01</v>
      </c>
      <c r="J56" s="32">
        <v>363.95</v>
      </c>
      <c r="K56" s="32">
        <v>0.26553330000000003</v>
      </c>
      <c r="L56" s="32">
        <v>96.640860000000004</v>
      </c>
    </row>
  </sheetData>
  <sortState ref="A4:K22">
    <sortCondition ref="B4:B2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43"/>
  <sheetViews>
    <sheetView topLeftCell="A100" workbookViewId="0">
      <selection activeCell="S18" sqref="S18"/>
    </sheetView>
  </sheetViews>
  <sheetFormatPr defaultRowHeight="15" x14ac:dyDescent="0.25"/>
  <cols>
    <col min="1" max="1" width="8.28515625" customWidth="1"/>
    <col min="2" max="2" width="4" bestFit="1" customWidth="1"/>
    <col min="3" max="3" width="8" bestFit="1" customWidth="1"/>
    <col min="4" max="15" width="7" customWidth="1"/>
    <col min="16" max="16" width="7.85546875" customWidth="1"/>
    <col min="17" max="17" width="10.7109375" customWidth="1"/>
    <col min="18" max="18" width="8" bestFit="1" customWidth="1"/>
    <col min="19" max="21" width="9" bestFit="1" customWidth="1"/>
    <col min="22" max="22" width="11.28515625" hidden="1" customWidth="1"/>
  </cols>
  <sheetData>
    <row r="1" spans="1:16" x14ac:dyDescent="0.25">
      <c r="A1" s="1" t="s">
        <v>45</v>
      </c>
    </row>
    <row r="3" spans="1:16" x14ac:dyDescent="0.25">
      <c r="A3" s="7"/>
      <c r="B3" s="8" t="s">
        <v>11</v>
      </c>
      <c r="C3" s="23" t="s">
        <v>9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8"/>
    </row>
    <row r="4" spans="1:16" x14ac:dyDescent="0.25">
      <c r="A4" s="4"/>
      <c r="B4" s="6"/>
      <c r="C4" s="4">
        <v>263</v>
      </c>
      <c r="D4" s="4">
        <v>264</v>
      </c>
      <c r="E4" s="4">
        <v>269</v>
      </c>
      <c r="F4" s="4">
        <v>271</v>
      </c>
      <c r="G4" s="4">
        <v>272</v>
      </c>
      <c r="H4" s="4">
        <v>274</v>
      </c>
      <c r="I4" s="4">
        <v>499</v>
      </c>
      <c r="J4" s="4">
        <v>500</v>
      </c>
      <c r="K4" s="4">
        <v>513</v>
      </c>
      <c r="L4" s="4">
        <v>515</v>
      </c>
      <c r="M4" s="4">
        <v>516</v>
      </c>
      <c r="N4" s="4">
        <v>517</v>
      </c>
      <c r="O4" s="4">
        <v>518</v>
      </c>
      <c r="P4" s="6">
        <v>519</v>
      </c>
    </row>
    <row r="5" spans="1:16" x14ac:dyDescent="0.25">
      <c r="A5" s="25" t="s">
        <v>10</v>
      </c>
      <c r="B5" s="8">
        <v>263</v>
      </c>
      <c r="C5" s="7">
        <v>6.0467000000000004</v>
      </c>
      <c r="D5" s="7">
        <v>9.8569999999999993</v>
      </c>
      <c r="E5" s="7">
        <v>10.747999999999999</v>
      </c>
      <c r="F5" s="7">
        <v>13.311</v>
      </c>
      <c r="G5" s="7">
        <v>14.343</v>
      </c>
      <c r="H5" s="7">
        <v>18.113</v>
      </c>
      <c r="I5" s="7">
        <v>14.46</v>
      </c>
      <c r="J5">
        <v>18.259</v>
      </c>
      <c r="K5" s="7">
        <v>14.529</v>
      </c>
      <c r="L5" s="7">
        <v>10.635</v>
      </c>
      <c r="M5" s="7">
        <v>10.992000000000001</v>
      </c>
      <c r="N5" s="7">
        <v>14.718</v>
      </c>
      <c r="O5" s="7">
        <v>13.525</v>
      </c>
      <c r="P5" s="8">
        <v>15.547000000000001</v>
      </c>
    </row>
    <row r="6" spans="1:16" x14ac:dyDescent="0.25">
      <c r="A6" s="26"/>
      <c r="B6" s="5">
        <v>264</v>
      </c>
      <c r="C6" s="9">
        <v>9.8409999999999993</v>
      </c>
      <c r="D6" s="9">
        <v>5.1109</v>
      </c>
      <c r="E6" s="9">
        <v>6.64</v>
      </c>
      <c r="F6" s="9">
        <v>9.2029999999999994</v>
      </c>
      <c r="G6" s="9">
        <v>10.169</v>
      </c>
      <c r="H6" s="9">
        <v>14.311</v>
      </c>
      <c r="I6" s="9">
        <v>11.4</v>
      </c>
      <c r="J6">
        <v>15.199</v>
      </c>
      <c r="K6" s="9">
        <v>13.83</v>
      </c>
      <c r="L6" s="9">
        <v>7.5750000000000002</v>
      </c>
      <c r="M6" s="9">
        <v>7.9320000000000004</v>
      </c>
      <c r="N6" s="9">
        <v>12.005000000000001</v>
      </c>
      <c r="O6" s="9">
        <v>10.465</v>
      </c>
      <c r="P6" s="5">
        <v>12.487</v>
      </c>
    </row>
    <row r="7" spans="1:16" x14ac:dyDescent="0.25">
      <c r="A7" s="26"/>
      <c r="B7" s="5">
        <v>269</v>
      </c>
      <c r="C7" s="9">
        <v>10.563000000000001</v>
      </c>
      <c r="D7" s="9">
        <v>6.64</v>
      </c>
      <c r="E7" s="9">
        <v>4.9720000000000004</v>
      </c>
      <c r="F7" s="9">
        <v>7.0960000000000001</v>
      </c>
      <c r="G7" s="9">
        <v>8.1300000000000008</v>
      </c>
      <c r="H7" s="9">
        <v>12.204000000000001</v>
      </c>
      <c r="I7" s="9">
        <v>10.035</v>
      </c>
      <c r="J7">
        <v>13.834</v>
      </c>
      <c r="K7" s="9">
        <v>13.542999999999999</v>
      </c>
      <c r="L7" s="9">
        <v>6.21</v>
      </c>
      <c r="M7" s="9">
        <v>6.5670000000000002</v>
      </c>
      <c r="N7" s="9">
        <v>10.64</v>
      </c>
      <c r="O7" s="9">
        <v>9.1</v>
      </c>
      <c r="P7" s="5">
        <v>11.122</v>
      </c>
    </row>
    <row r="8" spans="1:16" x14ac:dyDescent="0.25">
      <c r="A8" s="26"/>
      <c r="B8" s="5">
        <v>271</v>
      </c>
      <c r="C8" s="9">
        <v>12.84</v>
      </c>
      <c r="D8" s="9">
        <v>8.9169999999999998</v>
      </c>
      <c r="E8" s="9">
        <v>7.0960000000000001</v>
      </c>
      <c r="F8" s="9">
        <v>4.29</v>
      </c>
      <c r="G8" s="9">
        <v>5.7389999999999999</v>
      </c>
      <c r="H8" s="9">
        <v>8.8729999999999993</v>
      </c>
      <c r="I8" s="9">
        <v>9.0790000000000006</v>
      </c>
      <c r="J8">
        <v>14.067</v>
      </c>
      <c r="K8" s="9">
        <v>15.195</v>
      </c>
      <c r="L8" s="9">
        <v>7.6769999999999996</v>
      </c>
      <c r="M8" s="9">
        <v>8.9809999999999999</v>
      </c>
      <c r="N8" s="9">
        <v>12.238</v>
      </c>
      <c r="O8" s="9">
        <v>10.698</v>
      </c>
      <c r="P8" s="5">
        <v>11.355</v>
      </c>
    </row>
    <row r="9" spans="1:16" x14ac:dyDescent="0.25">
      <c r="A9" s="26"/>
      <c r="B9" s="5">
        <v>272</v>
      </c>
      <c r="C9" s="9">
        <v>12.962999999999999</v>
      </c>
      <c r="D9" s="9">
        <v>9.0399999999999991</v>
      </c>
      <c r="E9" s="9">
        <v>7.7050000000000001</v>
      </c>
      <c r="F9" s="9">
        <v>5.7389999999999999</v>
      </c>
      <c r="G9" s="9">
        <v>4.6750999999999996</v>
      </c>
      <c r="H9" s="9">
        <v>9.4719999999999995</v>
      </c>
      <c r="I9" s="9">
        <v>9.6289999999999996</v>
      </c>
      <c r="J9">
        <v>14.19</v>
      </c>
      <c r="K9" s="9">
        <v>15.318</v>
      </c>
      <c r="L9" s="9">
        <v>7.8</v>
      </c>
      <c r="M9" s="9">
        <v>9.1039999999999992</v>
      </c>
      <c r="N9" s="9">
        <v>12.361000000000001</v>
      </c>
      <c r="O9" s="9">
        <v>10.821</v>
      </c>
      <c r="P9" s="5">
        <v>11.478</v>
      </c>
    </row>
    <row r="10" spans="1:16" x14ac:dyDescent="0.25">
      <c r="A10" s="26"/>
      <c r="B10" s="5">
        <v>274</v>
      </c>
      <c r="C10" s="9">
        <v>17.274999999999999</v>
      </c>
      <c r="D10" s="9">
        <v>13.696</v>
      </c>
      <c r="E10" s="9">
        <v>12.206</v>
      </c>
      <c r="F10" s="9">
        <v>8.875</v>
      </c>
      <c r="G10" s="9">
        <v>9.4749999999999996</v>
      </c>
      <c r="H10" s="9">
        <v>5.5039999999999996</v>
      </c>
      <c r="I10" s="9">
        <v>12.673999999999999</v>
      </c>
      <c r="J10">
        <v>18.846</v>
      </c>
      <c r="K10" s="9">
        <v>19.22</v>
      </c>
      <c r="L10" s="9">
        <v>11.576000000000001</v>
      </c>
      <c r="M10" s="9">
        <v>12.88</v>
      </c>
      <c r="N10" s="9">
        <v>16.137</v>
      </c>
      <c r="O10" s="9">
        <v>14.597</v>
      </c>
      <c r="P10" s="5">
        <v>16.134</v>
      </c>
    </row>
    <row r="11" spans="1:16" x14ac:dyDescent="0.25">
      <c r="A11" s="26"/>
      <c r="B11" s="5">
        <v>499</v>
      </c>
      <c r="C11" s="9">
        <v>14.342000000000001</v>
      </c>
      <c r="D11" s="9">
        <v>11.343999999999999</v>
      </c>
      <c r="E11" s="9">
        <v>9.9710000000000001</v>
      </c>
      <c r="F11" s="9">
        <v>9.0790000000000006</v>
      </c>
      <c r="G11" s="9">
        <v>10.446</v>
      </c>
      <c r="H11" s="9">
        <v>12.672000000000001</v>
      </c>
      <c r="I11" s="9">
        <v>6.8205999999999998</v>
      </c>
      <c r="J11">
        <v>11.927</v>
      </c>
      <c r="K11" s="9">
        <v>13.46</v>
      </c>
      <c r="L11" s="9">
        <v>7.1120000000000001</v>
      </c>
      <c r="M11" s="9">
        <v>8.3559999999999999</v>
      </c>
      <c r="N11" s="9">
        <v>11.172000000000001</v>
      </c>
      <c r="O11" s="9">
        <v>9.6319999999999997</v>
      </c>
      <c r="P11" s="5">
        <v>9.6199999999999992</v>
      </c>
    </row>
    <row r="12" spans="1:16" x14ac:dyDescent="0.25">
      <c r="A12" s="26"/>
      <c r="B12" s="5">
        <v>500</v>
      </c>
      <c r="C12" s="9">
        <v>18.905999999999999</v>
      </c>
      <c r="D12" s="9">
        <v>15.907999999999999</v>
      </c>
      <c r="E12" s="9">
        <v>14.535</v>
      </c>
      <c r="F12" s="9">
        <v>16.206</v>
      </c>
      <c r="G12" s="9">
        <v>17.238</v>
      </c>
      <c r="H12" s="9">
        <v>21.111000000000001</v>
      </c>
      <c r="I12" s="9">
        <v>12.798999999999999</v>
      </c>
      <c r="J12">
        <v>6.7594000000000003</v>
      </c>
      <c r="K12" s="9">
        <v>14.071999999999999</v>
      </c>
      <c r="L12" s="9">
        <v>11.688000000000001</v>
      </c>
      <c r="M12" s="9">
        <v>12.92</v>
      </c>
      <c r="N12" s="9">
        <v>13.601000000000001</v>
      </c>
      <c r="O12" s="9">
        <v>14.196</v>
      </c>
      <c r="P12" s="5">
        <v>10.231999999999999</v>
      </c>
    </row>
    <row r="13" spans="1:16" x14ac:dyDescent="0.25">
      <c r="A13" s="26"/>
      <c r="B13" s="5">
        <v>513</v>
      </c>
      <c r="C13" s="9">
        <v>14.975</v>
      </c>
      <c r="D13" s="9">
        <v>15.113</v>
      </c>
      <c r="E13" s="9">
        <v>14.412000000000001</v>
      </c>
      <c r="F13" s="9">
        <v>17.68</v>
      </c>
      <c r="G13" s="9">
        <v>18.712</v>
      </c>
      <c r="H13" s="9">
        <v>21.472000000000001</v>
      </c>
      <c r="I13" s="9">
        <v>14.475</v>
      </c>
      <c r="J13">
        <v>14.146000000000001</v>
      </c>
      <c r="K13" s="9">
        <v>5.3080999999999996</v>
      </c>
      <c r="L13" s="9">
        <v>12.063000000000001</v>
      </c>
      <c r="M13" s="9">
        <v>11.757</v>
      </c>
      <c r="N13" s="9">
        <v>9.8729999999999993</v>
      </c>
      <c r="O13" s="9">
        <v>11.465999999999999</v>
      </c>
      <c r="P13" s="5">
        <v>11.433999999999999</v>
      </c>
    </row>
    <row r="14" spans="1:16" x14ac:dyDescent="0.25">
      <c r="A14" s="26"/>
      <c r="B14" s="5">
        <v>515</v>
      </c>
      <c r="C14" s="9">
        <v>10.728</v>
      </c>
      <c r="D14" s="9">
        <v>7.73</v>
      </c>
      <c r="E14" s="9">
        <v>6.3570000000000002</v>
      </c>
      <c r="F14" s="9">
        <v>9.2289999999999992</v>
      </c>
      <c r="G14" s="9">
        <v>10.260999999999999</v>
      </c>
      <c r="H14" s="9">
        <v>13.021000000000001</v>
      </c>
      <c r="I14" s="9">
        <v>7.1820000000000004</v>
      </c>
      <c r="J14">
        <v>10.981</v>
      </c>
      <c r="K14" s="9">
        <v>11.082000000000001</v>
      </c>
      <c r="L14" s="9">
        <v>3.8035000000000001</v>
      </c>
      <c r="M14" s="9">
        <v>4.742</v>
      </c>
      <c r="N14" s="9">
        <v>7.9989999999999997</v>
      </c>
      <c r="O14" s="9">
        <v>6.4589999999999996</v>
      </c>
      <c r="P14" s="5">
        <v>8.2690000000000001</v>
      </c>
    </row>
    <row r="15" spans="1:16" x14ac:dyDescent="0.25">
      <c r="A15" s="26"/>
      <c r="B15" s="5">
        <v>516</v>
      </c>
      <c r="C15" s="9">
        <v>10.946999999999999</v>
      </c>
      <c r="D15" s="9">
        <v>7.9489999999999998</v>
      </c>
      <c r="E15" s="9">
        <v>6.5759999999999996</v>
      </c>
      <c r="F15" s="9">
        <v>9.9120000000000008</v>
      </c>
      <c r="G15" s="9">
        <v>10.944000000000001</v>
      </c>
      <c r="H15" s="9">
        <v>13.704000000000001</v>
      </c>
      <c r="I15" s="9">
        <v>8.5820000000000007</v>
      </c>
      <c r="J15">
        <v>12.381</v>
      </c>
      <c r="K15" s="9">
        <v>10.823</v>
      </c>
      <c r="L15" s="9">
        <v>4.8410000000000002</v>
      </c>
      <c r="M15" s="9">
        <v>6.2060000000000004</v>
      </c>
      <c r="N15" s="9">
        <v>7.92</v>
      </c>
      <c r="O15" s="9">
        <v>6.38</v>
      </c>
      <c r="P15" s="5">
        <v>9.08</v>
      </c>
    </row>
    <row r="16" spans="1:16" x14ac:dyDescent="0.25">
      <c r="A16" s="26"/>
      <c r="B16" s="5">
        <v>517</v>
      </c>
      <c r="C16" s="9">
        <v>14.709</v>
      </c>
      <c r="D16" s="9">
        <v>12.019</v>
      </c>
      <c r="E16" s="9">
        <v>10.646000000000001</v>
      </c>
      <c r="F16" s="9">
        <v>13.728999999999999</v>
      </c>
      <c r="G16" s="9">
        <v>14.760999999999999</v>
      </c>
      <c r="H16" s="9">
        <v>17.521000000000001</v>
      </c>
      <c r="I16" s="9">
        <v>11.366</v>
      </c>
      <c r="J16">
        <v>13.661</v>
      </c>
      <c r="K16" s="9">
        <v>9.4179999999999993</v>
      </c>
      <c r="L16" s="9">
        <v>8.1120000000000001</v>
      </c>
      <c r="M16" s="9">
        <v>7.9909999999999997</v>
      </c>
      <c r="N16" s="9">
        <v>5.3907999999999996</v>
      </c>
      <c r="O16" s="9">
        <v>7.64</v>
      </c>
      <c r="P16" s="5">
        <v>7.8</v>
      </c>
    </row>
    <row r="17" spans="1:21" x14ac:dyDescent="0.25">
      <c r="A17" s="26"/>
      <c r="B17" s="5">
        <v>518</v>
      </c>
      <c r="C17" s="9">
        <v>13.475</v>
      </c>
      <c r="D17" s="9">
        <v>10.477</v>
      </c>
      <c r="E17" s="9">
        <v>9.1039999999999992</v>
      </c>
      <c r="F17" s="9">
        <v>12.186999999999999</v>
      </c>
      <c r="G17" s="9">
        <v>13.218999999999999</v>
      </c>
      <c r="H17" s="9">
        <v>15.978999999999999</v>
      </c>
      <c r="I17" s="9">
        <v>9.8239999999999998</v>
      </c>
      <c r="J17">
        <v>13.622999999999999</v>
      </c>
      <c r="K17" s="9">
        <v>10.843999999999999</v>
      </c>
      <c r="L17" s="9">
        <v>6.57</v>
      </c>
      <c r="M17" s="9">
        <v>6.4489999999999998</v>
      </c>
      <c r="N17" s="9">
        <v>7.64</v>
      </c>
      <c r="O17" s="9">
        <v>4.6482000000000001</v>
      </c>
      <c r="P17" s="5">
        <v>8.8000000000000007</v>
      </c>
    </row>
    <row r="18" spans="1:21" x14ac:dyDescent="0.25">
      <c r="A18" s="27"/>
      <c r="B18" s="6">
        <v>519</v>
      </c>
      <c r="C18" s="4">
        <v>16.177</v>
      </c>
      <c r="D18" s="4">
        <v>13.179</v>
      </c>
      <c r="E18" s="4">
        <v>11.805999999999999</v>
      </c>
      <c r="F18" s="4">
        <v>13.808</v>
      </c>
      <c r="G18" s="4">
        <v>14.84</v>
      </c>
      <c r="H18" s="4">
        <v>18.681000000000001</v>
      </c>
      <c r="I18" s="4">
        <v>10.561</v>
      </c>
      <c r="J18" s="4">
        <v>10.231999999999999</v>
      </c>
      <c r="K18" s="4">
        <v>11.36</v>
      </c>
      <c r="L18" s="4">
        <v>9.2720000000000002</v>
      </c>
      <c r="M18" s="4">
        <v>9.1509999999999998</v>
      </c>
      <c r="N18" s="4">
        <v>7.8</v>
      </c>
      <c r="O18" s="4">
        <v>8.8000000000000007</v>
      </c>
      <c r="P18" s="6">
        <v>4.7709000000000001</v>
      </c>
    </row>
    <row r="19" spans="1:21" x14ac:dyDescent="0.25"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</row>
    <row r="20" spans="1:21" x14ac:dyDescent="0.25">
      <c r="A20" s="12" t="s">
        <v>16</v>
      </c>
    </row>
    <row r="21" spans="1:21" x14ac:dyDescent="0.25">
      <c r="A21" s="7"/>
      <c r="B21" s="8" t="s">
        <v>11</v>
      </c>
      <c r="C21" s="23" t="s">
        <v>9</v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8"/>
    </row>
    <row r="22" spans="1:21" x14ac:dyDescent="0.25">
      <c r="A22" s="4"/>
      <c r="B22" s="6"/>
      <c r="C22" s="9">
        <v>263</v>
      </c>
      <c r="D22" s="9">
        <v>264</v>
      </c>
      <c r="E22" s="9">
        <v>269</v>
      </c>
      <c r="F22" s="9">
        <v>271</v>
      </c>
      <c r="G22" s="9">
        <v>272</v>
      </c>
      <c r="H22" s="9">
        <v>274</v>
      </c>
      <c r="I22" s="9">
        <v>499</v>
      </c>
      <c r="J22" s="9">
        <v>500</v>
      </c>
      <c r="K22" s="9">
        <v>513</v>
      </c>
      <c r="L22" s="9">
        <v>515</v>
      </c>
      <c r="M22" s="9">
        <v>516</v>
      </c>
      <c r="N22" s="9">
        <v>517</v>
      </c>
      <c r="O22" s="9">
        <v>518</v>
      </c>
      <c r="P22" s="5">
        <v>519</v>
      </c>
      <c r="Q22" t="s">
        <v>17</v>
      </c>
      <c r="R22" t="s">
        <v>20</v>
      </c>
      <c r="U22" s="31"/>
    </row>
    <row r="23" spans="1:21" x14ac:dyDescent="0.25">
      <c r="A23" s="25" t="s">
        <v>10</v>
      </c>
      <c r="B23" s="7">
        <v>263</v>
      </c>
      <c r="C23" s="33">
        <f>VLOOKUP(ROUND(C5,0), 'F-factors Lookup Table'!$A$4:$D$33, 2)</f>
        <v>13161</v>
      </c>
      <c r="D23" s="7">
        <f>VLOOKUP(ROUND(D5,0), 'F-factors Lookup Table'!$A$4:$D$33, 2)</f>
        <v>7972</v>
      </c>
      <c r="E23" s="7">
        <f>VLOOKUP(ROUND(E5,0), 'F-factors Lookup Table'!$A$4:$D$33, 2)</f>
        <v>7037</v>
      </c>
      <c r="F23" s="7">
        <f>VLOOKUP(ROUND(F5,0), 'F-factors Lookup Table'!$A$4:$D$33, 2)</f>
        <v>5486</v>
      </c>
      <c r="G23" s="7">
        <f>VLOOKUP(ROUND(G5,0), 'F-factors Lookup Table'!$A$4:$D$33, 2)</f>
        <v>4845</v>
      </c>
      <c r="H23" s="7">
        <f>VLOOKUP(ROUND(H5,0), 'F-factors Lookup Table'!$A$4:$D$33, 2)</f>
        <v>2950</v>
      </c>
      <c r="I23" s="7">
        <f>VLOOKUP(ROUND(I5,0), 'F-factors Lookup Table'!$A$4:$D$33, 2)</f>
        <v>4845</v>
      </c>
      <c r="J23" s="7">
        <f>VLOOKUP(ROUND(J5,0), 'F-factors Lookup Table'!$A$4:$D$33, 2)</f>
        <v>2950</v>
      </c>
      <c r="K23" s="7">
        <f>VLOOKUP(ROUND(K5,0), 'F-factors Lookup Table'!$A$4:$D$33, 2)</f>
        <v>4280</v>
      </c>
      <c r="L23" s="7">
        <f>VLOOKUP(ROUND(L5,0), 'F-factors Lookup Table'!$A$4:$D$33, 2)</f>
        <v>7037</v>
      </c>
      <c r="M23" s="7">
        <f>VLOOKUP(ROUND(M5,0), 'F-factors Lookup Table'!$A$4:$D$33, 2)</f>
        <v>7037</v>
      </c>
      <c r="N23" s="7">
        <f>VLOOKUP(ROUND(N5,0), 'F-factors Lookup Table'!$A$4:$D$33, 2)</f>
        <v>4280</v>
      </c>
      <c r="O23" s="7">
        <f>VLOOKUP(ROUND(O5,0), 'F-factors Lookup Table'!$A$4:$D$33, 2)</f>
        <v>4845</v>
      </c>
      <c r="P23" s="8">
        <f>VLOOKUP(ROUND(P5,0), 'F-factors Lookup Table'!$A$4:$D$33, 2)</f>
        <v>3780</v>
      </c>
      <c r="Q23">
        <f t="shared" ref="Q23:Q36" si="0">SUM(C23:P23)</f>
        <v>80505</v>
      </c>
      <c r="R23" s="22">
        <f>'Trip_Prod&amp;Attr'!P24</f>
        <v>2307.4448299999999</v>
      </c>
      <c r="S23">
        <f>R23/Q23</f>
        <v>2.8662130675113345E-2</v>
      </c>
      <c r="U23" s="32"/>
    </row>
    <row r="24" spans="1:21" x14ac:dyDescent="0.25">
      <c r="A24" s="26"/>
      <c r="B24" s="9">
        <v>264</v>
      </c>
      <c r="C24" s="34">
        <f>VLOOKUP(ROUND(C6,0), 'F-factors Lookup Table'!$A$4:$D$33, 2)</f>
        <v>7972</v>
      </c>
      <c r="D24" s="9">
        <f>VLOOKUP(ROUND(D6,0), 'F-factors Lookup Table'!$A$4:$D$33, 2)</f>
        <v>14936</v>
      </c>
      <c r="E24" s="9">
        <f>VLOOKUP(ROUND(E6,0), 'F-factors Lookup Table'!$A$4:$D$33, 2)</f>
        <v>11605</v>
      </c>
      <c r="F24" s="9">
        <f>VLOOKUP(ROUND(F6,0), 'F-factors Lookup Table'!$A$4:$D$33, 2)</f>
        <v>9032</v>
      </c>
      <c r="G24" s="9">
        <f>VLOOKUP(ROUND(G6,0), 'F-factors Lookup Table'!$A$4:$D$33, 2)</f>
        <v>7972</v>
      </c>
      <c r="H24" s="9">
        <f>VLOOKUP(ROUND(H6,0), 'F-factors Lookup Table'!$A$4:$D$33, 2)</f>
        <v>4845</v>
      </c>
      <c r="I24" s="9">
        <f>VLOOKUP(ROUND(I6,0), 'F-factors Lookup Table'!$A$4:$D$33, 2)</f>
        <v>7037</v>
      </c>
      <c r="J24" s="9">
        <f>VLOOKUP(ROUND(J6,0), 'F-factors Lookup Table'!$A$4:$D$33, 2)</f>
        <v>4280</v>
      </c>
      <c r="K24" s="9">
        <f>VLOOKUP(ROUND(K6,0), 'F-factors Lookup Table'!$A$4:$D$33, 2)</f>
        <v>4845</v>
      </c>
      <c r="L24" s="9">
        <f>VLOOKUP(ROUND(L6,0), 'F-factors Lookup Table'!$A$4:$D$33, 2)</f>
        <v>10236</v>
      </c>
      <c r="M24" s="9">
        <f>VLOOKUP(ROUND(M6,0), 'F-factors Lookup Table'!$A$4:$D$33, 2)</f>
        <v>10236</v>
      </c>
      <c r="N24" s="9">
        <f>VLOOKUP(ROUND(N6,0), 'F-factors Lookup Table'!$A$4:$D$33, 2)</f>
        <v>6213</v>
      </c>
      <c r="O24" s="9">
        <f>VLOOKUP(ROUND(O6,0), 'F-factors Lookup Table'!$A$4:$D$33, 2)</f>
        <v>7972</v>
      </c>
      <c r="P24" s="5">
        <f>VLOOKUP(ROUND(P6,0), 'F-factors Lookup Table'!$A$4:$D$33, 2)</f>
        <v>6213</v>
      </c>
      <c r="Q24">
        <f t="shared" si="0"/>
        <v>113394</v>
      </c>
      <c r="R24" s="22">
        <f>'Trip_Prod&amp;Attr'!P25</f>
        <v>261.04581999999999</v>
      </c>
      <c r="S24">
        <f t="shared" ref="S24:S36" si="1">R24/Q24</f>
        <v>2.3021131629539482E-3</v>
      </c>
      <c r="U24" s="31"/>
    </row>
    <row r="25" spans="1:21" x14ac:dyDescent="0.25">
      <c r="A25" s="26"/>
      <c r="B25" s="9">
        <v>269</v>
      </c>
      <c r="C25" s="34">
        <f>VLOOKUP(ROUND(C7,0), 'F-factors Lookup Table'!$A$4:$D$33, 2)</f>
        <v>7037</v>
      </c>
      <c r="D25" s="9">
        <f>VLOOKUP(ROUND(D7,0), 'F-factors Lookup Table'!$A$4:$D$33, 2)</f>
        <v>11605</v>
      </c>
      <c r="E25" s="9">
        <f>VLOOKUP(ROUND(E7,0), 'F-factors Lookup Table'!$A$4:$D$33, 2)</f>
        <v>14936</v>
      </c>
      <c r="F25" s="9">
        <f>VLOOKUP(ROUND(F7,0), 'F-factors Lookup Table'!$A$4:$D$33, 2)</f>
        <v>11605</v>
      </c>
      <c r="G25" s="9">
        <f>VLOOKUP(ROUND(G7,0), 'F-factors Lookup Table'!$A$4:$D$33, 2)</f>
        <v>10236</v>
      </c>
      <c r="H25" s="9">
        <f>VLOOKUP(ROUND(H7,0), 'F-factors Lookup Table'!$A$4:$D$33, 2)</f>
        <v>6213</v>
      </c>
      <c r="I25" s="9">
        <f>VLOOKUP(ROUND(I7,0), 'F-factors Lookup Table'!$A$4:$D$33, 2)</f>
        <v>7972</v>
      </c>
      <c r="J25" s="9">
        <f>VLOOKUP(ROUND(J7,0), 'F-factors Lookup Table'!$A$4:$D$33, 2)</f>
        <v>4845</v>
      </c>
      <c r="K25" s="9">
        <f>VLOOKUP(ROUND(K7,0), 'F-factors Lookup Table'!$A$4:$D$33, 2)</f>
        <v>4845</v>
      </c>
      <c r="L25" s="9">
        <f>VLOOKUP(ROUND(L7,0), 'F-factors Lookup Table'!$A$4:$D$33, 2)</f>
        <v>13161</v>
      </c>
      <c r="M25" s="9">
        <f>VLOOKUP(ROUND(M7,0), 'F-factors Lookup Table'!$A$4:$D$33, 2)</f>
        <v>11605</v>
      </c>
      <c r="N25" s="9">
        <f>VLOOKUP(ROUND(N7,0), 'F-factors Lookup Table'!$A$4:$D$33, 2)</f>
        <v>7037</v>
      </c>
      <c r="O25" s="9">
        <f>VLOOKUP(ROUND(O7,0), 'F-factors Lookup Table'!$A$4:$D$33, 2)</f>
        <v>9032</v>
      </c>
      <c r="P25" s="5">
        <f>VLOOKUP(ROUND(P7,0), 'F-factors Lookup Table'!$A$4:$D$33, 2)</f>
        <v>7037</v>
      </c>
      <c r="Q25">
        <f t="shared" si="0"/>
        <v>127166</v>
      </c>
      <c r="R25" s="22">
        <f>'Trip_Prod&amp;Attr'!P26</f>
        <v>69.304199999999994</v>
      </c>
      <c r="S25">
        <f t="shared" si="1"/>
        <v>5.4499001305380367E-4</v>
      </c>
      <c r="U25" s="32"/>
    </row>
    <row r="26" spans="1:21" x14ac:dyDescent="0.25">
      <c r="A26" s="26"/>
      <c r="B26" s="9">
        <v>271</v>
      </c>
      <c r="C26" s="34">
        <f>VLOOKUP(ROUND(C8,0), 'F-factors Lookup Table'!$A$4:$D$33, 2)</f>
        <v>5486</v>
      </c>
      <c r="D26" s="9">
        <f>VLOOKUP(ROUND(D8,0), 'F-factors Lookup Table'!$A$4:$D$33, 2)</f>
        <v>9032</v>
      </c>
      <c r="E26" s="9">
        <f>VLOOKUP(ROUND(E8,0), 'F-factors Lookup Table'!$A$4:$D$33, 2)</f>
        <v>11605</v>
      </c>
      <c r="F26" s="9">
        <f>VLOOKUP(ROUND(F8,0), 'F-factors Lookup Table'!$A$4:$D$33, 2)</f>
        <v>16963</v>
      </c>
      <c r="G26" s="9">
        <f>VLOOKUP(ROUND(G8,0), 'F-factors Lookup Table'!$A$4:$D$33, 2)</f>
        <v>13161</v>
      </c>
      <c r="H26" s="9">
        <f>VLOOKUP(ROUND(H8,0), 'F-factors Lookup Table'!$A$4:$D$33, 2)</f>
        <v>9032</v>
      </c>
      <c r="I26" s="9">
        <f>VLOOKUP(ROUND(I8,0), 'F-factors Lookup Table'!$A$4:$D$33, 2)</f>
        <v>9032</v>
      </c>
      <c r="J26" s="9">
        <f>VLOOKUP(ROUND(J8,0), 'F-factors Lookup Table'!$A$4:$D$33, 2)</f>
        <v>4845</v>
      </c>
      <c r="K26" s="9">
        <f>VLOOKUP(ROUND(K8,0), 'F-factors Lookup Table'!$A$4:$D$33, 2)</f>
        <v>4280</v>
      </c>
      <c r="L26" s="9">
        <f>VLOOKUP(ROUND(L8,0), 'F-factors Lookup Table'!$A$4:$D$33, 2)</f>
        <v>10236</v>
      </c>
      <c r="M26" s="9">
        <f>VLOOKUP(ROUND(M8,0), 'F-factors Lookup Table'!$A$4:$D$33, 2)</f>
        <v>9032</v>
      </c>
      <c r="N26" s="9">
        <f>VLOOKUP(ROUND(N8,0), 'F-factors Lookup Table'!$A$4:$D$33, 2)</f>
        <v>6213</v>
      </c>
      <c r="O26" s="9">
        <f>VLOOKUP(ROUND(O8,0), 'F-factors Lookup Table'!$A$4:$D$33, 2)</f>
        <v>7037</v>
      </c>
      <c r="P26" s="5">
        <f>VLOOKUP(ROUND(P8,0), 'F-factors Lookup Table'!$A$4:$D$33, 2)</f>
        <v>7037</v>
      </c>
      <c r="Q26">
        <f t="shared" si="0"/>
        <v>122991</v>
      </c>
      <c r="R26" s="22">
        <f>'Trip_Prod&amp;Attr'!P27</f>
        <v>915.58547999999996</v>
      </c>
      <c r="S26">
        <f t="shared" si="1"/>
        <v>7.4443290972510184E-3</v>
      </c>
      <c r="U26" s="31"/>
    </row>
    <row r="27" spans="1:21" x14ac:dyDescent="0.25">
      <c r="A27" s="26"/>
      <c r="B27" s="9">
        <v>272</v>
      </c>
      <c r="C27" s="34">
        <f>VLOOKUP(ROUND(C9,0), 'F-factors Lookup Table'!$A$4:$D$33, 2)</f>
        <v>5486</v>
      </c>
      <c r="D27" s="9">
        <f>VLOOKUP(ROUND(D9,0), 'F-factors Lookup Table'!$A$4:$D$33, 2)</f>
        <v>9032</v>
      </c>
      <c r="E27" s="9">
        <f>VLOOKUP(ROUND(E9,0), 'F-factors Lookup Table'!$A$4:$D$33, 2)</f>
        <v>10236</v>
      </c>
      <c r="F27" s="9">
        <f>VLOOKUP(ROUND(F9,0), 'F-factors Lookup Table'!$A$4:$D$33, 2)</f>
        <v>13161</v>
      </c>
      <c r="G27" s="9">
        <f>VLOOKUP(ROUND(G9,0), 'F-factors Lookup Table'!$A$4:$D$33, 2)</f>
        <v>14936</v>
      </c>
      <c r="H27" s="9">
        <f>VLOOKUP(ROUND(H9,0), 'F-factors Lookup Table'!$A$4:$D$33, 2)</f>
        <v>9032</v>
      </c>
      <c r="I27" s="9">
        <f>VLOOKUP(ROUND(I9,0), 'F-factors Lookup Table'!$A$4:$D$33, 2)</f>
        <v>7972</v>
      </c>
      <c r="J27" s="9">
        <f>VLOOKUP(ROUND(J9,0), 'F-factors Lookup Table'!$A$4:$D$33, 2)</f>
        <v>4845</v>
      </c>
      <c r="K27" s="9">
        <f>VLOOKUP(ROUND(K9,0), 'F-factors Lookup Table'!$A$4:$D$33, 2)</f>
        <v>4280</v>
      </c>
      <c r="L27" s="9">
        <f>VLOOKUP(ROUND(L9,0), 'F-factors Lookup Table'!$A$4:$D$33, 2)</f>
        <v>10236</v>
      </c>
      <c r="M27" s="9">
        <f>VLOOKUP(ROUND(M9,0), 'F-factors Lookup Table'!$A$4:$D$33, 2)</f>
        <v>9032</v>
      </c>
      <c r="N27" s="9">
        <f>VLOOKUP(ROUND(N9,0), 'F-factors Lookup Table'!$A$4:$D$33, 2)</f>
        <v>6213</v>
      </c>
      <c r="O27" s="9">
        <f>VLOOKUP(ROUND(O9,0), 'F-factors Lookup Table'!$A$4:$D$33, 2)</f>
        <v>7037</v>
      </c>
      <c r="P27" s="5">
        <f>VLOOKUP(ROUND(P9,0), 'F-factors Lookup Table'!$A$4:$D$33, 2)</f>
        <v>7037</v>
      </c>
      <c r="Q27">
        <f t="shared" si="0"/>
        <v>118535</v>
      </c>
      <c r="R27" s="22">
        <f>'Trip_Prod&amp;Attr'!P28</f>
        <v>10833.786529999999</v>
      </c>
      <c r="S27">
        <f t="shared" si="1"/>
        <v>9.1397363900957512E-2</v>
      </c>
      <c r="U27" s="32"/>
    </row>
    <row r="28" spans="1:21" x14ac:dyDescent="0.25">
      <c r="A28" s="26"/>
      <c r="B28" s="9">
        <v>274</v>
      </c>
      <c r="C28" s="34">
        <f>VLOOKUP(ROUND(C10,0), 'F-factors Lookup Table'!$A$4:$D$33, 2)</f>
        <v>3339</v>
      </c>
      <c r="D28" s="9">
        <f>VLOOKUP(ROUND(D10,0), 'F-factors Lookup Table'!$A$4:$D$33, 2)</f>
        <v>4845</v>
      </c>
      <c r="E28" s="9">
        <f>VLOOKUP(ROUND(E10,0), 'F-factors Lookup Table'!$A$4:$D$33, 2)</f>
        <v>6213</v>
      </c>
      <c r="F28" s="9">
        <f>VLOOKUP(ROUND(F10,0), 'F-factors Lookup Table'!$A$4:$D$33, 2)</f>
        <v>9032</v>
      </c>
      <c r="G28" s="9">
        <f>VLOOKUP(ROUND(G10,0), 'F-factors Lookup Table'!$A$4:$D$33, 2)</f>
        <v>9032</v>
      </c>
      <c r="H28" s="9">
        <f>VLOOKUP(ROUND(H10,0), 'F-factors Lookup Table'!$A$4:$D$33, 2)</f>
        <v>13161</v>
      </c>
      <c r="I28" s="9">
        <f>VLOOKUP(ROUND(I10,0), 'F-factors Lookup Table'!$A$4:$D$33, 2)</f>
        <v>5486</v>
      </c>
      <c r="J28" s="9">
        <f>VLOOKUP(ROUND(J10,0), 'F-factors Lookup Table'!$A$4:$D$33, 2)</f>
        <v>2607</v>
      </c>
      <c r="K28" s="9">
        <f>VLOOKUP(ROUND(K10,0), 'F-factors Lookup Table'!$A$4:$D$33, 2)</f>
        <v>2607</v>
      </c>
      <c r="L28" s="9">
        <f>VLOOKUP(ROUND(L10,0), 'F-factors Lookup Table'!$A$4:$D$33, 2)</f>
        <v>6213</v>
      </c>
      <c r="M28" s="9">
        <f>VLOOKUP(ROUND(M10,0), 'F-factors Lookup Table'!$A$4:$D$33, 2)</f>
        <v>5486</v>
      </c>
      <c r="N28" s="9">
        <f>VLOOKUP(ROUND(N10,0), 'F-factors Lookup Table'!$A$4:$D$33, 2)</f>
        <v>3780</v>
      </c>
      <c r="O28" s="9">
        <f>VLOOKUP(ROUND(O10,0), 'F-factors Lookup Table'!$A$4:$D$33, 2)</f>
        <v>4280</v>
      </c>
      <c r="P28" s="5">
        <f>VLOOKUP(ROUND(P10,0), 'F-factors Lookup Table'!$A$4:$D$33, 2)</f>
        <v>3780</v>
      </c>
      <c r="Q28">
        <f t="shared" si="0"/>
        <v>79861</v>
      </c>
      <c r="R28" s="22">
        <f>'Trip_Prod&amp;Attr'!P29</f>
        <v>98.950999999999993</v>
      </c>
      <c r="S28">
        <f t="shared" si="1"/>
        <v>1.239040332577854E-3</v>
      </c>
      <c r="U28" s="31"/>
    </row>
    <row r="29" spans="1:21" x14ac:dyDescent="0.25">
      <c r="A29" s="26"/>
      <c r="B29" s="9">
        <v>499</v>
      </c>
      <c r="C29" s="34">
        <f>VLOOKUP(ROUND(C11,0), 'F-factors Lookup Table'!$A$4:$D$33, 2)</f>
        <v>4845</v>
      </c>
      <c r="D29" s="9">
        <f>VLOOKUP(ROUND(D11,0), 'F-factors Lookup Table'!$A$4:$D$33, 2)</f>
        <v>7037</v>
      </c>
      <c r="E29" s="9">
        <f>VLOOKUP(ROUND(E11,0), 'F-factors Lookup Table'!$A$4:$D$33, 2)</f>
        <v>7972</v>
      </c>
      <c r="F29" s="9">
        <f>VLOOKUP(ROUND(F11,0), 'F-factors Lookup Table'!$A$4:$D$33, 2)</f>
        <v>9032</v>
      </c>
      <c r="G29" s="9">
        <f>VLOOKUP(ROUND(G11,0), 'F-factors Lookup Table'!$A$4:$D$33, 2)</f>
        <v>7972</v>
      </c>
      <c r="H29" s="9">
        <f>VLOOKUP(ROUND(H11,0), 'F-factors Lookup Table'!$A$4:$D$33, 2)</f>
        <v>5486</v>
      </c>
      <c r="I29" s="9">
        <f>VLOOKUP(ROUND(I11,0), 'F-factors Lookup Table'!$A$4:$D$33, 2)</f>
        <v>11605</v>
      </c>
      <c r="J29" s="9">
        <f>VLOOKUP(ROUND(J11,0), 'F-factors Lookup Table'!$A$4:$D$33, 2)</f>
        <v>6213</v>
      </c>
      <c r="K29" s="9">
        <f>VLOOKUP(ROUND(K11,0), 'F-factors Lookup Table'!$A$4:$D$33, 2)</f>
        <v>5486</v>
      </c>
      <c r="L29" s="9">
        <f>VLOOKUP(ROUND(L11,0), 'F-factors Lookup Table'!$A$4:$D$33, 2)</f>
        <v>11605</v>
      </c>
      <c r="M29" s="9">
        <f>VLOOKUP(ROUND(M11,0), 'F-factors Lookup Table'!$A$4:$D$33, 2)</f>
        <v>10236</v>
      </c>
      <c r="N29" s="9">
        <f>VLOOKUP(ROUND(N11,0), 'F-factors Lookup Table'!$A$4:$D$33, 2)</f>
        <v>7037</v>
      </c>
      <c r="O29" s="9">
        <f>VLOOKUP(ROUND(O11,0), 'F-factors Lookup Table'!$A$4:$D$33, 2)</f>
        <v>7972</v>
      </c>
      <c r="P29" s="5">
        <f>VLOOKUP(ROUND(P11,0), 'F-factors Lookup Table'!$A$4:$D$33, 2)</f>
        <v>7972</v>
      </c>
      <c r="Q29">
        <f t="shared" si="0"/>
        <v>110470</v>
      </c>
      <c r="R29" s="22">
        <f>'Trip_Prod&amp;Attr'!P30</f>
        <v>4159.0220399999998</v>
      </c>
      <c r="S29">
        <f t="shared" si="1"/>
        <v>3.7648429799945683E-2</v>
      </c>
      <c r="U29" s="32"/>
    </row>
    <row r="30" spans="1:21" x14ac:dyDescent="0.25">
      <c r="A30" s="26"/>
      <c r="B30" s="9">
        <v>500</v>
      </c>
      <c r="C30" s="34">
        <f>VLOOKUP(ROUND(C12,0), 'F-factors Lookup Table'!$A$4:$D$33, 2)</f>
        <v>2607</v>
      </c>
      <c r="D30" s="9">
        <f>VLOOKUP(ROUND(D12,0), 'F-factors Lookup Table'!$A$4:$D$33, 2)</f>
        <v>3780</v>
      </c>
      <c r="E30" s="9">
        <f>VLOOKUP(ROUND(E12,0), 'F-factors Lookup Table'!$A$4:$D$33, 2)</f>
        <v>4280</v>
      </c>
      <c r="F30" s="9">
        <f>VLOOKUP(ROUND(F12,0), 'F-factors Lookup Table'!$A$4:$D$33, 2)</f>
        <v>3780</v>
      </c>
      <c r="G30" s="9">
        <f>VLOOKUP(ROUND(G12,0), 'F-factors Lookup Table'!$A$4:$D$33, 2)</f>
        <v>3339</v>
      </c>
      <c r="H30" s="9">
        <f>VLOOKUP(ROUND(H12,0), 'F-factors Lookup Table'!$A$4:$D$33, 2)</f>
        <v>2035</v>
      </c>
      <c r="I30" s="9">
        <f>VLOOKUP(ROUND(I12,0), 'F-factors Lookup Table'!$A$4:$D$33, 2)</f>
        <v>5486</v>
      </c>
      <c r="J30" s="9">
        <f>VLOOKUP(ROUND(J12,0), 'F-factors Lookup Table'!$A$4:$D$33, 2)</f>
        <v>11605</v>
      </c>
      <c r="K30" s="9">
        <f>VLOOKUP(ROUND(K12,0), 'F-factors Lookup Table'!$A$4:$D$33, 2)</f>
        <v>4845</v>
      </c>
      <c r="L30" s="9">
        <f>VLOOKUP(ROUND(L12,0), 'F-factors Lookup Table'!$A$4:$D$33, 2)</f>
        <v>6213</v>
      </c>
      <c r="M30" s="9">
        <f>VLOOKUP(ROUND(M12,0), 'F-factors Lookup Table'!$A$4:$D$33, 2)</f>
        <v>5486</v>
      </c>
      <c r="N30" s="9">
        <f>VLOOKUP(ROUND(N12,0), 'F-factors Lookup Table'!$A$4:$D$33, 2)</f>
        <v>4845</v>
      </c>
      <c r="O30" s="9">
        <f>VLOOKUP(ROUND(O12,0), 'F-factors Lookup Table'!$A$4:$D$33, 2)</f>
        <v>4845</v>
      </c>
      <c r="P30" s="5">
        <f>VLOOKUP(ROUND(P12,0), 'F-factors Lookup Table'!$A$4:$D$33, 2)</f>
        <v>7972</v>
      </c>
      <c r="Q30">
        <f t="shared" si="0"/>
        <v>71118</v>
      </c>
      <c r="R30" s="22">
        <f>'Trip_Prod&amp;Attr'!P31</f>
        <v>266.43615</v>
      </c>
      <c r="S30">
        <f t="shared" si="1"/>
        <v>3.7463954273179783E-3</v>
      </c>
      <c r="U30" s="31"/>
    </row>
    <row r="31" spans="1:21" x14ac:dyDescent="0.25">
      <c r="A31" s="26"/>
      <c r="B31" s="9">
        <v>513</v>
      </c>
      <c r="C31" s="34">
        <f>VLOOKUP(ROUND(C13,0), 'F-factors Lookup Table'!$A$4:$D$33, 2)</f>
        <v>4280</v>
      </c>
      <c r="D31" s="9">
        <f>VLOOKUP(ROUND(D13,0), 'F-factors Lookup Table'!$A$4:$D$33, 2)</f>
        <v>4280</v>
      </c>
      <c r="E31" s="9">
        <f>VLOOKUP(ROUND(E13,0), 'F-factors Lookup Table'!$A$4:$D$33, 2)</f>
        <v>4845</v>
      </c>
      <c r="F31" s="9">
        <f>VLOOKUP(ROUND(F13,0), 'F-factors Lookup Table'!$A$4:$D$33, 2)</f>
        <v>2950</v>
      </c>
      <c r="G31" s="9">
        <f>VLOOKUP(ROUND(G13,0), 'F-factors Lookup Table'!$A$4:$D$33, 2)</f>
        <v>2607</v>
      </c>
      <c r="H31" s="9">
        <f>VLOOKUP(ROUND(H13,0), 'F-factors Lookup Table'!$A$4:$D$33, 2)</f>
        <v>2035</v>
      </c>
      <c r="I31" s="9">
        <f>VLOOKUP(ROUND(I13,0), 'F-factors Lookup Table'!$A$4:$D$33, 2)</f>
        <v>4845</v>
      </c>
      <c r="J31" s="9">
        <f>VLOOKUP(ROUND(J13,0), 'F-factors Lookup Table'!$A$4:$D$33, 2)</f>
        <v>4845</v>
      </c>
      <c r="K31" s="9">
        <f>VLOOKUP(ROUND(K13,0), 'F-factors Lookup Table'!$A$4:$D$33, 2)</f>
        <v>14936</v>
      </c>
      <c r="L31" s="9">
        <f>VLOOKUP(ROUND(L13,0), 'F-factors Lookup Table'!$A$4:$D$33, 2)</f>
        <v>6213</v>
      </c>
      <c r="M31" s="9">
        <f>VLOOKUP(ROUND(M13,0), 'F-factors Lookup Table'!$A$4:$D$33, 2)</f>
        <v>6213</v>
      </c>
      <c r="N31" s="9">
        <f>VLOOKUP(ROUND(N13,0), 'F-factors Lookup Table'!$A$4:$D$33, 2)</f>
        <v>7972</v>
      </c>
      <c r="O31" s="9">
        <f>VLOOKUP(ROUND(O13,0), 'F-factors Lookup Table'!$A$4:$D$33, 2)</f>
        <v>7037</v>
      </c>
      <c r="P31" s="5">
        <f>VLOOKUP(ROUND(P13,0), 'F-factors Lookup Table'!$A$4:$D$33, 2)</f>
        <v>7037</v>
      </c>
      <c r="Q31">
        <f t="shared" si="0"/>
        <v>80095</v>
      </c>
      <c r="R31" s="22">
        <f>'Trip_Prod&amp;Attr'!P32</f>
        <v>91.250529999999998</v>
      </c>
      <c r="S31">
        <f t="shared" si="1"/>
        <v>1.1392787315063363E-3</v>
      </c>
      <c r="U31" s="32"/>
    </row>
    <row r="32" spans="1:21" x14ac:dyDescent="0.25">
      <c r="A32" s="26"/>
      <c r="B32" s="9">
        <v>515</v>
      </c>
      <c r="C32" s="34">
        <f>VLOOKUP(ROUND(C14,0), 'F-factors Lookup Table'!$A$4:$D$33, 2)</f>
        <v>7037</v>
      </c>
      <c r="D32" s="9">
        <f>VLOOKUP(ROUND(D14,0), 'F-factors Lookup Table'!$A$4:$D$33, 2)</f>
        <v>10236</v>
      </c>
      <c r="E32" s="9">
        <f>VLOOKUP(ROUND(E14,0), 'F-factors Lookup Table'!$A$4:$D$33, 2)</f>
        <v>13161</v>
      </c>
      <c r="F32" s="9">
        <f>VLOOKUP(ROUND(F14,0), 'F-factors Lookup Table'!$A$4:$D$33, 2)</f>
        <v>9032</v>
      </c>
      <c r="G32" s="9">
        <f>VLOOKUP(ROUND(G14,0), 'F-factors Lookup Table'!$A$4:$D$33, 2)</f>
        <v>7972</v>
      </c>
      <c r="H32" s="9">
        <f>VLOOKUP(ROUND(H14,0), 'F-factors Lookup Table'!$A$4:$D$33, 2)</f>
        <v>5486</v>
      </c>
      <c r="I32" s="9">
        <f>VLOOKUP(ROUND(I14,0), 'F-factors Lookup Table'!$A$4:$D$33, 2)</f>
        <v>11605</v>
      </c>
      <c r="J32" s="9">
        <f>VLOOKUP(ROUND(J14,0), 'F-factors Lookup Table'!$A$4:$D$33, 2)</f>
        <v>7037</v>
      </c>
      <c r="K32" s="9">
        <f>VLOOKUP(ROUND(K14,0), 'F-factors Lookup Table'!$A$4:$D$33, 2)</f>
        <v>7037</v>
      </c>
      <c r="L32" s="9">
        <f>VLOOKUP(ROUND(L14,0), 'F-factors Lookup Table'!$A$4:$D$33, 2)</f>
        <v>16963</v>
      </c>
      <c r="M32" s="9">
        <f>VLOOKUP(ROUND(M14,0), 'F-factors Lookup Table'!$A$4:$D$33, 2)</f>
        <v>14936</v>
      </c>
      <c r="N32" s="9">
        <f>VLOOKUP(ROUND(N14,0), 'F-factors Lookup Table'!$A$4:$D$33, 2)</f>
        <v>10236</v>
      </c>
      <c r="O32" s="9">
        <f>VLOOKUP(ROUND(O14,0), 'F-factors Lookup Table'!$A$4:$D$33, 2)</f>
        <v>13161</v>
      </c>
      <c r="P32" s="5">
        <f>VLOOKUP(ROUND(P14,0), 'F-factors Lookup Table'!$A$4:$D$33, 2)</f>
        <v>10236</v>
      </c>
      <c r="Q32">
        <f t="shared" si="0"/>
        <v>144135</v>
      </c>
      <c r="R32" s="22">
        <f>'Trip_Prod&amp;Attr'!P33</f>
        <v>3151.4159800000002</v>
      </c>
      <c r="S32">
        <f t="shared" si="1"/>
        <v>2.1864335380025673E-2</v>
      </c>
      <c r="U32" s="31"/>
    </row>
    <row r="33" spans="1:21" x14ac:dyDescent="0.25">
      <c r="A33" s="26"/>
      <c r="B33" s="9">
        <v>516</v>
      </c>
      <c r="C33" s="34">
        <f>VLOOKUP(ROUND(C15,0), 'F-factors Lookup Table'!$A$4:$D$33, 2)</f>
        <v>7037</v>
      </c>
      <c r="D33" s="9">
        <f>VLOOKUP(ROUND(D15,0), 'F-factors Lookup Table'!$A$4:$D$33, 2)</f>
        <v>10236</v>
      </c>
      <c r="E33" s="9">
        <f>VLOOKUP(ROUND(E15,0), 'F-factors Lookup Table'!$A$4:$D$33, 2)</f>
        <v>11605</v>
      </c>
      <c r="F33" s="9">
        <f>VLOOKUP(ROUND(F15,0), 'F-factors Lookup Table'!$A$4:$D$33, 2)</f>
        <v>7972</v>
      </c>
      <c r="G33" s="9">
        <f>VLOOKUP(ROUND(G15,0), 'F-factors Lookup Table'!$A$4:$D$33, 2)</f>
        <v>7037</v>
      </c>
      <c r="H33" s="9">
        <f>VLOOKUP(ROUND(H15,0), 'F-factors Lookup Table'!$A$4:$D$33, 2)</f>
        <v>4845</v>
      </c>
      <c r="I33" s="9">
        <f>VLOOKUP(ROUND(I15,0), 'F-factors Lookup Table'!$A$4:$D$33, 2)</f>
        <v>9032</v>
      </c>
      <c r="J33" s="9">
        <f>VLOOKUP(ROUND(J15,0), 'F-factors Lookup Table'!$A$4:$D$33, 2)</f>
        <v>6213</v>
      </c>
      <c r="K33" s="9">
        <f>VLOOKUP(ROUND(K15,0), 'F-factors Lookup Table'!$A$4:$D$33, 2)</f>
        <v>7037</v>
      </c>
      <c r="L33" s="9">
        <f>VLOOKUP(ROUND(L15,0), 'F-factors Lookup Table'!$A$4:$D$33, 2)</f>
        <v>14936</v>
      </c>
      <c r="M33" s="9">
        <f>VLOOKUP(ROUND(M15,0), 'F-factors Lookup Table'!$A$4:$D$33, 2)</f>
        <v>13161</v>
      </c>
      <c r="N33" s="9">
        <f>VLOOKUP(ROUND(N15,0), 'F-factors Lookup Table'!$A$4:$D$33, 2)</f>
        <v>10236</v>
      </c>
      <c r="O33" s="9">
        <f>VLOOKUP(ROUND(O15,0), 'F-factors Lookup Table'!$A$4:$D$33, 2)</f>
        <v>13161</v>
      </c>
      <c r="P33" s="5">
        <f>VLOOKUP(ROUND(P15,0), 'F-factors Lookup Table'!$A$4:$D$33, 2)</f>
        <v>9032</v>
      </c>
      <c r="Q33">
        <f t="shared" si="0"/>
        <v>131540</v>
      </c>
      <c r="R33" s="22">
        <f>'Trip_Prod&amp;Attr'!P34</f>
        <v>4185.9736700000003</v>
      </c>
      <c r="S33">
        <f t="shared" si="1"/>
        <v>3.1822819446556183E-2</v>
      </c>
      <c r="U33" s="32"/>
    </row>
    <row r="34" spans="1:21" x14ac:dyDescent="0.25">
      <c r="A34" s="26"/>
      <c r="B34" s="9">
        <v>517</v>
      </c>
      <c r="C34" s="34">
        <f>VLOOKUP(ROUND(C16,0), 'F-factors Lookup Table'!$A$4:$D$33, 2)</f>
        <v>4280</v>
      </c>
      <c r="D34" s="9">
        <f>VLOOKUP(ROUND(D16,0), 'F-factors Lookup Table'!$A$4:$D$33, 2)</f>
        <v>6213</v>
      </c>
      <c r="E34" s="9">
        <f>VLOOKUP(ROUND(E16,0), 'F-factors Lookup Table'!$A$4:$D$33, 2)</f>
        <v>7037</v>
      </c>
      <c r="F34" s="9">
        <f>VLOOKUP(ROUND(F16,0), 'F-factors Lookup Table'!$A$4:$D$33, 2)</f>
        <v>4845</v>
      </c>
      <c r="G34" s="9">
        <f>VLOOKUP(ROUND(G16,0), 'F-factors Lookup Table'!$A$4:$D$33, 2)</f>
        <v>4280</v>
      </c>
      <c r="H34" s="9">
        <f>VLOOKUP(ROUND(H16,0), 'F-factors Lookup Table'!$A$4:$D$33, 2)</f>
        <v>2950</v>
      </c>
      <c r="I34" s="9">
        <f>VLOOKUP(ROUND(I16,0), 'F-factors Lookup Table'!$A$4:$D$33, 2)</f>
        <v>7037</v>
      </c>
      <c r="J34" s="9">
        <f>VLOOKUP(ROUND(J16,0), 'F-factors Lookup Table'!$A$4:$D$33, 2)</f>
        <v>4845</v>
      </c>
      <c r="K34" s="9">
        <f>VLOOKUP(ROUND(K16,0), 'F-factors Lookup Table'!$A$4:$D$33, 2)</f>
        <v>9032</v>
      </c>
      <c r="L34" s="9">
        <f>VLOOKUP(ROUND(L16,0), 'F-factors Lookup Table'!$A$4:$D$33, 2)</f>
        <v>10236</v>
      </c>
      <c r="M34" s="9">
        <f>VLOOKUP(ROUND(M16,0), 'F-factors Lookup Table'!$A$4:$D$33, 2)</f>
        <v>10236</v>
      </c>
      <c r="N34" s="9">
        <f>VLOOKUP(ROUND(N16,0), 'F-factors Lookup Table'!$A$4:$D$33, 2)</f>
        <v>14936</v>
      </c>
      <c r="O34" s="9">
        <f>VLOOKUP(ROUND(O16,0), 'F-factors Lookup Table'!$A$4:$D$33, 2)</f>
        <v>10236</v>
      </c>
      <c r="P34" s="5">
        <f>VLOOKUP(ROUND(P16,0), 'F-factors Lookup Table'!$A$4:$D$33, 2)</f>
        <v>10236</v>
      </c>
      <c r="Q34">
        <f t="shared" si="0"/>
        <v>106399</v>
      </c>
      <c r="R34" s="22">
        <f>'Trip_Prod&amp;Attr'!P35</f>
        <v>305.32350000000002</v>
      </c>
      <c r="S34">
        <f t="shared" si="1"/>
        <v>2.8696087369242196E-3</v>
      </c>
      <c r="U34" s="31"/>
    </row>
    <row r="35" spans="1:21" x14ac:dyDescent="0.25">
      <c r="A35" s="26"/>
      <c r="B35" s="9">
        <v>518</v>
      </c>
      <c r="C35" s="34">
        <f>VLOOKUP(ROUND(C17,0), 'F-factors Lookup Table'!$A$4:$D$33, 2)</f>
        <v>5486</v>
      </c>
      <c r="D35" s="9">
        <f>VLOOKUP(ROUND(D17,0), 'F-factors Lookup Table'!$A$4:$D$33, 2)</f>
        <v>7972</v>
      </c>
      <c r="E35" s="9">
        <f>VLOOKUP(ROUND(E17,0), 'F-factors Lookup Table'!$A$4:$D$33, 2)</f>
        <v>9032</v>
      </c>
      <c r="F35" s="9">
        <f>VLOOKUP(ROUND(F17,0), 'F-factors Lookup Table'!$A$4:$D$33, 2)</f>
        <v>6213</v>
      </c>
      <c r="G35" s="9">
        <f>VLOOKUP(ROUND(G17,0), 'F-factors Lookup Table'!$A$4:$D$33, 2)</f>
        <v>5486</v>
      </c>
      <c r="H35" s="9">
        <f>VLOOKUP(ROUND(H17,0), 'F-factors Lookup Table'!$A$4:$D$33, 2)</f>
        <v>3780</v>
      </c>
      <c r="I35" s="9">
        <f>VLOOKUP(ROUND(I17,0), 'F-factors Lookup Table'!$A$4:$D$33, 2)</f>
        <v>7972</v>
      </c>
      <c r="J35" s="9">
        <f>VLOOKUP(ROUND(J17,0), 'F-factors Lookup Table'!$A$4:$D$33, 2)</f>
        <v>4845</v>
      </c>
      <c r="K35" s="9">
        <f>VLOOKUP(ROUND(K17,0), 'F-factors Lookup Table'!$A$4:$D$33, 2)</f>
        <v>7037</v>
      </c>
      <c r="L35" s="9">
        <f>VLOOKUP(ROUND(L17,0), 'F-factors Lookup Table'!$A$4:$D$33, 2)</f>
        <v>11605</v>
      </c>
      <c r="M35" s="9">
        <f>VLOOKUP(ROUND(M17,0), 'F-factors Lookup Table'!$A$4:$D$33, 2)</f>
        <v>13161</v>
      </c>
      <c r="N35" s="9">
        <f>VLOOKUP(ROUND(N17,0), 'F-factors Lookup Table'!$A$4:$D$33, 2)</f>
        <v>10236</v>
      </c>
      <c r="O35" s="9">
        <f>VLOOKUP(ROUND(O17,0), 'F-factors Lookup Table'!$A$4:$D$33, 2)</f>
        <v>14936</v>
      </c>
      <c r="P35" s="5">
        <f>VLOOKUP(ROUND(P17,0), 'F-factors Lookup Table'!$A$4:$D$33, 2)</f>
        <v>9032</v>
      </c>
      <c r="Q35">
        <f t="shared" si="0"/>
        <v>116793</v>
      </c>
      <c r="R35" s="22">
        <f>'Trip_Prod&amp;Attr'!P36</f>
        <v>172.10543000000001</v>
      </c>
      <c r="S35">
        <f t="shared" si="1"/>
        <v>1.4735937085270522E-3</v>
      </c>
      <c r="U35" s="32"/>
    </row>
    <row r="36" spans="1:21" x14ac:dyDescent="0.25">
      <c r="A36" s="27"/>
      <c r="B36" s="4">
        <v>519</v>
      </c>
      <c r="C36" s="35">
        <f>VLOOKUP(ROUND(C18,0), 'F-factors Lookup Table'!$A$4:$D$33, 2)</f>
        <v>3780</v>
      </c>
      <c r="D36" s="4">
        <f>VLOOKUP(ROUND(D18,0), 'F-factors Lookup Table'!$A$4:$D$33, 2)</f>
        <v>5486</v>
      </c>
      <c r="E36" s="4">
        <f>VLOOKUP(ROUND(E18,0), 'F-factors Lookup Table'!$A$4:$D$33, 2)</f>
        <v>6213</v>
      </c>
      <c r="F36" s="4">
        <f>VLOOKUP(ROUND(F18,0), 'F-factors Lookup Table'!$A$4:$D$33, 2)</f>
        <v>4845</v>
      </c>
      <c r="G36" s="4">
        <f>VLOOKUP(ROUND(G18,0), 'F-factors Lookup Table'!$A$4:$D$33, 2)</f>
        <v>4280</v>
      </c>
      <c r="H36" s="4">
        <f>VLOOKUP(ROUND(H18,0), 'F-factors Lookup Table'!$A$4:$D$33, 2)</f>
        <v>2607</v>
      </c>
      <c r="I36" s="4">
        <f>VLOOKUP(ROUND(I18,0), 'F-factors Lookup Table'!$A$4:$D$33, 2)</f>
        <v>7037</v>
      </c>
      <c r="J36" s="4">
        <f>VLOOKUP(ROUND(J18,0), 'F-factors Lookup Table'!$A$4:$D$33, 2)</f>
        <v>7972</v>
      </c>
      <c r="K36" s="4">
        <f>VLOOKUP(ROUND(K18,0), 'F-factors Lookup Table'!$A$4:$D$33, 2)</f>
        <v>7037</v>
      </c>
      <c r="L36" s="4">
        <f>VLOOKUP(ROUND(L18,0), 'F-factors Lookup Table'!$A$4:$D$33, 2)</f>
        <v>9032</v>
      </c>
      <c r="M36" s="4">
        <f>VLOOKUP(ROUND(M18,0), 'F-factors Lookup Table'!$A$4:$D$33, 2)</f>
        <v>9032</v>
      </c>
      <c r="N36" s="4">
        <f>VLOOKUP(ROUND(N18,0), 'F-factors Lookup Table'!$A$4:$D$33, 2)</f>
        <v>10236</v>
      </c>
      <c r="O36" s="4">
        <f>VLOOKUP(ROUND(O18,0), 'F-factors Lookup Table'!$A$4:$D$33, 2)</f>
        <v>9032</v>
      </c>
      <c r="P36" s="6">
        <f>VLOOKUP(ROUND(P18,0), 'F-factors Lookup Table'!$A$4:$D$33, 2)</f>
        <v>14936</v>
      </c>
      <c r="Q36">
        <f t="shared" si="0"/>
        <v>101525</v>
      </c>
      <c r="R36" s="22">
        <f>'Trip_Prod&amp;Attr'!P37</f>
        <v>96.640860000000004</v>
      </c>
      <c r="S36">
        <f t="shared" si="1"/>
        <v>9.5189224328983009E-4</v>
      </c>
    </row>
    <row r="37" spans="1:21" x14ac:dyDescent="0.25">
      <c r="A37" t="s">
        <v>18</v>
      </c>
      <c r="B37" s="3"/>
      <c r="C37">
        <f>SUM(C23:C36)</f>
        <v>81833</v>
      </c>
      <c r="D37">
        <f t="shared" ref="D37:P37" si="2">SUM(D23:D36)</f>
        <v>112662</v>
      </c>
      <c r="E37">
        <f t="shared" si="2"/>
        <v>125777</v>
      </c>
      <c r="F37">
        <f t="shared" si="2"/>
        <v>113948</v>
      </c>
      <c r="G37">
        <f t="shared" si="2"/>
        <v>103155</v>
      </c>
      <c r="H37">
        <f t="shared" si="2"/>
        <v>74457</v>
      </c>
      <c r="I37">
        <f t="shared" si="2"/>
        <v>106963</v>
      </c>
      <c r="J37">
        <f t="shared" si="2"/>
        <v>77947</v>
      </c>
      <c r="K37">
        <f t="shared" si="2"/>
        <v>87584</v>
      </c>
      <c r="L37">
        <f t="shared" si="2"/>
        <v>143922</v>
      </c>
      <c r="M37">
        <f t="shared" si="2"/>
        <v>134889</v>
      </c>
      <c r="N37">
        <f t="shared" si="2"/>
        <v>109470</v>
      </c>
      <c r="O37">
        <f t="shared" si="2"/>
        <v>120583</v>
      </c>
      <c r="P37">
        <f t="shared" si="2"/>
        <v>111337</v>
      </c>
    </row>
    <row r="38" spans="1:21" ht="30" x14ac:dyDescent="0.25">
      <c r="A38" s="2" t="s">
        <v>19</v>
      </c>
      <c r="C38" s="31">
        <v>3149.578</v>
      </c>
      <c r="D38" s="32">
        <v>3026.768</v>
      </c>
      <c r="E38" s="31">
        <v>2624.598</v>
      </c>
      <c r="F38" s="32">
        <v>1977.7260000000001</v>
      </c>
      <c r="G38" s="31">
        <v>180.13</v>
      </c>
      <c r="H38" s="32">
        <v>3484.97</v>
      </c>
      <c r="I38" s="31">
        <v>911.82600000000002</v>
      </c>
      <c r="J38" s="32">
        <v>536.34400000000005</v>
      </c>
      <c r="K38" s="31">
        <v>348.24799999999999</v>
      </c>
      <c r="L38" s="32">
        <v>68.835999999999999</v>
      </c>
      <c r="M38" s="31">
        <v>2244.848</v>
      </c>
      <c r="N38" s="32">
        <v>2307.2539999999999</v>
      </c>
      <c r="O38" s="31">
        <v>2808.15</v>
      </c>
      <c r="P38" s="32">
        <v>3245.01</v>
      </c>
    </row>
    <row r="40" spans="1:21" x14ac:dyDescent="0.25">
      <c r="A40" s="1" t="s">
        <v>29</v>
      </c>
    </row>
    <row r="41" spans="1:21" x14ac:dyDescent="0.25">
      <c r="B41" t="s">
        <v>11</v>
      </c>
      <c r="C41" t="s">
        <v>9</v>
      </c>
    </row>
    <row r="42" spans="1:21" x14ac:dyDescent="0.25">
      <c r="C42">
        <v>263</v>
      </c>
      <c r="D42">
        <v>264</v>
      </c>
      <c r="E42">
        <v>269</v>
      </c>
      <c r="F42">
        <v>271</v>
      </c>
      <c r="G42">
        <v>272</v>
      </c>
      <c r="H42">
        <v>274</v>
      </c>
      <c r="I42">
        <v>499</v>
      </c>
      <c r="J42">
        <v>500</v>
      </c>
      <c r="K42">
        <v>513</v>
      </c>
      <c r="L42">
        <v>515</v>
      </c>
      <c r="M42">
        <v>516</v>
      </c>
      <c r="N42">
        <v>517</v>
      </c>
      <c r="O42">
        <v>518</v>
      </c>
      <c r="P42">
        <v>519</v>
      </c>
      <c r="Q42" t="s">
        <v>17</v>
      </c>
      <c r="R42" t="s">
        <v>20</v>
      </c>
    </row>
    <row r="43" spans="1:21" x14ac:dyDescent="0.25">
      <c r="A43" t="s">
        <v>10</v>
      </c>
      <c r="B43">
        <v>263</v>
      </c>
      <c r="C43">
        <f>C23*$S23</f>
        <v>377.2223018151667</v>
      </c>
      <c r="D43">
        <f t="shared" ref="D43:P43" si="3">D23*$S23</f>
        <v>228.49450574200358</v>
      </c>
      <c r="E43">
        <f t="shared" si="3"/>
        <v>201.69541356077261</v>
      </c>
      <c r="F43">
        <f t="shared" si="3"/>
        <v>157.2404488836718</v>
      </c>
      <c r="G43">
        <f t="shared" si="3"/>
        <v>138.86802312092416</v>
      </c>
      <c r="H43">
        <f t="shared" si="3"/>
        <v>84.553285491584361</v>
      </c>
      <c r="I43">
        <f t="shared" si="3"/>
        <v>138.86802312092416</v>
      </c>
      <c r="J43">
        <f t="shared" si="3"/>
        <v>84.553285491584361</v>
      </c>
      <c r="K43">
        <f t="shared" si="3"/>
        <v>122.67391928948511</v>
      </c>
      <c r="L43">
        <f t="shared" si="3"/>
        <v>201.69541356077261</v>
      </c>
      <c r="M43">
        <f t="shared" si="3"/>
        <v>201.69541356077261</v>
      </c>
      <c r="N43">
        <f t="shared" si="3"/>
        <v>122.67391928948511</v>
      </c>
      <c r="O43">
        <f t="shared" si="3"/>
        <v>138.86802312092416</v>
      </c>
      <c r="P43">
        <f t="shared" si="3"/>
        <v>108.34285395192845</v>
      </c>
      <c r="Q43">
        <f>SUM(C43:P43)</f>
        <v>2307.4448299999999</v>
      </c>
      <c r="R43">
        <f>R23</f>
        <v>2307.4448299999999</v>
      </c>
      <c r="S43">
        <f>R43/Q43</f>
        <v>1</v>
      </c>
    </row>
    <row r="44" spans="1:21" x14ac:dyDescent="0.25">
      <c r="B44">
        <v>264</v>
      </c>
      <c r="C44">
        <f t="shared" ref="C44:P44" si="4">C24*$S24</f>
        <v>18.352446135068874</v>
      </c>
      <c r="D44">
        <f t="shared" si="4"/>
        <v>34.384362201880172</v>
      </c>
      <c r="E44">
        <f t="shared" si="4"/>
        <v>26.716023256080568</v>
      </c>
      <c r="F44">
        <f t="shared" si="4"/>
        <v>20.79268608780006</v>
      </c>
      <c r="G44">
        <f t="shared" si="4"/>
        <v>18.352446135068874</v>
      </c>
      <c r="H44">
        <f t="shared" si="4"/>
        <v>11.153738274511879</v>
      </c>
      <c r="I44">
        <f t="shared" si="4"/>
        <v>16.199970327706932</v>
      </c>
      <c r="J44">
        <f t="shared" si="4"/>
        <v>9.8530443374428991</v>
      </c>
      <c r="K44">
        <f t="shared" si="4"/>
        <v>11.153738274511879</v>
      </c>
      <c r="L44">
        <f t="shared" si="4"/>
        <v>23.564430335996615</v>
      </c>
      <c r="M44">
        <f t="shared" si="4"/>
        <v>23.564430335996615</v>
      </c>
      <c r="N44">
        <f t="shared" si="4"/>
        <v>14.30302908143288</v>
      </c>
      <c r="O44">
        <f t="shared" si="4"/>
        <v>18.352446135068874</v>
      </c>
      <c r="P44">
        <f t="shared" si="4"/>
        <v>14.30302908143288</v>
      </c>
      <c r="Q44">
        <f t="shared" ref="Q44:Q56" si="5">SUM(C44:P44)</f>
        <v>261.04581999999994</v>
      </c>
      <c r="R44">
        <f t="shared" ref="R44:R56" si="6">R24</f>
        <v>261.04581999999999</v>
      </c>
      <c r="S44">
        <f t="shared" ref="S44:S56" si="7">R44/Q44</f>
        <v>1.0000000000000002</v>
      </c>
    </row>
    <row r="45" spans="1:21" x14ac:dyDescent="0.25">
      <c r="B45">
        <v>269</v>
      </c>
      <c r="C45">
        <f t="shared" ref="C45:P45" si="8">C25*$S25</f>
        <v>3.8350947218596163</v>
      </c>
      <c r="D45">
        <f t="shared" si="8"/>
        <v>6.3246091014893917</v>
      </c>
      <c r="E45">
        <f t="shared" si="8"/>
        <v>8.1399708349716118</v>
      </c>
      <c r="F45">
        <f t="shared" si="8"/>
        <v>6.3246091014893917</v>
      </c>
      <c r="G45">
        <f t="shared" si="8"/>
        <v>5.5785177736187341</v>
      </c>
      <c r="H45">
        <f t="shared" si="8"/>
        <v>3.386022951103282</v>
      </c>
      <c r="I45">
        <f t="shared" si="8"/>
        <v>4.3446603840649232</v>
      </c>
      <c r="J45">
        <f t="shared" si="8"/>
        <v>2.6404766132456787</v>
      </c>
      <c r="K45">
        <f t="shared" si="8"/>
        <v>2.6404766132456787</v>
      </c>
      <c r="L45">
        <f t="shared" si="8"/>
        <v>7.1726135618011098</v>
      </c>
      <c r="M45">
        <f t="shared" si="8"/>
        <v>6.3246091014893917</v>
      </c>
      <c r="N45">
        <f t="shared" si="8"/>
        <v>3.8350947218596163</v>
      </c>
      <c r="O45">
        <f t="shared" si="8"/>
        <v>4.9223497979019548</v>
      </c>
      <c r="P45">
        <f t="shared" si="8"/>
        <v>3.8350947218596163</v>
      </c>
      <c r="Q45">
        <f t="shared" si="5"/>
        <v>69.304200000000009</v>
      </c>
      <c r="R45">
        <f t="shared" si="6"/>
        <v>69.304199999999994</v>
      </c>
      <c r="S45">
        <f t="shared" si="7"/>
        <v>0.99999999999999978</v>
      </c>
    </row>
    <row r="46" spans="1:21" x14ac:dyDescent="0.25">
      <c r="B46">
        <v>271</v>
      </c>
      <c r="C46">
        <f t="shared" ref="C46:P46" si="9">C26*$S26</f>
        <v>40.839589427519087</v>
      </c>
      <c r="D46">
        <f t="shared" si="9"/>
        <v>67.237180406371195</v>
      </c>
      <c r="E46">
        <f t="shared" si="9"/>
        <v>86.391439173598073</v>
      </c>
      <c r="F46">
        <f t="shared" si="9"/>
        <v>126.27815447666903</v>
      </c>
      <c r="G46">
        <f t="shared" si="9"/>
        <v>97.974815248920649</v>
      </c>
      <c r="H46">
        <f t="shared" si="9"/>
        <v>67.237180406371195</v>
      </c>
      <c r="I46">
        <f t="shared" si="9"/>
        <v>67.237180406371195</v>
      </c>
      <c r="J46">
        <f t="shared" si="9"/>
        <v>36.067774476181185</v>
      </c>
      <c r="K46">
        <f t="shared" si="9"/>
        <v>31.861728536234359</v>
      </c>
      <c r="L46">
        <f t="shared" si="9"/>
        <v>76.200152639461422</v>
      </c>
      <c r="M46">
        <f t="shared" si="9"/>
        <v>67.237180406371195</v>
      </c>
      <c r="N46">
        <f t="shared" si="9"/>
        <v>46.251616681220575</v>
      </c>
      <c r="O46">
        <f t="shared" si="9"/>
        <v>52.385743857355415</v>
      </c>
      <c r="P46">
        <f t="shared" si="9"/>
        <v>52.385743857355415</v>
      </c>
      <c r="Q46">
        <f t="shared" si="5"/>
        <v>915.58548000000008</v>
      </c>
      <c r="R46">
        <f t="shared" si="6"/>
        <v>915.58547999999996</v>
      </c>
      <c r="S46">
        <f t="shared" si="7"/>
        <v>0.99999999999999989</v>
      </c>
    </row>
    <row r="47" spans="1:21" x14ac:dyDescent="0.25">
      <c r="B47">
        <v>272</v>
      </c>
      <c r="C47">
        <f t="shared" ref="C47:P47" si="10">C27*$S27</f>
        <v>501.4059383606529</v>
      </c>
      <c r="D47">
        <f t="shared" si="10"/>
        <v>825.50099075344826</v>
      </c>
      <c r="E47">
        <f t="shared" si="10"/>
        <v>935.54341689020112</v>
      </c>
      <c r="F47">
        <f t="shared" si="10"/>
        <v>1202.8807063005017</v>
      </c>
      <c r="G47">
        <f t="shared" si="10"/>
        <v>1365.1110272247015</v>
      </c>
      <c r="H47">
        <f t="shared" si="10"/>
        <v>825.50099075344826</v>
      </c>
      <c r="I47">
        <f t="shared" si="10"/>
        <v>728.61978501843328</v>
      </c>
      <c r="J47">
        <f t="shared" si="10"/>
        <v>442.82022810013916</v>
      </c>
      <c r="K47">
        <f t="shared" si="10"/>
        <v>391.18071749609817</v>
      </c>
      <c r="L47">
        <f t="shared" si="10"/>
        <v>935.54341689020112</v>
      </c>
      <c r="M47">
        <f t="shared" si="10"/>
        <v>825.50099075344826</v>
      </c>
      <c r="N47">
        <f t="shared" si="10"/>
        <v>567.85182191664899</v>
      </c>
      <c r="O47">
        <f t="shared" si="10"/>
        <v>643.16324977103807</v>
      </c>
      <c r="P47">
        <f t="shared" si="10"/>
        <v>643.16324977103807</v>
      </c>
      <c r="Q47">
        <f t="shared" si="5"/>
        <v>10833.786529999999</v>
      </c>
      <c r="R47">
        <f t="shared" si="6"/>
        <v>10833.786529999999</v>
      </c>
      <c r="S47">
        <f t="shared" si="7"/>
        <v>1</v>
      </c>
    </row>
    <row r="48" spans="1:21" x14ac:dyDescent="0.25">
      <c r="B48">
        <v>274</v>
      </c>
      <c r="C48">
        <f t="shared" ref="C48:P48" si="11">C28*$S28</f>
        <v>4.1371556704774548</v>
      </c>
      <c r="D48">
        <f t="shared" si="11"/>
        <v>6.0031504113397025</v>
      </c>
      <c r="E48">
        <f t="shared" si="11"/>
        <v>7.6981575863062073</v>
      </c>
      <c r="F48">
        <f t="shared" si="11"/>
        <v>11.191012283843177</v>
      </c>
      <c r="G48">
        <f t="shared" si="11"/>
        <v>11.191012283843177</v>
      </c>
      <c r="H48">
        <f t="shared" si="11"/>
        <v>16.307009817057136</v>
      </c>
      <c r="I48">
        <f t="shared" si="11"/>
        <v>6.7973752645221071</v>
      </c>
      <c r="J48">
        <f t="shared" si="11"/>
        <v>3.2301781470304656</v>
      </c>
      <c r="K48">
        <f t="shared" si="11"/>
        <v>3.2301781470304656</v>
      </c>
      <c r="L48">
        <f t="shared" si="11"/>
        <v>7.6981575863062073</v>
      </c>
      <c r="M48">
        <f t="shared" si="11"/>
        <v>6.7973752645221071</v>
      </c>
      <c r="N48">
        <f t="shared" si="11"/>
        <v>4.6835724571442885</v>
      </c>
      <c r="O48">
        <f t="shared" si="11"/>
        <v>5.3030926234332147</v>
      </c>
      <c r="P48">
        <f t="shared" si="11"/>
        <v>4.6835724571442885</v>
      </c>
      <c r="Q48">
        <f t="shared" si="5"/>
        <v>98.951000000000022</v>
      </c>
      <c r="R48">
        <f t="shared" si="6"/>
        <v>98.950999999999993</v>
      </c>
      <c r="S48">
        <f t="shared" si="7"/>
        <v>0.99999999999999967</v>
      </c>
    </row>
    <row r="49" spans="1:19" x14ac:dyDescent="0.25">
      <c r="B49">
        <v>499</v>
      </c>
      <c r="C49">
        <f t="shared" ref="C49:P49" si="12">C29*$S29</f>
        <v>182.40664238073683</v>
      </c>
      <c r="D49">
        <f t="shared" si="12"/>
        <v>264.93200050221776</v>
      </c>
      <c r="E49">
        <f t="shared" si="12"/>
        <v>300.13328236516696</v>
      </c>
      <c r="F49">
        <f t="shared" si="12"/>
        <v>340.0406179531094</v>
      </c>
      <c r="G49">
        <f t="shared" si="12"/>
        <v>300.13328236516696</v>
      </c>
      <c r="H49">
        <f t="shared" si="12"/>
        <v>206.53928588250201</v>
      </c>
      <c r="I49">
        <f t="shared" si="12"/>
        <v>436.91002782836966</v>
      </c>
      <c r="J49">
        <f t="shared" si="12"/>
        <v>233.90969434706253</v>
      </c>
      <c r="K49">
        <f t="shared" si="12"/>
        <v>206.53928588250201</v>
      </c>
      <c r="L49">
        <f t="shared" si="12"/>
        <v>436.91002782836966</v>
      </c>
      <c r="M49">
        <f t="shared" si="12"/>
        <v>385.36932743224401</v>
      </c>
      <c r="N49">
        <f t="shared" si="12"/>
        <v>264.93200050221776</v>
      </c>
      <c r="O49">
        <f t="shared" si="12"/>
        <v>300.13328236516696</v>
      </c>
      <c r="P49">
        <f t="shared" si="12"/>
        <v>300.13328236516696</v>
      </c>
      <c r="Q49">
        <f t="shared" si="5"/>
        <v>4159.0220399999998</v>
      </c>
      <c r="R49">
        <f t="shared" si="6"/>
        <v>4159.0220399999998</v>
      </c>
      <c r="S49">
        <f t="shared" si="7"/>
        <v>1</v>
      </c>
    </row>
    <row r="50" spans="1:19" x14ac:dyDescent="0.25">
      <c r="B50">
        <v>500</v>
      </c>
      <c r="C50">
        <f t="shared" ref="C50:P50" si="13">C30*$S30</f>
        <v>9.7668528790179696</v>
      </c>
      <c r="D50">
        <f t="shared" si="13"/>
        <v>14.161374715261958</v>
      </c>
      <c r="E50">
        <f t="shared" si="13"/>
        <v>16.034572428920946</v>
      </c>
      <c r="F50">
        <f t="shared" si="13"/>
        <v>14.161374715261958</v>
      </c>
      <c r="G50">
        <f t="shared" si="13"/>
        <v>12.50921433181473</v>
      </c>
      <c r="H50">
        <f t="shared" si="13"/>
        <v>7.6239146945920861</v>
      </c>
      <c r="I50">
        <f t="shared" si="13"/>
        <v>20.552725314266429</v>
      </c>
      <c r="J50">
        <f t="shared" si="13"/>
        <v>43.476918934025136</v>
      </c>
      <c r="K50">
        <f t="shared" si="13"/>
        <v>18.151285845355606</v>
      </c>
      <c r="L50">
        <f t="shared" si="13"/>
        <v>23.2763547899266</v>
      </c>
      <c r="M50">
        <f t="shared" si="13"/>
        <v>20.552725314266429</v>
      </c>
      <c r="N50">
        <f t="shared" si="13"/>
        <v>18.151285845355606</v>
      </c>
      <c r="O50">
        <f t="shared" si="13"/>
        <v>18.151285845355606</v>
      </c>
      <c r="P50">
        <f t="shared" si="13"/>
        <v>29.866264346578923</v>
      </c>
      <c r="Q50">
        <f t="shared" si="5"/>
        <v>266.43614999999994</v>
      </c>
      <c r="R50">
        <f t="shared" si="6"/>
        <v>266.43615</v>
      </c>
      <c r="S50">
        <f t="shared" si="7"/>
        <v>1.0000000000000002</v>
      </c>
    </row>
    <row r="51" spans="1:19" x14ac:dyDescent="0.25">
      <c r="B51">
        <v>513</v>
      </c>
      <c r="C51">
        <f t="shared" ref="C51:P51" si="14">C31*$S31</f>
        <v>4.8761129708471191</v>
      </c>
      <c r="D51">
        <f t="shared" si="14"/>
        <v>4.8761129708471191</v>
      </c>
      <c r="E51">
        <f t="shared" si="14"/>
        <v>5.5198054541481989</v>
      </c>
      <c r="F51">
        <f t="shared" si="14"/>
        <v>3.3608722579436918</v>
      </c>
      <c r="G51">
        <f t="shared" si="14"/>
        <v>2.9700996530370185</v>
      </c>
      <c r="H51">
        <f t="shared" si="14"/>
        <v>2.3184322186153943</v>
      </c>
      <c r="I51">
        <f t="shared" si="14"/>
        <v>5.5198054541481989</v>
      </c>
      <c r="J51">
        <f t="shared" si="14"/>
        <v>5.5198054541481989</v>
      </c>
      <c r="K51">
        <f t="shared" si="14"/>
        <v>17.016267133778637</v>
      </c>
      <c r="L51">
        <f t="shared" si="14"/>
        <v>7.0783387588488669</v>
      </c>
      <c r="M51">
        <f t="shared" si="14"/>
        <v>7.0783387588488669</v>
      </c>
      <c r="N51">
        <f t="shared" si="14"/>
        <v>9.0823300475685134</v>
      </c>
      <c r="O51">
        <f t="shared" si="14"/>
        <v>8.0171044336100881</v>
      </c>
      <c r="P51">
        <f t="shared" si="14"/>
        <v>8.0171044336100881</v>
      </c>
      <c r="Q51">
        <f t="shared" si="5"/>
        <v>91.250529999999998</v>
      </c>
      <c r="R51">
        <f t="shared" si="6"/>
        <v>91.250529999999998</v>
      </c>
      <c r="S51">
        <f t="shared" si="7"/>
        <v>1</v>
      </c>
    </row>
    <row r="52" spans="1:19" x14ac:dyDescent="0.25">
      <c r="B52">
        <v>515</v>
      </c>
      <c r="C52">
        <f t="shared" ref="C52:P52" si="15">C32*$S32</f>
        <v>153.85932806924066</v>
      </c>
      <c r="D52">
        <f t="shared" si="15"/>
        <v>223.80333694994277</v>
      </c>
      <c r="E52">
        <f t="shared" si="15"/>
        <v>287.75651793651787</v>
      </c>
      <c r="F52">
        <f t="shared" si="15"/>
        <v>197.47867715239187</v>
      </c>
      <c r="G52">
        <f t="shared" si="15"/>
        <v>174.30248164956467</v>
      </c>
      <c r="H52">
        <f t="shared" si="15"/>
        <v>119.94774389482085</v>
      </c>
      <c r="I52">
        <f t="shared" si="15"/>
        <v>253.73561208519794</v>
      </c>
      <c r="J52">
        <f t="shared" si="15"/>
        <v>153.85932806924066</v>
      </c>
      <c r="K52">
        <f t="shared" si="15"/>
        <v>153.85932806924066</v>
      </c>
      <c r="L52">
        <f t="shared" si="15"/>
        <v>370.88472105137549</v>
      </c>
      <c r="M52">
        <f t="shared" si="15"/>
        <v>326.56571323606346</v>
      </c>
      <c r="N52">
        <f t="shared" si="15"/>
        <v>223.80333694994277</v>
      </c>
      <c r="O52">
        <f t="shared" si="15"/>
        <v>287.75651793651787</v>
      </c>
      <c r="P52">
        <f t="shared" si="15"/>
        <v>223.80333694994277</v>
      </c>
      <c r="Q52">
        <f t="shared" si="5"/>
        <v>3151.4159800000002</v>
      </c>
      <c r="R52">
        <f t="shared" si="6"/>
        <v>3151.4159800000002</v>
      </c>
      <c r="S52">
        <f t="shared" si="7"/>
        <v>1</v>
      </c>
    </row>
    <row r="53" spans="1:19" x14ac:dyDescent="0.25">
      <c r="B53">
        <v>516</v>
      </c>
      <c r="C53">
        <f t="shared" ref="C53:P53" si="16">C33*$S33</f>
        <v>223.93718044541586</v>
      </c>
      <c r="D53">
        <f t="shared" si="16"/>
        <v>325.73837985494907</v>
      </c>
      <c r="E53">
        <f t="shared" si="16"/>
        <v>369.30381967728448</v>
      </c>
      <c r="F53">
        <f t="shared" si="16"/>
        <v>253.6915166279459</v>
      </c>
      <c r="G53">
        <f t="shared" si="16"/>
        <v>223.93718044541586</v>
      </c>
      <c r="H53">
        <f t="shared" si="16"/>
        <v>154.1815602185647</v>
      </c>
      <c r="I53">
        <f t="shared" si="16"/>
        <v>287.42370524129547</v>
      </c>
      <c r="J53">
        <f t="shared" si="16"/>
        <v>197.71517722145356</v>
      </c>
      <c r="K53">
        <f t="shared" si="16"/>
        <v>223.93718044541586</v>
      </c>
      <c r="L53">
        <f t="shared" si="16"/>
        <v>475.30563125376312</v>
      </c>
      <c r="M53">
        <f t="shared" si="16"/>
        <v>418.82012673612593</v>
      </c>
      <c r="N53">
        <f t="shared" si="16"/>
        <v>325.73837985494907</v>
      </c>
      <c r="O53">
        <f t="shared" si="16"/>
        <v>418.82012673612593</v>
      </c>
      <c r="P53">
        <f t="shared" si="16"/>
        <v>287.42370524129547</v>
      </c>
      <c r="Q53">
        <f t="shared" si="5"/>
        <v>4185.9736700000012</v>
      </c>
      <c r="R53">
        <f t="shared" si="6"/>
        <v>4185.9736700000003</v>
      </c>
      <c r="S53">
        <f t="shared" si="7"/>
        <v>0.99999999999999978</v>
      </c>
    </row>
    <row r="54" spans="1:19" x14ac:dyDescent="0.25">
      <c r="B54">
        <v>517</v>
      </c>
      <c r="C54">
        <f t="shared" ref="C54:P54" si="17">C34*$S34</f>
        <v>12.28192539403566</v>
      </c>
      <c r="D54">
        <f t="shared" si="17"/>
        <v>17.828879082510177</v>
      </c>
      <c r="E54">
        <f t="shared" si="17"/>
        <v>20.193436681735733</v>
      </c>
      <c r="F54">
        <f t="shared" si="17"/>
        <v>13.903254330397845</v>
      </c>
      <c r="G54">
        <f t="shared" si="17"/>
        <v>12.28192539403566</v>
      </c>
      <c r="H54">
        <f t="shared" si="17"/>
        <v>8.4653457739264475</v>
      </c>
      <c r="I54">
        <f t="shared" si="17"/>
        <v>20.193436681735733</v>
      </c>
      <c r="J54">
        <f t="shared" si="17"/>
        <v>13.903254330397845</v>
      </c>
      <c r="K54">
        <f t="shared" si="17"/>
        <v>25.91830611189955</v>
      </c>
      <c r="L54">
        <f t="shared" si="17"/>
        <v>29.373315031156313</v>
      </c>
      <c r="M54">
        <f t="shared" si="17"/>
        <v>29.373315031156313</v>
      </c>
      <c r="N54">
        <f t="shared" si="17"/>
        <v>42.860476094700147</v>
      </c>
      <c r="O54">
        <f t="shared" si="17"/>
        <v>29.373315031156313</v>
      </c>
      <c r="P54">
        <f t="shared" si="17"/>
        <v>29.373315031156313</v>
      </c>
      <c r="Q54">
        <f t="shared" si="5"/>
        <v>305.32350000000008</v>
      </c>
      <c r="R54">
        <f t="shared" si="6"/>
        <v>305.32350000000002</v>
      </c>
      <c r="S54">
        <f t="shared" si="7"/>
        <v>0.99999999999999978</v>
      </c>
    </row>
    <row r="55" spans="1:19" x14ac:dyDescent="0.25">
      <c r="B55">
        <v>518</v>
      </c>
      <c r="C55">
        <f t="shared" ref="C55:P55" si="18">C35*$S35</f>
        <v>8.0841350849794082</v>
      </c>
      <c r="D55">
        <f t="shared" si="18"/>
        <v>11.747489044377661</v>
      </c>
      <c r="E55">
        <f t="shared" si="18"/>
        <v>13.309498375416336</v>
      </c>
      <c r="F55">
        <f t="shared" si="18"/>
        <v>9.1554377110785747</v>
      </c>
      <c r="G55">
        <f t="shared" si="18"/>
        <v>8.0841350849794082</v>
      </c>
      <c r="H55">
        <f t="shared" si="18"/>
        <v>5.5701842182322574</v>
      </c>
      <c r="I55">
        <f t="shared" si="18"/>
        <v>11.747489044377661</v>
      </c>
      <c r="J55">
        <f t="shared" si="18"/>
        <v>7.1395615178135676</v>
      </c>
      <c r="K55">
        <f t="shared" si="18"/>
        <v>10.369678926904866</v>
      </c>
      <c r="L55">
        <f t="shared" si="18"/>
        <v>17.10105498745644</v>
      </c>
      <c r="M55">
        <f t="shared" si="18"/>
        <v>19.393966797924534</v>
      </c>
      <c r="N55">
        <f t="shared" si="18"/>
        <v>15.083705200482907</v>
      </c>
      <c r="O55">
        <f t="shared" si="18"/>
        <v>22.00959563056005</v>
      </c>
      <c r="P55">
        <f t="shared" si="18"/>
        <v>13.309498375416336</v>
      </c>
      <c r="Q55">
        <f t="shared" si="5"/>
        <v>172.10542999999998</v>
      </c>
      <c r="R55">
        <f t="shared" si="6"/>
        <v>172.10543000000001</v>
      </c>
      <c r="S55">
        <f t="shared" si="7"/>
        <v>1.0000000000000002</v>
      </c>
    </row>
    <row r="56" spans="1:19" x14ac:dyDescent="0.25">
      <c r="B56">
        <v>519</v>
      </c>
      <c r="C56">
        <f t="shared" ref="C56:P56" si="19">C36*$S36</f>
        <v>3.5981526796355578</v>
      </c>
      <c r="D56">
        <f t="shared" si="19"/>
        <v>5.2220808466880078</v>
      </c>
      <c r="E56">
        <f t="shared" si="19"/>
        <v>5.9141065075597146</v>
      </c>
      <c r="F56">
        <f t="shared" si="19"/>
        <v>4.611917918739227</v>
      </c>
      <c r="G56">
        <f t="shared" si="19"/>
        <v>4.0740988012804724</v>
      </c>
      <c r="H56">
        <f t="shared" si="19"/>
        <v>2.4815830782565871</v>
      </c>
      <c r="I56">
        <f t="shared" si="19"/>
        <v>6.6984657160305341</v>
      </c>
      <c r="J56">
        <f t="shared" si="19"/>
        <v>7.5884849635065255</v>
      </c>
      <c r="K56">
        <f t="shared" si="19"/>
        <v>6.6984657160305341</v>
      </c>
      <c r="L56">
        <f t="shared" si="19"/>
        <v>8.5974907413937451</v>
      </c>
      <c r="M56">
        <f t="shared" si="19"/>
        <v>8.5974907413937451</v>
      </c>
      <c r="N56">
        <f t="shared" si="19"/>
        <v>9.7435690023147004</v>
      </c>
      <c r="O56">
        <f t="shared" si="19"/>
        <v>8.5974907413937451</v>
      </c>
      <c r="P56">
        <f t="shared" si="19"/>
        <v>14.217462545776902</v>
      </c>
      <c r="Q56">
        <f t="shared" si="5"/>
        <v>96.640859999999989</v>
      </c>
      <c r="R56">
        <f t="shared" si="6"/>
        <v>96.640860000000004</v>
      </c>
      <c r="S56">
        <f t="shared" si="7"/>
        <v>1.0000000000000002</v>
      </c>
    </row>
    <row r="57" spans="1:19" x14ac:dyDescent="0.25">
      <c r="A57" t="s">
        <v>18</v>
      </c>
      <c r="C57">
        <f>SUM(C43:C56)</f>
        <v>1544.6028560346538</v>
      </c>
      <c r="D57">
        <f t="shared" ref="D57:P57" si="20">SUM(D43:D56)</f>
        <v>2036.2544525833266</v>
      </c>
      <c r="E57">
        <f t="shared" si="20"/>
        <v>2284.3494607286802</v>
      </c>
      <c r="F57">
        <f t="shared" si="20"/>
        <v>2361.1112858008437</v>
      </c>
      <c r="G57">
        <f t="shared" si="20"/>
        <v>2375.3682595123719</v>
      </c>
      <c r="H57">
        <f t="shared" si="20"/>
        <v>1515.2662776735865</v>
      </c>
      <c r="I57">
        <f t="shared" si="20"/>
        <v>2004.8482618874441</v>
      </c>
      <c r="J57">
        <f t="shared" si="20"/>
        <v>1242.2772120032716</v>
      </c>
      <c r="K57">
        <f t="shared" si="20"/>
        <v>1225.2305564877333</v>
      </c>
      <c r="L57">
        <f t="shared" si="20"/>
        <v>2620.4011190168299</v>
      </c>
      <c r="M57">
        <f t="shared" si="20"/>
        <v>2346.8710034706232</v>
      </c>
      <c r="N57">
        <f t="shared" si="20"/>
        <v>1668.9941376453228</v>
      </c>
      <c r="O57">
        <f t="shared" si="20"/>
        <v>1955.8536240256083</v>
      </c>
      <c r="P57">
        <f t="shared" si="20"/>
        <v>1732.8575131297025</v>
      </c>
      <c r="Q57">
        <f>SUM(Q43:Q56)</f>
        <v>26914.286020000003</v>
      </c>
      <c r="R57">
        <f>SUM(R43:R56)</f>
        <v>26914.28602</v>
      </c>
    </row>
    <row r="58" spans="1:19" x14ac:dyDescent="0.25">
      <c r="A58" t="s">
        <v>19</v>
      </c>
      <c r="C58">
        <f>C38</f>
        <v>3149.578</v>
      </c>
      <c r="D58">
        <f t="shared" ref="D58:P58" si="21">D38</f>
        <v>3026.768</v>
      </c>
      <c r="E58">
        <f t="shared" si="21"/>
        <v>2624.598</v>
      </c>
      <c r="F58">
        <f t="shared" si="21"/>
        <v>1977.7260000000001</v>
      </c>
      <c r="G58">
        <f t="shared" si="21"/>
        <v>180.13</v>
      </c>
      <c r="H58">
        <f t="shared" si="21"/>
        <v>3484.97</v>
      </c>
      <c r="I58">
        <f t="shared" si="21"/>
        <v>911.82600000000002</v>
      </c>
      <c r="J58">
        <f t="shared" si="21"/>
        <v>536.34400000000005</v>
      </c>
      <c r="K58">
        <f t="shared" si="21"/>
        <v>348.24799999999999</v>
      </c>
      <c r="L58">
        <f t="shared" si="21"/>
        <v>68.835999999999999</v>
      </c>
      <c r="M58">
        <f t="shared" si="21"/>
        <v>2244.848</v>
      </c>
      <c r="N58">
        <f t="shared" si="21"/>
        <v>2307.2539999999999</v>
      </c>
      <c r="O58">
        <f t="shared" si="21"/>
        <v>2808.15</v>
      </c>
      <c r="P58">
        <f t="shared" si="21"/>
        <v>3245.01</v>
      </c>
    </row>
    <row r="59" spans="1:19" x14ac:dyDescent="0.25">
      <c r="C59">
        <f>C58/C57</f>
        <v>2.0390859616080745</v>
      </c>
      <c r="D59">
        <f t="shared" ref="D59:P59" si="22">D58/D57</f>
        <v>1.4864389841652859</v>
      </c>
      <c r="E59">
        <f t="shared" si="22"/>
        <v>1.1489476742156537</v>
      </c>
      <c r="F59">
        <f t="shared" si="22"/>
        <v>0.83762506743903575</v>
      </c>
      <c r="G59">
        <f t="shared" si="22"/>
        <v>7.5832452201318054E-2</v>
      </c>
      <c r="H59">
        <f t="shared" si="22"/>
        <v>2.2999059976115435</v>
      </c>
      <c r="I59">
        <f t="shared" si="22"/>
        <v>0.45481047984228523</v>
      </c>
      <c r="J59">
        <f t="shared" si="22"/>
        <v>0.43174260528783454</v>
      </c>
      <c r="K59">
        <f t="shared" si="22"/>
        <v>0.28423058677078183</v>
      </c>
      <c r="L59">
        <f t="shared" si="22"/>
        <v>2.6269260648853314E-2</v>
      </c>
      <c r="M59">
        <f t="shared" si="22"/>
        <v>0.95652807362665071</v>
      </c>
      <c r="N59">
        <f t="shared" si="22"/>
        <v>1.3824218719276973</v>
      </c>
      <c r="O59">
        <f t="shared" si="22"/>
        <v>1.4357669538787696</v>
      </c>
      <c r="P59">
        <f t="shared" si="22"/>
        <v>1.8726352140397331</v>
      </c>
    </row>
    <row r="61" spans="1:19" x14ac:dyDescent="0.25">
      <c r="A61" s="1" t="s">
        <v>30</v>
      </c>
    </row>
    <row r="62" spans="1:19" x14ac:dyDescent="0.25">
      <c r="C62">
        <v>263</v>
      </c>
      <c r="D62">
        <v>264</v>
      </c>
      <c r="E62">
        <v>269</v>
      </c>
      <c r="F62">
        <v>271</v>
      </c>
      <c r="G62">
        <v>272</v>
      </c>
      <c r="H62">
        <v>274</v>
      </c>
      <c r="I62">
        <v>499</v>
      </c>
      <c r="J62">
        <v>500</v>
      </c>
      <c r="K62">
        <v>513</v>
      </c>
      <c r="L62">
        <v>515</v>
      </c>
      <c r="M62">
        <v>516</v>
      </c>
      <c r="N62">
        <v>517</v>
      </c>
      <c r="O62">
        <v>518</v>
      </c>
      <c r="P62">
        <v>519</v>
      </c>
      <c r="Q62" t="s">
        <v>17</v>
      </c>
      <c r="R62" t="s">
        <v>20</v>
      </c>
    </row>
    <row r="63" spans="1:19" x14ac:dyDescent="0.25">
      <c r="A63" t="s">
        <v>10</v>
      </c>
      <c r="B63">
        <v>263</v>
      </c>
      <c r="C63">
        <f>C43*C$59</f>
        <v>769.18870003679046</v>
      </c>
      <c r="D63">
        <f t="shared" ref="D63:P63" si="23">D43*D$59</f>
        <v>339.64314100249288</v>
      </c>
      <c r="E63">
        <f t="shared" si="23"/>
        <v>231.73747631061411</v>
      </c>
      <c r="F63">
        <f t="shared" si="23"/>
        <v>131.70854160032985</v>
      </c>
      <c r="G63">
        <f t="shared" si="23"/>
        <v>10.530702725609013</v>
      </c>
      <c r="H63">
        <f t="shared" si="23"/>
        <v>194.46460841985598</v>
      </c>
      <c r="I63">
        <f t="shared" si="23"/>
        <v>63.15863223037708</v>
      </c>
      <c r="J63">
        <f t="shared" si="23"/>
        <v>36.505255763782692</v>
      </c>
      <c r="K63">
        <f t="shared" si="23"/>
        <v>34.867680061121888</v>
      </c>
      <c r="L63">
        <f t="shared" si="23"/>
        <v>5.2983893905061992</v>
      </c>
      <c r="M63">
        <f t="shared" si="23"/>
        <v>192.92732539261647</v>
      </c>
      <c r="N63">
        <f t="shared" si="23"/>
        <v>169.58710914087726</v>
      </c>
      <c r="O63">
        <f t="shared" si="23"/>
        <v>199.38211854749585</v>
      </c>
      <c r="P63">
        <f t="shared" si="23"/>
        <v>202.88664349994508</v>
      </c>
      <c r="Q63">
        <f>SUM(C63:P63)</f>
        <v>2581.8863241224149</v>
      </c>
      <c r="R63">
        <f>R23</f>
        <v>2307.4448299999999</v>
      </c>
      <c r="S63">
        <f>R63/Q63</f>
        <v>0.89370504365032499</v>
      </c>
    </row>
    <row r="64" spans="1:19" x14ac:dyDescent="0.25">
      <c r="B64">
        <v>264</v>
      </c>
      <c r="C64">
        <f t="shared" ref="C64:P64" si="24">C44*C$59</f>
        <v>37.422215275187305</v>
      </c>
      <c r="D64">
        <f t="shared" si="24"/>
        <v>51.110256422534015</v>
      </c>
      <c r="E64">
        <f t="shared" si="24"/>
        <v>30.695312784365083</v>
      </c>
      <c r="F64">
        <f t="shared" si="24"/>
        <v>17.416475086532227</v>
      </c>
      <c r="G64">
        <f t="shared" si="24"/>
        <v>1.3917109943148747</v>
      </c>
      <c r="H64">
        <f t="shared" si="24"/>
        <v>25.652549553339298</v>
      </c>
      <c r="I64">
        <f t="shared" si="24"/>
        <v>7.3679162781751728</v>
      </c>
      <c r="J64">
        <f t="shared" si="24"/>
        <v>4.2539790322641426</v>
      </c>
      <c r="K64">
        <f t="shared" si="24"/>
        <v>3.1702335744522392</v>
      </c>
      <c r="L64">
        <f t="shared" si="24"/>
        <v>0.61902016253804115</v>
      </c>
      <c r="M64">
        <f t="shared" si="24"/>
        <v>22.540039155400251</v>
      </c>
      <c r="N64">
        <f t="shared" si="24"/>
        <v>19.772820236990736</v>
      </c>
      <c r="O64">
        <f t="shared" si="24"/>
        <v>26.349835683572035</v>
      </c>
      <c r="P64">
        <f t="shared" si="24"/>
        <v>26.784355925325588</v>
      </c>
      <c r="Q64">
        <f t="shared" ref="Q64:Q76" si="25">SUM(C64:P64)</f>
        <v>274.54672016499097</v>
      </c>
      <c r="R64">
        <f t="shared" ref="R64:R76" si="26">R24</f>
        <v>261.04581999999999</v>
      </c>
      <c r="S64">
        <f t="shared" ref="S64:S76" si="27">R64/Q64</f>
        <v>0.95082476251445469</v>
      </c>
    </row>
    <row r="65" spans="1:19" x14ac:dyDescent="0.25">
      <c r="B65">
        <v>269</v>
      </c>
      <c r="C65">
        <f t="shared" ref="C65:P65" si="28">C45*C$59</f>
        <v>7.8200878087811665</v>
      </c>
      <c r="D65">
        <f t="shared" si="28"/>
        <v>9.4011455280604128</v>
      </c>
      <c r="E65">
        <f t="shared" si="28"/>
        <v>9.3524005590238861</v>
      </c>
      <c r="F65">
        <f t="shared" si="28"/>
        <v>5.2976511251605913</v>
      </c>
      <c r="G65">
        <f t="shared" si="28"/>
        <v>0.42303268242214587</v>
      </c>
      <c r="H65">
        <f t="shared" si="28"/>
        <v>7.7875344932927764</v>
      </c>
      <c r="I65">
        <f t="shared" si="28"/>
        <v>1.975997074028335</v>
      </c>
      <c r="J65">
        <f t="shared" si="28"/>
        <v>1.1400062522042873</v>
      </c>
      <c r="K65">
        <f t="shared" si="28"/>
        <v>0.75050421713734605</v>
      </c>
      <c r="L65">
        <f t="shared" si="28"/>
        <v>0.18841925518845351</v>
      </c>
      <c r="M65">
        <f t="shared" si="28"/>
        <v>6.0496661602892301</v>
      </c>
      <c r="N65">
        <f t="shared" si="28"/>
        <v>5.3017188244132027</v>
      </c>
      <c r="O65">
        <f t="shared" si="28"/>
        <v>7.0673471752594672</v>
      </c>
      <c r="P65">
        <f t="shared" si="28"/>
        <v>7.1817334253322329</v>
      </c>
      <c r="Q65">
        <f t="shared" si="25"/>
        <v>69.73724458059354</v>
      </c>
      <c r="R65">
        <f t="shared" si="26"/>
        <v>69.304199999999994</v>
      </c>
      <c r="S65">
        <f t="shared" si="27"/>
        <v>0.99379033996542421</v>
      </c>
    </row>
    <row r="66" spans="1:19" x14ac:dyDescent="0.25">
      <c r="B66">
        <v>271</v>
      </c>
      <c r="C66">
        <f t="shared" ref="C66:P66" si="29">C46*C$59</f>
        <v>83.27543347949171</v>
      </c>
      <c r="D66">
        <f t="shared" si="29"/>
        <v>99.943966141384465</v>
      </c>
      <c r="E66">
        <f t="shared" si="29"/>
        <v>99.259243110648626</v>
      </c>
      <c r="F66">
        <f t="shared" si="29"/>
        <v>105.77374765959686</v>
      </c>
      <c r="G66">
        <f t="shared" si="29"/>
        <v>7.429670494296742</v>
      </c>
      <c r="H66">
        <f t="shared" si="29"/>
        <v>154.63919447910246</v>
      </c>
      <c r="I66">
        <f t="shared" si="29"/>
        <v>30.580174283863983</v>
      </c>
      <c r="J66">
        <f t="shared" si="29"/>
        <v>15.571994919280526</v>
      </c>
      <c r="K66">
        <f t="shared" si="29"/>
        <v>9.0560777973852566</v>
      </c>
      <c r="L66">
        <f t="shared" si="29"/>
        <v>2.0017216711684198</v>
      </c>
      <c r="M66">
        <f t="shared" si="29"/>
        <v>64.314250650193827</v>
      </c>
      <c r="N66">
        <f t="shared" si="29"/>
        <v>63.939246512135256</v>
      </c>
      <c r="O66">
        <f t="shared" si="29"/>
        <v>75.213719884748656</v>
      </c>
      <c r="P66">
        <f t="shared" si="29"/>
        <v>98.099388660949387</v>
      </c>
      <c r="Q66">
        <f t="shared" si="25"/>
        <v>909.09782974424616</v>
      </c>
      <c r="R66">
        <f t="shared" si="26"/>
        <v>915.58547999999996</v>
      </c>
      <c r="S66">
        <f t="shared" si="27"/>
        <v>1.007136360954221</v>
      </c>
    </row>
    <row r="67" spans="1:19" x14ac:dyDescent="0.25">
      <c r="B67">
        <v>272</v>
      </c>
      <c r="C67">
        <f t="shared" ref="C67:P67" si="30">C47*C$59</f>
        <v>1022.4098099781309</v>
      </c>
      <c r="D67">
        <f t="shared" si="30"/>
        <v>1227.0568541229927</v>
      </c>
      <c r="E67">
        <f t="shared" si="30"/>
        <v>1074.8904329637624</v>
      </c>
      <c r="F67">
        <f t="shared" si="30"/>
        <v>1007.5630327360727</v>
      </c>
      <c r="G67">
        <f t="shared" si="30"/>
        <v>103.51971672150937</v>
      </c>
      <c r="H67">
        <f t="shared" si="30"/>
        <v>1898.5746796681269</v>
      </c>
      <c r="I67">
        <f t="shared" si="30"/>
        <v>331.38391404681636</v>
      </c>
      <c r="J67">
        <f t="shared" si="30"/>
        <v>191.18435895410724</v>
      </c>
      <c r="K67">
        <f t="shared" si="30"/>
        <v>111.18552486733142</v>
      </c>
      <c r="L67">
        <f t="shared" si="30"/>
        <v>24.576033866607531</v>
      </c>
      <c r="M67">
        <f t="shared" si="30"/>
        <v>789.61487246228751</v>
      </c>
      <c r="N67">
        <f t="shared" si="30"/>
        <v>785.01077863156729</v>
      </c>
      <c r="O67">
        <f t="shared" si="30"/>
        <v>923.43253997053364</v>
      </c>
      <c r="P67">
        <f t="shared" si="30"/>
        <v>1204.4101498974783</v>
      </c>
      <c r="Q67">
        <f t="shared" si="25"/>
        <v>10694.812698887325</v>
      </c>
      <c r="R67">
        <f t="shared" si="26"/>
        <v>10833.786529999999</v>
      </c>
      <c r="S67">
        <f t="shared" si="27"/>
        <v>1.0129945081812544</v>
      </c>
    </row>
    <row r="68" spans="1:19" x14ac:dyDescent="0.25">
      <c r="B68">
        <v>274</v>
      </c>
      <c r="C68">
        <f t="shared" ref="C68:P68" si="31">C48*C$59</f>
        <v>8.4360160486578195</v>
      </c>
      <c r="D68">
        <f t="shared" si="31"/>
        <v>8.9233167992232048</v>
      </c>
      <c r="E68">
        <f t="shared" si="31"/>
        <v>8.8447802545321075</v>
      </c>
      <c r="F68">
        <f t="shared" si="31"/>
        <v>9.3738724189652185</v>
      </c>
      <c r="G68">
        <f t="shared" si="31"/>
        <v>0.84864190409890095</v>
      </c>
      <c r="H68">
        <f t="shared" si="31"/>
        <v>37.504589681360024</v>
      </c>
      <c r="I68">
        <f t="shared" si="31"/>
        <v>3.0915175057253799</v>
      </c>
      <c r="J68">
        <f t="shared" si="31"/>
        <v>1.394605528742763</v>
      </c>
      <c r="K68">
        <f t="shared" si="31"/>
        <v>0.91811543010462604</v>
      </c>
      <c r="L68">
        <f t="shared" si="31"/>
        <v>0.20222490815062527</v>
      </c>
      <c r="M68">
        <f t="shared" si="31"/>
        <v>6.5018802674907761</v>
      </c>
      <c r="N68">
        <f t="shared" si="31"/>
        <v>6.474673003514412</v>
      </c>
      <c r="O68">
        <f t="shared" si="31"/>
        <v>7.6140051420836796</v>
      </c>
      <c r="P68">
        <f t="shared" si="31"/>
        <v>8.7706227107549939</v>
      </c>
      <c r="Q68">
        <f t="shared" si="25"/>
        <v>108.89886160340451</v>
      </c>
      <c r="R68">
        <f t="shared" si="26"/>
        <v>98.950999999999993</v>
      </c>
      <c r="S68">
        <f t="shared" si="27"/>
        <v>0.90865045366926478</v>
      </c>
    </row>
    <row r="69" spans="1:19" x14ac:dyDescent="0.25">
      <c r="B69">
        <v>499</v>
      </c>
      <c r="C69">
        <f t="shared" ref="C69:P69" si="32">C49*C$59</f>
        <v>371.94282378262494</v>
      </c>
      <c r="D69">
        <f t="shared" si="32"/>
        <v>393.80525369939357</v>
      </c>
      <c r="E69">
        <f t="shared" si="32"/>
        <v>344.83743672816865</v>
      </c>
      <c r="F69">
        <f t="shared" si="32"/>
        <v>284.82654554498464</v>
      </c>
      <c r="G69">
        <f t="shared" si="32"/>
        <v>22.759842788981217</v>
      </c>
      <c r="H69">
        <f t="shared" si="32"/>
        <v>475.02094234357156</v>
      </c>
      <c r="I69">
        <f t="shared" si="32"/>
        <v>198.711259404527</v>
      </c>
      <c r="J69">
        <f t="shared" si="32"/>
        <v>100.98878083948183</v>
      </c>
      <c r="K69">
        <f t="shared" si="32"/>
        <v>58.704782417601805</v>
      </c>
      <c r="L69">
        <f t="shared" si="32"/>
        <v>11.477303401121198</v>
      </c>
      <c r="M69">
        <f t="shared" si="32"/>
        <v>368.61658040356235</v>
      </c>
      <c r="N69">
        <f t="shared" si="32"/>
        <v>366.24779206782551</v>
      </c>
      <c r="O69">
        <f t="shared" si="32"/>
        <v>430.92144857907243</v>
      </c>
      <c r="P69">
        <f t="shared" si="32"/>
        <v>562.04015346234212</v>
      </c>
      <c r="Q69">
        <f t="shared" si="25"/>
        <v>3990.9009454632592</v>
      </c>
      <c r="R69">
        <f t="shared" si="26"/>
        <v>4159.0220399999998</v>
      </c>
      <c r="S69">
        <f t="shared" si="27"/>
        <v>1.0421261005557796</v>
      </c>
    </row>
    <row r="70" spans="1:19" x14ac:dyDescent="0.25">
      <c r="B70">
        <v>500</v>
      </c>
      <c r="C70">
        <f t="shared" ref="C70:P70" si="33">C50*C$59</f>
        <v>19.915452594696948</v>
      </c>
      <c r="D70">
        <f t="shared" si="33"/>
        <v>21.050019446137949</v>
      </c>
      <c r="E70">
        <f t="shared" si="33"/>
        <v>18.422884699251167</v>
      </c>
      <c r="F70">
        <f t="shared" si="33"/>
        <v>11.861922450900753</v>
      </c>
      <c r="G70">
        <f t="shared" si="33"/>
        <v>0.94860439789338336</v>
      </c>
      <c r="H70">
        <f t="shared" si="33"/>
        <v>17.534287131371119</v>
      </c>
      <c r="I70">
        <f t="shared" si="33"/>
        <v>9.3475948622481972</v>
      </c>
      <c r="J70">
        <f t="shared" si="33"/>
        <v>18.770838250463996</v>
      </c>
      <c r="K70">
        <f t="shared" si="33"/>
        <v>5.1591506264696108</v>
      </c>
      <c r="L70">
        <f t="shared" si="33"/>
        <v>0.61145263093176716</v>
      </c>
      <c r="M70">
        <f t="shared" si="33"/>
        <v>19.659258752632965</v>
      </c>
      <c r="N70">
        <f t="shared" si="33"/>
        <v>25.092734556231211</v>
      </c>
      <c r="O70">
        <f t="shared" si="33"/>
        <v>26.061016387169047</v>
      </c>
      <c r="P70">
        <f t="shared" si="33"/>
        <v>55.92861832722307</v>
      </c>
      <c r="Q70">
        <f t="shared" si="25"/>
        <v>250.36383511362118</v>
      </c>
      <c r="R70">
        <f t="shared" si="26"/>
        <v>266.43615</v>
      </c>
      <c r="S70">
        <f t="shared" si="27"/>
        <v>1.0641958327531003</v>
      </c>
    </row>
    <row r="71" spans="1:19" x14ac:dyDescent="0.25">
      <c r="B71">
        <v>513</v>
      </c>
      <c r="C71">
        <f t="shared" ref="C71:P71" si="34">C51*C$59</f>
        <v>9.9428135060694025</v>
      </c>
      <c r="D71">
        <f t="shared" si="34"/>
        <v>7.2480444110611657</v>
      </c>
      <c r="E71">
        <f t="shared" si="34"/>
        <v>6.3419676386664534</v>
      </c>
      <c r="F71">
        <f t="shared" si="34"/>
        <v>2.8151508517140691</v>
      </c>
      <c r="G71">
        <f t="shared" si="34"/>
        <v>0.22522993997208104</v>
      </c>
      <c r="H71">
        <f t="shared" si="34"/>
        <v>5.3321761646493826</v>
      </c>
      <c r="I71">
        <f t="shared" si="34"/>
        <v>2.5104653672372055</v>
      </c>
      <c r="J71">
        <f t="shared" si="34"/>
        <v>2.3831351874559421</v>
      </c>
      <c r="K71">
        <f t="shared" si="34"/>
        <v>4.8365435920822719</v>
      </c>
      <c r="L71">
        <f t="shared" si="34"/>
        <v>0.18594272581708174</v>
      </c>
      <c r="M71">
        <f t="shared" si="34"/>
        <v>6.770629737478564</v>
      </c>
      <c r="N71">
        <f t="shared" si="34"/>
        <v>12.555611705824836</v>
      </c>
      <c r="O71">
        <f t="shared" si="34"/>
        <v>11.510693611572334</v>
      </c>
      <c r="P71">
        <f t="shared" si="34"/>
        <v>15.01311207701232</v>
      </c>
      <c r="Q71">
        <f t="shared" si="25"/>
        <v>87.67151651661311</v>
      </c>
      <c r="R71">
        <f t="shared" si="26"/>
        <v>91.250529999999998</v>
      </c>
      <c r="S71">
        <f t="shared" si="27"/>
        <v>1.0408229904715824</v>
      </c>
    </row>
    <row r="72" spans="1:19" x14ac:dyDescent="0.25">
      <c r="B72">
        <v>515</v>
      </c>
      <c r="C72">
        <f t="shared" ref="C72:P72" si="35">C52*C$59</f>
        <v>313.73239592843981</v>
      </c>
      <c r="D72">
        <f t="shared" si="35"/>
        <v>332.67000482867411</v>
      </c>
      <c r="E72">
        <f t="shared" si="35"/>
        <v>330.61718202355723</v>
      </c>
      <c r="F72">
        <f t="shared" si="35"/>
        <v>165.41309026754379</v>
      </c>
      <c r="G72">
        <f t="shared" si="35"/>
        <v>13.217784608261731</v>
      </c>
      <c r="H72">
        <f t="shared" si="35"/>
        <v>275.86853558367187</v>
      </c>
      <c r="I72">
        <f t="shared" si="35"/>
        <v>115.40161548554482</v>
      </c>
      <c r="J72">
        <f t="shared" si="35"/>
        <v>66.427627148449616</v>
      </c>
      <c r="K72">
        <f t="shared" si="35"/>
        <v>43.731527097278494</v>
      </c>
      <c r="L72">
        <f t="shared" si="35"/>
        <v>9.7428674079758366</v>
      </c>
      <c r="M72">
        <f t="shared" si="35"/>
        <v>312.36927259420503</v>
      </c>
      <c r="N72">
        <f t="shared" si="35"/>
        <v>309.39062801000506</v>
      </c>
      <c r="O72">
        <f t="shared" si="35"/>
        <v>413.15129921647582</v>
      </c>
      <c r="P72">
        <f t="shared" si="35"/>
        <v>419.10200979206257</v>
      </c>
      <c r="Q72">
        <f t="shared" si="25"/>
        <v>3120.8358399921462</v>
      </c>
      <c r="R72">
        <f t="shared" si="26"/>
        <v>3151.4159800000002</v>
      </c>
      <c r="S72">
        <f t="shared" si="27"/>
        <v>1.0097987018785106</v>
      </c>
    </row>
    <row r="73" spans="1:19" x14ac:dyDescent="0.25">
      <c r="B73">
        <v>516</v>
      </c>
      <c r="C73">
        <f t="shared" ref="C73:P73" si="36">C53*C$59</f>
        <v>456.62716092834171</v>
      </c>
      <c r="D73">
        <f t="shared" si="36"/>
        <v>484.19022645523654</v>
      </c>
      <c r="E73">
        <f t="shared" si="36"/>
        <v>424.31076469717317</v>
      </c>
      <c r="F73">
        <f t="shared" si="36"/>
        <v>212.49837372419444</v>
      </c>
      <c r="G73">
        <f t="shared" si="36"/>
        <v>16.981705532224936</v>
      </c>
      <c r="H73">
        <f t="shared" si="36"/>
        <v>354.60309506778231</v>
      </c>
      <c r="I73">
        <f t="shared" si="36"/>
        <v>130.72331329884113</v>
      </c>
      <c r="J73">
        <f t="shared" si="36"/>
        <v>85.362065718536272</v>
      </c>
      <c r="K73">
        <f t="shared" si="36"/>
        <v>63.649796197795006</v>
      </c>
      <c r="L73">
        <f t="shared" si="36"/>
        <v>12.485927515272863</v>
      </c>
      <c r="M73">
        <f t="shared" si="36"/>
        <v>400.61320902297626</v>
      </c>
      <c r="N73">
        <f t="shared" si="36"/>
        <v>450.307860837774</v>
      </c>
      <c r="O73">
        <f t="shared" si="36"/>
        <v>601.32809758704775</v>
      </c>
      <c r="P73">
        <f t="shared" si="36"/>
        <v>538.23975178462649</v>
      </c>
      <c r="Q73">
        <f t="shared" si="25"/>
        <v>4231.9213483678232</v>
      </c>
      <c r="R73">
        <f t="shared" si="26"/>
        <v>4185.9736700000003</v>
      </c>
      <c r="S73">
        <f t="shared" si="27"/>
        <v>0.98914259633262225</v>
      </c>
    </row>
    <row r="74" spans="1:19" x14ac:dyDescent="0.25">
      <c r="B74">
        <v>517</v>
      </c>
      <c r="C74">
        <f t="shared" ref="C74:P74" si="37">C54*C$59</f>
        <v>25.043901652495833</v>
      </c>
      <c r="D74">
        <f t="shared" si="37"/>
        <v>26.501540912212143</v>
      </c>
      <c r="E74">
        <f t="shared" si="37"/>
        <v>23.201202109901338</v>
      </c>
      <c r="F74">
        <f t="shared" si="37"/>
        <v>11.64571434612156</v>
      </c>
      <c r="G74">
        <f t="shared" si="37"/>
        <v>0.9313685203833636</v>
      </c>
      <c r="H74">
        <f t="shared" si="37"/>
        <v>19.469499517308968</v>
      </c>
      <c r="I74">
        <f t="shared" si="37"/>
        <v>9.1841866268850332</v>
      </c>
      <c r="J74">
        <f t="shared" si="37"/>
        <v>6.002627246585333</v>
      </c>
      <c r="K74">
        <f t="shared" si="37"/>
        <v>7.3667753542899499</v>
      </c>
      <c r="L74">
        <f t="shared" si="37"/>
        <v>0.77161526867432606</v>
      </c>
      <c r="M74">
        <f t="shared" si="37"/>
        <v>28.096400442780691</v>
      </c>
      <c r="N74">
        <f t="shared" si="37"/>
        <v>59.251259594547697</v>
      </c>
      <c r="O74">
        <f t="shared" si="37"/>
        <v>42.173235047604777</v>
      </c>
      <c r="P74">
        <f t="shared" si="37"/>
        <v>55.005504080425915</v>
      </c>
      <c r="Q74">
        <f t="shared" si="25"/>
        <v>314.64483072021693</v>
      </c>
      <c r="R74">
        <f t="shared" si="26"/>
        <v>305.32350000000002</v>
      </c>
      <c r="S74">
        <f t="shared" si="27"/>
        <v>0.97037507115918442</v>
      </c>
    </row>
    <row r="75" spans="1:19" x14ac:dyDescent="0.25">
      <c r="B75">
        <v>518</v>
      </c>
      <c r="C75">
        <f t="shared" ref="C75:P75" si="38">C55*C$59</f>
        <v>16.484246363524811</v>
      </c>
      <c r="D75">
        <f t="shared" si="38"/>
        <v>17.461925681617554</v>
      </c>
      <c r="E75">
        <f t="shared" si="38"/>
        <v>15.29191720341162</v>
      </c>
      <c r="F75">
        <f t="shared" si="38"/>
        <v>7.6688241301760822</v>
      </c>
      <c r="G75">
        <f t="shared" si="38"/>
        <v>0.6130397874206992</v>
      </c>
      <c r="H75">
        <f t="shared" si="38"/>
        <v>12.810900091313535</v>
      </c>
      <c r="I75">
        <f t="shared" si="38"/>
        <v>5.3428811292153924</v>
      </c>
      <c r="J75">
        <f t="shared" si="38"/>
        <v>3.0824528903135961</v>
      </c>
      <c r="K75">
        <f t="shared" si="38"/>
        <v>2.9473799260187814</v>
      </c>
      <c r="L75">
        <f t="shared" si="38"/>
        <v>0.44923207083586614</v>
      </c>
      <c r="M75">
        <f t="shared" si="38"/>
        <v>18.550873701197979</v>
      </c>
      <c r="N75">
        <f t="shared" si="38"/>
        <v>20.852043978857122</v>
      </c>
      <c r="O75">
        <f t="shared" si="38"/>
        <v>31.600650074592679</v>
      </c>
      <c r="P75">
        <f t="shared" si="38"/>
        <v>24.923835339009251</v>
      </c>
      <c r="Q75">
        <f t="shared" si="25"/>
        <v>178.08020236750497</v>
      </c>
      <c r="R75">
        <f t="shared" si="26"/>
        <v>172.10543000000001</v>
      </c>
      <c r="S75">
        <f t="shared" si="27"/>
        <v>0.96644898035787952</v>
      </c>
    </row>
    <row r="76" spans="1:19" x14ac:dyDescent="0.25">
      <c r="B76">
        <v>519</v>
      </c>
      <c r="C76">
        <f t="shared" ref="C76:P76" si="39">C56*C$59</f>
        <v>7.3369426167673417</v>
      </c>
      <c r="D76">
        <f t="shared" si="39"/>
        <v>7.7623045489799178</v>
      </c>
      <c r="E76">
        <f t="shared" si="39"/>
        <v>6.7949989169243965</v>
      </c>
      <c r="F76">
        <f t="shared" si="39"/>
        <v>3.8630580577072422</v>
      </c>
      <c r="G76">
        <f t="shared" si="39"/>
        <v>0.30894890261154861</v>
      </c>
      <c r="H76">
        <f t="shared" si="39"/>
        <v>5.7074078052536406</v>
      </c>
      <c r="I76">
        <f t="shared" si="39"/>
        <v>3.0465324065149439</v>
      </c>
      <c r="J76">
        <f t="shared" si="39"/>
        <v>3.2762722683318652</v>
      </c>
      <c r="K76">
        <f t="shared" si="39"/>
        <v>1.9039088409313241</v>
      </c>
      <c r="L76">
        <f t="shared" si="39"/>
        <v>0.2258497252117754</v>
      </c>
      <c r="M76">
        <f t="shared" si="39"/>
        <v>8.2237412568883244</v>
      </c>
      <c r="N76">
        <f t="shared" si="39"/>
        <v>13.469722899436574</v>
      </c>
      <c r="O76">
        <f t="shared" si="39"/>
        <v>12.343993092771822</v>
      </c>
      <c r="P76">
        <f t="shared" si="39"/>
        <v>26.624121017512817</v>
      </c>
      <c r="Q76">
        <f t="shared" si="25"/>
        <v>100.88780235584353</v>
      </c>
      <c r="R76">
        <f t="shared" si="26"/>
        <v>96.640860000000004</v>
      </c>
      <c r="S76">
        <f t="shared" si="27"/>
        <v>0.95790430303096452</v>
      </c>
    </row>
    <row r="77" spans="1:19" x14ac:dyDescent="0.25">
      <c r="A77" t="s">
        <v>18</v>
      </c>
      <c r="C77">
        <f>SUM(C63:C76)</f>
        <v>3149.5780000000004</v>
      </c>
      <c r="D77">
        <f t="shared" ref="D77:P77" si="40">SUM(D63:D76)</f>
        <v>3026.7680000000005</v>
      </c>
      <c r="E77">
        <f t="shared" si="40"/>
        <v>2624.5979999999995</v>
      </c>
      <c r="F77">
        <f t="shared" si="40"/>
        <v>1977.7260000000001</v>
      </c>
      <c r="G77">
        <f t="shared" si="40"/>
        <v>180.13</v>
      </c>
      <c r="H77">
        <f t="shared" si="40"/>
        <v>3484.9700000000003</v>
      </c>
      <c r="I77">
        <f t="shared" si="40"/>
        <v>911.82600000000014</v>
      </c>
      <c r="J77">
        <f t="shared" si="40"/>
        <v>536.34400000000005</v>
      </c>
      <c r="K77">
        <f t="shared" si="40"/>
        <v>348.24799999999999</v>
      </c>
      <c r="L77">
        <f t="shared" si="40"/>
        <v>68.83599999999997</v>
      </c>
      <c r="M77">
        <f t="shared" si="40"/>
        <v>2244.8480000000004</v>
      </c>
      <c r="N77">
        <f t="shared" si="40"/>
        <v>2307.2539999999999</v>
      </c>
      <c r="O77">
        <f t="shared" si="40"/>
        <v>2808.1499999999996</v>
      </c>
      <c r="P77">
        <f t="shared" si="40"/>
        <v>3245.01</v>
      </c>
      <c r="Q77">
        <f>SUM(Q63:Q76)</f>
        <v>26914.286</v>
      </c>
      <c r="R77">
        <f>SUM(R63:R76)</f>
        <v>26914.28602</v>
      </c>
    </row>
    <row r="78" spans="1:19" x14ac:dyDescent="0.25">
      <c r="A78" t="s">
        <v>19</v>
      </c>
      <c r="C78">
        <f>C58</f>
        <v>3149.578</v>
      </c>
      <c r="D78">
        <f t="shared" ref="D78:P78" si="41">D58</f>
        <v>3026.768</v>
      </c>
      <c r="E78">
        <f t="shared" si="41"/>
        <v>2624.598</v>
      </c>
      <c r="F78">
        <f t="shared" si="41"/>
        <v>1977.7260000000001</v>
      </c>
      <c r="G78">
        <f t="shared" si="41"/>
        <v>180.13</v>
      </c>
      <c r="H78">
        <f t="shared" si="41"/>
        <v>3484.97</v>
      </c>
      <c r="I78">
        <f t="shared" si="41"/>
        <v>911.82600000000002</v>
      </c>
      <c r="J78">
        <f t="shared" si="41"/>
        <v>536.34400000000005</v>
      </c>
      <c r="K78">
        <f t="shared" si="41"/>
        <v>348.24799999999999</v>
      </c>
      <c r="L78">
        <f t="shared" si="41"/>
        <v>68.835999999999999</v>
      </c>
      <c r="M78">
        <f t="shared" si="41"/>
        <v>2244.848</v>
      </c>
      <c r="N78">
        <f t="shared" si="41"/>
        <v>2307.2539999999999</v>
      </c>
      <c r="O78">
        <f t="shared" si="41"/>
        <v>2808.15</v>
      </c>
      <c r="P78">
        <f t="shared" si="41"/>
        <v>3245.01</v>
      </c>
    </row>
    <row r="79" spans="1:19" x14ac:dyDescent="0.25">
      <c r="C79">
        <f>C78/C77</f>
        <v>0.99999999999999989</v>
      </c>
      <c r="D79">
        <f t="shared" ref="D79" si="42">D78/D77</f>
        <v>0.99999999999999989</v>
      </c>
      <c r="E79">
        <f t="shared" ref="E79" si="43">E78/E77</f>
        <v>1.0000000000000002</v>
      </c>
      <c r="F79">
        <f t="shared" ref="F79" si="44">F78/F77</f>
        <v>1</v>
      </c>
      <c r="G79">
        <f t="shared" ref="G79" si="45">G78/G77</f>
        <v>1</v>
      </c>
      <c r="H79">
        <f t="shared" ref="H79" si="46">H78/H77</f>
        <v>0.99999999999999989</v>
      </c>
      <c r="I79">
        <f t="shared" ref="I79" si="47">I78/I77</f>
        <v>0.99999999999999989</v>
      </c>
      <c r="J79">
        <f t="shared" ref="J79" si="48">J78/J77</f>
        <v>1</v>
      </c>
      <c r="K79">
        <f t="shared" ref="K79" si="49">K78/K77</f>
        <v>1</v>
      </c>
      <c r="L79">
        <f t="shared" ref="L79" si="50">L78/L77</f>
        <v>1.0000000000000004</v>
      </c>
      <c r="M79">
        <f t="shared" ref="M79" si="51">M78/M77</f>
        <v>0.99999999999999978</v>
      </c>
      <c r="N79">
        <f t="shared" ref="N79" si="52">N78/N77</f>
        <v>1</v>
      </c>
      <c r="O79">
        <f t="shared" ref="O79" si="53">O78/O77</f>
        <v>1.0000000000000002</v>
      </c>
      <c r="P79">
        <f t="shared" ref="P79" si="54">P78/P77</f>
        <v>1</v>
      </c>
    </row>
    <row r="81" spans="1:19" x14ac:dyDescent="0.25">
      <c r="A81" s="1" t="s">
        <v>31</v>
      </c>
    </row>
    <row r="82" spans="1:19" x14ac:dyDescent="0.25">
      <c r="C82">
        <v>263</v>
      </c>
      <c r="D82">
        <v>264</v>
      </c>
      <c r="E82">
        <v>269</v>
      </c>
      <c r="F82">
        <v>271</v>
      </c>
      <c r="G82">
        <v>272</v>
      </c>
      <c r="H82">
        <v>274</v>
      </c>
      <c r="I82">
        <v>499</v>
      </c>
      <c r="J82">
        <v>500</v>
      </c>
      <c r="K82">
        <v>513</v>
      </c>
      <c r="L82">
        <v>515</v>
      </c>
      <c r="M82">
        <v>516</v>
      </c>
      <c r="N82">
        <v>517</v>
      </c>
      <c r="O82">
        <v>518</v>
      </c>
      <c r="P82">
        <v>519</v>
      </c>
      <c r="Q82" t="s">
        <v>17</v>
      </c>
      <c r="R82" t="s">
        <v>20</v>
      </c>
    </row>
    <row r="83" spans="1:19" x14ac:dyDescent="0.25">
      <c r="A83" t="s">
        <v>10</v>
      </c>
      <c r="B83">
        <v>263</v>
      </c>
      <c r="C83">
        <f>C63*$S63</f>
        <v>687.42782074171657</v>
      </c>
      <c r="D83">
        <f t="shared" ref="D83:P83" si="55">D63*$S63</f>
        <v>303.54078815516641</v>
      </c>
      <c r="E83">
        <f t="shared" si="55"/>
        <v>207.10495138159354</v>
      </c>
      <c r="F83">
        <f t="shared" si="55"/>
        <v>117.70858792004344</v>
      </c>
      <c r="G83">
        <f t="shared" si="55"/>
        <v>9.4113421390589984</v>
      </c>
      <c r="H83">
        <f t="shared" si="55"/>
        <v>173.79400135631073</v>
      </c>
      <c r="I83">
        <f t="shared" si="55"/>
        <v>56.445188174343969</v>
      </c>
      <c r="J83">
        <f t="shared" si="55"/>
        <v>32.624931195837689</v>
      </c>
      <c r="K83">
        <f t="shared" si="55"/>
        <v>31.161421531010504</v>
      </c>
      <c r="L83">
        <f t="shared" si="55"/>
        <v>4.7351973215187613</v>
      </c>
      <c r="M83">
        <f t="shared" si="55"/>
        <v>172.42012376134875</v>
      </c>
      <c r="N83">
        <f t="shared" si="55"/>
        <v>151.56085477728013</v>
      </c>
      <c r="O83">
        <f t="shared" si="55"/>
        <v>178.18880495958405</v>
      </c>
      <c r="P83">
        <f t="shared" si="55"/>
        <v>181.32081658518635</v>
      </c>
      <c r="Q83">
        <f>SUM(C83:P83)</f>
        <v>2307.4448300000004</v>
      </c>
      <c r="R83">
        <f>R23</f>
        <v>2307.4448299999999</v>
      </c>
      <c r="S83">
        <f>R83/Q83</f>
        <v>0.99999999999999978</v>
      </c>
    </row>
    <row r="84" spans="1:19" x14ac:dyDescent="0.25">
      <c r="B84">
        <v>264</v>
      </c>
      <c r="C84">
        <f t="shared" ref="C84:P84" si="56">C64*$S64</f>
        <v>35.581968951794771</v>
      </c>
      <c r="D84">
        <f t="shared" si="56"/>
        <v>48.596897425008784</v>
      </c>
      <c r="E84">
        <f t="shared" si="56"/>
        <v>29.185863488500836</v>
      </c>
      <c r="F84">
        <f t="shared" si="56"/>
        <v>16.56001578799092</v>
      </c>
      <c r="G84">
        <f t="shared" si="56"/>
        <v>1.3232732756581964</v>
      </c>
      <c r="H84">
        <f t="shared" si="56"/>
        <v>24.39107933694412</v>
      </c>
      <c r="I84">
        <f t="shared" si="56"/>
        <v>7.0055972454222939</v>
      </c>
      <c r="J84">
        <f t="shared" si="56"/>
        <v>4.0447886030940232</v>
      </c>
      <c r="K84">
        <f t="shared" si="56"/>
        <v>3.014336585543901</v>
      </c>
      <c r="L84">
        <f t="shared" si="56"/>
        <v>0.58857969903689211</v>
      </c>
      <c r="M84">
        <f t="shared" si="56"/>
        <v>21.431627376999952</v>
      </c>
      <c r="N84">
        <f t="shared" si="56"/>
        <v>18.800487106077721</v>
      </c>
      <c r="O84">
        <f t="shared" si="56"/>
        <v>25.054076256127285</v>
      </c>
      <c r="P84">
        <f t="shared" si="56"/>
        <v>25.467228861800329</v>
      </c>
      <c r="Q84">
        <f t="shared" ref="Q84:Q96" si="57">SUM(C84:P84)</f>
        <v>261.04582000000005</v>
      </c>
      <c r="R84">
        <f t="shared" ref="R84:R96" si="58">R24</f>
        <v>261.04581999999999</v>
      </c>
      <c r="S84">
        <f t="shared" ref="S84:S96" si="59">R84/Q84</f>
        <v>0.99999999999999978</v>
      </c>
    </row>
    <row r="85" spans="1:19" x14ac:dyDescent="0.25">
      <c r="B85">
        <v>269</v>
      </c>
      <c r="C85">
        <f t="shared" ref="C85:P85" si="60">C65*$S65</f>
        <v>7.7715277220481047</v>
      </c>
      <c r="D85">
        <f t="shared" si="60"/>
        <v>9.342767610395585</v>
      </c>
      <c r="E85">
        <f t="shared" si="60"/>
        <v>9.2943253310451706</v>
      </c>
      <c r="F85">
        <f t="shared" si="60"/>
        <v>5.2647545126915558</v>
      </c>
      <c r="G85">
        <f t="shared" si="60"/>
        <v>0.4204057932807897</v>
      </c>
      <c r="H85">
        <f t="shared" si="60"/>
        <v>7.7391765515818953</v>
      </c>
      <c r="I85">
        <f t="shared" si="60"/>
        <v>1.9637268039693025</v>
      </c>
      <c r="J85">
        <f t="shared" si="60"/>
        <v>1.1329272009408078</v>
      </c>
      <c r="K85">
        <f t="shared" si="60"/>
        <v>0.74584384109440771</v>
      </c>
      <c r="L85">
        <f t="shared" si="60"/>
        <v>0.18724923566976523</v>
      </c>
      <c r="M85">
        <f t="shared" si="60"/>
        <v>6.0120997901111561</v>
      </c>
      <c r="N85">
        <f t="shared" si="60"/>
        <v>5.2687969529146859</v>
      </c>
      <c r="O85">
        <f t="shared" si="60"/>
        <v>7.0234613519547864</v>
      </c>
      <c r="P85">
        <f t="shared" si="60"/>
        <v>7.1371373023019702</v>
      </c>
      <c r="Q85">
        <f t="shared" si="57"/>
        <v>69.30419999999998</v>
      </c>
      <c r="R85">
        <f t="shared" si="58"/>
        <v>69.304199999999994</v>
      </c>
      <c r="S85">
        <f t="shared" si="59"/>
        <v>1.0000000000000002</v>
      </c>
    </row>
    <row r="86" spans="1:19" x14ac:dyDescent="0.25">
      <c r="B86">
        <v>271</v>
      </c>
      <c r="C86">
        <f t="shared" ref="C86:P86" si="61">C66*$S66</f>
        <v>83.869717031420578</v>
      </c>
      <c r="D86">
        <f t="shared" si="61"/>
        <v>100.65720235896582</v>
      </c>
      <c r="E86">
        <f t="shared" si="61"/>
        <v>99.967592897528988</v>
      </c>
      <c r="F86">
        <f t="shared" si="61"/>
        <v>106.52858730237644</v>
      </c>
      <c r="G86">
        <f t="shared" si="61"/>
        <v>7.4826913047149688</v>
      </c>
      <c r="H86">
        <f t="shared" si="61"/>
        <v>155.74275558857531</v>
      </c>
      <c r="I86">
        <f t="shared" si="61"/>
        <v>30.798405445596622</v>
      </c>
      <c r="J86">
        <f t="shared" si="61"/>
        <v>15.683122295801807</v>
      </c>
      <c r="K86">
        <f t="shared" si="61"/>
        <v>9.1207052373769049</v>
      </c>
      <c r="L86">
        <f t="shared" si="61"/>
        <v>2.0160066795437639</v>
      </c>
      <c r="M86">
        <f t="shared" si="61"/>
        <v>64.773220357333855</v>
      </c>
      <c r="N86">
        <f t="shared" si="61"/>
        <v>64.395540054386771</v>
      </c>
      <c r="O86">
        <f t="shared" si="61"/>
        <v>75.750472138555892</v>
      </c>
      <c r="P86">
        <f t="shared" si="61"/>
        <v>98.799461307822341</v>
      </c>
      <c r="Q86">
        <f t="shared" si="57"/>
        <v>915.58548000000008</v>
      </c>
      <c r="R86">
        <f t="shared" si="58"/>
        <v>915.58547999999996</v>
      </c>
      <c r="S86">
        <f t="shared" si="59"/>
        <v>0.99999999999999989</v>
      </c>
    </row>
    <row r="87" spans="1:19" x14ac:dyDescent="0.25">
      <c r="B87">
        <v>272</v>
      </c>
      <c r="C87">
        <f t="shared" ref="C87:P87" si="62">C67*$S67</f>
        <v>1035.6955226184864</v>
      </c>
      <c r="D87">
        <f t="shared" si="62"/>
        <v>1243.0018544527582</v>
      </c>
      <c r="E87">
        <f t="shared" si="62"/>
        <v>1088.8581054888621</v>
      </c>
      <c r="F87">
        <f t="shared" si="62"/>
        <v>1020.6558188080911</v>
      </c>
      <c r="G87">
        <f t="shared" si="62"/>
        <v>104.86490452736815</v>
      </c>
      <c r="H87">
        <f t="shared" si="62"/>
        <v>1923.2457238757968</v>
      </c>
      <c r="I87">
        <f t="shared" si="62"/>
        <v>335.69008502903381</v>
      </c>
      <c r="J87">
        <f t="shared" si="62"/>
        <v>193.66870567066425</v>
      </c>
      <c r="K87">
        <f t="shared" si="62"/>
        <v>112.63032607985703</v>
      </c>
      <c r="L87">
        <f t="shared" si="62"/>
        <v>24.895387339749949</v>
      </c>
      <c r="M87">
        <f t="shared" si="62"/>
        <v>799.87552938253884</v>
      </c>
      <c r="N87">
        <f t="shared" si="62"/>
        <v>795.21160761686804</v>
      </c>
      <c r="O87">
        <f t="shared" si="62"/>
        <v>935.43209166601719</v>
      </c>
      <c r="P87">
        <f t="shared" si="62"/>
        <v>1220.0608674439068</v>
      </c>
      <c r="Q87">
        <f t="shared" si="57"/>
        <v>10833.786529999998</v>
      </c>
      <c r="R87">
        <f t="shared" si="58"/>
        <v>10833.786529999999</v>
      </c>
      <c r="S87">
        <f t="shared" si="59"/>
        <v>1.0000000000000002</v>
      </c>
    </row>
    <row r="88" spans="1:19" x14ac:dyDescent="0.25">
      <c r="B88">
        <v>274</v>
      </c>
      <c r="C88">
        <f t="shared" ref="C88:P88" si="63">C68*$S68</f>
        <v>7.6653898097741262</v>
      </c>
      <c r="D88">
        <f t="shared" si="63"/>
        <v>8.1081758578487371</v>
      </c>
      <c r="E88">
        <f t="shared" si="63"/>
        <v>8.0368135908855542</v>
      </c>
      <c r="F88">
        <f t="shared" si="63"/>
        <v>8.5175734261305536</v>
      </c>
      <c r="G88">
        <f t="shared" si="63"/>
        <v>0.77111885116221501</v>
      </c>
      <c r="H88">
        <f t="shared" si="63"/>
        <v>34.078562428647409</v>
      </c>
      <c r="I88">
        <f t="shared" si="63"/>
        <v>2.8091087841038402</v>
      </c>
      <c r="J88">
        <f t="shared" si="63"/>
        <v>1.2672089463817764</v>
      </c>
      <c r="K88">
        <f t="shared" si="63"/>
        <v>0.83424600208532063</v>
      </c>
      <c r="L88">
        <f t="shared" si="63"/>
        <v>0.18375175453429105</v>
      </c>
      <c r="M88">
        <f t="shared" si="63"/>
        <v>5.9079364547587341</v>
      </c>
      <c r="N88">
        <f t="shared" si="63"/>
        <v>5.8832145620035119</v>
      </c>
      <c r="O88">
        <f t="shared" si="63"/>
        <v>6.9184692265944507</v>
      </c>
      <c r="P88">
        <f t="shared" si="63"/>
        <v>7.9694303050894817</v>
      </c>
      <c r="Q88">
        <f t="shared" si="57"/>
        <v>98.951000000000022</v>
      </c>
      <c r="R88">
        <f t="shared" si="58"/>
        <v>98.950999999999993</v>
      </c>
      <c r="S88">
        <f t="shared" si="59"/>
        <v>0.99999999999999967</v>
      </c>
    </row>
    <row r="89" spans="1:19" x14ac:dyDescent="0.25">
      <c r="B89">
        <v>499</v>
      </c>
      <c r="C89">
        <f t="shared" ref="C89:P89" si="64">C69*$S69</f>
        <v>387.6113245782924</v>
      </c>
      <c r="D89">
        <f t="shared" si="64"/>
        <v>410.39473341612853</v>
      </c>
      <c r="E89">
        <f t="shared" si="64"/>
        <v>359.36409326317676</v>
      </c>
      <c r="F89">
        <f t="shared" si="64"/>
        <v>296.82517724356802</v>
      </c>
      <c r="G89">
        <f t="shared" si="64"/>
        <v>23.718626214943576</v>
      </c>
      <c r="H89">
        <f t="shared" si="64"/>
        <v>495.03172232683806</v>
      </c>
      <c r="I89">
        <f t="shared" si="64"/>
        <v>207.08218989976771</v>
      </c>
      <c r="J89">
        <f t="shared" si="64"/>
        <v>105.24304437613144</v>
      </c>
      <c r="K89">
        <f t="shared" si="64"/>
        <v>61.177785984830862</v>
      </c>
      <c r="L89">
        <f t="shared" si="64"/>
        <v>11.96079743830602</v>
      </c>
      <c r="M89">
        <f t="shared" si="64"/>
        <v>384.1449595361704</v>
      </c>
      <c r="N89">
        <f t="shared" si="64"/>
        <v>381.67638338480697</v>
      </c>
      <c r="O89">
        <f t="shared" si="64"/>
        <v>449.07448885355666</v>
      </c>
      <c r="P89">
        <f t="shared" si="64"/>
        <v>585.71671348348252</v>
      </c>
      <c r="Q89">
        <f t="shared" si="57"/>
        <v>4159.0220399999998</v>
      </c>
      <c r="R89">
        <f t="shared" si="58"/>
        <v>4159.0220399999998</v>
      </c>
      <c r="S89">
        <f t="shared" si="59"/>
        <v>1</v>
      </c>
    </row>
    <row r="90" spans="1:19" x14ac:dyDescent="0.25">
      <c r="B90">
        <v>500</v>
      </c>
      <c r="C90">
        <f t="shared" ref="C90:P90" si="65">C70*$S70</f>
        <v>21.193941658668411</v>
      </c>
      <c r="D90">
        <f t="shared" si="65"/>
        <v>22.401342973951728</v>
      </c>
      <c r="E90">
        <f t="shared" si="65"/>
        <v>19.605557124233943</v>
      </c>
      <c r="F90">
        <f t="shared" si="65"/>
        <v>12.623408440689023</v>
      </c>
      <c r="G90">
        <f t="shared" si="65"/>
        <v>1.0095008471694025</v>
      </c>
      <c r="H90">
        <f t="shared" si="65"/>
        <v>18.659915295501456</v>
      </c>
      <c r="I90">
        <f t="shared" si="65"/>
        <v>9.9476714986688215</v>
      </c>
      <c r="J90">
        <f t="shared" si="65"/>
        <v>19.97584784342628</v>
      </c>
      <c r="K90">
        <f t="shared" si="65"/>
        <v>5.490346597234506</v>
      </c>
      <c r="L90">
        <f t="shared" si="65"/>
        <v>0.65070534176350603</v>
      </c>
      <c r="M90">
        <f t="shared" si="65"/>
        <v>20.921301239566912</v>
      </c>
      <c r="N90">
        <f t="shared" si="65"/>
        <v>26.703583547120967</v>
      </c>
      <c r="O90">
        <f t="shared" si="65"/>
        <v>27.734025036535556</v>
      </c>
      <c r="P90">
        <f t="shared" si="65"/>
        <v>59.519002555469463</v>
      </c>
      <c r="Q90">
        <f t="shared" si="57"/>
        <v>266.43614999999994</v>
      </c>
      <c r="R90">
        <f t="shared" si="58"/>
        <v>266.43615</v>
      </c>
      <c r="S90">
        <f t="shared" si="59"/>
        <v>1.0000000000000002</v>
      </c>
    </row>
    <row r="91" spans="1:19" x14ac:dyDescent="0.25">
      <c r="B91">
        <v>513</v>
      </c>
      <c r="C91">
        <f t="shared" ref="C91:P91" si="66">C71*$S71</f>
        <v>10.348708887088394</v>
      </c>
      <c r="D91">
        <f t="shared" si="66"/>
        <v>7.5439312589915222</v>
      </c>
      <c r="E91">
        <f t="shared" si="66"/>
        <v>6.6008657231508181</v>
      </c>
      <c r="F91">
        <f t="shared" si="66"/>
        <v>2.9300737281096598</v>
      </c>
      <c r="G91">
        <f t="shared" si="66"/>
        <v>0.2344244996654764</v>
      </c>
      <c r="H91">
        <f t="shared" si="66"/>
        <v>5.5498515414116634</v>
      </c>
      <c r="I91">
        <f t="shared" si="66"/>
        <v>2.6129500710031675</v>
      </c>
      <c r="J91">
        <f t="shared" si="66"/>
        <v>2.4804218925059489</v>
      </c>
      <c r="K91">
        <f t="shared" si="66"/>
        <v>5.0339857650572393</v>
      </c>
      <c r="L91">
        <f t="shared" si="66"/>
        <v>0.19353346394137252</v>
      </c>
      <c r="M91">
        <f t="shared" si="66"/>
        <v>7.0470270907382639</v>
      </c>
      <c r="N91">
        <f t="shared" si="66"/>
        <v>13.068169322856612</v>
      </c>
      <c r="O91">
        <f t="shared" si="66"/>
        <v>11.980594547198857</v>
      </c>
      <c r="P91">
        <f t="shared" si="66"/>
        <v>15.625992208280993</v>
      </c>
      <c r="Q91">
        <f t="shared" si="57"/>
        <v>91.250529999999983</v>
      </c>
      <c r="R91">
        <f t="shared" si="58"/>
        <v>91.250529999999998</v>
      </c>
      <c r="S91">
        <f t="shared" si="59"/>
        <v>1.0000000000000002</v>
      </c>
    </row>
    <row r="92" spans="1:19" x14ac:dyDescent="0.25">
      <c r="B92">
        <v>515</v>
      </c>
      <c r="C92">
        <f t="shared" ref="C92:P92" si="67">C72*$S72</f>
        <v>316.80656614577344</v>
      </c>
      <c r="D92">
        <f t="shared" si="67"/>
        <v>335.92973902991298</v>
      </c>
      <c r="E92">
        <f t="shared" si="67"/>
        <v>333.85680122611933</v>
      </c>
      <c r="F92">
        <f t="shared" si="67"/>
        <v>167.03392382587862</v>
      </c>
      <c r="G92">
        <f t="shared" si="67"/>
        <v>13.347301739132453</v>
      </c>
      <c r="H92">
        <f t="shared" si="67"/>
        <v>278.57168912151758</v>
      </c>
      <c r="I92">
        <f t="shared" si="67"/>
        <v>116.53240151198619</v>
      </c>
      <c r="J92">
        <f t="shared" si="67"/>
        <v>67.078531663374136</v>
      </c>
      <c r="K92">
        <f t="shared" si="67"/>
        <v>44.160039293996732</v>
      </c>
      <c r="L92">
        <f t="shared" si="67"/>
        <v>9.83833486114845</v>
      </c>
      <c r="M92">
        <f t="shared" si="67"/>
        <v>315.43008597236286</v>
      </c>
      <c r="N92">
        <f t="shared" si="67"/>
        <v>312.42225453788029</v>
      </c>
      <c r="O92">
        <f t="shared" si="67"/>
        <v>417.19964562821741</v>
      </c>
      <c r="P92">
        <f t="shared" si="67"/>
        <v>423.20866544269961</v>
      </c>
      <c r="Q92">
        <f t="shared" si="57"/>
        <v>3151.4159799999998</v>
      </c>
      <c r="R92">
        <f t="shared" si="58"/>
        <v>3151.4159800000002</v>
      </c>
      <c r="S92">
        <f t="shared" si="59"/>
        <v>1.0000000000000002</v>
      </c>
    </row>
    <row r="93" spans="1:19" x14ac:dyDescent="0.25">
      <c r="B93">
        <v>516</v>
      </c>
      <c r="C93">
        <f t="shared" ref="C93:P93" si="68">C73*$S73</f>
        <v>451.66937551665404</v>
      </c>
      <c r="D93">
        <f t="shared" si="68"/>
        <v>478.93317771481298</v>
      </c>
      <c r="E93">
        <f t="shared" si="68"/>
        <v>419.70385144444225</v>
      </c>
      <c r="F93">
        <f t="shared" si="68"/>
        <v>210.19119310200955</v>
      </c>
      <c r="G93">
        <f t="shared" si="68"/>
        <v>16.797328300301029</v>
      </c>
      <c r="H93">
        <f t="shared" si="68"/>
        <v>350.75302612292984</v>
      </c>
      <c r="I93">
        <f t="shared" si="68"/>
        <v>129.30399751761851</v>
      </c>
      <c r="J93">
        <f t="shared" si="68"/>
        <v>84.4352553131489</v>
      </c>
      <c r="K93">
        <f t="shared" si="68"/>
        <v>62.958724667129218</v>
      </c>
      <c r="L93">
        <f t="shared" si="68"/>
        <v>12.350362760077926</v>
      </c>
      <c r="M93">
        <f t="shared" si="68"/>
        <v>396.2635896981302</v>
      </c>
      <c r="N93">
        <f t="shared" si="68"/>
        <v>445.4186866180649</v>
      </c>
      <c r="O93">
        <f t="shared" si="68"/>
        <v>594.79923569500886</v>
      </c>
      <c r="P93">
        <f t="shared" si="68"/>
        <v>532.3958655296716</v>
      </c>
      <c r="Q93">
        <f t="shared" si="57"/>
        <v>4185.9736700000003</v>
      </c>
      <c r="R93">
        <f t="shared" si="58"/>
        <v>4185.9736700000003</v>
      </c>
      <c r="S93">
        <f t="shared" si="59"/>
        <v>1</v>
      </c>
    </row>
    <row r="94" spans="1:19" x14ac:dyDescent="0.25">
      <c r="B94">
        <v>517</v>
      </c>
      <c r="C94">
        <f t="shared" ref="C94:P94" si="69">C74*$S74</f>
        <v>24.301977848144261</v>
      </c>
      <c r="D94">
        <f t="shared" si="69"/>
        <v>25.716434648515897</v>
      </c>
      <c r="E94">
        <f t="shared" si="69"/>
        <v>22.513868148374129</v>
      </c>
      <c r="F94">
        <f t="shared" si="69"/>
        <v>11.300710887317244</v>
      </c>
      <c r="G94">
        <f t="shared" si="69"/>
        <v>0.90377679424243074</v>
      </c>
      <c r="H94">
        <f t="shared" si="69"/>
        <v>18.892716979542396</v>
      </c>
      <c r="I94">
        <f t="shared" si="69"/>
        <v>8.9121057516027946</v>
      </c>
      <c r="J94">
        <f t="shared" si="69"/>
        <v>5.8247998415473017</v>
      </c>
      <c r="K94">
        <f t="shared" si="69"/>
        <v>7.1485351586328365</v>
      </c>
      <c r="L94">
        <f t="shared" si="69"/>
        <v>0.74875622124736241</v>
      </c>
      <c r="M94">
        <f t="shared" si="69"/>
        <v>27.264046578980253</v>
      </c>
      <c r="N94">
        <f t="shared" si="69"/>
        <v>57.495945245330532</v>
      </c>
      <c r="O94">
        <f t="shared" si="69"/>
        <v>40.923855960332496</v>
      </c>
      <c r="P94">
        <f t="shared" si="69"/>
        <v>53.375969936190103</v>
      </c>
      <c r="Q94">
        <f t="shared" si="57"/>
        <v>305.32350000000008</v>
      </c>
      <c r="R94">
        <f t="shared" si="58"/>
        <v>305.32350000000002</v>
      </c>
      <c r="S94">
        <f t="shared" si="59"/>
        <v>0.99999999999999978</v>
      </c>
    </row>
    <row r="95" spans="1:19" x14ac:dyDescent="0.25">
      <c r="B95">
        <v>518</v>
      </c>
      <c r="C95">
        <f t="shared" ref="C95:P95" si="70">C75*$S75</f>
        <v>15.931183089996637</v>
      </c>
      <c r="D95">
        <f t="shared" si="70"/>
        <v>16.876060270084356</v>
      </c>
      <c r="E95">
        <f t="shared" si="70"/>
        <v>14.778857788954276</v>
      </c>
      <c r="F95">
        <f t="shared" si="70"/>
        <v>7.4115272611525773</v>
      </c>
      <c r="G95">
        <f t="shared" si="70"/>
        <v>0.59247167747154594</v>
      </c>
      <c r="H95">
        <f t="shared" si="70"/>
        <v>12.381081330716631</v>
      </c>
      <c r="I95">
        <f t="shared" si="70"/>
        <v>5.1636220195035722</v>
      </c>
      <c r="J95">
        <f t="shared" si="70"/>
        <v>2.9790334528447735</v>
      </c>
      <c r="K95">
        <f t="shared" si="70"/>
        <v>2.8484923242281335</v>
      </c>
      <c r="L95">
        <f t="shared" si="70"/>
        <v>0.43415987680338153</v>
      </c>
      <c r="M95">
        <f t="shared" si="70"/>
        <v>17.928472973270591</v>
      </c>
      <c r="N95">
        <f t="shared" si="70"/>
        <v>20.152436641744128</v>
      </c>
      <c r="O95">
        <f t="shared" si="70"/>
        <v>30.540416043236245</v>
      </c>
      <c r="P95">
        <f t="shared" si="70"/>
        <v>24.087615249993174</v>
      </c>
      <c r="Q95">
        <f t="shared" si="57"/>
        <v>172.10543000000001</v>
      </c>
      <c r="R95">
        <f t="shared" si="58"/>
        <v>172.10543000000001</v>
      </c>
      <c r="S95">
        <f t="shared" si="59"/>
        <v>1</v>
      </c>
    </row>
    <row r="96" spans="1:19" x14ac:dyDescent="0.25">
      <c r="B96">
        <v>519</v>
      </c>
      <c r="C96">
        <f t="shared" ref="C96:P96" si="71">C76*$S76</f>
        <v>7.0280889036927015</v>
      </c>
      <c r="D96">
        <f t="shared" si="71"/>
        <v>7.4355449289046938</v>
      </c>
      <c r="E96">
        <f t="shared" si="71"/>
        <v>6.5089587016126229</v>
      </c>
      <c r="F96">
        <f t="shared" si="71"/>
        <v>3.7004399363362075</v>
      </c>
      <c r="G96">
        <f t="shared" si="71"/>
        <v>0.29594348322829683</v>
      </c>
      <c r="H96">
        <f t="shared" si="71"/>
        <v>5.467150495804975</v>
      </c>
      <c r="I96">
        <f t="shared" si="71"/>
        <v>2.9182865015239443</v>
      </c>
      <c r="J96">
        <f t="shared" si="71"/>
        <v>3.1383553037361125</v>
      </c>
      <c r="K96">
        <f t="shared" si="71"/>
        <v>1.8237624713068115</v>
      </c>
      <c r="L96">
        <f t="shared" si="71"/>
        <v>0.21634242361872058</v>
      </c>
      <c r="M96">
        <f t="shared" si="71"/>
        <v>7.8775571369865984</v>
      </c>
      <c r="N96">
        <f t="shared" si="71"/>
        <v>12.902705526005015</v>
      </c>
      <c r="O96">
        <f t="shared" si="71"/>
        <v>11.824364100150632</v>
      </c>
      <c r="P96">
        <f t="shared" si="71"/>
        <v>25.50336008709267</v>
      </c>
      <c r="Q96">
        <f t="shared" si="57"/>
        <v>96.640860000000004</v>
      </c>
      <c r="R96">
        <f t="shared" si="58"/>
        <v>96.640860000000004</v>
      </c>
      <c r="S96">
        <f t="shared" si="59"/>
        <v>1</v>
      </c>
    </row>
    <row r="97" spans="1:19" x14ac:dyDescent="0.25">
      <c r="A97" t="s">
        <v>18</v>
      </c>
      <c r="C97">
        <f>SUM(C83:C96)</f>
        <v>3092.9031135035502</v>
      </c>
      <c r="D97">
        <f t="shared" ref="D97" si="72">SUM(D83:D96)</f>
        <v>3018.4786501014464</v>
      </c>
      <c r="E97">
        <f t="shared" ref="E97" si="73">SUM(E83:E96)</f>
        <v>2625.3805055984799</v>
      </c>
      <c r="F97">
        <f t="shared" ref="F97" si="74">SUM(F83:F96)</f>
        <v>1987.2517921823849</v>
      </c>
      <c r="G97">
        <f t="shared" ref="G97" si="75">SUM(G83:G96)</f>
        <v>181.17310944739748</v>
      </c>
      <c r="H97">
        <f t="shared" ref="H97" si="76">SUM(H83:H96)</f>
        <v>3504.2984523521186</v>
      </c>
      <c r="I97">
        <f t="shared" ref="I97" si="77">SUM(I83:I96)</f>
        <v>917.18533625414466</v>
      </c>
      <c r="J97">
        <f t="shared" ref="J97" si="78">SUM(J83:J96)</f>
        <v>539.57697359943518</v>
      </c>
      <c r="K97">
        <f t="shared" ref="K97" si="79">SUM(K83:K96)</f>
        <v>348.14855153938441</v>
      </c>
      <c r="L97">
        <f t="shared" ref="L97" si="80">SUM(L83:L96)</f>
        <v>68.99916441696017</v>
      </c>
      <c r="M97">
        <f t="shared" ref="M97" si="81">SUM(M83:M96)</f>
        <v>2247.2975773492981</v>
      </c>
      <c r="N97">
        <f t="shared" ref="N97" si="82">SUM(N83:N96)</f>
        <v>2310.9606658933403</v>
      </c>
      <c r="O97">
        <f t="shared" ref="O97" si="83">SUM(O83:O96)</f>
        <v>2812.44400146307</v>
      </c>
      <c r="P97">
        <f t="shared" ref="P97" si="84">SUM(P83:P96)</f>
        <v>3260.1881262989864</v>
      </c>
      <c r="Q97">
        <f>SUM(Q83:Q96)</f>
        <v>26914.286019999996</v>
      </c>
      <c r="R97">
        <f>SUM(R83:R96)</f>
        <v>26914.28602</v>
      </c>
    </row>
    <row r="98" spans="1:19" x14ac:dyDescent="0.25">
      <c r="A98" t="s">
        <v>19</v>
      </c>
      <c r="C98">
        <f>C58</f>
        <v>3149.578</v>
      </c>
      <c r="D98">
        <f t="shared" ref="D98:P98" si="85">D58</f>
        <v>3026.768</v>
      </c>
      <c r="E98">
        <f t="shared" si="85"/>
        <v>2624.598</v>
      </c>
      <c r="F98">
        <f t="shared" si="85"/>
        <v>1977.7260000000001</v>
      </c>
      <c r="G98">
        <f t="shared" si="85"/>
        <v>180.13</v>
      </c>
      <c r="H98">
        <f t="shared" si="85"/>
        <v>3484.97</v>
      </c>
      <c r="I98">
        <f t="shared" si="85"/>
        <v>911.82600000000002</v>
      </c>
      <c r="J98">
        <f t="shared" si="85"/>
        <v>536.34400000000005</v>
      </c>
      <c r="K98">
        <f t="shared" si="85"/>
        <v>348.24799999999999</v>
      </c>
      <c r="L98">
        <f t="shared" si="85"/>
        <v>68.835999999999999</v>
      </c>
      <c r="M98">
        <f t="shared" si="85"/>
        <v>2244.848</v>
      </c>
      <c r="N98">
        <f t="shared" si="85"/>
        <v>2307.2539999999999</v>
      </c>
      <c r="O98">
        <f t="shared" si="85"/>
        <v>2808.15</v>
      </c>
      <c r="P98">
        <f t="shared" si="85"/>
        <v>3245.01</v>
      </c>
    </row>
    <row r="99" spans="1:19" x14ac:dyDescent="0.25">
      <c r="C99">
        <f>C98/C97</f>
        <v>1.018324171309799</v>
      </c>
      <c r="D99">
        <f t="shared" ref="D99" si="86">D98/D97</f>
        <v>1.0027462012687336</v>
      </c>
      <c r="E99">
        <f t="shared" ref="E99" si="87">E98/E97</f>
        <v>0.99970194583344729</v>
      </c>
      <c r="F99">
        <f t="shared" ref="F99" si="88">F98/F97</f>
        <v>0.9952065499601721</v>
      </c>
      <c r="G99">
        <f t="shared" ref="G99" si="89">G98/G97</f>
        <v>0.99424247091315532</v>
      </c>
      <c r="H99">
        <f t="shared" ref="H99" si="90">H98/H97</f>
        <v>0.99448435896230658</v>
      </c>
      <c r="I99">
        <f t="shared" ref="I99" si="91">I98/I97</f>
        <v>0.99415675759052957</v>
      </c>
      <c r="J99">
        <f t="shared" ref="J99" si="92">J98/J97</f>
        <v>0.99400831807579104</v>
      </c>
      <c r="K99">
        <f t="shared" ref="K99" si="93">K98/K97</f>
        <v>1.0002856495027075</v>
      </c>
      <c r="L99">
        <f t="shared" ref="L99" si="94">L98/L97</f>
        <v>0.99763526966827931</v>
      </c>
      <c r="M99">
        <f t="shared" ref="M99" si="95">M98/M97</f>
        <v>0.99890998976994072</v>
      </c>
      <c r="N99">
        <f t="shared" ref="N99" si="96">N98/N97</f>
        <v>0.99839604976923846</v>
      </c>
      <c r="O99">
        <f t="shared" ref="O99" si="97">O98/O97</f>
        <v>0.99847321352502094</v>
      </c>
      <c r="P99">
        <f t="shared" ref="P99" si="98">P98/P97</f>
        <v>0.99534440169984406</v>
      </c>
    </row>
    <row r="101" spans="1:19" x14ac:dyDescent="0.25">
      <c r="A101" s="1" t="s">
        <v>32</v>
      </c>
    </row>
    <row r="102" spans="1:19" x14ac:dyDescent="0.25">
      <c r="C102">
        <v>263</v>
      </c>
      <c r="D102">
        <v>264</v>
      </c>
      <c r="E102">
        <v>269</v>
      </c>
      <c r="F102">
        <v>271</v>
      </c>
      <c r="G102">
        <v>272</v>
      </c>
      <c r="H102">
        <v>274</v>
      </c>
      <c r="I102">
        <v>499</v>
      </c>
      <c r="J102">
        <v>500</v>
      </c>
      <c r="K102">
        <v>513</v>
      </c>
      <c r="L102">
        <v>515</v>
      </c>
      <c r="M102">
        <v>516</v>
      </c>
      <c r="N102">
        <v>517</v>
      </c>
      <c r="O102">
        <v>518</v>
      </c>
      <c r="P102">
        <v>519</v>
      </c>
      <c r="Q102" t="s">
        <v>17</v>
      </c>
      <c r="R102" t="s">
        <v>20</v>
      </c>
    </row>
    <row r="103" spans="1:19" x14ac:dyDescent="0.25">
      <c r="A103" t="s">
        <v>10</v>
      </c>
      <c r="B103">
        <v>263</v>
      </c>
      <c r="C103">
        <f>C83*C$99</f>
        <v>700.02436589210959</v>
      </c>
      <c r="D103">
        <f t="shared" ref="D103:P103" si="99">D83*D$99</f>
        <v>304.37437225271054</v>
      </c>
      <c r="E103">
        <f t="shared" si="99"/>
        <v>207.04322288792056</v>
      </c>
      <c r="F103">
        <f t="shared" si="99"/>
        <v>117.14435768459002</v>
      </c>
      <c r="G103">
        <f t="shared" si="99"/>
        <v>9.3571560629471193</v>
      </c>
      <c r="H103">
        <f t="shared" si="99"/>
        <v>172.83541603032492</v>
      </c>
      <c r="I103">
        <f t="shared" si="99"/>
        <v>56.115365256993101</v>
      </c>
      <c r="J103">
        <f t="shared" si="99"/>
        <v>32.429452985313027</v>
      </c>
      <c r="K103">
        <f t="shared" si="99"/>
        <v>31.170322775574494</v>
      </c>
      <c r="L103">
        <f t="shared" si="99"/>
        <v>4.7239998567858832</v>
      </c>
      <c r="M103">
        <f t="shared" si="99"/>
        <v>172.23218406258079</v>
      </c>
      <c r="N103">
        <f t="shared" si="99"/>
        <v>151.3177587092857</v>
      </c>
      <c r="O103">
        <f t="shared" si="99"/>
        <v>177.91674870217906</v>
      </c>
      <c r="P103">
        <f t="shared" si="99"/>
        <v>180.47665969970947</v>
      </c>
      <c r="Q103">
        <f>SUM(C103:P103)</f>
        <v>2317.1613828590243</v>
      </c>
      <c r="R103">
        <f>R23</f>
        <v>2307.4448299999999</v>
      </c>
      <c r="S103">
        <f>R103/Q103</f>
        <v>0.99580669998606841</v>
      </c>
    </row>
    <row r="104" spans="1:19" x14ac:dyDescent="0.25">
      <c r="B104">
        <v>264</v>
      </c>
      <c r="C104">
        <f t="shared" ref="C104:P104" si="100">C84*C$99</f>
        <v>36.233979046407406</v>
      </c>
      <c r="D104">
        <f t="shared" si="100"/>
        <v>48.73035428637386</v>
      </c>
      <c r="E104">
        <f t="shared" si="100"/>
        <v>29.17716452028365</v>
      </c>
      <c r="F104">
        <f t="shared" si="100"/>
        <v>16.480636179652425</v>
      </c>
      <c r="G104">
        <f t="shared" si="100"/>
        <v>1.31565449128375</v>
      </c>
      <c r="H104">
        <f t="shared" si="100"/>
        <v>24.256546898799634</v>
      </c>
      <c r="I104">
        <f t="shared" si="100"/>
        <v>6.9646618424941735</v>
      </c>
      <c r="J104">
        <f t="shared" si="100"/>
        <v>4.0205535163336181</v>
      </c>
      <c r="K104">
        <f t="shared" si="100"/>
        <v>3.0151976292905545</v>
      </c>
      <c r="L104">
        <f t="shared" si="100"/>
        <v>0.5871878667699445</v>
      </c>
      <c r="M104">
        <f t="shared" si="100"/>
        <v>21.408266683912203</v>
      </c>
      <c r="N104">
        <f t="shared" si="100"/>
        <v>18.770332060445497</v>
      </c>
      <c r="O104">
        <f t="shared" si="100"/>
        <v>25.015824031356335</v>
      </c>
      <c r="P104">
        <f t="shared" si="100"/>
        <v>25.348663674401649</v>
      </c>
      <c r="Q104">
        <f t="shared" ref="Q104:Q116" si="101">SUM(C104:P104)</f>
        <v>261.32502272780471</v>
      </c>
      <c r="R104">
        <f t="shared" ref="R104:R116" si="102">R24</f>
        <v>261.04581999999999</v>
      </c>
      <c r="S104">
        <f t="shared" ref="S104:S116" si="103">R104/Q104</f>
        <v>0.99893158823869865</v>
      </c>
    </row>
    <row r="105" spans="1:19" x14ac:dyDescent="0.25">
      <c r="B105">
        <v>269</v>
      </c>
      <c r="C105">
        <f t="shared" ref="C105:P105" si="104">C85*C$99</f>
        <v>7.9139345273657664</v>
      </c>
      <c r="D105">
        <f t="shared" si="104"/>
        <v>9.3684247306607364</v>
      </c>
      <c r="E105">
        <f t="shared" si="104"/>
        <v>9.2915551186549568</v>
      </c>
      <c r="F105">
        <f t="shared" si="104"/>
        <v>5.2395181749630106</v>
      </c>
      <c r="G105">
        <f t="shared" si="104"/>
        <v>0.41798529469769752</v>
      </c>
      <c r="H105">
        <f t="shared" si="104"/>
        <v>7.6964900317960359</v>
      </c>
      <c r="I105">
        <f t="shared" si="104"/>
        <v>1.9522522722277353</v>
      </c>
      <c r="J105">
        <f t="shared" si="104"/>
        <v>1.1261390615094862</v>
      </c>
      <c r="K105">
        <f t="shared" si="104"/>
        <v>0.7460568910167138</v>
      </c>
      <c r="L105">
        <f t="shared" si="104"/>
        <v>0.18680644172258543</v>
      </c>
      <c r="M105">
        <f t="shared" si="104"/>
        <v>6.0055465398357981</v>
      </c>
      <c r="N105">
        <f t="shared" si="104"/>
        <v>5.2603460648262228</v>
      </c>
      <c r="O105">
        <f t="shared" si="104"/>
        <v>7.012738026155084</v>
      </c>
      <c r="P105">
        <f t="shared" si="104"/>
        <v>7.1039096580093934</v>
      </c>
      <c r="Q105">
        <f t="shared" si="101"/>
        <v>69.321702833441236</v>
      </c>
      <c r="R105">
        <f t="shared" si="102"/>
        <v>69.304199999999994</v>
      </c>
      <c r="S105">
        <f t="shared" si="103"/>
        <v>0.99974751293280695</v>
      </c>
    </row>
    <row r="106" spans="1:19" x14ac:dyDescent="0.25">
      <c r="B106">
        <v>271</v>
      </c>
      <c r="C106">
        <f t="shared" ref="C106:P106" si="105">C86*C$99</f>
        <v>85.406560094008697</v>
      </c>
      <c r="D106">
        <f t="shared" si="105"/>
        <v>100.93362729579118</v>
      </c>
      <c r="E106">
        <f t="shared" si="105"/>
        <v>99.93779713994563</v>
      </c>
      <c r="F106">
        <f t="shared" si="105"/>
        <v>106.01794784132905</v>
      </c>
      <c r="G106">
        <f t="shared" si="105"/>
        <v>7.4396094918801925</v>
      </c>
      <c r="H106">
        <f t="shared" si="105"/>
        <v>154.88373445452751</v>
      </c>
      <c r="I106">
        <f t="shared" si="105"/>
        <v>30.618442896752846</v>
      </c>
      <c r="J106">
        <f t="shared" si="105"/>
        <v>15.589154015426892</v>
      </c>
      <c r="K106">
        <f t="shared" si="105"/>
        <v>9.1233105622923034</v>
      </c>
      <c r="L106">
        <f t="shared" si="105"/>
        <v>2.0112393673996953</v>
      </c>
      <c r="M106">
        <f t="shared" si="105"/>
        <v>64.702616884510476</v>
      </c>
      <c r="N106">
        <f t="shared" si="105"/>
        <v>64.292252813056521</v>
      </c>
      <c r="O106">
        <f t="shared" si="105"/>
        <v>75.634817342221467</v>
      </c>
      <c r="P106">
        <f t="shared" si="105"/>
        <v>98.339490703701316</v>
      </c>
      <c r="Q106">
        <f t="shared" si="101"/>
        <v>914.93060090284382</v>
      </c>
      <c r="R106">
        <f t="shared" si="102"/>
        <v>915.58547999999996</v>
      </c>
      <c r="S106">
        <f t="shared" si="103"/>
        <v>1.0007157691485125</v>
      </c>
    </row>
    <row r="107" spans="1:19" x14ac:dyDescent="0.25">
      <c r="B107">
        <v>272</v>
      </c>
      <c r="C107">
        <f t="shared" ref="C107:P107" si="106">C87*C$99</f>
        <v>1054.6737847997395</v>
      </c>
      <c r="D107">
        <f t="shared" si="106"/>
        <v>1246.4153877224944</v>
      </c>
      <c r="E107">
        <f t="shared" si="106"/>
        <v>1088.5335667937363</v>
      </c>
      <c r="F107">
        <f t="shared" si="106"/>
        <v>1015.7633561327749</v>
      </c>
      <c r="G107">
        <f t="shared" si="106"/>
        <v>104.26114178936264</v>
      </c>
      <c r="H107">
        <f t="shared" si="106"/>
        <v>1912.6377908356189</v>
      </c>
      <c r="I107">
        <f t="shared" si="106"/>
        <v>333.72856648775343</v>
      </c>
      <c r="J107">
        <f t="shared" si="106"/>
        <v>192.50830438761238</v>
      </c>
      <c r="K107">
        <f t="shared" si="106"/>
        <v>112.66249887649153</v>
      </c>
      <c r="L107">
        <f t="shared" si="106"/>
        <v>24.836516462187706</v>
      </c>
      <c r="M107">
        <f t="shared" si="106"/>
        <v>799.00365687273779</v>
      </c>
      <c r="N107">
        <f t="shared" si="106"/>
        <v>793.93612777532667</v>
      </c>
      <c r="O107">
        <f t="shared" si="106"/>
        <v>934.00388660020019</v>
      </c>
      <c r="P107">
        <f t="shared" si="106"/>
        <v>1214.3807541433482</v>
      </c>
      <c r="Q107">
        <f t="shared" si="101"/>
        <v>10827.345339679383</v>
      </c>
      <c r="R107">
        <f t="shared" si="102"/>
        <v>10833.786529999999</v>
      </c>
      <c r="S107">
        <f t="shared" si="103"/>
        <v>1.0005949002381047</v>
      </c>
    </row>
    <row r="108" spans="1:19" x14ac:dyDescent="0.25">
      <c r="B108">
        <v>274</v>
      </c>
      <c r="C108">
        <f t="shared" ref="C108:P108" si="107">C88*C$99</f>
        <v>7.805851725804815</v>
      </c>
      <c r="D108">
        <f t="shared" si="107"/>
        <v>8.1304425406766772</v>
      </c>
      <c r="E108">
        <f t="shared" si="107"/>
        <v>8.0344181851089829</v>
      </c>
      <c r="F108">
        <f t="shared" si="107"/>
        <v>8.476744863451831</v>
      </c>
      <c r="G108">
        <f t="shared" si="107"/>
        <v>0.76667911194723426</v>
      </c>
      <c r="H108">
        <f t="shared" si="107"/>
        <v>33.890597311210364</v>
      </c>
      <c r="I108">
        <f t="shared" si="107"/>
        <v>2.7926944805237488</v>
      </c>
      <c r="J108">
        <f t="shared" si="107"/>
        <v>1.2596162334435448</v>
      </c>
      <c r="K108">
        <f t="shared" si="107"/>
        <v>0.83448430404095197</v>
      </c>
      <c r="L108">
        <f t="shared" si="107"/>
        <v>0.1833172311868369</v>
      </c>
      <c r="M108">
        <f t="shared" si="107"/>
        <v>5.9014967435845067</v>
      </c>
      <c r="N108">
        <f t="shared" si="107"/>
        <v>5.8737781786491663</v>
      </c>
      <c r="O108">
        <f t="shared" si="107"/>
        <v>6.9079062013517278</v>
      </c>
      <c r="P108">
        <f t="shared" si="107"/>
        <v>7.9323278389078959</v>
      </c>
      <c r="Q108">
        <f t="shared" si="101"/>
        <v>98.790354949888282</v>
      </c>
      <c r="R108">
        <f t="shared" si="102"/>
        <v>98.950999999999993</v>
      </c>
      <c r="S108">
        <f t="shared" si="103"/>
        <v>1.0016261207907715</v>
      </c>
    </row>
    <row r="109" spans="1:19" x14ac:dyDescent="0.25">
      <c r="B109">
        <v>499</v>
      </c>
      <c r="C109">
        <f t="shared" ref="C109:P109" si="108">C89*C$99</f>
        <v>394.71398089148312</v>
      </c>
      <c r="D109">
        <f t="shared" si="108"/>
        <v>411.52175995371749</v>
      </c>
      <c r="E109">
        <f t="shared" si="108"/>
        <v>359.25698329787025</v>
      </c>
      <c r="F109">
        <f t="shared" si="108"/>
        <v>295.40236058588789</v>
      </c>
      <c r="G109">
        <f t="shared" si="108"/>
        <v>23.582065534611043</v>
      </c>
      <c r="H109">
        <f t="shared" si="108"/>
        <v>492.30130504421209</v>
      </c>
      <c r="I109">
        <f t="shared" si="108"/>
        <v>205.87215846549938</v>
      </c>
      <c r="J109">
        <f t="shared" si="108"/>
        <v>104.61246152949425</v>
      </c>
      <c r="K109">
        <f t="shared" si="108"/>
        <v>61.195261388974174</v>
      </c>
      <c r="L109">
        <f t="shared" si="108"/>
        <v>11.932513377812091</v>
      </c>
      <c r="M109">
        <f t="shared" si="108"/>
        <v>383.72623760045025</v>
      </c>
      <c r="N109">
        <f t="shared" si="108"/>
        <v>381.06419346160067</v>
      </c>
      <c r="O109">
        <f t="shared" si="108"/>
        <v>448.38884799771694</v>
      </c>
      <c r="P109">
        <f t="shared" si="108"/>
        <v>582.98985174781592</v>
      </c>
      <c r="Q109">
        <f t="shared" si="101"/>
        <v>4156.5599808771458</v>
      </c>
      <c r="R109">
        <f t="shared" si="102"/>
        <v>4159.0220399999998</v>
      </c>
      <c r="S109">
        <f t="shared" si="103"/>
        <v>1.0005923309501561</v>
      </c>
    </row>
    <row r="110" spans="1:19" x14ac:dyDescent="0.25">
      <c r="B110">
        <v>500</v>
      </c>
      <c r="C110">
        <f t="shared" ref="C110:P110" si="109">C90*C$99</f>
        <v>21.582303076351739</v>
      </c>
      <c r="D110">
        <f t="shared" si="109"/>
        <v>22.46286157044813</v>
      </c>
      <c r="E110">
        <f t="shared" si="109"/>
        <v>19.599713606245476</v>
      </c>
      <c r="F110">
        <f t="shared" si="109"/>
        <v>12.562898762996237</v>
      </c>
      <c r="G110">
        <f t="shared" si="109"/>
        <v>1.0036886166786303</v>
      </c>
      <c r="H110">
        <f t="shared" si="109"/>
        <v>18.556993900937705</v>
      </c>
      <c r="I110">
        <f t="shared" si="109"/>
        <v>9.8895448426923203</v>
      </c>
      <c r="J110">
        <f t="shared" si="109"/>
        <v>19.856158916982075</v>
      </c>
      <c r="K110">
        <f t="shared" si="109"/>
        <v>5.4919149120096975</v>
      </c>
      <c r="L110">
        <f t="shared" si="109"/>
        <v>0.64916659910482521</v>
      </c>
      <c r="M110">
        <f t="shared" si="109"/>
        <v>20.89849680718963</v>
      </c>
      <c r="N110">
        <f t="shared" si="109"/>
        <v>26.660752328128403</v>
      </c>
      <c r="O110">
        <f t="shared" si="109"/>
        <v>27.691681102213042</v>
      </c>
      <c r="P110">
        <f t="shared" si="109"/>
        <v>59.241905988345245</v>
      </c>
      <c r="Q110">
        <f t="shared" si="101"/>
        <v>266.14808103032317</v>
      </c>
      <c r="R110">
        <f t="shared" si="102"/>
        <v>266.43615</v>
      </c>
      <c r="S110">
        <f t="shared" si="103"/>
        <v>1.0010823635044133</v>
      </c>
    </row>
    <row r="111" spans="1:19" x14ac:dyDescent="0.25">
      <c r="B111">
        <v>513</v>
      </c>
      <c r="C111">
        <f t="shared" ref="C111:P111" si="110">C91*C$99</f>
        <v>10.538340401570641</v>
      </c>
      <c r="D111">
        <f t="shared" si="110"/>
        <v>7.5646484125862035</v>
      </c>
      <c r="E111">
        <f t="shared" si="110"/>
        <v>6.5988983076191783</v>
      </c>
      <c r="F111">
        <f t="shared" si="110"/>
        <v>2.916028566080954</v>
      </c>
      <c r="G111">
        <f t="shared" si="110"/>
        <v>0.23307479378998341</v>
      </c>
      <c r="H111">
        <f t="shared" si="110"/>
        <v>5.5192405524967469</v>
      </c>
      <c r="I111">
        <f t="shared" si="110"/>
        <v>2.5976819703344529</v>
      </c>
      <c r="J111">
        <f t="shared" si="110"/>
        <v>2.4655599934882089</v>
      </c>
      <c r="K111">
        <f t="shared" si="110"/>
        <v>5.0354237205876649</v>
      </c>
      <c r="L111">
        <f t="shared" si="110"/>
        <v>0.19307580948898739</v>
      </c>
      <c r="M111">
        <f t="shared" si="110"/>
        <v>7.0393457591178548</v>
      </c>
      <c r="N111">
        <f t="shared" si="110"/>
        <v>13.047208629655586</v>
      </c>
      <c r="O111">
        <f t="shared" si="110"/>
        <v>11.962302737481986</v>
      </c>
      <c r="P111">
        <f t="shared" si="110"/>
        <v>15.553243865517869</v>
      </c>
      <c r="Q111">
        <f t="shared" si="101"/>
        <v>91.264073519816336</v>
      </c>
      <c r="R111">
        <f t="shared" si="102"/>
        <v>91.250529999999998</v>
      </c>
      <c r="S111">
        <f t="shared" si="103"/>
        <v>0.99985160075269486</v>
      </c>
    </row>
    <row r="112" spans="1:19" x14ac:dyDescent="0.25">
      <c r="B112">
        <v>515</v>
      </c>
      <c r="C112">
        <f t="shared" ref="C112:P112" si="111">C92*C$99</f>
        <v>322.61178393589779</v>
      </c>
      <c r="D112">
        <f t="shared" si="111"/>
        <v>336.85226970544227</v>
      </c>
      <c r="E112">
        <f t="shared" si="111"/>
        <v>333.75729381548194</v>
      </c>
      <c r="F112">
        <f t="shared" si="111"/>
        <v>166.23325505706285</v>
      </c>
      <c r="G112">
        <f t="shared" si="111"/>
        <v>13.270454261138505</v>
      </c>
      <c r="H112">
        <f t="shared" si="111"/>
        <v>277.03518768105937</v>
      </c>
      <c r="I112">
        <f t="shared" si="111"/>
        <v>115.85147444139392</v>
      </c>
      <c r="J112">
        <f t="shared" si="111"/>
        <v>66.676618437704221</v>
      </c>
      <c r="K112">
        <f t="shared" si="111"/>
        <v>44.172653587260605</v>
      </c>
      <c r="L112">
        <f t="shared" si="111"/>
        <v>9.8150698522886675</v>
      </c>
      <c r="M112">
        <f t="shared" si="111"/>
        <v>315.08626395178453</v>
      </c>
      <c r="N112">
        <f t="shared" si="111"/>
        <v>311.92114479061922</v>
      </c>
      <c r="O112">
        <f t="shared" si="111"/>
        <v>416.5626708519062</v>
      </c>
      <c r="P112">
        <f t="shared" si="111"/>
        <v>421.2383758992533</v>
      </c>
      <c r="Q112">
        <f t="shared" si="101"/>
        <v>3151.0845162682936</v>
      </c>
      <c r="R112">
        <f t="shared" si="102"/>
        <v>3151.4159800000002</v>
      </c>
      <c r="S112">
        <f t="shared" si="103"/>
        <v>1.0001051903654108</v>
      </c>
    </row>
    <row r="113" spans="1:19" x14ac:dyDescent="0.25">
      <c r="B113">
        <v>516</v>
      </c>
      <c r="C113">
        <f t="shared" ref="C113:P113" si="112">C93*C$99</f>
        <v>459.94584252901114</v>
      </c>
      <c r="D113">
        <f t="shared" si="112"/>
        <v>480.24842461509201</v>
      </c>
      <c r="E113">
        <f t="shared" si="112"/>
        <v>419.57875696280104</v>
      </c>
      <c r="F113">
        <f t="shared" si="112"/>
        <v>209.18365211906325</v>
      </c>
      <c r="G113">
        <f t="shared" si="112"/>
        <v>16.700617194030766</v>
      </c>
      <c r="H113">
        <f t="shared" si="112"/>
        <v>348.81839833795107</v>
      </c>
      <c r="I113">
        <f t="shared" si="112"/>
        <v>128.54844291560951</v>
      </c>
      <c r="J113">
        <f t="shared" si="112"/>
        <v>83.929346120123142</v>
      </c>
      <c r="K113">
        <f t="shared" si="112"/>
        <v>62.976708795521482</v>
      </c>
      <c r="L113">
        <f t="shared" si="112"/>
        <v>12.321157482651417</v>
      </c>
      <c r="M113">
        <f t="shared" si="112"/>
        <v>395.83165833155925</v>
      </c>
      <c r="N113">
        <f t="shared" si="112"/>
        <v>444.70425721287836</v>
      </c>
      <c r="O113">
        <f t="shared" si="112"/>
        <v>593.89110426662182</v>
      </c>
      <c r="P113">
        <f t="shared" si="112"/>
        <v>529.91724424310166</v>
      </c>
      <c r="Q113">
        <f t="shared" si="101"/>
        <v>4186.5956111260157</v>
      </c>
      <c r="R113">
        <f t="shared" si="102"/>
        <v>4185.9736700000003</v>
      </c>
      <c r="S113">
        <f t="shared" si="103"/>
        <v>0.99985144466201548</v>
      </c>
    </row>
    <row r="114" spans="1:19" x14ac:dyDescent="0.25">
      <c r="B114">
        <v>517</v>
      </c>
      <c r="C114">
        <f t="shared" ref="C114:P114" si="113">C94*C$99</f>
        <v>24.747291453400599</v>
      </c>
      <c r="D114">
        <f t="shared" si="113"/>
        <v>25.787057153974956</v>
      </c>
      <c r="E114">
        <f t="shared" si="113"/>
        <v>22.507157796167288</v>
      </c>
      <c r="F114">
        <f t="shared" si="113"/>
        <v>11.246541494264349</v>
      </c>
      <c r="G114">
        <f t="shared" si="113"/>
        <v>0.89857327306156465</v>
      </c>
      <c r="H114">
        <f t="shared" si="113"/>
        <v>18.788511534456504</v>
      </c>
      <c r="I114">
        <f t="shared" si="113"/>
        <v>8.8600301573173432</v>
      </c>
      <c r="J114">
        <f t="shared" si="113"/>
        <v>5.7898994936245671</v>
      </c>
      <c r="K114">
        <f t="shared" si="113"/>
        <v>7.1505771341459869</v>
      </c>
      <c r="L114">
        <f t="shared" si="113"/>
        <v>0.7469856146999142</v>
      </c>
      <c r="M114">
        <f t="shared" si="113"/>
        <v>27.234328489296352</v>
      </c>
      <c r="N114">
        <f t="shared" si="113"/>
        <v>57.403724610686432</v>
      </c>
      <c r="O114">
        <f t="shared" si="113"/>
        <v>40.861373970548271</v>
      </c>
      <c r="P114">
        <f t="shared" si="113"/>
        <v>53.127472861286002</v>
      </c>
      <c r="Q114">
        <f t="shared" si="101"/>
        <v>305.14952503693013</v>
      </c>
      <c r="R114">
        <f t="shared" si="102"/>
        <v>305.32350000000002</v>
      </c>
      <c r="S114">
        <f t="shared" si="103"/>
        <v>1.0005701302109149</v>
      </c>
    </row>
    <row r="115" spans="1:19" x14ac:dyDescent="0.25">
      <c r="B115">
        <v>518</v>
      </c>
      <c r="C115">
        <f t="shared" ref="C115:P115" si="114">C95*C$99</f>
        <v>16.223108818105509</v>
      </c>
      <c r="D115">
        <f t="shared" si="114"/>
        <v>16.922405328209287</v>
      </c>
      <c r="E115">
        <f t="shared" si="114"/>
        <v>14.774452888813389</v>
      </c>
      <c r="F115">
        <f t="shared" si="114"/>
        <v>7.3760004755074196</v>
      </c>
      <c r="G115">
        <f t="shared" si="114"/>
        <v>0.58906050455537184</v>
      </c>
      <c r="H115">
        <f t="shared" si="114"/>
        <v>12.31279173043791</v>
      </c>
      <c r="I115">
        <f t="shared" si="114"/>
        <v>5.1334497243327339</v>
      </c>
      <c r="J115">
        <f t="shared" si="114"/>
        <v>2.9611840319537497</v>
      </c>
      <c r="K115">
        <f t="shared" si="114"/>
        <v>2.8493059946440153</v>
      </c>
      <c r="L115">
        <f t="shared" si="114"/>
        <v>0.43313320577388847</v>
      </c>
      <c r="M115">
        <f t="shared" si="114"/>
        <v>17.908930754320384</v>
      </c>
      <c r="N115">
        <f t="shared" si="114"/>
        <v>20.120113136342194</v>
      </c>
      <c r="O115">
        <f t="shared" si="114"/>
        <v>30.493787349081199</v>
      </c>
      <c r="P115">
        <f t="shared" si="114"/>
        <v>23.975472989380496</v>
      </c>
      <c r="Q115">
        <f t="shared" si="101"/>
        <v>172.07319693145755</v>
      </c>
      <c r="R115">
        <f t="shared" si="102"/>
        <v>172.10543000000001</v>
      </c>
      <c r="S115">
        <f t="shared" si="103"/>
        <v>1.0001873218439437</v>
      </c>
    </row>
    <row r="116" spans="1:19" x14ac:dyDescent="0.25">
      <c r="B116">
        <v>519</v>
      </c>
      <c r="C116">
        <f t="shared" ref="C116:P116" si="115">C96*C$99</f>
        <v>7.1568728087444642</v>
      </c>
      <c r="D116">
        <f t="shared" si="115"/>
        <v>7.4559644318221778</v>
      </c>
      <c r="E116">
        <f t="shared" si="115"/>
        <v>6.5070186793516882</v>
      </c>
      <c r="F116">
        <f t="shared" si="115"/>
        <v>3.6827020623759958</v>
      </c>
      <c r="G116">
        <f t="shared" si="115"/>
        <v>0.29423958001554779</v>
      </c>
      <c r="H116">
        <f t="shared" si="115"/>
        <v>5.4369956561710673</v>
      </c>
      <c r="I116">
        <f t="shared" si="115"/>
        <v>2.9012342460752545</v>
      </c>
      <c r="J116">
        <f t="shared" si="115"/>
        <v>3.1195512769909715</v>
      </c>
      <c r="K116">
        <f t="shared" si="115"/>
        <v>1.8242834281497968</v>
      </c>
      <c r="L116">
        <f t="shared" si="115"/>
        <v>0.21583083212755141</v>
      </c>
      <c r="M116">
        <f t="shared" si="115"/>
        <v>7.8689705191194061</v>
      </c>
      <c r="N116">
        <f t="shared" si="115"/>
        <v>12.88201022849913</v>
      </c>
      <c r="O116">
        <f t="shared" si="115"/>
        <v>11.806310820967294</v>
      </c>
      <c r="P116">
        <f t="shared" si="115"/>
        <v>25.384626687222937</v>
      </c>
      <c r="Q116">
        <f t="shared" si="101"/>
        <v>96.536611257633282</v>
      </c>
      <c r="R116">
        <f t="shared" si="102"/>
        <v>96.640860000000004</v>
      </c>
      <c r="S116">
        <f t="shared" si="103"/>
        <v>1.001079888148223</v>
      </c>
    </row>
    <row r="117" spans="1:19" x14ac:dyDescent="0.25">
      <c r="A117" t="s">
        <v>18</v>
      </c>
      <c r="C117">
        <f>SUM(C103:C116)</f>
        <v>3149.5780000000009</v>
      </c>
      <c r="D117">
        <f t="shared" ref="D117" si="116">SUM(D103:D116)</f>
        <v>3026.7680000000005</v>
      </c>
      <c r="E117">
        <f t="shared" ref="E117" si="117">SUM(E103:E116)</f>
        <v>2624.5980000000004</v>
      </c>
      <c r="F117">
        <f t="shared" ref="F117" si="118">SUM(F103:F116)</f>
        <v>1977.7260000000001</v>
      </c>
      <c r="G117">
        <f t="shared" ref="G117" si="119">SUM(G103:G116)</f>
        <v>180.13000000000005</v>
      </c>
      <c r="H117">
        <f t="shared" ref="H117" si="120">SUM(H103:H116)</f>
        <v>3484.9700000000007</v>
      </c>
      <c r="I117">
        <f t="shared" ref="I117" si="121">SUM(I103:I116)</f>
        <v>911.82599999999979</v>
      </c>
      <c r="J117">
        <f t="shared" ref="J117" si="122">SUM(J103:J116)</f>
        <v>536.34400000000016</v>
      </c>
      <c r="K117">
        <f t="shared" ref="K117" si="123">SUM(K103:K116)</f>
        <v>348.24799999999988</v>
      </c>
      <c r="L117">
        <f t="shared" ref="L117" si="124">SUM(L103:L116)</f>
        <v>68.835999999999984</v>
      </c>
      <c r="M117">
        <f t="shared" ref="M117" si="125">SUM(M103:M116)</f>
        <v>2244.847999999999</v>
      </c>
      <c r="N117">
        <f t="shared" ref="N117" si="126">SUM(N103:N116)</f>
        <v>2307.2539999999999</v>
      </c>
      <c r="O117">
        <f t="shared" ref="O117" si="127">SUM(O103:O116)</f>
        <v>2808.150000000001</v>
      </c>
      <c r="P117">
        <f t="shared" ref="P117" si="128">SUM(P103:P116)</f>
        <v>3245.0100000000011</v>
      </c>
      <c r="Q117">
        <f>SUM(Q103:Q116)</f>
        <v>26914.286</v>
      </c>
      <c r="R117">
        <f>SUM(R103:R116)</f>
        <v>26914.28602</v>
      </c>
    </row>
    <row r="118" spans="1:19" x14ac:dyDescent="0.25">
      <c r="A118" t="s">
        <v>19</v>
      </c>
      <c r="C118">
        <f>C58</f>
        <v>3149.578</v>
      </c>
      <c r="D118">
        <f t="shared" ref="D118:P118" si="129">D58</f>
        <v>3026.768</v>
      </c>
      <c r="E118">
        <f t="shared" si="129"/>
        <v>2624.598</v>
      </c>
      <c r="F118">
        <f t="shared" si="129"/>
        <v>1977.7260000000001</v>
      </c>
      <c r="G118">
        <f t="shared" si="129"/>
        <v>180.13</v>
      </c>
      <c r="H118">
        <f t="shared" si="129"/>
        <v>3484.97</v>
      </c>
      <c r="I118">
        <f t="shared" si="129"/>
        <v>911.82600000000002</v>
      </c>
      <c r="J118">
        <f t="shared" si="129"/>
        <v>536.34400000000005</v>
      </c>
      <c r="K118">
        <f t="shared" si="129"/>
        <v>348.24799999999999</v>
      </c>
      <c r="L118">
        <f t="shared" si="129"/>
        <v>68.835999999999999</v>
      </c>
      <c r="M118">
        <f t="shared" si="129"/>
        <v>2244.848</v>
      </c>
      <c r="N118">
        <f t="shared" si="129"/>
        <v>2307.2539999999999</v>
      </c>
      <c r="O118">
        <f t="shared" si="129"/>
        <v>2808.15</v>
      </c>
      <c r="P118">
        <f t="shared" si="129"/>
        <v>3245.01</v>
      </c>
    </row>
    <row r="119" spans="1:19" x14ac:dyDescent="0.25">
      <c r="C119">
        <f>C118/C117</f>
        <v>0.99999999999999967</v>
      </c>
      <c r="D119">
        <f t="shared" ref="D119" si="130">D118/D117</f>
        <v>0.99999999999999989</v>
      </c>
      <c r="E119">
        <f t="shared" ref="E119" si="131">E118/E117</f>
        <v>0.99999999999999978</v>
      </c>
      <c r="F119">
        <f t="shared" ref="F119" si="132">F118/F117</f>
        <v>1</v>
      </c>
      <c r="G119">
        <f t="shared" ref="G119" si="133">G118/G117</f>
        <v>0.99999999999999967</v>
      </c>
      <c r="H119">
        <f t="shared" ref="H119" si="134">H118/H117</f>
        <v>0.99999999999999978</v>
      </c>
      <c r="I119">
        <f t="shared" ref="I119" si="135">I118/I117</f>
        <v>1.0000000000000002</v>
      </c>
      <c r="J119">
        <f t="shared" ref="J119" si="136">J118/J117</f>
        <v>0.99999999999999978</v>
      </c>
      <c r="K119">
        <f t="shared" ref="K119" si="137">K118/K117</f>
        <v>1.0000000000000002</v>
      </c>
      <c r="L119">
        <f t="shared" ref="L119" si="138">L118/L117</f>
        <v>1.0000000000000002</v>
      </c>
      <c r="M119">
        <f t="shared" ref="M119" si="139">M118/M117</f>
        <v>1.0000000000000004</v>
      </c>
      <c r="N119">
        <f t="shared" ref="N119" si="140">N118/N117</f>
        <v>1</v>
      </c>
      <c r="O119">
        <f t="shared" ref="O119" si="141">O118/O117</f>
        <v>0.99999999999999967</v>
      </c>
      <c r="P119">
        <f t="shared" ref="P119" si="142">P118/P117</f>
        <v>0.99999999999999967</v>
      </c>
    </row>
    <row r="120" spans="1:19" x14ac:dyDescent="0.25">
      <c r="A120" s="1" t="s">
        <v>43</v>
      </c>
    </row>
    <row r="125" spans="1:19" x14ac:dyDescent="0.25">
      <c r="A125" s="1" t="s">
        <v>38</v>
      </c>
    </row>
    <row r="126" spans="1:19" x14ac:dyDescent="0.25">
      <c r="C126">
        <v>263</v>
      </c>
      <c r="D126">
        <v>264</v>
      </c>
      <c r="E126">
        <v>269</v>
      </c>
      <c r="F126">
        <v>271</v>
      </c>
      <c r="G126">
        <v>272</v>
      </c>
      <c r="H126">
        <v>274</v>
      </c>
      <c r="I126">
        <v>499</v>
      </c>
      <c r="J126">
        <v>500</v>
      </c>
      <c r="K126">
        <v>513</v>
      </c>
      <c r="L126">
        <v>515</v>
      </c>
      <c r="M126">
        <v>516</v>
      </c>
      <c r="N126">
        <v>517</v>
      </c>
      <c r="O126">
        <v>518</v>
      </c>
      <c r="P126">
        <v>519</v>
      </c>
      <c r="Q126" t="s">
        <v>58</v>
      </c>
    </row>
    <row r="127" spans="1:19" x14ac:dyDescent="0.25">
      <c r="A127" t="s">
        <v>10</v>
      </c>
      <c r="B127">
        <v>263</v>
      </c>
      <c r="C127">
        <f>C103*C5</f>
        <v>4232.8373332398196</v>
      </c>
      <c r="D127">
        <f t="shared" ref="D127:P127" si="143">D103*D5</f>
        <v>3000.2181872949677</v>
      </c>
      <c r="E127">
        <f t="shared" si="143"/>
        <v>2225.30055959937</v>
      </c>
      <c r="F127">
        <f t="shared" si="143"/>
        <v>1559.3085451395777</v>
      </c>
      <c r="G127">
        <f t="shared" si="143"/>
        <v>134.20968941085053</v>
      </c>
      <c r="H127">
        <f t="shared" si="143"/>
        <v>3130.5678905572754</v>
      </c>
      <c r="I127">
        <f t="shared" si="143"/>
        <v>811.42818161612024</v>
      </c>
      <c r="J127">
        <f t="shared" si="143"/>
        <v>592.12938205883063</v>
      </c>
      <c r="K127">
        <f t="shared" si="143"/>
        <v>452.87361960632182</v>
      </c>
      <c r="L127">
        <f t="shared" si="143"/>
        <v>50.239738476917864</v>
      </c>
      <c r="M127">
        <f t="shared" si="143"/>
        <v>1893.1761672158882</v>
      </c>
      <c r="N127">
        <f t="shared" si="143"/>
        <v>2227.0947726832669</v>
      </c>
      <c r="O127">
        <f t="shared" si="143"/>
        <v>2406.3240261969718</v>
      </c>
      <c r="P127">
        <f t="shared" si="143"/>
        <v>2805.8706283513834</v>
      </c>
      <c r="Q127">
        <f>SUM(C127:P127)</f>
        <v>25521.57872144756</v>
      </c>
    </row>
    <row r="128" spans="1:19" x14ac:dyDescent="0.25">
      <c r="B128">
        <v>264</v>
      </c>
      <c r="C128">
        <f t="shared" ref="C128:P128" si="144">C104*C6</f>
        <v>356.57858779569523</v>
      </c>
      <c r="D128">
        <f t="shared" si="144"/>
        <v>249.05596772222816</v>
      </c>
      <c r="E128">
        <f t="shared" si="144"/>
        <v>193.73637241468342</v>
      </c>
      <c r="F128">
        <f t="shared" si="144"/>
        <v>151.67129476134124</v>
      </c>
      <c r="G128">
        <f t="shared" si="144"/>
        <v>13.378890521864454</v>
      </c>
      <c r="H128">
        <f t="shared" si="144"/>
        <v>347.13544266872157</v>
      </c>
      <c r="I128">
        <f t="shared" si="144"/>
        <v>79.397145004433582</v>
      </c>
      <c r="J128">
        <f t="shared" si="144"/>
        <v>61.108392894754658</v>
      </c>
      <c r="K128">
        <f t="shared" si="144"/>
        <v>41.700183213088366</v>
      </c>
      <c r="L128">
        <f t="shared" si="144"/>
        <v>4.4479480907823294</v>
      </c>
      <c r="M128">
        <f t="shared" si="144"/>
        <v>169.8103713367916</v>
      </c>
      <c r="N128">
        <f t="shared" si="144"/>
        <v>225.33783638564822</v>
      </c>
      <c r="O128">
        <f t="shared" si="144"/>
        <v>261.79059848814404</v>
      </c>
      <c r="P128">
        <f t="shared" si="144"/>
        <v>316.52876330225342</v>
      </c>
      <c r="Q128">
        <f t="shared" ref="Q128:Q140" si="145">SUM(C128:P128)</f>
        <v>2471.6777946004304</v>
      </c>
    </row>
    <row r="129" spans="1:17" x14ac:dyDescent="0.25">
      <c r="B129">
        <v>269</v>
      </c>
      <c r="C129">
        <f t="shared" ref="C129:P129" si="146">C105*C7</f>
        <v>83.594890412564595</v>
      </c>
      <c r="D129">
        <f t="shared" si="146"/>
        <v>62.206340211587289</v>
      </c>
      <c r="E129">
        <f t="shared" si="146"/>
        <v>46.197612049952447</v>
      </c>
      <c r="F129">
        <f t="shared" si="146"/>
        <v>37.179620969537524</v>
      </c>
      <c r="G129">
        <f t="shared" si="146"/>
        <v>3.3982204458922811</v>
      </c>
      <c r="H129">
        <f t="shared" si="146"/>
        <v>93.927964348038827</v>
      </c>
      <c r="I129">
        <f t="shared" si="146"/>
        <v>19.590851551805326</v>
      </c>
      <c r="J129">
        <f t="shared" si="146"/>
        <v>15.579007776922232</v>
      </c>
      <c r="K129">
        <f t="shared" si="146"/>
        <v>10.103848475039355</v>
      </c>
      <c r="L129">
        <f t="shared" si="146"/>
        <v>1.1600680030972554</v>
      </c>
      <c r="M129">
        <f t="shared" si="146"/>
        <v>39.43842412710169</v>
      </c>
      <c r="N129">
        <f t="shared" si="146"/>
        <v>55.970082129751013</v>
      </c>
      <c r="O129">
        <f t="shared" si="146"/>
        <v>63.81591603801126</v>
      </c>
      <c r="P129">
        <f t="shared" si="146"/>
        <v>79.009683216380466</v>
      </c>
      <c r="Q129">
        <f t="shared" si="145"/>
        <v>611.17252975568158</v>
      </c>
    </row>
    <row r="130" spans="1:17" x14ac:dyDescent="0.25">
      <c r="B130">
        <v>271</v>
      </c>
      <c r="C130">
        <f t="shared" ref="C130:P130" si="147">C106*C8</f>
        <v>1096.6202316070717</v>
      </c>
      <c r="D130">
        <f t="shared" si="147"/>
        <v>900.02515459656991</v>
      </c>
      <c r="E130">
        <f t="shared" si="147"/>
        <v>709.15860850505419</v>
      </c>
      <c r="F130">
        <f t="shared" si="147"/>
        <v>454.8169962393016</v>
      </c>
      <c r="G130">
        <f t="shared" si="147"/>
        <v>42.695918873900425</v>
      </c>
      <c r="H130">
        <f t="shared" si="147"/>
        <v>1374.2833758150225</v>
      </c>
      <c r="I130">
        <f t="shared" si="147"/>
        <v>277.9848430596191</v>
      </c>
      <c r="J130">
        <f t="shared" si="147"/>
        <v>219.29262953501009</v>
      </c>
      <c r="K130">
        <f t="shared" si="147"/>
        <v>138.62870399403155</v>
      </c>
      <c r="L130">
        <f t="shared" si="147"/>
        <v>15.440284623527461</v>
      </c>
      <c r="M130">
        <f t="shared" si="147"/>
        <v>581.09420223978861</v>
      </c>
      <c r="N130">
        <f t="shared" si="147"/>
        <v>786.80858992618573</v>
      </c>
      <c r="O130">
        <f t="shared" si="147"/>
        <v>809.1412759270853</v>
      </c>
      <c r="P130">
        <f t="shared" si="147"/>
        <v>1116.6449169405284</v>
      </c>
      <c r="Q130">
        <f t="shared" si="145"/>
        <v>8522.6357318826958</v>
      </c>
    </row>
    <row r="131" spans="1:17" x14ac:dyDescent="0.25">
      <c r="B131">
        <v>272</v>
      </c>
      <c r="C131">
        <f t="shared" ref="C131:P131" si="148">C107*C9</f>
        <v>13671.736272359021</v>
      </c>
      <c r="D131">
        <f t="shared" si="148"/>
        <v>11267.595105011349</v>
      </c>
      <c r="E131">
        <f t="shared" si="148"/>
        <v>8387.1511321457383</v>
      </c>
      <c r="F131">
        <f t="shared" si="148"/>
        <v>5829.4659008459948</v>
      </c>
      <c r="G131">
        <f t="shared" si="148"/>
        <v>487.43126397944923</v>
      </c>
      <c r="H131">
        <f t="shared" si="148"/>
        <v>18116.505154794981</v>
      </c>
      <c r="I131">
        <f t="shared" si="148"/>
        <v>3213.4723667105777</v>
      </c>
      <c r="J131">
        <f t="shared" si="148"/>
        <v>2731.6928392602194</v>
      </c>
      <c r="K131">
        <f t="shared" si="148"/>
        <v>1725.7641577900972</v>
      </c>
      <c r="L131">
        <f t="shared" si="148"/>
        <v>193.7248284050641</v>
      </c>
      <c r="M131">
        <f t="shared" si="148"/>
        <v>7274.1292921694039</v>
      </c>
      <c r="N131">
        <f t="shared" si="148"/>
        <v>9813.844475430813</v>
      </c>
      <c r="O131">
        <f t="shared" si="148"/>
        <v>10106.856056900766</v>
      </c>
      <c r="P131">
        <f t="shared" si="148"/>
        <v>13938.662296057351</v>
      </c>
      <c r="Q131">
        <f t="shared" si="145"/>
        <v>106758.03114186082</v>
      </c>
    </row>
    <row r="132" spans="1:17" x14ac:dyDescent="0.25">
      <c r="B132">
        <v>274</v>
      </c>
      <c r="C132">
        <f t="shared" ref="C132:P132" si="149">C108*C10</f>
        <v>134.84608856327816</v>
      </c>
      <c r="D132">
        <f t="shared" si="149"/>
        <v>111.35454103710777</v>
      </c>
      <c r="E132">
        <f t="shared" si="149"/>
        <v>98.068108367440246</v>
      </c>
      <c r="F132">
        <f t="shared" si="149"/>
        <v>75.231110663134999</v>
      </c>
      <c r="G132">
        <f t="shared" si="149"/>
        <v>7.264284585700044</v>
      </c>
      <c r="H132">
        <f t="shared" si="149"/>
        <v>186.53384760090182</v>
      </c>
      <c r="I132">
        <f t="shared" si="149"/>
        <v>35.394609846157991</v>
      </c>
      <c r="J132">
        <f t="shared" si="149"/>
        <v>23.738727535477047</v>
      </c>
      <c r="K132">
        <f t="shared" si="149"/>
        <v>16.038788323667095</v>
      </c>
      <c r="L132">
        <f t="shared" si="149"/>
        <v>2.122080268218824</v>
      </c>
      <c r="M132">
        <f t="shared" si="149"/>
        <v>76.011278057368457</v>
      </c>
      <c r="N132">
        <f t="shared" si="149"/>
        <v>94.785158468861596</v>
      </c>
      <c r="O132">
        <f t="shared" si="149"/>
        <v>100.83470682113116</v>
      </c>
      <c r="P132">
        <f t="shared" si="149"/>
        <v>127.98017735293999</v>
      </c>
      <c r="Q132">
        <f t="shared" si="145"/>
        <v>1090.2035074913852</v>
      </c>
    </row>
    <row r="133" spans="1:17" x14ac:dyDescent="0.25">
      <c r="B133">
        <v>499</v>
      </c>
      <c r="C133">
        <f t="shared" ref="C133:P133" si="150">C109*C11</f>
        <v>5660.9879139456507</v>
      </c>
      <c r="D133">
        <f t="shared" si="150"/>
        <v>4668.3028449149706</v>
      </c>
      <c r="E133">
        <f t="shared" si="150"/>
        <v>3582.1513804630645</v>
      </c>
      <c r="F133">
        <f t="shared" si="150"/>
        <v>2681.9580317592763</v>
      </c>
      <c r="G133">
        <f t="shared" si="150"/>
        <v>246.33825657454696</v>
      </c>
      <c r="H133">
        <f t="shared" si="150"/>
        <v>6238.4421375202555</v>
      </c>
      <c r="I133">
        <f t="shared" si="150"/>
        <v>1404.1716440297851</v>
      </c>
      <c r="J133">
        <f t="shared" si="150"/>
        <v>1247.7128286622778</v>
      </c>
      <c r="K133">
        <f t="shared" si="150"/>
        <v>823.68821829559249</v>
      </c>
      <c r="L133">
        <f t="shared" si="150"/>
        <v>84.864035142999597</v>
      </c>
      <c r="M133">
        <f t="shared" si="150"/>
        <v>3206.4164413893623</v>
      </c>
      <c r="N133">
        <f t="shared" si="150"/>
        <v>4257.2491693530028</v>
      </c>
      <c r="O133">
        <f t="shared" si="150"/>
        <v>4318.8813839140093</v>
      </c>
      <c r="P133">
        <f t="shared" si="150"/>
        <v>5608.3623738139886</v>
      </c>
      <c r="Q133">
        <f t="shared" si="145"/>
        <v>44029.526659778785</v>
      </c>
    </row>
    <row r="134" spans="1:17" x14ac:dyDescent="0.25">
      <c r="B134">
        <v>500</v>
      </c>
      <c r="C134">
        <f t="shared" ref="C134:P134" si="151">C110*C12</f>
        <v>408.03502196150595</v>
      </c>
      <c r="D134">
        <f t="shared" si="151"/>
        <v>357.33920186268881</v>
      </c>
      <c r="E134">
        <f t="shared" si="151"/>
        <v>284.88183726677801</v>
      </c>
      <c r="F134">
        <f t="shared" si="151"/>
        <v>203.59433735311703</v>
      </c>
      <c r="G134">
        <f t="shared" si="151"/>
        <v>17.301584374306227</v>
      </c>
      <c r="H134">
        <f t="shared" si="151"/>
        <v>391.7566982426959</v>
      </c>
      <c r="I134">
        <f t="shared" si="151"/>
        <v>126.57628444161899</v>
      </c>
      <c r="J134">
        <f t="shared" si="151"/>
        <v>134.21572058344864</v>
      </c>
      <c r="K134">
        <f t="shared" si="151"/>
        <v>77.282226641800463</v>
      </c>
      <c r="L134">
        <f t="shared" si="151"/>
        <v>7.5874592103371974</v>
      </c>
      <c r="M134">
        <f t="shared" si="151"/>
        <v>270.00857874889005</v>
      </c>
      <c r="N134">
        <f t="shared" si="151"/>
        <v>362.61289241487441</v>
      </c>
      <c r="O134">
        <f t="shared" si="151"/>
        <v>393.11110492701636</v>
      </c>
      <c r="P134">
        <f t="shared" si="151"/>
        <v>606.16318207274855</v>
      </c>
      <c r="Q134">
        <f t="shared" si="145"/>
        <v>3640.4661301018259</v>
      </c>
    </row>
    <row r="135" spans="1:17" x14ac:dyDescent="0.25">
      <c r="B135">
        <v>513</v>
      </c>
      <c r="C135">
        <f t="shared" ref="C135:P135" si="152">C111*C13</f>
        <v>157.81164751352034</v>
      </c>
      <c r="D135">
        <f t="shared" si="152"/>
        <v>114.32453145941528</v>
      </c>
      <c r="E135">
        <f t="shared" si="152"/>
        <v>95.103322409407596</v>
      </c>
      <c r="F135">
        <f t="shared" si="152"/>
        <v>51.555385048311265</v>
      </c>
      <c r="G135">
        <f t="shared" si="152"/>
        <v>4.36129554139817</v>
      </c>
      <c r="H135">
        <f t="shared" si="152"/>
        <v>118.50913314321016</v>
      </c>
      <c r="I135">
        <f t="shared" si="152"/>
        <v>37.601446520591203</v>
      </c>
      <c r="J135">
        <f t="shared" si="152"/>
        <v>34.877811667884203</v>
      </c>
      <c r="K135">
        <f t="shared" si="152"/>
        <v>26.728532651251381</v>
      </c>
      <c r="L135">
        <f t="shared" si="152"/>
        <v>2.3290734898656549</v>
      </c>
      <c r="M135">
        <f t="shared" si="152"/>
        <v>82.761588089948617</v>
      </c>
      <c r="N135">
        <f t="shared" si="152"/>
        <v>128.81509080058959</v>
      </c>
      <c r="O135">
        <f t="shared" si="152"/>
        <v>137.15976318796845</v>
      </c>
      <c r="P135">
        <f t="shared" si="152"/>
        <v>177.83579035833131</v>
      </c>
      <c r="Q135">
        <f t="shared" si="145"/>
        <v>1169.7744118816934</v>
      </c>
    </row>
    <row r="136" spans="1:17" x14ac:dyDescent="0.25">
      <c r="B136">
        <v>515</v>
      </c>
      <c r="C136">
        <f t="shared" ref="C136:P136" si="153">C112*C14</f>
        <v>3460.9792180643112</v>
      </c>
      <c r="D136">
        <f t="shared" si="153"/>
        <v>2603.8680448230689</v>
      </c>
      <c r="E136">
        <f t="shared" si="153"/>
        <v>2121.6951167850189</v>
      </c>
      <c r="F136">
        <f t="shared" si="153"/>
        <v>1534.1667109216328</v>
      </c>
      <c r="G136">
        <f t="shared" si="153"/>
        <v>136.16813117354221</v>
      </c>
      <c r="H136">
        <f t="shared" si="153"/>
        <v>3607.2751787950742</v>
      </c>
      <c r="I136">
        <f t="shared" si="153"/>
        <v>832.04528943809112</v>
      </c>
      <c r="J136">
        <f t="shared" si="153"/>
        <v>732.17594706443003</v>
      </c>
      <c r="K136">
        <f t="shared" si="153"/>
        <v>489.52134705402204</v>
      </c>
      <c r="L136">
        <f t="shared" si="153"/>
        <v>37.331618183179948</v>
      </c>
      <c r="M136">
        <f t="shared" si="153"/>
        <v>1494.1390636593621</v>
      </c>
      <c r="N136">
        <f t="shared" si="153"/>
        <v>2495.0572371801632</v>
      </c>
      <c r="O136">
        <f t="shared" si="153"/>
        <v>2690.5782910324619</v>
      </c>
      <c r="P136">
        <f t="shared" si="153"/>
        <v>3483.2201303109255</v>
      </c>
      <c r="Q136">
        <f t="shared" si="145"/>
        <v>25718.221324485286</v>
      </c>
    </row>
    <row r="137" spans="1:17" x14ac:dyDescent="0.25">
      <c r="B137">
        <v>516</v>
      </c>
      <c r="C137">
        <f t="shared" ref="C137:P137" si="154">C113*C15</f>
        <v>5035.0271381650846</v>
      </c>
      <c r="D137">
        <f t="shared" si="154"/>
        <v>3817.4947272653662</v>
      </c>
      <c r="E137">
        <f t="shared" si="154"/>
        <v>2759.1499057873793</v>
      </c>
      <c r="F137">
        <f t="shared" si="154"/>
        <v>2073.4283598041552</v>
      </c>
      <c r="G137">
        <f t="shared" si="154"/>
        <v>182.77155457147271</v>
      </c>
      <c r="H137">
        <f t="shared" si="154"/>
        <v>4780.2073308232821</v>
      </c>
      <c r="I137">
        <f t="shared" si="154"/>
        <v>1103.2027371017609</v>
      </c>
      <c r="J137">
        <f t="shared" si="154"/>
        <v>1039.1292343132448</v>
      </c>
      <c r="K137">
        <f t="shared" si="154"/>
        <v>681.59691929392898</v>
      </c>
      <c r="L137">
        <f t="shared" si="154"/>
        <v>59.646723373515513</v>
      </c>
      <c r="M137">
        <f t="shared" si="154"/>
        <v>2456.5312716056569</v>
      </c>
      <c r="N137">
        <f t="shared" si="154"/>
        <v>3522.0577171259965</v>
      </c>
      <c r="O137">
        <f t="shared" si="154"/>
        <v>3789.025245221047</v>
      </c>
      <c r="P137">
        <f t="shared" si="154"/>
        <v>4811.6485777273629</v>
      </c>
      <c r="Q137">
        <f t="shared" si="145"/>
        <v>36110.917442179256</v>
      </c>
    </row>
    <row r="138" spans="1:17" x14ac:dyDescent="0.25">
      <c r="B138">
        <v>517</v>
      </c>
      <c r="C138">
        <f t="shared" ref="C138:P138" si="155">C114*C16</f>
        <v>364.0079099880694</v>
      </c>
      <c r="D138">
        <f t="shared" si="155"/>
        <v>309.93463993362502</v>
      </c>
      <c r="E138">
        <f t="shared" si="155"/>
        <v>239.61120189799698</v>
      </c>
      <c r="F138">
        <f t="shared" si="155"/>
        <v>154.40376817475524</v>
      </c>
      <c r="G138">
        <f t="shared" si="155"/>
        <v>13.263840083661755</v>
      </c>
      <c r="H138">
        <f t="shared" si="155"/>
        <v>329.19351059521239</v>
      </c>
      <c r="I138">
        <f t="shared" si="155"/>
        <v>100.70310276806892</v>
      </c>
      <c r="J138">
        <f t="shared" si="155"/>
        <v>79.095816982405211</v>
      </c>
      <c r="K138">
        <f t="shared" si="155"/>
        <v>67.344135449386897</v>
      </c>
      <c r="L138">
        <f t="shared" si="155"/>
        <v>6.0595473064457037</v>
      </c>
      <c r="M138">
        <f t="shared" si="155"/>
        <v>217.62951895796715</v>
      </c>
      <c r="N138">
        <f t="shared" si="155"/>
        <v>309.4519986312884</v>
      </c>
      <c r="O138">
        <f t="shared" si="155"/>
        <v>312.18089713498875</v>
      </c>
      <c r="P138">
        <f t="shared" si="155"/>
        <v>414.39428831803082</v>
      </c>
      <c r="Q138">
        <f t="shared" si="145"/>
        <v>2917.2741762219025</v>
      </c>
    </row>
    <row r="139" spans="1:17" x14ac:dyDescent="0.25">
      <c r="B139">
        <v>518</v>
      </c>
      <c r="C139">
        <f t="shared" ref="C139:P139" si="156">C115*C17</f>
        <v>218.60639132397174</v>
      </c>
      <c r="D139">
        <f t="shared" si="156"/>
        <v>177.29604062364871</v>
      </c>
      <c r="E139">
        <f t="shared" si="156"/>
        <v>134.50661909975707</v>
      </c>
      <c r="F139">
        <f t="shared" si="156"/>
        <v>89.891317795008916</v>
      </c>
      <c r="G139">
        <f t="shared" si="156"/>
        <v>7.7867908097174601</v>
      </c>
      <c r="H139">
        <f t="shared" si="156"/>
        <v>196.74609906066735</v>
      </c>
      <c r="I139">
        <f t="shared" si="156"/>
        <v>50.431010091844776</v>
      </c>
      <c r="J139">
        <f t="shared" si="156"/>
        <v>40.340210067305932</v>
      </c>
      <c r="K139">
        <f t="shared" si="156"/>
        <v>30.897874205919702</v>
      </c>
      <c r="L139">
        <f t="shared" si="156"/>
        <v>2.8456851619344472</v>
      </c>
      <c r="M139">
        <f t="shared" si="156"/>
        <v>115.49469443461216</v>
      </c>
      <c r="N139">
        <f t="shared" si="156"/>
        <v>153.71766436165436</v>
      </c>
      <c r="O139">
        <f t="shared" si="156"/>
        <v>141.74122235599924</v>
      </c>
      <c r="P139">
        <f t="shared" si="156"/>
        <v>210.98416230654837</v>
      </c>
      <c r="Q139">
        <f t="shared" si="145"/>
        <v>1571.2857816985904</v>
      </c>
    </row>
    <row r="140" spans="1:17" x14ac:dyDescent="0.25">
      <c r="B140">
        <v>519</v>
      </c>
      <c r="C140">
        <f t="shared" ref="C140:P140" si="157">C116*C18</f>
        <v>115.77673142705919</v>
      </c>
      <c r="D140">
        <f t="shared" si="157"/>
        <v>98.262155246984477</v>
      </c>
      <c r="E140">
        <f t="shared" si="157"/>
        <v>76.821862528426024</v>
      </c>
      <c r="F140">
        <f t="shared" si="157"/>
        <v>50.850750077287749</v>
      </c>
      <c r="G140">
        <f t="shared" si="157"/>
        <v>4.3665153674307291</v>
      </c>
      <c r="H140">
        <f t="shared" si="157"/>
        <v>101.56851585293171</v>
      </c>
      <c r="I140">
        <f t="shared" si="157"/>
        <v>30.639934872800762</v>
      </c>
      <c r="J140">
        <f t="shared" si="157"/>
        <v>31.919248666171619</v>
      </c>
      <c r="K140">
        <f t="shared" si="157"/>
        <v>20.723859743781691</v>
      </c>
      <c r="L140">
        <f t="shared" si="157"/>
        <v>2.0011834754866569</v>
      </c>
      <c r="M140">
        <f t="shared" si="157"/>
        <v>72.008949220461687</v>
      </c>
      <c r="N140">
        <f t="shared" si="157"/>
        <v>100.47967978229322</v>
      </c>
      <c r="O140">
        <f t="shared" si="157"/>
        <v>103.8955352245122</v>
      </c>
      <c r="P140">
        <f t="shared" si="157"/>
        <v>121.10751546207192</v>
      </c>
      <c r="Q140">
        <f t="shared" si="145"/>
        <v>930.42243694769957</v>
      </c>
    </row>
    <row r="141" spans="1:17" x14ac:dyDescent="0.25">
      <c r="Q141">
        <f>SUM(Q127:Q140)</f>
        <v>261063.18779033361</v>
      </c>
    </row>
    <row r="142" spans="1:17" x14ac:dyDescent="0.25">
      <c r="A142" s="21" t="s">
        <v>33</v>
      </c>
      <c r="C142">
        <f>SUM(C127:P140)</f>
        <v>261063.1877903335</v>
      </c>
    </row>
    <row r="143" spans="1:17" x14ac:dyDescent="0.25">
      <c r="A143" s="21" t="s">
        <v>34</v>
      </c>
      <c r="C143" t="e">
        <f>C142/Q118</f>
        <v>#DIV/0!</v>
      </c>
    </row>
  </sheetData>
  <mergeCells count="4">
    <mergeCell ref="C3:O3"/>
    <mergeCell ref="A5:A18"/>
    <mergeCell ref="C21:O21"/>
    <mergeCell ref="A23:A3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3"/>
  <sheetViews>
    <sheetView workbookViewId="0">
      <selection activeCell="A3" sqref="A3"/>
    </sheetView>
  </sheetViews>
  <sheetFormatPr defaultRowHeight="15" x14ac:dyDescent="0.25"/>
  <sheetData>
    <row r="1" spans="1:4" x14ac:dyDescent="0.25">
      <c r="A1" s="1" t="s">
        <v>12</v>
      </c>
    </row>
    <row r="2" spans="1:4" x14ac:dyDescent="0.25">
      <c r="A2" s="1"/>
    </row>
    <row r="3" spans="1:4" x14ac:dyDescent="0.25">
      <c r="A3" s="13" t="s">
        <v>44</v>
      </c>
      <c r="B3" s="13" t="s">
        <v>13</v>
      </c>
      <c r="C3" s="13" t="s">
        <v>14</v>
      </c>
      <c r="D3" s="13" t="s">
        <v>15</v>
      </c>
    </row>
    <row r="4" spans="1:4" x14ac:dyDescent="0.25">
      <c r="A4">
        <v>1</v>
      </c>
      <c r="B4">
        <v>25214</v>
      </c>
      <c r="C4">
        <v>126652</v>
      </c>
      <c r="D4">
        <v>198293</v>
      </c>
    </row>
    <row r="5" spans="1:4" x14ac:dyDescent="0.25">
      <c r="A5">
        <v>2</v>
      </c>
      <c r="B5">
        <v>21990</v>
      </c>
      <c r="C5">
        <v>47295</v>
      </c>
      <c r="D5">
        <v>71303</v>
      </c>
    </row>
    <row r="6" spans="1:4" x14ac:dyDescent="0.25">
      <c r="A6">
        <v>3</v>
      </c>
      <c r="B6">
        <v>19291</v>
      </c>
      <c r="C6">
        <v>25562</v>
      </c>
      <c r="D6">
        <v>37607</v>
      </c>
    </row>
    <row r="7" spans="1:4" x14ac:dyDescent="0.25">
      <c r="A7">
        <v>4</v>
      </c>
      <c r="B7">
        <v>16963</v>
      </c>
      <c r="C7">
        <v>16072</v>
      </c>
      <c r="D7">
        <v>23203</v>
      </c>
    </row>
    <row r="8" spans="1:4" x14ac:dyDescent="0.25">
      <c r="A8">
        <v>5</v>
      </c>
      <c r="B8">
        <v>14936</v>
      </c>
      <c r="C8">
        <v>10979</v>
      </c>
      <c r="D8">
        <v>15601</v>
      </c>
    </row>
    <row r="9" spans="1:4" x14ac:dyDescent="0.25">
      <c r="A9">
        <v>6</v>
      </c>
      <c r="B9">
        <v>13161</v>
      </c>
      <c r="C9">
        <v>7904</v>
      </c>
      <c r="D9">
        <v>11075</v>
      </c>
    </row>
    <row r="10" spans="1:4" x14ac:dyDescent="0.25">
      <c r="A10">
        <v>7</v>
      </c>
      <c r="B10">
        <v>11605</v>
      </c>
      <c r="C10">
        <v>5900</v>
      </c>
      <c r="D10">
        <v>8163</v>
      </c>
    </row>
    <row r="11" spans="1:4" x14ac:dyDescent="0.25">
      <c r="A11">
        <v>8</v>
      </c>
      <c r="B11">
        <v>10236</v>
      </c>
      <c r="C11">
        <v>4522</v>
      </c>
      <c r="D11">
        <v>6184</v>
      </c>
    </row>
    <row r="12" spans="1:4" x14ac:dyDescent="0.25">
      <c r="A12">
        <v>9</v>
      </c>
      <c r="B12">
        <v>9032</v>
      </c>
      <c r="C12">
        <v>3537</v>
      </c>
      <c r="D12">
        <v>4784</v>
      </c>
    </row>
    <row r="13" spans="1:4" x14ac:dyDescent="0.25">
      <c r="A13">
        <v>10</v>
      </c>
      <c r="B13">
        <v>7972</v>
      </c>
      <c r="C13">
        <v>2811</v>
      </c>
      <c r="D13">
        <v>3763</v>
      </c>
    </row>
    <row r="14" spans="1:4" x14ac:dyDescent="0.25">
      <c r="A14">
        <v>11</v>
      </c>
      <c r="B14">
        <v>7037</v>
      </c>
      <c r="C14">
        <v>2263</v>
      </c>
      <c r="D14">
        <v>2999</v>
      </c>
    </row>
    <row r="15" spans="1:4" x14ac:dyDescent="0.25">
      <c r="A15">
        <v>12</v>
      </c>
      <c r="B15">
        <v>6213</v>
      </c>
      <c r="C15">
        <v>1841</v>
      </c>
      <c r="D15">
        <v>2417</v>
      </c>
    </row>
    <row r="16" spans="1:4" x14ac:dyDescent="0.25">
      <c r="A16">
        <v>13</v>
      </c>
      <c r="B16">
        <v>5486</v>
      </c>
      <c r="C16">
        <v>1511</v>
      </c>
      <c r="D16">
        <v>1966</v>
      </c>
    </row>
    <row r="17" spans="1:4" x14ac:dyDescent="0.25">
      <c r="A17">
        <v>14</v>
      </c>
      <c r="B17">
        <v>4845</v>
      </c>
      <c r="C17">
        <v>1250</v>
      </c>
      <c r="D17">
        <v>1612</v>
      </c>
    </row>
    <row r="18" spans="1:4" x14ac:dyDescent="0.25">
      <c r="A18">
        <v>15</v>
      </c>
      <c r="B18">
        <v>4280</v>
      </c>
      <c r="C18">
        <v>1041</v>
      </c>
      <c r="D18">
        <v>1331</v>
      </c>
    </row>
    <row r="19" spans="1:4" x14ac:dyDescent="0.25">
      <c r="A19">
        <v>16</v>
      </c>
      <c r="B19">
        <v>3780</v>
      </c>
      <c r="C19">
        <v>872</v>
      </c>
      <c r="D19">
        <v>1105</v>
      </c>
    </row>
    <row r="20" spans="1:4" x14ac:dyDescent="0.25">
      <c r="A20">
        <v>17</v>
      </c>
      <c r="B20">
        <v>3339</v>
      </c>
      <c r="C20">
        <v>734</v>
      </c>
      <c r="D20">
        <v>923</v>
      </c>
    </row>
    <row r="21" spans="1:4" x14ac:dyDescent="0.25">
      <c r="A21">
        <v>18</v>
      </c>
      <c r="B21">
        <v>2950</v>
      </c>
      <c r="C21">
        <v>620</v>
      </c>
      <c r="D21">
        <v>774</v>
      </c>
    </row>
    <row r="22" spans="1:4" x14ac:dyDescent="0.25">
      <c r="A22">
        <v>19</v>
      </c>
      <c r="B22">
        <v>2607</v>
      </c>
      <c r="C22">
        <v>527</v>
      </c>
      <c r="D22">
        <v>652</v>
      </c>
    </row>
    <row r="23" spans="1:4" x14ac:dyDescent="0.25">
      <c r="A23">
        <v>20</v>
      </c>
      <c r="B23">
        <v>2303</v>
      </c>
      <c r="C23">
        <v>449</v>
      </c>
      <c r="D23">
        <v>551</v>
      </c>
    </row>
    <row r="24" spans="1:4" x14ac:dyDescent="0.25">
      <c r="A24">
        <v>21</v>
      </c>
      <c r="B24">
        <v>2035</v>
      </c>
      <c r="C24">
        <v>383</v>
      </c>
      <c r="D24">
        <v>467</v>
      </c>
    </row>
    <row r="25" spans="1:4" x14ac:dyDescent="0.25">
      <c r="A25">
        <v>22</v>
      </c>
      <c r="B25">
        <v>1798</v>
      </c>
      <c r="C25">
        <v>329</v>
      </c>
      <c r="D25">
        <v>397</v>
      </c>
    </row>
    <row r="26" spans="1:4" x14ac:dyDescent="0.25">
      <c r="A26">
        <v>23</v>
      </c>
      <c r="B26">
        <v>1589</v>
      </c>
      <c r="C26">
        <v>282</v>
      </c>
      <c r="D26">
        <v>339</v>
      </c>
    </row>
    <row r="27" spans="1:4" x14ac:dyDescent="0.25">
      <c r="A27">
        <v>24</v>
      </c>
      <c r="B27">
        <v>1404</v>
      </c>
      <c r="C27">
        <v>245</v>
      </c>
      <c r="D27">
        <v>290</v>
      </c>
    </row>
    <row r="28" spans="1:4" x14ac:dyDescent="0.25">
      <c r="A28">
        <v>25</v>
      </c>
      <c r="B28">
        <v>1241</v>
      </c>
      <c r="C28">
        <v>210</v>
      </c>
      <c r="D28">
        <v>248</v>
      </c>
    </row>
    <row r="29" spans="1:4" x14ac:dyDescent="0.25">
      <c r="A29">
        <v>26</v>
      </c>
      <c r="B29">
        <v>1097</v>
      </c>
      <c r="C29">
        <v>182</v>
      </c>
      <c r="D29">
        <v>213</v>
      </c>
    </row>
    <row r="30" spans="1:4" x14ac:dyDescent="0.25">
      <c r="A30">
        <v>27</v>
      </c>
      <c r="B30">
        <v>969</v>
      </c>
      <c r="C30">
        <v>158</v>
      </c>
      <c r="D30">
        <v>184</v>
      </c>
    </row>
    <row r="31" spans="1:4" x14ac:dyDescent="0.25">
      <c r="A31">
        <v>28</v>
      </c>
      <c r="B31">
        <v>857</v>
      </c>
      <c r="C31">
        <v>137</v>
      </c>
      <c r="D31">
        <v>158</v>
      </c>
    </row>
    <row r="32" spans="1:4" x14ac:dyDescent="0.25">
      <c r="A32">
        <v>29</v>
      </c>
      <c r="B32">
        <v>757</v>
      </c>
      <c r="C32">
        <v>119</v>
      </c>
      <c r="D32">
        <v>137</v>
      </c>
    </row>
    <row r="33" spans="1:4" x14ac:dyDescent="0.25">
      <c r="A33">
        <v>30</v>
      </c>
      <c r="B33">
        <v>669</v>
      </c>
      <c r="C33">
        <v>104</v>
      </c>
      <c r="D33">
        <v>118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01"/>
  <sheetViews>
    <sheetView topLeftCell="A178" workbookViewId="0">
      <selection activeCell="G206" sqref="G206"/>
    </sheetView>
  </sheetViews>
  <sheetFormatPr defaultRowHeight="15" x14ac:dyDescent="0.25"/>
  <cols>
    <col min="1" max="1" width="10.140625" bestFit="1" customWidth="1"/>
    <col min="2" max="2" width="15.140625" bestFit="1" customWidth="1"/>
    <col min="3" max="3" width="10.85546875" style="18" customWidth="1"/>
    <col min="4" max="4" width="15.7109375" customWidth="1"/>
    <col min="5" max="5" width="16.140625" customWidth="1"/>
  </cols>
  <sheetData>
    <row r="1" spans="1:10" x14ac:dyDescent="0.25">
      <c r="A1" s="1" t="s">
        <v>46</v>
      </c>
    </row>
    <row r="3" spans="1:10" x14ac:dyDescent="0.25">
      <c r="A3" t="s">
        <v>10</v>
      </c>
      <c r="B3" t="s">
        <v>9</v>
      </c>
      <c r="C3" s="18" t="s">
        <v>25</v>
      </c>
      <c r="D3" t="s">
        <v>35</v>
      </c>
      <c r="E3" t="s">
        <v>36</v>
      </c>
      <c r="G3" t="s">
        <v>26</v>
      </c>
      <c r="H3" t="s">
        <v>27</v>
      </c>
      <c r="J3" s="2"/>
    </row>
    <row r="4" spans="1:10" x14ac:dyDescent="0.25">
      <c r="A4">
        <v>263</v>
      </c>
      <c r="B4">
        <v>263</v>
      </c>
      <c r="C4" s="18">
        <v>723.70856700000002</v>
      </c>
      <c r="D4">
        <v>6.0467000000000004</v>
      </c>
      <c r="E4" s="18">
        <f>C4*D4</f>
        <v>4376.0485920789006</v>
      </c>
      <c r="G4">
        <v>0</v>
      </c>
      <c r="H4">
        <v>5</v>
      </c>
      <c r="I4">
        <f t="shared" ref="I4:I9" si="0">SUMIFS(C$4:C$199, D$4:D$199,"&gt; " &amp; G4, D$4:D$199, "&lt;=" &amp; H4)*100/$C$200</f>
        <v>22.393202097373084</v>
      </c>
    </row>
    <row r="5" spans="1:10" x14ac:dyDescent="0.25">
      <c r="A5">
        <v>263</v>
      </c>
      <c r="B5">
        <v>264</v>
      </c>
      <c r="C5" s="18">
        <v>97.273629</v>
      </c>
      <c r="D5">
        <v>9.8569999999999993</v>
      </c>
      <c r="E5" s="18">
        <f t="shared" ref="E5:E68" si="1">C5*D5</f>
        <v>958.82616105299996</v>
      </c>
      <c r="G5">
        <v>5</v>
      </c>
      <c r="H5">
        <v>10</v>
      </c>
      <c r="I5">
        <f t="shared" si="0"/>
        <v>60.630873747465536</v>
      </c>
    </row>
    <row r="6" spans="1:10" x14ac:dyDescent="0.25">
      <c r="A6">
        <v>263</v>
      </c>
      <c r="B6">
        <v>269</v>
      </c>
      <c r="C6" s="18">
        <v>53.584361999999999</v>
      </c>
      <c r="D6">
        <v>10.747999999999999</v>
      </c>
      <c r="E6" s="18">
        <f t="shared" si="1"/>
        <v>575.92472277599995</v>
      </c>
      <c r="G6">
        <v>10</v>
      </c>
      <c r="H6">
        <v>15</v>
      </c>
      <c r="I6">
        <f t="shared" si="0"/>
        <v>16.078991935323412</v>
      </c>
    </row>
    <row r="7" spans="1:10" x14ac:dyDescent="0.25">
      <c r="A7">
        <v>263</v>
      </c>
      <c r="B7">
        <v>271</v>
      </c>
      <c r="C7" s="18">
        <v>26.375264999999995</v>
      </c>
      <c r="D7">
        <v>13.311</v>
      </c>
      <c r="E7" s="18">
        <f t="shared" si="1"/>
        <v>351.08115241499996</v>
      </c>
      <c r="G7">
        <v>15</v>
      </c>
      <c r="H7">
        <v>20</v>
      </c>
      <c r="I7">
        <f t="shared" si="0"/>
        <v>0.87765601108623259</v>
      </c>
    </row>
    <row r="8" spans="1:10" x14ac:dyDescent="0.25">
      <c r="A8">
        <v>263</v>
      </c>
      <c r="B8">
        <v>272</v>
      </c>
      <c r="C8" s="18">
        <v>137.39446799999999</v>
      </c>
      <c r="D8">
        <v>14.343</v>
      </c>
      <c r="E8" s="18">
        <f t="shared" si="1"/>
        <v>1970.6488545239999</v>
      </c>
      <c r="G8">
        <v>20</v>
      </c>
      <c r="H8">
        <v>25</v>
      </c>
      <c r="I8">
        <f t="shared" si="0"/>
        <v>1.9276208751789516E-2</v>
      </c>
    </row>
    <row r="9" spans="1:10" x14ac:dyDescent="0.25">
      <c r="A9">
        <v>263</v>
      </c>
      <c r="B9">
        <v>274</v>
      </c>
      <c r="C9" s="18">
        <v>15.377940000000001</v>
      </c>
      <c r="D9">
        <v>18.113</v>
      </c>
      <c r="E9" s="18">
        <f t="shared" si="1"/>
        <v>278.54062721999998</v>
      </c>
      <c r="G9">
        <v>25</v>
      </c>
      <c r="H9">
        <v>30</v>
      </c>
      <c r="I9">
        <f t="shared" si="0"/>
        <v>0</v>
      </c>
    </row>
    <row r="10" spans="1:10" x14ac:dyDescent="0.25">
      <c r="A10">
        <v>263</v>
      </c>
      <c r="B10">
        <v>499</v>
      </c>
      <c r="C10" s="18">
        <v>48.429855000000003</v>
      </c>
      <c r="D10">
        <v>14.46</v>
      </c>
      <c r="E10" s="18">
        <f t="shared" si="1"/>
        <v>700.29570330000013</v>
      </c>
    </row>
    <row r="11" spans="1:10" x14ac:dyDescent="0.25">
      <c r="A11">
        <v>263</v>
      </c>
      <c r="B11">
        <v>500</v>
      </c>
      <c r="C11" s="18">
        <v>5.550777000000001</v>
      </c>
      <c r="D11">
        <v>18.259</v>
      </c>
      <c r="E11" s="18">
        <f t="shared" si="1"/>
        <v>101.35163724300001</v>
      </c>
    </row>
    <row r="12" spans="1:10" x14ac:dyDescent="0.25">
      <c r="A12">
        <v>263</v>
      </c>
      <c r="B12">
        <v>513</v>
      </c>
      <c r="C12" s="18">
        <v>3.11355</v>
      </c>
      <c r="D12">
        <v>14.529</v>
      </c>
      <c r="E12" s="18">
        <f t="shared" si="1"/>
        <v>45.236767950000001</v>
      </c>
    </row>
    <row r="13" spans="1:10" x14ac:dyDescent="0.25">
      <c r="A13">
        <v>263</v>
      </c>
      <c r="B13">
        <v>515</v>
      </c>
      <c r="C13" s="18">
        <v>59.989283999999991</v>
      </c>
      <c r="D13">
        <v>10.635</v>
      </c>
      <c r="E13" s="18">
        <f t="shared" si="1"/>
        <v>637.98603533999994</v>
      </c>
    </row>
    <row r="14" spans="1:10" x14ac:dyDescent="0.25">
      <c r="A14">
        <v>263</v>
      </c>
      <c r="B14">
        <v>516</v>
      </c>
      <c r="C14" s="18">
        <v>250.961454</v>
      </c>
      <c r="D14">
        <v>10.992000000000001</v>
      </c>
      <c r="E14" s="18">
        <f t="shared" si="1"/>
        <v>2758.5683023680003</v>
      </c>
    </row>
    <row r="15" spans="1:10" x14ac:dyDescent="0.25">
      <c r="A15">
        <v>263</v>
      </c>
      <c r="B15">
        <v>517</v>
      </c>
      <c r="C15" s="18">
        <v>47.609010000000005</v>
      </c>
      <c r="D15">
        <v>14.718</v>
      </c>
      <c r="E15" s="18">
        <f t="shared" si="1"/>
        <v>700.70940918000008</v>
      </c>
    </row>
    <row r="16" spans="1:10" x14ac:dyDescent="0.25">
      <c r="A16">
        <v>263</v>
      </c>
      <c r="B16">
        <v>518</v>
      </c>
      <c r="C16" s="18">
        <v>46.435517999999995</v>
      </c>
      <c r="D16">
        <v>13.525</v>
      </c>
      <c r="E16" s="18">
        <f t="shared" si="1"/>
        <v>628.04038094999999</v>
      </c>
    </row>
    <row r="17" spans="1:9" x14ac:dyDescent="0.25">
      <c r="A17">
        <v>263</v>
      </c>
      <c r="B17">
        <v>519</v>
      </c>
      <c r="C17" s="18">
        <v>17.524791</v>
      </c>
      <c r="D17">
        <v>15.547000000000001</v>
      </c>
      <c r="E17" s="18">
        <f t="shared" si="1"/>
        <v>272.45792567699999</v>
      </c>
    </row>
    <row r="18" spans="1:9" x14ac:dyDescent="0.25">
      <c r="A18">
        <v>264</v>
      </c>
      <c r="B18">
        <v>263</v>
      </c>
      <c r="C18" s="18">
        <v>75.594329999999999</v>
      </c>
      <c r="D18">
        <v>9.8409999999999993</v>
      </c>
      <c r="E18" s="18">
        <f t="shared" si="1"/>
        <v>743.92380152999999</v>
      </c>
    </row>
    <row r="19" spans="1:9" x14ac:dyDescent="0.25">
      <c r="A19">
        <v>264</v>
      </c>
      <c r="B19">
        <v>264</v>
      </c>
      <c r="C19" s="18">
        <v>695.20876200000009</v>
      </c>
      <c r="D19">
        <v>5.1109</v>
      </c>
      <c r="E19" s="18">
        <f t="shared" si="1"/>
        <v>3553.1424617058005</v>
      </c>
    </row>
    <row r="20" spans="1:9" x14ac:dyDescent="0.25">
      <c r="A20">
        <v>264</v>
      </c>
      <c r="B20">
        <v>269</v>
      </c>
      <c r="C20" s="18">
        <v>127.99987200000001</v>
      </c>
      <c r="D20">
        <v>6.64</v>
      </c>
      <c r="E20" s="18">
        <f t="shared" si="1"/>
        <v>849.91915008000001</v>
      </c>
    </row>
    <row r="21" spans="1:9" x14ac:dyDescent="0.25">
      <c r="A21">
        <v>264</v>
      </c>
      <c r="B21">
        <v>271</v>
      </c>
      <c r="C21" s="18">
        <v>56.080530000000003</v>
      </c>
      <c r="D21">
        <v>9.2029999999999994</v>
      </c>
      <c r="E21" s="18">
        <f t="shared" si="1"/>
        <v>516.10911758999998</v>
      </c>
      <c r="G21" s="1" t="s">
        <v>57</v>
      </c>
    </row>
    <row r="22" spans="1:9" x14ac:dyDescent="0.25">
      <c r="A22">
        <v>264</v>
      </c>
      <c r="B22">
        <v>272</v>
      </c>
      <c r="C22" s="18">
        <v>296.61675300000002</v>
      </c>
      <c r="D22">
        <v>10.169</v>
      </c>
      <c r="E22" s="18">
        <f t="shared" si="1"/>
        <v>3016.2957612570003</v>
      </c>
      <c r="G22" t="s">
        <v>26</v>
      </c>
      <c r="H22" t="s">
        <v>27</v>
      </c>
    </row>
    <row r="23" spans="1:9" x14ac:dyDescent="0.25">
      <c r="A23">
        <v>264</v>
      </c>
      <c r="B23">
        <v>274</v>
      </c>
      <c r="C23" s="18">
        <v>26.424216000000001</v>
      </c>
      <c r="D23">
        <v>14.311</v>
      </c>
      <c r="E23" s="18">
        <f t="shared" si="1"/>
        <v>378.156955176</v>
      </c>
      <c r="G23">
        <v>0</v>
      </c>
      <c r="H23">
        <v>5</v>
      </c>
      <c r="I23">
        <f>SUMIFS(Skims!$C$103:$P$116,Skims!$C$5:$P$18,"&gt;"&amp;G23, Skims!$C$5:$P$18,"&lt;="&amp;H23)*100/Skims!$Q$117</f>
        <v>2.2763804697340864</v>
      </c>
    </row>
    <row r="24" spans="1:9" x14ac:dyDescent="0.25">
      <c r="A24">
        <v>264</v>
      </c>
      <c r="B24">
        <v>499</v>
      </c>
      <c r="C24" s="18">
        <v>53.576036999999999</v>
      </c>
      <c r="D24">
        <v>11.4</v>
      </c>
      <c r="E24" s="18">
        <f t="shared" si="1"/>
        <v>610.7668218</v>
      </c>
      <c r="G24">
        <v>5</v>
      </c>
      <c r="H24">
        <v>10</v>
      </c>
      <c r="I24">
        <f>SUMIFS(Skims!$C$103:$P$116,Skims!$C$5:$P$18,"&gt;"&amp;G24, Skims!$C$5:$P$18,"&lt;="&amp;H24)*100/Skims!$Q$117</f>
        <v>59.601425738767453</v>
      </c>
    </row>
    <row r="25" spans="1:9" x14ac:dyDescent="0.25">
      <c r="A25">
        <v>264</v>
      </c>
      <c r="B25">
        <v>500</v>
      </c>
      <c r="C25" s="18">
        <v>7.9134119999999992</v>
      </c>
      <c r="D25">
        <v>15.199</v>
      </c>
      <c r="E25" s="18">
        <f t="shared" si="1"/>
        <v>120.27594898799998</v>
      </c>
      <c r="G25">
        <v>10</v>
      </c>
      <c r="H25">
        <v>15</v>
      </c>
      <c r="I25">
        <f>SUMIFS(Skims!$C$103:$P$116,Skims!$C$5:$P$18,"&gt;"&amp;G25, Skims!$C$5:$P$18,"&lt;="&amp;H25)*100/Skims!$Q$117</f>
        <v>35.627790410582172</v>
      </c>
    </row>
    <row r="26" spans="1:9" x14ac:dyDescent="0.25">
      <c r="A26">
        <v>264</v>
      </c>
      <c r="B26">
        <v>513</v>
      </c>
      <c r="C26" s="18">
        <v>2.2127849999999998</v>
      </c>
      <c r="D26">
        <v>13.83</v>
      </c>
      <c r="E26" s="18">
        <f t="shared" si="1"/>
        <v>30.602816549999996</v>
      </c>
      <c r="G26">
        <v>15</v>
      </c>
      <c r="H26">
        <v>20</v>
      </c>
      <c r="I26">
        <f>SUMIFS(Skims!$C$103:$P$116,Skims!$C$5:$P$18,"&gt;"&amp;G26, Skims!$C$5:$P$18,"&lt;="&amp;H26)*100/Skims!$Q$117</f>
        <v>2.4049481583128496</v>
      </c>
    </row>
    <row r="27" spans="1:9" x14ac:dyDescent="0.25">
      <c r="A27">
        <v>264</v>
      </c>
      <c r="B27">
        <v>515</v>
      </c>
      <c r="C27" s="18">
        <v>109.82140199999999</v>
      </c>
      <c r="D27">
        <v>7.5750000000000002</v>
      </c>
      <c r="E27" s="18">
        <f t="shared" si="1"/>
        <v>831.89712014999998</v>
      </c>
      <c r="G27">
        <v>20</v>
      </c>
      <c r="H27">
        <v>25</v>
      </c>
      <c r="I27">
        <f>SUMIFS(Skims!$C$103:$P$116,Skims!$C$5:$P$18,"&gt;"&amp;G27, Skims!$C$5:$P$18,"&lt;="&amp;H27)*100/Skims!$Q$117</f>
        <v>8.9455222603469595E-2</v>
      </c>
    </row>
    <row r="28" spans="1:9" x14ac:dyDescent="0.25">
      <c r="A28">
        <v>264</v>
      </c>
      <c r="B28">
        <v>516</v>
      </c>
      <c r="C28" s="18">
        <v>457.73980200000005</v>
      </c>
      <c r="D28">
        <v>7.9320000000000004</v>
      </c>
      <c r="E28" s="18">
        <f t="shared" si="1"/>
        <v>3630.7921094640005</v>
      </c>
      <c r="G28">
        <v>25</v>
      </c>
      <c r="H28">
        <v>30</v>
      </c>
      <c r="I28">
        <f>SUMIFS(Skims!$C$103:$P$116,Skims!$C$5:$P$18,"&gt;"&amp;G28, Skims!$C$5:$P$18,"&lt;="&amp;H28)*100/Skims!$Q$117</f>
        <v>0</v>
      </c>
    </row>
    <row r="29" spans="1:9" x14ac:dyDescent="0.25">
      <c r="A29">
        <v>264</v>
      </c>
      <c r="B29">
        <v>517</v>
      </c>
      <c r="C29" s="18">
        <v>63.944991000000002</v>
      </c>
      <c r="D29">
        <v>12.005000000000001</v>
      </c>
      <c r="E29" s="18">
        <f t="shared" si="1"/>
        <v>767.65961695500005</v>
      </c>
      <c r="G29" t="s">
        <v>41</v>
      </c>
      <c r="I29">
        <f>SUM(I23:I28)</f>
        <v>100.00000000000004</v>
      </c>
    </row>
    <row r="30" spans="1:9" x14ac:dyDescent="0.25">
      <c r="A30">
        <v>264</v>
      </c>
      <c r="B30">
        <v>518</v>
      </c>
      <c r="C30" s="18">
        <v>74.340918000000002</v>
      </c>
      <c r="D30">
        <v>10.465</v>
      </c>
      <c r="E30" s="18">
        <f t="shared" si="1"/>
        <v>777.97770687000002</v>
      </c>
    </row>
    <row r="31" spans="1:9" x14ac:dyDescent="0.25">
      <c r="A31">
        <v>264</v>
      </c>
      <c r="B31">
        <v>519</v>
      </c>
      <c r="C31" s="18">
        <v>26.460512999999999</v>
      </c>
      <c r="D31">
        <v>12.487</v>
      </c>
      <c r="E31" s="18">
        <f t="shared" si="1"/>
        <v>330.41242583100001</v>
      </c>
    </row>
    <row r="32" spans="1:9" x14ac:dyDescent="0.25">
      <c r="A32">
        <v>269</v>
      </c>
      <c r="B32">
        <v>263</v>
      </c>
      <c r="C32" s="18">
        <v>40.855769999999993</v>
      </c>
      <c r="D32">
        <v>10.563000000000001</v>
      </c>
      <c r="E32" s="18">
        <f t="shared" si="1"/>
        <v>431.55949850999997</v>
      </c>
    </row>
    <row r="33" spans="1:5" x14ac:dyDescent="0.25">
      <c r="A33">
        <v>269</v>
      </c>
      <c r="B33">
        <v>264</v>
      </c>
      <c r="C33" s="18">
        <v>126.774432</v>
      </c>
      <c r="D33">
        <v>6.64</v>
      </c>
      <c r="E33" s="18">
        <f t="shared" si="1"/>
        <v>841.78222847999996</v>
      </c>
    </row>
    <row r="34" spans="1:5" x14ac:dyDescent="0.25">
      <c r="A34">
        <v>269</v>
      </c>
      <c r="B34">
        <v>269</v>
      </c>
      <c r="C34" s="18">
        <v>364.94269200000002</v>
      </c>
      <c r="D34">
        <v>4.9720000000000004</v>
      </c>
      <c r="E34" s="18">
        <f t="shared" si="1"/>
        <v>1814.4950646240002</v>
      </c>
    </row>
    <row r="35" spans="1:5" x14ac:dyDescent="0.25">
      <c r="A35">
        <v>269</v>
      </c>
      <c r="B35">
        <v>271</v>
      </c>
      <c r="C35" s="18">
        <v>67.124475000000004</v>
      </c>
      <c r="D35">
        <v>7.0960000000000001</v>
      </c>
      <c r="E35" s="18">
        <f t="shared" si="1"/>
        <v>476.31527460000001</v>
      </c>
    </row>
    <row r="36" spans="1:5" x14ac:dyDescent="0.25">
      <c r="A36">
        <v>269</v>
      </c>
      <c r="B36">
        <v>272</v>
      </c>
      <c r="C36" s="18">
        <v>413.2783080000001</v>
      </c>
      <c r="D36">
        <v>8.1300000000000008</v>
      </c>
      <c r="E36" s="18">
        <f t="shared" si="1"/>
        <v>3359.9526440400009</v>
      </c>
    </row>
    <row r="37" spans="1:5" x14ac:dyDescent="0.25">
      <c r="A37">
        <v>269</v>
      </c>
      <c r="B37">
        <v>274</v>
      </c>
      <c r="C37" s="18">
        <v>29.054915999999999</v>
      </c>
      <c r="D37">
        <v>12.204000000000001</v>
      </c>
      <c r="E37" s="18">
        <f t="shared" si="1"/>
        <v>354.58619486399999</v>
      </c>
    </row>
    <row r="38" spans="1:5" x14ac:dyDescent="0.25">
      <c r="A38">
        <v>269</v>
      </c>
      <c r="B38">
        <v>499</v>
      </c>
      <c r="C38" s="18">
        <v>55.639305000000007</v>
      </c>
      <c r="D38">
        <v>10.035</v>
      </c>
      <c r="E38" s="18">
        <f t="shared" si="1"/>
        <v>558.34042567500012</v>
      </c>
    </row>
    <row r="39" spans="1:5" x14ac:dyDescent="0.25">
      <c r="A39">
        <v>269</v>
      </c>
      <c r="B39">
        <v>500</v>
      </c>
      <c r="C39" s="18">
        <v>7.8155099999999997</v>
      </c>
      <c r="D39">
        <v>13.834</v>
      </c>
      <c r="E39" s="18">
        <f t="shared" si="1"/>
        <v>108.11976533999999</v>
      </c>
    </row>
    <row r="40" spans="1:5" x14ac:dyDescent="0.25">
      <c r="A40">
        <v>269</v>
      </c>
      <c r="B40">
        <v>513</v>
      </c>
      <c r="C40" s="18">
        <v>1.8491489999999997</v>
      </c>
      <c r="D40">
        <v>13.542999999999999</v>
      </c>
      <c r="E40" s="18">
        <f t="shared" si="1"/>
        <v>25.043024906999996</v>
      </c>
    </row>
    <row r="41" spans="1:5" x14ac:dyDescent="0.25">
      <c r="A41">
        <v>269</v>
      </c>
      <c r="B41">
        <v>515</v>
      </c>
      <c r="C41" s="18">
        <v>104.211018</v>
      </c>
      <c r="D41">
        <v>6.21</v>
      </c>
      <c r="E41" s="18">
        <f t="shared" si="1"/>
        <v>647.15042177999999</v>
      </c>
    </row>
    <row r="42" spans="1:5" x14ac:dyDescent="0.25">
      <c r="A42">
        <v>269</v>
      </c>
      <c r="B42">
        <v>516</v>
      </c>
      <c r="C42" s="18">
        <v>445.11710400000004</v>
      </c>
      <c r="D42">
        <v>6.5670000000000002</v>
      </c>
      <c r="E42" s="18">
        <f t="shared" si="1"/>
        <v>2923.0840219680003</v>
      </c>
    </row>
    <row r="43" spans="1:5" x14ac:dyDescent="0.25">
      <c r="A43">
        <v>269</v>
      </c>
      <c r="B43">
        <v>517</v>
      </c>
      <c r="C43" s="18">
        <v>70.358571000000012</v>
      </c>
      <c r="D43">
        <v>10.64</v>
      </c>
      <c r="E43" s="18">
        <f t="shared" si="1"/>
        <v>748.61519544000021</v>
      </c>
    </row>
    <row r="44" spans="1:5" x14ac:dyDescent="0.25">
      <c r="A44">
        <v>269</v>
      </c>
      <c r="B44">
        <v>518</v>
      </c>
      <c r="C44" s="18">
        <v>79.041212999999999</v>
      </c>
      <c r="D44">
        <v>9.1</v>
      </c>
      <c r="E44" s="18">
        <f t="shared" si="1"/>
        <v>719.27503830000001</v>
      </c>
    </row>
    <row r="45" spans="1:5" x14ac:dyDescent="0.25">
      <c r="A45">
        <v>269</v>
      </c>
      <c r="B45">
        <v>519</v>
      </c>
      <c r="C45" s="18">
        <v>26.603703000000003</v>
      </c>
      <c r="D45">
        <v>11.122</v>
      </c>
      <c r="E45" s="18">
        <f t="shared" si="1"/>
        <v>295.88638476600005</v>
      </c>
    </row>
    <row r="46" spans="1:5" x14ac:dyDescent="0.25">
      <c r="A46">
        <v>271</v>
      </c>
      <c r="B46">
        <v>263</v>
      </c>
      <c r="C46" s="18">
        <v>22.382595000000002</v>
      </c>
      <c r="D46">
        <v>12.84</v>
      </c>
      <c r="E46" s="18">
        <f t="shared" si="1"/>
        <v>287.3925198</v>
      </c>
    </row>
    <row r="47" spans="1:5" x14ac:dyDescent="0.25">
      <c r="A47">
        <v>271</v>
      </c>
      <c r="B47">
        <v>264</v>
      </c>
      <c r="C47" s="18">
        <v>53.774837999999995</v>
      </c>
      <c r="D47">
        <v>8.9169999999999998</v>
      </c>
      <c r="E47" s="18">
        <f t="shared" si="1"/>
        <v>479.51023044599992</v>
      </c>
    </row>
    <row r="48" spans="1:5" x14ac:dyDescent="0.25">
      <c r="A48">
        <v>271</v>
      </c>
      <c r="B48">
        <v>269</v>
      </c>
      <c r="C48" s="18">
        <v>75.209049000000007</v>
      </c>
      <c r="D48">
        <v>7.0960000000000001</v>
      </c>
      <c r="E48" s="18">
        <f t="shared" si="1"/>
        <v>533.68341170400004</v>
      </c>
    </row>
    <row r="49" spans="1:5" x14ac:dyDescent="0.25">
      <c r="A49">
        <v>271</v>
      </c>
      <c r="B49">
        <v>271</v>
      </c>
      <c r="C49" s="18">
        <v>346.04960400000004</v>
      </c>
      <c r="D49">
        <v>4.29</v>
      </c>
      <c r="E49" s="18">
        <f t="shared" si="1"/>
        <v>1484.5528011600002</v>
      </c>
    </row>
    <row r="50" spans="1:5" x14ac:dyDescent="0.25">
      <c r="A50">
        <v>271</v>
      </c>
      <c r="B50">
        <v>272</v>
      </c>
      <c r="C50" s="18">
        <v>521.26987499999996</v>
      </c>
      <c r="D50">
        <v>5.7389999999999999</v>
      </c>
      <c r="E50" s="18">
        <f t="shared" si="1"/>
        <v>2991.5678126249995</v>
      </c>
    </row>
    <row r="51" spans="1:5" x14ac:dyDescent="0.25">
      <c r="A51">
        <v>271</v>
      </c>
      <c r="B51">
        <v>274</v>
      </c>
      <c r="C51" s="18">
        <v>66.116483999999986</v>
      </c>
      <c r="D51">
        <v>8.8729999999999993</v>
      </c>
      <c r="E51" s="18">
        <f t="shared" si="1"/>
        <v>586.65156253199984</v>
      </c>
    </row>
    <row r="52" spans="1:5" x14ac:dyDescent="0.25">
      <c r="A52">
        <v>271</v>
      </c>
      <c r="B52">
        <v>499</v>
      </c>
      <c r="C52" s="18">
        <v>62.510094000000009</v>
      </c>
      <c r="D52">
        <v>9.0790000000000006</v>
      </c>
      <c r="E52" s="18">
        <f t="shared" si="1"/>
        <v>567.52914342600013</v>
      </c>
    </row>
    <row r="53" spans="1:5" x14ac:dyDescent="0.25">
      <c r="A53">
        <v>271</v>
      </c>
      <c r="B53">
        <v>500</v>
      </c>
      <c r="C53" s="18">
        <v>5.5301309999999999</v>
      </c>
      <c r="D53">
        <v>14.067</v>
      </c>
      <c r="E53" s="18">
        <f t="shared" si="1"/>
        <v>77.792352777000005</v>
      </c>
    </row>
    <row r="54" spans="1:5" x14ac:dyDescent="0.25">
      <c r="A54">
        <v>271</v>
      </c>
      <c r="B54">
        <v>513</v>
      </c>
      <c r="C54" s="18">
        <v>0.92574000000000012</v>
      </c>
      <c r="D54">
        <v>15.195</v>
      </c>
      <c r="E54" s="18">
        <f t="shared" si="1"/>
        <v>14.066619300000003</v>
      </c>
    </row>
    <row r="55" spans="1:5" x14ac:dyDescent="0.25">
      <c r="A55">
        <v>271</v>
      </c>
      <c r="B55">
        <v>515</v>
      </c>
      <c r="C55" s="18">
        <v>31.053582000000002</v>
      </c>
      <c r="D55">
        <v>7.6769999999999996</v>
      </c>
      <c r="E55" s="18">
        <f t="shared" si="1"/>
        <v>238.39834901400002</v>
      </c>
    </row>
    <row r="56" spans="1:5" x14ac:dyDescent="0.25">
      <c r="A56">
        <v>271</v>
      </c>
      <c r="B56">
        <v>516</v>
      </c>
      <c r="C56" s="18">
        <v>162.897606</v>
      </c>
      <c r="D56">
        <v>8.9809999999999999</v>
      </c>
      <c r="E56" s="18">
        <f t="shared" si="1"/>
        <v>1462.9833994860001</v>
      </c>
    </row>
    <row r="57" spans="1:5" x14ac:dyDescent="0.25">
      <c r="A57">
        <v>271</v>
      </c>
      <c r="B57">
        <v>517</v>
      </c>
      <c r="C57" s="18">
        <v>36.381914999999999</v>
      </c>
      <c r="D57">
        <v>12.238</v>
      </c>
      <c r="E57" s="18">
        <f t="shared" si="1"/>
        <v>445.24187576999998</v>
      </c>
    </row>
    <row r="58" spans="1:5" x14ac:dyDescent="0.25">
      <c r="A58">
        <v>271</v>
      </c>
      <c r="B58">
        <v>518</v>
      </c>
      <c r="C58" s="18">
        <v>38.011283999999996</v>
      </c>
      <c r="D58">
        <v>10.698</v>
      </c>
      <c r="E58" s="18">
        <f t="shared" si="1"/>
        <v>406.64471623199995</v>
      </c>
    </row>
    <row r="59" spans="1:5" x14ac:dyDescent="0.25">
      <c r="A59">
        <v>271</v>
      </c>
      <c r="B59">
        <v>519</v>
      </c>
      <c r="C59" s="18">
        <v>17.292356999999999</v>
      </c>
      <c r="D59">
        <v>11.355</v>
      </c>
      <c r="E59" s="18">
        <f t="shared" si="1"/>
        <v>196.35471373499999</v>
      </c>
    </row>
    <row r="60" spans="1:5" x14ac:dyDescent="0.25">
      <c r="A60">
        <v>272</v>
      </c>
      <c r="B60">
        <v>263</v>
      </c>
      <c r="C60" s="18">
        <v>58.846095000000005</v>
      </c>
      <c r="D60">
        <v>12.962999999999999</v>
      </c>
      <c r="E60" s="18">
        <f t="shared" si="1"/>
        <v>762.82192948500006</v>
      </c>
    </row>
    <row r="61" spans="1:5" x14ac:dyDescent="0.25">
      <c r="A61">
        <v>272</v>
      </c>
      <c r="B61">
        <v>264</v>
      </c>
      <c r="C61" s="18">
        <v>109.30958099999999</v>
      </c>
      <c r="D61">
        <v>9.0399999999999991</v>
      </c>
      <c r="E61" s="18">
        <f t="shared" si="1"/>
        <v>988.15861223999991</v>
      </c>
    </row>
    <row r="62" spans="1:5" x14ac:dyDescent="0.25">
      <c r="A62">
        <v>272</v>
      </c>
      <c r="B62">
        <v>269</v>
      </c>
      <c r="C62" s="18">
        <v>150.81370199999998</v>
      </c>
      <c r="D62">
        <v>7.7050000000000001</v>
      </c>
      <c r="E62" s="18">
        <f t="shared" si="1"/>
        <v>1162.0195739099997</v>
      </c>
    </row>
    <row r="63" spans="1:5" x14ac:dyDescent="0.25">
      <c r="A63">
        <v>272</v>
      </c>
      <c r="B63">
        <v>271</v>
      </c>
      <c r="C63" s="18">
        <v>297.17219700000004</v>
      </c>
      <c r="D63">
        <v>5.7389999999999999</v>
      </c>
      <c r="E63" s="18">
        <f t="shared" si="1"/>
        <v>1705.4712385830003</v>
      </c>
    </row>
    <row r="64" spans="1:5" x14ac:dyDescent="0.25">
      <c r="A64">
        <v>272</v>
      </c>
      <c r="B64">
        <v>272</v>
      </c>
      <c r="C64" s="18">
        <v>2758.0451940000003</v>
      </c>
      <c r="D64">
        <v>4.6750999999999996</v>
      </c>
      <c r="E64" s="18">
        <f t="shared" si="1"/>
        <v>12894.1370864694</v>
      </c>
    </row>
    <row r="65" spans="1:5" x14ac:dyDescent="0.25">
      <c r="A65">
        <v>272</v>
      </c>
      <c r="B65">
        <v>274</v>
      </c>
      <c r="C65" s="18">
        <v>229.15827900000005</v>
      </c>
      <c r="D65">
        <v>9.4719999999999995</v>
      </c>
      <c r="E65" s="18">
        <f t="shared" si="1"/>
        <v>2170.5872186880006</v>
      </c>
    </row>
    <row r="66" spans="1:5" x14ac:dyDescent="0.25">
      <c r="A66">
        <v>272</v>
      </c>
      <c r="B66">
        <v>499</v>
      </c>
      <c r="C66" s="18">
        <v>129.82737600000002</v>
      </c>
      <c r="D66">
        <v>9.6289999999999996</v>
      </c>
      <c r="E66" s="18">
        <f t="shared" si="1"/>
        <v>1250.107803504</v>
      </c>
    </row>
    <row r="67" spans="1:5" x14ac:dyDescent="0.25">
      <c r="A67">
        <v>272</v>
      </c>
      <c r="B67">
        <v>500</v>
      </c>
      <c r="C67" s="18">
        <v>15.191127000000002</v>
      </c>
      <c r="D67">
        <v>14.19</v>
      </c>
      <c r="E67" s="18">
        <f t="shared" si="1"/>
        <v>215.56209213000002</v>
      </c>
    </row>
    <row r="68" spans="1:5" x14ac:dyDescent="0.25">
      <c r="A68">
        <v>272</v>
      </c>
      <c r="B68">
        <v>513</v>
      </c>
      <c r="C68" s="18">
        <v>3.0592710000000003</v>
      </c>
      <c r="D68">
        <v>15.318</v>
      </c>
      <c r="E68" s="18">
        <f t="shared" si="1"/>
        <v>46.861913178000002</v>
      </c>
    </row>
    <row r="69" spans="1:5" x14ac:dyDescent="0.25">
      <c r="A69">
        <v>272</v>
      </c>
      <c r="B69">
        <v>515</v>
      </c>
      <c r="C69" s="18">
        <v>78.348240000000004</v>
      </c>
      <c r="D69">
        <v>7.8</v>
      </c>
      <c r="E69" s="18">
        <f t="shared" ref="E69:E132" si="2">C69*D69</f>
        <v>611.11627199999998</v>
      </c>
    </row>
    <row r="70" spans="1:5" x14ac:dyDescent="0.25">
      <c r="A70">
        <v>272</v>
      </c>
      <c r="B70">
        <v>516</v>
      </c>
      <c r="C70" s="18">
        <v>190.119024</v>
      </c>
      <c r="D70">
        <v>9.1039999999999992</v>
      </c>
      <c r="E70" s="18">
        <f t="shared" si="2"/>
        <v>1730.8435944959999</v>
      </c>
    </row>
    <row r="71" spans="1:5" x14ac:dyDescent="0.25">
      <c r="A71">
        <v>272</v>
      </c>
      <c r="B71">
        <v>517</v>
      </c>
      <c r="C71" s="18">
        <v>39.311649000000003</v>
      </c>
      <c r="D71">
        <v>12.361000000000001</v>
      </c>
      <c r="E71" s="18">
        <f t="shared" si="2"/>
        <v>485.93129328900005</v>
      </c>
    </row>
    <row r="72" spans="1:5" x14ac:dyDescent="0.25">
      <c r="A72">
        <v>272</v>
      </c>
      <c r="B72">
        <v>518</v>
      </c>
      <c r="C72" s="18">
        <v>51.263685000000002</v>
      </c>
      <c r="D72">
        <v>10.821</v>
      </c>
      <c r="E72" s="18">
        <f t="shared" si="2"/>
        <v>554.72433538500002</v>
      </c>
    </row>
    <row r="73" spans="1:5" x14ac:dyDescent="0.25">
      <c r="A73">
        <v>272</v>
      </c>
      <c r="B73">
        <v>519</v>
      </c>
      <c r="C73" s="18">
        <v>45.433853999999997</v>
      </c>
      <c r="D73">
        <v>11.478</v>
      </c>
      <c r="E73" s="18">
        <f t="shared" si="2"/>
        <v>521.48977621199992</v>
      </c>
    </row>
    <row r="74" spans="1:5" x14ac:dyDescent="0.25">
      <c r="A74">
        <v>274</v>
      </c>
      <c r="B74">
        <v>263</v>
      </c>
      <c r="C74" s="18">
        <v>16.329653999999998</v>
      </c>
      <c r="D74">
        <v>17.274999999999999</v>
      </c>
      <c r="E74" s="18">
        <f t="shared" si="2"/>
        <v>282.09477284999991</v>
      </c>
    </row>
    <row r="75" spans="1:5" x14ac:dyDescent="0.25">
      <c r="A75">
        <v>274</v>
      </c>
      <c r="B75">
        <v>264</v>
      </c>
      <c r="C75" s="18">
        <v>32.851449000000002</v>
      </c>
      <c r="D75">
        <v>13.696</v>
      </c>
      <c r="E75" s="18">
        <f t="shared" si="2"/>
        <v>449.93344550400002</v>
      </c>
    </row>
    <row r="76" spans="1:5" x14ac:dyDescent="0.25">
      <c r="A76">
        <v>274</v>
      </c>
      <c r="B76">
        <v>269</v>
      </c>
      <c r="C76" s="18">
        <v>39.439520999999999</v>
      </c>
      <c r="D76">
        <v>12.206</v>
      </c>
      <c r="E76" s="18">
        <f t="shared" si="2"/>
        <v>481.39879332599997</v>
      </c>
    </row>
    <row r="77" spans="1:5" x14ac:dyDescent="0.25">
      <c r="A77">
        <v>274</v>
      </c>
      <c r="B77">
        <v>271</v>
      </c>
      <c r="C77" s="18">
        <v>70.106822999999991</v>
      </c>
      <c r="D77">
        <v>8.875</v>
      </c>
      <c r="E77" s="18">
        <f t="shared" si="2"/>
        <v>622.19805412499989</v>
      </c>
    </row>
    <row r="78" spans="1:5" x14ac:dyDescent="0.25">
      <c r="A78">
        <v>274</v>
      </c>
      <c r="B78">
        <v>272</v>
      </c>
      <c r="C78" s="18">
        <v>411.35423400000002</v>
      </c>
      <c r="D78">
        <v>9.4749999999999996</v>
      </c>
      <c r="E78" s="18">
        <f t="shared" si="2"/>
        <v>3897.58136715</v>
      </c>
    </row>
    <row r="79" spans="1:5" x14ac:dyDescent="0.25">
      <c r="A79">
        <v>274</v>
      </c>
      <c r="B79">
        <v>274</v>
      </c>
      <c r="C79" s="18">
        <v>1083.987261</v>
      </c>
      <c r="D79">
        <v>5.5039999999999996</v>
      </c>
      <c r="E79" s="18">
        <f t="shared" si="2"/>
        <v>5966.2658845439992</v>
      </c>
    </row>
    <row r="80" spans="1:5" x14ac:dyDescent="0.25">
      <c r="A80">
        <v>274</v>
      </c>
      <c r="B80">
        <v>499</v>
      </c>
      <c r="C80" s="18">
        <v>55.559384999999992</v>
      </c>
      <c r="D80">
        <v>12.673999999999999</v>
      </c>
      <c r="E80" s="18">
        <f t="shared" si="2"/>
        <v>704.15964548999989</v>
      </c>
    </row>
    <row r="81" spans="1:5" x14ac:dyDescent="0.25">
      <c r="A81">
        <v>274</v>
      </c>
      <c r="B81">
        <v>500</v>
      </c>
      <c r="C81" s="18">
        <v>4.0835790000000003</v>
      </c>
      <c r="D81">
        <v>18.846</v>
      </c>
      <c r="E81" s="18">
        <f t="shared" si="2"/>
        <v>76.959129834000009</v>
      </c>
    </row>
    <row r="82" spans="1:5" x14ac:dyDescent="0.25">
      <c r="A82">
        <v>274</v>
      </c>
      <c r="B82">
        <v>513</v>
      </c>
      <c r="C82" s="18">
        <v>0.83249999999999991</v>
      </c>
      <c r="D82">
        <v>19.22</v>
      </c>
      <c r="E82" s="18">
        <f t="shared" si="2"/>
        <v>16.000649999999997</v>
      </c>
    </row>
    <row r="83" spans="1:5" x14ac:dyDescent="0.25">
      <c r="A83">
        <v>274</v>
      </c>
      <c r="B83">
        <v>515</v>
      </c>
      <c r="C83" s="18">
        <v>33.844787999999994</v>
      </c>
      <c r="D83">
        <v>11.576000000000001</v>
      </c>
      <c r="E83" s="18">
        <f t="shared" si="2"/>
        <v>391.78726588799992</v>
      </c>
    </row>
    <row r="84" spans="1:5" x14ac:dyDescent="0.25">
      <c r="A84">
        <v>274</v>
      </c>
      <c r="B84">
        <v>516</v>
      </c>
      <c r="C84" s="18">
        <v>135.535662</v>
      </c>
      <c r="D84">
        <v>12.88</v>
      </c>
      <c r="E84" s="18">
        <f t="shared" si="2"/>
        <v>1745.6993265600001</v>
      </c>
    </row>
    <row r="85" spans="1:5" x14ac:dyDescent="0.25">
      <c r="A85">
        <v>274</v>
      </c>
      <c r="B85">
        <v>517</v>
      </c>
      <c r="C85" s="18">
        <v>32.244723</v>
      </c>
      <c r="D85">
        <v>16.137</v>
      </c>
      <c r="E85" s="18">
        <f t="shared" si="2"/>
        <v>520.33309505099999</v>
      </c>
    </row>
    <row r="86" spans="1:5" x14ac:dyDescent="0.25">
      <c r="A86">
        <v>274</v>
      </c>
      <c r="B86">
        <v>518</v>
      </c>
      <c r="C86" s="18">
        <v>33.539094000000006</v>
      </c>
      <c r="D86">
        <v>14.597</v>
      </c>
      <c r="E86" s="18">
        <f t="shared" si="2"/>
        <v>489.57015511800006</v>
      </c>
    </row>
    <row r="87" spans="1:5" x14ac:dyDescent="0.25">
      <c r="A87">
        <v>274</v>
      </c>
      <c r="B87">
        <v>519</v>
      </c>
      <c r="C87" s="18">
        <v>12.24108</v>
      </c>
      <c r="D87">
        <v>16.134</v>
      </c>
      <c r="E87" s="18">
        <f t="shared" si="2"/>
        <v>197.49758472000002</v>
      </c>
    </row>
    <row r="88" spans="1:5" x14ac:dyDescent="0.25">
      <c r="A88">
        <v>499</v>
      </c>
      <c r="B88">
        <v>263</v>
      </c>
      <c r="C88" s="18">
        <v>36.528435000000002</v>
      </c>
      <c r="D88">
        <v>14.342000000000001</v>
      </c>
      <c r="E88" s="18">
        <f t="shared" si="2"/>
        <v>523.89081477000002</v>
      </c>
    </row>
    <row r="89" spans="1:5" x14ac:dyDescent="0.25">
      <c r="A89">
        <v>499</v>
      </c>
      <c r="B89">
        <v>264</v>
      </c>
      <c r="C89" s="18">
        <v>49.857093000000006</v>
      </c>
      <c r="D89">
        <v>11.343999999999999</v>
      </c>
      <c r="E89" s="18">
        <f t="shared" si="2"/>
        <v>565.57886299200004</v>
      </c>
    </row>
    <row r="90" spans="1:5" x14ac:dyDescent="0.25">
      <c r="A90">
        <v>499</v>
      </c>
      <c r="B90">
        <v>269</v>
      </c>
      <c r="C90" s="18">
        <v>48.911373000000005</v>
      </c>
      <c r="D90">
        <v>9.9710000000000001</v>
      </c>
      <c r="E90" s="18">
        <f t="shared" si="2"/>
        <v>487.69530018300003</v>
      </c>
    </row>
    <row r="91" spans="1:5" x14ac:dyDescent="0.25">
      <c r="A91">
        <v>499</v>
      </c>
      <c r="B91">
        <v>271</v>
      </c>
      <c r="C91" s="18">
        <v>56.219723999999999</v>
      </c>
      <c r="D91">
        <v>9.0790000000000006</v>
      </c>
      <c r="E91" s="18">
        <f t="shared" si="2"/>
        <v>510.41887419600005</v>
      </c>
    </row>
    <row r="92" spans="1:5" x14ac:dyDescent="0.25">
      <c r="A92">
        <v>499</v>
      </c>
      <c r="B92">
        <v>272</v>
      </c>
      <c r="C92" s="18">
        <v>184.53494699999999</v>
      </c>
      <c r="D92">
        <v>10.446</v>
      </c>
      <c r="E92" s="18">
        <f t="shared" si="2"/>
        <v>1927.6520563619999</v>
      </c>
    </row>
    <row r="93" spans="1:5" x14ac:dyDescent="0.25">
      <c r="A93">
        <v>499</v>
      </c>
      <c r="B93">
        <v>274</v>
      </c>
      <c r="C93" s="18">
        <v>51.450164999999998</v>
      </c>
      <c r="D93">
        <v>12.672000000000001</v>
      </c>
      <c r="E93" s="18">
        <f t="shared" si="2"/>
        <v>651.97649088000003</v>
      </c>
    </row>
    <row r="94" spans="1:5" x14ac:dyDescent="0.25">
      <c r="A94">
        <v>499</v>
      </c>
      <c r="B94">
        <v>499</v>
      </c>
      <c r="C94" s="18">
        <v>667.17582300000004</v>
      </c>
      <c r="D94">
        <v>6.8205999999999998</v>
      </c>
      <c r="E94" s="18">
        <f t="shared" si="2"/>
        <v>4550.5394183538001</v>
      </c>
    </row>
    <row r="95" spans="1:5" x14ac:dyDescent="0.25">
      <c r="A95">
        <v>499</v>
      </c>
      <c r="B95">
        <v>500</v>
      </c>
      <c r="C95" s="18">
        <v>26.399241000000004</v>
      </c>
      <c r="D95">
        <v>11.927</v>
      </c>
      <c r="E95" s="18">
        <f t="shared" si="2"/>
        <v>314.86374740700001</v>
      </c>
    </row>
    <row r="96" spans="1:5" x14ac:dyDescent="0.25">
      <c r="A96">
        <v>499</v>
      </c>
      <c r="B96">
        <v>513</v>
      </c>
      <c r="C96" s="18">
        <v>4.9084200000000004</v>
      </c>
      <c r="D96">
        <v>13.46</v>
      </c>
      <c r="E96" s="18">
        <f t="shared" si="2"/>
        <v>66.067333200000007</v>
      </c>
    </row>
    <row r="97" spans="1:5" x14ac:dyDescent="0.25">
      <c r="A97">
        <v>499</v>
      </c>
      <c r="B97">
        <v>515</v>
      </c>
      <c r="C97" s="18">
        <v>114.04017899999999</v>
      </c>
      <c r="D97">
        <v>7.1120000000000001</v>
      </c>
      <c r="E97" s="18">
        <f t="shared" si="2"/>
        <v>811.05375304799998</v>
      </c>
    </row>
    <row r="98" spans="1:5" x14ac:dyDescent="0.25">
      <c r="A98">
        <v>499</v>
      </c>
      <c r="B98">
        <v>516</v>
      </c>
      <c r="C98" s="18">
        <v>331.94139300000001</v>
      </c>
      <c r="D98">
        <v>8.3559999999999999</v>
      </c>
      <c r="E98" s="18">
        <f t="shared" si="2"/>
        <v>2773.702279908</v>
      </c>
    </row>
    <row r="99" spans="1:5" x14ac:dyDescent="0.25">
      <c r="A99">
        <v>499</v>
      </c>
      <c r="B99">
        <v>517</v>
      </c>
      <c r="C99" s="18">
        <v>85.749831000000015</v>
      </c>
      <c r="D99">
        <v>11.172000000000001</v>
      </c>
      <c r="E99" s="18">
        <f t="shared" si="2"/>
        <v>957.99711193200017</v>
      </c>
    </row>
    <row r="100" spans="1:5" x14ac:dyDescent="0.25">
      <c r="A100">
        <v>499</v>
      </c>
      <c r="B100">
        <v>518</v>
      </c>
      <c r="C100" s="18">
        <v>103.37485500000001</v>
      </c>
      <c r="D100">
        <v>9.6319999999999997</v>
      </c>
      <c r="E100" s="18">
        <f t="shared" si="2"/>
        <v>995.70660336000003</v>
      </c>
    </row>
    <row r="101" spans="1:5" x14ac:dyDescent="0.25">
      <c r="A101">
        <v>499</v>
      </c>
      <c r="B101">
        <v>519</v>
      </c>
      <c r="C101" s="18">
        <v>95.916321000000011</v>
      </c>
      <c r="D101">
        <v>9.6199999999999992</v>
      </c>
      <c r="E101" s="18">
        <f t="shared" si="2"/>
        <v>922.71500802000003</v>
      </c>
    </row>
    <row r="102" spans="1:5" x14ac:dyDescent="0.25">
      <c r="A102">
        <v>500</v>
      </c>
      <c r="B102">
        <v>263</v>
      </c>
      <c r="C102" s="18">
        <v>5.5128149999999998</v>
      </c>
      <c r="D102">
        <v>18.905999999999999</v>
      </c>
      <c r="E102" s="18">
        <f t="shared" si="2"/>
        <v>104.22528038999999</v>
      </c>
    </row>
    <row r="103" spans="1:5" x14ac:dyDescent="0.25">
      <c r="A103">
        <v>500</v>
      </c>
      <c r="B103">
        <v>264</v>
      </c>
      <c r="C103" s="18">
        <v>8.4448799999999995</v>
      </c>
      <c r="D103">
        <v>15.907999999999999</v>
      </c>
      <c r="E103" s="18">
        <f t="shared" si="2"/>
        <v>134.34115104</v>
      </c>
    </row>
    <row r="104" spans="1:5" x14ac:dyDescent="0.25">
      <c r="A104">
        <v>500</v>
      </c>
      <c r="B104">
        <v>269</v>
      </c>
      <c r="C104" s="18">
        <v>8.3809439999999995</v>
      </c>
      <c r="D104">
        <v>14.535</v>
      </c>
      <c r="E104" s="18">
        <f t="shared" si="2"/>
        <v>121.81702104</v>
      </c>
    </row>
    <row r="105" spans="1:5" x14ac:dyDescent="0.25">
      <c r="A105">
        <v>500</v>
      </c>
      <c r="B105">
        <v>271</v>
      </c>
      <c r="C105" s="18">
        <v>5.3429850000000005</v>
      </c>
      <c r="D105">
        <v>16.206</v>
      </c>
      <c r="E105" s="18">
        <f t="shared" si="2"/>
        <v>86.588414910000012</v>
      </c>
    </row>
    <row r="106" spans="1:5" x14ac:dyDescent="0.25">
      <c r="A106">
        <v>500</v>
      </c>
      <c r="B106">
        <v>272</v>
      </c>
      <c r="C106" s="18">
        <v>27.673299</v>
      </c>
      <c r="D106">
        <v>17.238</v>
      </c>
      <c r="E106" s="18">
        <f t="shared" si="2"/>
        <v>477.032328162</v>
      </c>
    </row>
    <row r="107" spans="1:5" x14ac:dyDescent="0.25">
      <c r="A107">
        <v>500</v>
      </c>
      <c r="B107">
        <v>274</v>
      </c>
      <c r="C107" s="18">
        <v>4.2081210000000002</v>
      </c>
      <c r="D107">
        <v>21.111000000000001</v>
      </c>
      <c r="E107" s="18">
        <f t="shared" si="2"/>
        <v>88.837642431000006</v>
      </c>
    </row>
    <row r="108" spans="1:5" x14ac:dyDescent="0.25">
      <c r="A108">
        <v>500</v>
      </c>
      <c r="B108">
        <v>499</v>
      </c>
      <c r="C108" s="18">
        <v>30.581055000000003</v>
      </c>
      <c r="D108">
        <v>12.798999999999999</v>
      </c>
      <c r="E108" s="18">
        <f t="shared" si="2"/>
        <v>391.40692294500002</v>
      </c>
    </row>
    <row r="109" spans="1:5" x14ac:dyDescent="0.25">
      <c r="A109">
        <v>500</v>
      </c>
      <c r="B109">
        <v>500</v>
      </c>
      <c r="C109" s="18">
        <v>153.79638299999999</v>
      </c>
      <c r="D109">
        <v>6.7594000000000003</v>
      </c>
      <c r="E109" s="18">
        <f t="shared" si="2"/>
        <v>1039.5712712502</v>
      </c>
    </row>
    <row r="110" spans="1:5" x14ac:dyDescent="0.25">
      <c r="A110">
        <v>500</v>
      </c>
      <c r="B110">
        <v>513</v>
      </c>
      <c r="C110" s="18">
        <v>1.6543439999999998</v>
      </c>
      <c r="D110">
        <v>14.071999999999999</v>
      </c>
      <c r="E110" s="18">
        <f t="shared" si="2"/>
        <v>23.279928767999998</v>
      </c>
    </row>
    <row r="111" spans="1:5" x14ac:dyDescent="0.25">
      <c r="A111">
        <v>500</v>
      </c>
      <c r="B111">
        <v>515</v>
      </c>
      <c r="C111" s="18">
        <v>24.339635999999999</v>
      </c>
      <c r="D111">
        <v>11.688000000000001</v>
      </c>
      <c r="E111" s="18">
        <f t="shared" si="2"/>
        <v>284.48166556799998</v>
      </c>
    </row>
    <row r="112" spans="1:5" x14ac:dyDescent="0.25">
      <c r="A112">
        <v>500</v>
      </c>
      <c r="B112">
        <v>516</v>
      </c>
      <c r="C112" s="18">
        <v>52.761852000000005</v>
      </c>
      <c r="D112">
        <v>12.92</v>
      </c>
      <c r="E112" s="18">
        <f t="shared" si="2"/>
        <v>681.68312784000011</v>
      </c>
    </row>
    <row r="113" spans="1:5" x14ac:dyDescent="0.25">
      <c r="A113">
        <v>500</v>
      </c>
      <c r="B113">
        <v>517</v>
      </c>
      <c r="C113" s="18">
        <v>20.681297999999998</v>
      </c>
      <c r="D113">
        <v>13.601000000000001</v>
      </c>
      <c r="E113" s="18">
        <f t="shared" si="2"/>
        <v>281.286334098</v>
      </c>
    </row>
    <row r="114" spans="1:5" x14ac:dyDescent="0.25">
      <c r="A114">
        <v>500</v>
      </c>
      <c r="B114">
        <v>518</v>
      </c>
      <c r="C114" s="18">
        <v>15.081902999999999</v>
      </c>
      <c r="D114">
        <v>14.196</v>
      </c>
      <c r="E114" s="18">
        <f t="shared" si="2"/>
        <v>214.10269498799997</v>
      </c>
    </row>
    <row r="115" spans="1:5" x14ac:dyDescent="0.25">
      <c r="A115">
        <v>500</v>
      </c>
      <c r="B115">
        <v>519</v>
      </c>
      <c r="C115" s="18">
        <v>32.659641000000001</v>
      </c>
      <c r="D115">
        <v>10.231999999999999</v>
      </c>
      <c r="E115" s="18">
        <f t="shared" si="2"/>
        <v>334.17344671199999</v>
      </c>
    </row>
    <row r="116" spans="1:5" x14ac:dyDescent="0.25">
      <c r="A116">
        <v>513</v>
      </c>
      <c r="B116">
        <v>263</v>
      </c>
      <c r="C116" s="18">
        <v>3.7805489999999993</v>
      </c>
      <c r="D116">
        <v>14.975</v>
      </c>
      <c r="E116" s="18">
        <f t="shared" si="2"/>
        <v>56.613721274999989</v>
      </c>
    </row>
    <row r="117" spans="1:5" x14ac:dyDescent="0.25">
      <c r="A117">
        <v>513</v>
      </c>
      <c r="B117">
        <v>264</v>
      </c>
      <c r="C117" s="18">
        <v>3.5437860000000003</v>
      </c>
      <c r="D117">
        <v>15.113</v>
      </c>
      <c r="E117" s="18">
        <f t="shared" si="2"/>
        <v>53.557237818000004</v>
      </c>
    </row>
    <row r="118" spans="1:5" x14ac:dyDescent="0.25">
      <c r="A118">
        <v>513</v>
      </c>
      <c r="B118">
        <v>269</v>
      </c>
      <c r="C118" s="18">
        <v>2.8984320000000001</v>
      </c>
      <c r="D118">
        <v>14.412000000000001</v>
      </c>
      <c r="E118" s="18">
        <f t="shared" si="2"/>
        <v>41.772201984000006</v>
      </c>
    </row>
    <row r="119" spans="1:5" x14ac:dyDescent="0.25">
      <c r="A119">
        <v>513</v>
      </c>
      <c r="B119">
        <v>271</v>
      </c>
      <c r="C119" s="18">
        <v>1.5684300000000002</v>
      </c>
      <c r="D119">
        <v>17.68</v>
      </c>
      <c r="E119" s="18">
        <f t="shared" si="2"/>
        <v>27.729842400000003</v>
      </c>
    </row>
    <row r="120" spans="1:5" x14ac:dyDescent="0.25">
      <c r="A120">
        <v>513</v>
      </c>
      <c r="B120">
        <v>272</v>
      </c>
      <c r="C120" s="18">
        <v>8.057601</v>
      </c>
      <c r="D120">
        <v>18.712</v>
      </c>
      <c r="E120" s="18">
        <f t="shared" si="2"/>
        <v>150.773829912</v>
      </c>
    </row>
    <row r="121" spans="1:5" x14ac:dyDescent="0.25">
      <c r="A121">
        <v>513</v>
      </c>
      <c r="B121">
        <v>274</v>
      </c>
      <c r="C121" s="18">
        <v>1.1145509999999998</v>
      </c>
      <c r="D121">
        <v>21.472000000000001</v>
      </c>
      <c r="E121" s="18">
        <f t="shared" si="2"/>
        <v>23.931639071999999</v>
      </c>
    </row>
    <row r="122" spans="1:5" x14ac:dyDescent="0.25">
      <c r="A122">
        <v>513</v>
      </c>
      <c r="B122">
        <v>499</v>
      </c>
      <c r="C122" s="18">
        <v>7.919073</v>
      </c>
      <c r="D122">
        <v>14.475</v>
      </c>
      <c r="E122" s="18">
        <f t="shared" si="2"/>
        <v>114.62858167499999</v>
      </c>
    </row>
    <row r="123" spans="1:5" x14ac:dyDescent="0.25">
      <c r="A123">
        <v>513</v>
      </c>
      <c r="B123">
        <v>500</v>
      </c>
      <c r="C123" s="18">
        <v>2.215449</v>
      </c>
      <c r="D123">
        <v>14.146000000000001</v>
      </c>
      <c r="E123" s="18">
        <f t="shared" si="2"/>
        <v>31.339741554000003</v>
      </c>
    </row>
    <row r="124" spans="1:5" x14ac:dyDescent="0.25">
      <c r="A124">
        <v>513</v>
      </c>
      <c r="B124">
        <v>513</v>
      </c>
      <c r="C124" s="18">
        <v>11.478509999999998</v>
      </c>
      <c r="D124">
        <v>5.3080999999999996</v>
      </c>
      <c r="E124" s="18">
        <f t="shared" si="2"/>
        <v>60.929078930999985</v>
      </c>
    </row>
    <row r="125" spans="1:5" x14ac:dyDescent="0.25">
      <c r="A125">
        <v>513</v>
      </c>
      <c r="B125">
        <v>515</v>
      </c>
      <c r="C125" s="18">
        <v>7.6573350000000007</v>
      </c>
      <c r="D125">
        <v>12.063000000000001</v>
      </c>
      <c r="E125" s="18">
        <f t="shared" si="2"/>
        <v>92.370432105000006</v>
      </c>
    </row>
    <row r="126" spans="1:5" x14ac:dyDescent="0.25">
      <c r="A126">
        <v>513</v>
      </c>
      <c r="B126">
        <v>516</v>
      </c>
      <c r="C126" s="18">
        <v>31.968333000000005</v>
      </c>
      <c r="D126">
        <v>11.757</v>
      </c>
      <c r="E126" s="18">
        <f t="shared" si="2"/>
        <v>375.85169108100007</v>
      </c>
    </row>
    <row r="127" spans="1:5" x14ac:dyDescent="0.25">
      <c r="A127">
        <v>513</v>
      </c>
      <c r="B127">
        <v>517</v>
      </c>
      <c r="C127" s="18">
        <v>35.123508000000001</v>
      </c>
      <c r="D127">
        <v>9.8729999999999993</v>
      </c>
      <c r="E127" s="18">
        <f t="shared" si="2"/>
        <v>346.77439448399997</v>
      </c>
    </row>
    <row r="128" spans="1:5" x14ac:dyDescent="0.25">
      <c r="A128">
        <v>513</v>
      </c>
      <c r="B128">
        <v>518</v>
      </c>
      <c r="C128" s="18">
        <v>12.689298000000001</v>
      </c>
      <c r="D128">
        <v>11.465999999999999</v>
      </c>
      <c r="E128" s="18">
        <f t="shared" si="2"/>
        <v>145.49549086799999</v>
      </c>
    </row>
    <row r="129" spans="1:5" x14ac:dyDescent="0.25">
      <c r="A129">
        <v>513</v>
      </c>
      <c r="B129">
        <v>519</v>
      </c>
      <c r="C129" s="18">
        <v>7.3609650000000002</v>
      </c>
      <c r="D129">
        <v>11.433999999999999</v>
      </c>
      <c r="E129" s="18">
        <f t="shared" si="2"/>
        <v>84.165273810000002</v>
      </c>
    </row>
    <row r="130" spans="1:5" x14ac:dyDescent="0.25">
      <c r="A130">
        <v>515</v>
      </c>
      <c r="B130">
        <v>263</v>
      </c>
      <c r="C130" s="18">
        <v>47.048904</v>
      </c>
      <c r="D130">
        <v>10.728</v>
      </c>
      <c r="E130" s="18">
        <f t="shared" si="2"/>
        <v>504.74064211199999</v>
      </c>
    </row>
    <row r="131" spans="1:5" x14ac:dyDescent="0.25">
      <c r="A131">
        <v>515</v>
      </c>
      <c r="B131">
        <v>264</v>
      </c>
      <c r="C131" s="18">
        <v>75.532724999999999</v>
      </c>
      <c r="D131">
        <v>7.73</v>
      </c>
      <c r="E131" s="18">
        <f t="shared" si="2"/>
        <v>583.86796425</v>
      </c>
    </row>
    <row r="132" spans="1:5" x14ac:dyDescent="0.25">
      <c r="A132">
        <v>515</v>
      </c>
      <c r="B132">
        <v>269</v>
      </c>
      <c r="C132" s="18">
        <v>85.811102999999989</v>
      </c>
      <c r="D132">
        <v>6.3570000000000002</v>
      </c>
      <c r="E132" s="18">
        <f t="shared" si="2"/>
        <v>545.50118177099989</v>
      </c>
    </row>
    <row r="133" spans="1:5" x14ac:dyDescent="0.25">
      <c r="A133">
        <v>515</v>
      </c>
      <c r="B133">
        <v>271</v>
      </c>
      <c r="C133" s="18">
        <v>28.703934</v>
      </c>
      <c r="D133">
        <v>9.2289999999999992</v>
      </c>
      <c r="E133" s="18">
        <f t="shared" ref="E133:E196" si="3">C133*D133</f>
        <v>264.90860688599997</v>
      </c>
    </row>
    <row r="134" spans="1:5" x14ac:dyDescent="0.25">
      <c r="A134">
        <v>515</v>
      </c>
      <c r="B134">
        <v>272</v>
      </c>
      <c r="C134" s="18">
        <v>83.531052000000003</v>
      </c>
      <c r="D134">
        <v>10.260999999999999</v>
      </c>
      <c r="E134" s="18">
        <f t="shared" si="3"/>
        <v>857.11212457199997</v>
      </c>
    </row>
    <row r="135" spans="1:5" x14ac:dyDescent="0.25">
      <c r="A135">
        <v>515</v>
      </c>
      <c r="B135">
        <v>274</v>
      </c>
      <c r="C135" s="18">
        <v>26.786520000000003</v>
      </c>
      <c r="D135">
        <v>13.021000000000001</v>
      </c>
      <c r="E135" s="18">
        <f t="shared" si="3"/>
        <v>348.78727692000007</v>
      </c>
    </row>
    <row r="136" spans="1:5" x14ac:dyDescent="0.25">
      <c r="A136">
        <v>515</v>
      </c>
      <c r="B136">
        <v>499</v>
      </c>
      <c r="C136" s="18">
        <v>105.005223</v>
      </c>
      <c r="D136">
        <v>7.1820000000000004</v>
      </c>
      <c r="E136" s="18">
        <f t="shared" si="3"/>
        <v>754.14751158600006</v>
      </c>
    </row>
    <row r="137" spans="1:5" x14ac:dyDescent="0.25">
      <c r="A137">
        <v>515</v>
      </c>
      <c r="B137">
        <v>500</v>
      </c>
      <c r="C137" s="18">
        <v>19.293021000000003</v>
      </c>
      <c r="D137">
        <v>10.981</v>
      </c>
      <c r="E137" s="18">
        <f t="shared" si="3"/>
        <v>211.85666360100004</v>
      </c>
    </row>
    <row r="138" spans="1:5" x14ac:dyDescent="0.25">
      <c r="A138">
        <v>515</v>
      </c>
      <c r="B138">
        <v>513</v>
      </c>
      <c r="C138" s="18">
        <v>5.1008940000000003</v>
      </c>
      <c r="D138">
        <v>11.082000000000001</v>
      </c>
      <c r="E138" s="18">
        <f t="shared" si="3"/>
        <v>56.52810730800001</v>
      </c>
    </row>
    <row r="139" spans="1:5" x14ac:dyDescent="0.25">
      <c r="A139">
        <v>515</v>
      </c>
      <c r="B139">
        <v>515</v>
      </c>
      <c r="C139" s="18">
        <v>386.45615699999996</v>
      </c>
      <c r="D139">
        <v>3.8035000000000001</v>
      </c>
      <c r="E139" s="18">
        <f t="shared" si="3"/>
        <v>1469.8859931494999</v>
      </c>
    </row>
    <row r="140" spans="1:5" x14ac:dyDescent="0.25">
      <c r="A140">
        <v>515</v>
      </c>
      <c r="B140">
        <v>516</v>
      </c>
      <c r="C140" s="18">
        <v>352.644003</v>
      </c>
      <c r="D140">
        <v>4.742</v>
      </c>
      <c r="E140" s="18">
        <f t="shared" si="3"/>
        <v>1672.2378622260001</v>
      </c>
    </row>
    <row r="141" spans="1:5" x14ac:dyDescent="0.25">
      <c r="A141">
        <v>515</v>
      </c>
      <c r="B141">
        <v>517</v>
      </c>
      <c r="C141" s="18">
        <v>96.861708000000007</v>
      </c>
      <c r="D141">
        <v>7.9989999999999997</v>
      </c>
      <c r="E141" s="18">
        <f t="shared" si="3"/>
        <v>774.79680229200005</v>
      </c>
    </row>
    <row r="142" spans="1:5" x14ac:dyDescent="0.25">
      <c r="A142">
        <v>515</v>
      </c>
      <c r="B142">
        <v>518</v>
      </c>
      <c r="C142" s="18">
        <v>144.07910999999999</v>
      </c>
      <c r="D142">
        <v>6.4589999999999996</v>
      </c>
      <c r="E142" s="18">
        <f t="shared" si="3"/>
        <v>930.60697148999986</v>
      </c>
    </row>
    <row r="143" spans="1:5" x14ac:dyDescent="0.25">
      <c r="A143">
        <v>515</v>
      </c>
      <c r="B143">
        <v>519</v>
      </c>
      <c r="C143" s="18">
        <v>85.409837999999993</v>
      </c>
      <c r="D143">
        <v>8.2690000000000001</v>
      </c>
      <c r="E143" s="18">
        <f t="shared" si="3"/>
        <v>706.253950422</v>
      </c>
    </row>
    <row r="144" spans="1:5" x14ac:dyDescent="0.25">
      <c r="A144">
        <v>516</v>
      </c>
      <c r="B144">
        <v>263</v>
      </c>
      <c r="C144" s="18">
        <v>120.645567</v>
      </c>
      <c r="D144">
        <v>10.946999999999999</v>
      </c>
      <c r="E144" s="18">
        <f t="shared" si="3"/>
        <v>1320.7070219489999</v>
      </c>
    </row>
    <row r="145" spans="1:5" x14ac:dyDescent="0.25">
      <c r="A145">
        <v>516</v>
      </c>
      <c r="B145">
        <v>264</v>
      </c>
      <c r="C145" s="18">
        <v>177.99416099999999</v>
      </c>
      <c r="D145">
        <v>7.9489999999999998</v>
      </c>
      <c r="E145" s="18">
        <f t="shared" si="3"/>
        <v>1414.8755857889998</v>
      </c>
    </row>
    <row r="146" spans="1:5" x14ac:dyDescent="0.25">
      <c r="A146">
        <v>516</v>
      </c>
      <c r="B146">
        <v>269</v>
      </c>
      <c r="C146" s="18">
        <v>197.389746</v>
      </c>
      <c r="D146">
        <v>6.5759999999999996</v>
      </c>
      <c r="E146" s="18">
        <f t="shared" si="3"/>
        <v>1298.034969696</v>
      </c>
    </row>
    <row r="147" spans="1:5" x14ac:dyDescent="0.25">
      <c r="A147">
        <v>516</v>
      </c>
      <c r="B147">
        <v>271</v>
      </c>
      <c r="C147" s="18">
        <v>72.015578999999988</v>
      </c>
      <c r="D147">
        <v>9.9120000000000008</v>
      </c>
      <c r="E147" s="18">
        <f t="shared" si="3"/>
        <v>713.8184190479999</v>
      </c>
    </row>
    <row r="148" spans="1:5" x14ac:dyDescent="0.25">
      <c r="A148">
        <v>516</v>
      </c>
      <c r="B148">
        <v>272</v>
      </c>
      <c r="C148" s="18">
        <v>288.03933899999998</v>
      </c>
      <c r="D148">
        <v>10.944000000000001</v>
      </c>
      <c r="E148" s="18">
        <f t="shared" si="3"/>
        <v>3152.3025260160002</v>
      </c>
    </row>
    <row r="149" spans="1:5" x14ac:dyDescent="0.25">
      <c r="A149">
        <v>516</v>
      </c>
      <c r="B149">
        <v>274</v>
      </c>
      <c r="C149" s="18">
        <v>54.230381999999999</v>
      </c>
      <c r="D149">
        <v>13.704000000000001</v>
      </c>
      <c r="E149" s="18">
        <f t="shared" si="3"/>
        <v>743.17315492800003</v>
      </c>
    </row>
    <row r="150" spans="1:5" x14ac:dyDescent="0.25">
      <c r="A150">
        <v>516</v>
      </c>
      <c r="B150">
        <v>499</v>
      </c>
      <c r="C150" s="18">
        <v>248.33408399999999</v>
      </c>
      <c r="D150">
        <v>8.5820000000000007</v>
      </c>
      <c r="E150" s="18">
        <f t="shared" si="3"/>
        <v>2131.2031088880003</v>
      </c>
    </row>
    <row r="151" spans="1:5" x14ac:dyDescent="0.25">
      <c r="A151">
        <v>516</v>
      </c>
      <c r="B151">
        <v>500</v>
      </c>
      <c r="C151" s="18">
        <v>31.844789999999996</v>
      </c>
      <c r="D151">
        <v>12.381</v>
      </c>
      <c r="E151" s="18">
        <f t="shared" si="3"/>
        <v>394.27034498999996</v>
      </c>
    </row>
    <row r="152" spans="1:5" x14ac:dyDescent="0.25">
      <c r="A152">
        <v>516</v>
      </c>
      <c r="B152">
        <v>513</v>
      </c>
      <c r="C152" s="18">
        <v>12.649338000000002</v>
      </c>
      <c r="D152">
        <v>10.823</v>
      </c>
      <c r="E152" s="18">
        <f t="shared" si="3"/>
        <v>136.90378517400003</v>
      </c>
    </row>
    <row r="153" spans="1:5" x14ac:dyDescent="0.25">
      <c r="A153">
        <v>516</v>
      </c>
      <c r="B153">
        <v>515</v>
      </c>
      <c r="C153" s="18">
        <v>386.01493199999999</v>
      </c>
      <c r="D153">
        <v>4.8410000000000002</v>
      </c>
      <c r="E153" s="18">
        <f t="shared" si="3"/>
        <v>1868.698285812</v>
      </c>
    </row>
    <row r="154" spans="1:5" x14ac:dyDescent="0.25">
      <c r="A154">
        <v>516</v>
      </c>
      <c r="B154">
        <v>516</v>
      </c>
      <c r="C154" s="18">
        <v>1546.6261590000001</v>
      </c>
      <c r="D154">
        <v>6.2060000000000004</v>
      </c>
      <c r="E154" s="18">
        <f t="shared" si="3"/>
        <v>9598.3619427540016</v>
      </c>
    </row>
    <row r="155" spans="1:5" x14ac:dyDescent="0.25">
      <c r="A155">
        <v>516</v>
      </c>
      <c r="B155">
        <v>517</v>
      </c>
      <c r="C155" s="18">
        <v>286.78492800000004</v>
      </c>
      <c r="D155">
        <v>7.92</v>
      </c>
      <c r="E155" s="18">
        <f t="shared" si="3"/>
        <v>2271.3366297600001</v>
      </c>
    </row>
    <row r="156" spans="1:5" x14ac:dyDescent="0.25">
      <c r="A156">
        <v>516</v>
      </c>
      <c r="B156">
        <v>518</v>
      </c>
      <c r="C156" s="18">
        <v>399.80879100000004</v>
      </c>
      <c r="D156">
        <v>6.38</v>
      </c>
      <c r="E156" s="18">
        <f t="shared" si="3"/>
        <v>2550.7800865800004</v>
      </c>
    </row>
    <row r="157" spans="1:5" x14ac:dyDescent="0.25">
      <c r="A157">
        <v>516</v>
      </c>
      <c r="B157">
        <v>519</v>
      </c>
      <c r="C157" s="18">
        <v>171.29719799999998</v>
      </c>
      <c r="D157">
        <v>9.08</v>
      </c>
      <c r="E157" s="18">
        <f t="shared" si="3"/>
        <v>1555.3785578399998</v>
      </c>
    </row>
    <row r="158" spans="1:5" x14ac:dyDescent="0.25">
      <c r="A158">
        <v>517</v>
      </c>
      <c r="B158">
        <v>263</v>
      </c>
      <c r="C158" s="18">
        <v>21.930381000000001</v>
      </c>
      <c r="D158">
        <v>14.709</v>
      </c>
      <c r="E158" s="18">
        <f t="shared" si="3"/>
        <v>322.57397412900002</v>
      </c>
    </row>
    <row r="159" spans="1:5" x14ac:dyDescent="0.25">
      <c r="A159">
        <v>517</v>
      </c>
      <c r="B159">
        <v>264</v>
      </c>
      <c r="C159" s="18">
        <v>29.508129</v>
      </c>
      <c r="D159">
        <v>12.019</v>
      </c>
      <c r="E159" s="18">
        <f t="shared" si="3"/>
        <v>354.65820245100002</v>
      </c>
    </row>
    <row r="160" spans="1:5" x14ac:dyDescent="0.25">
      <c r="A160">
        <v>517</v>
      </c>
      <c r="B160">
        <v>269</v>
      </c>
      <c r="C160" s="18">
        <v>28.766205000000003</v>
      </c>
      <c r="D160">
        <v>10.646000000000001</v>
      </c>
      <c r="E160" s="18">
        <f t="shared" si="3"/>
        <v>306.24501843000007</v>
      </c>
    </row>
    <row r="161" spans="1:5" x14ac:dyDescent="0.25">
      <c r="A161">
        <v>517</v>
      </c>
      <c r="B161">
        <v>271</v>
      </c>
      <c r="C161" s="18">
        <v>16.885764000000002</v>
      </c>
      <c r="D161">
        <v>13.728999999999999</v>
      </c>
      <c r="E161" s="18">
        <f t="shared" si="3"/>
        <v>231.82465395600002</v>
      </c>
    </row>
    <row r="162" spans="1:5" x14ac:dyDescent="0.25">
      <c r="A162">
        <v>517</v>
      </c>
      <c r="B162">
        <v>272</v>
      </c>
      <c r="C162" s="18">
        <v>83.793456000000006</v>
      </c>
      <c r="D162">
        <v>14.760999999999999</v>
      </c>
      <c r="E162" s="18">
        <f t="shared" si="3"/>
        <v>1236.875204016</v>
      </c>
    </row>
    <row r="163" spans="1:5" x14ac:dyDescent="0.25">
      <c r="A163">
        <v>517</v>
      </c>
      <c r="B163">
        <v>274</v>
      </c>
      <c r="C163" s="18">
        <v>11.735586</v>
      </c>
      <c r="D163">
        <v>17.521000000000001</v>
      </c>
      <c r="E163" s="18">
        <f t="shared" si="3"/>
        <v>205.61920230600001</v>
      </c>
    </row>
    <row r="164" spans="1:5" x14ac:dyDescent="0.25">
      <c r="A164">
        <v>517</v>
      </c>
      <c r="B164">
        <v>499</v>
      </c>
      <c r="C164" s="18">
        <v>72.914012999999997</v>
      </c>
      <c r="D164">
        <v>11.366</v>
      </c>
      <c r="E164" s="18">
        <f t="shared" si="3"/>
        <v>828.74067175799996</v>
      </c>
    </row>
    <row r="165" spans="1:5" x14ac:dyDescent="0.25">
      <c r="A165">
        <v>517</v>
      </c>
      <c r="B165">
        <v>500</v>
      </c>
      <c r="C165" s="18">
        <v>10.487502000000001</v>
      </c>
      <c r="D165">
        <v>13.661</v>
      </c>
      <c r="E165" s="18">
        <f t="shared" si="3"/>
        <v>143.26976482200001</v>
      </c>
    </row>
    <row r="166" spans="1:5" x14ac:dyDescent="0.25">
      <c r="A166">
        <v>517</v>
      </c>
      <c r="B166">
        <v>513</v>
      </c>
      <c r="C166" s="18">
        <v>7.1511750000000003</v>
      </c>
      <c r="D166">
        <v>9.4179999999999993</v>
      </c>
      <c r="E166" s="18">
        <f t="shared" si="3"/>
        <v>67.349766149999994</v>
      </c>
    </row>
    <row r="167" spans="1:5" x14ac:dyDescent="0.25">
      <c r="A167">
        <v>517</v>
      </c>
      <c r="B167">
        <v>515</v>
      </c>
      <c r="C167" s="18">
        <v>114.623262</v>
      </c>
      <c r="D167">
        <v>8.1120000000000001</v>
      </c>
      <c r="E167" s="18">
        <f t="shared" si="3"/>
        <v>929.82390134399998</v>
      </c>
    </row>
    <row r="168" spans="1:5" x14ac:dyDescent="0.25">
      <c r="A168">
        <v>517</v>
      </c>
      <c r="B168">
        <v>516</v>
      </c>
      <c r="C168" s="18">
        <v>330.89910300000003</v>
      </c>
      <c r="D168">
        <v>7.9909999999999997</v>
      </c>
      <c r="E168" s="18">
        <f t="shared" si="3"/>
        <v>2644.2147320730001</v>
      </c>
    </row>
    <row r="169" spans="1:5" x14ac:dyDescent="0.25">
      <c r="A169">
        <v>517</v>
      </c>
      <c r="B169">
        <v>517</v>
      </c>
      <c r="C169" s="18">
        <v>889.9971119999999</v>
      </c>
      <c r="D169">
        <v>5.3907999999999996</v>
      </c>
      <c r="E169" s="18">
        <f t="shared" si="3"/>
        <v>4797.7964313695993</v>
      </c>
    </row>
    <row r="170" spans="1:5" x14ac:dyDescent="0.25">
      <c r="A170">
        <v>517</v>
      </c>
      <c r="B170">
        <v>518</v>
      </c>
      <c r="C170" s="18">
        <v>121.09345200000001</v>
      </c>
      <c r="D170">
        <v>7.64</v>
      </c>
      <c r="E170" s="18">
        <f t="shared" si="3"/>
        <v>925.15397328000006</v>
      </c>
    </row>
    <row r="171" spans="1:5" x14ac:dyDescent="0.25">
      <c r="A171">
        <v>517</v>
      </c>
      <c r="B171">
        <v>519</v>
      </c>
      <c r="C171" s="18">
        <v>339.71661</v>
      </c>
      <c r="D171">
        <v>7.8</v>
      </c>
      <c r="E171" s="18">
        <f t="shared" si="3"/>
        <v>2649.7895579999999</v>
      </c>
    </row>
    <row r="172" spans="1:5" x14ac:dyDescent="0.25">
      <c r="A172">
        <v>518</v>
      </c>
      <c r="B172">
        <v>263</v>
      </c>
      <c r="C172" s="18">
        <v>41.809815</v>
      </c>
      <c r="D172">
        <v>13.475</v>
      </c>
      <c r="E172" s="18">
        <f t="shared" si="3"/>
        <v>563.38725712500002</v>
      </c>
    </row>
    <row r="173" spans="1:5" x14ac:dyDescent="0.25">
      <c r="A173">
        <v>518</v>
      </c>
      <c r="B173">
        <v>264</v>
      </c>
      <c r="C173" s="18">
        <v>51.053228999999995</v>
      </c>
      <c r="D173">
        <v>10.477</v>
      </c>
      <c r="E173" s="18">
        <f t="shared" si="3"/>
        <v>534.88468023299993</v>
      </c>
    </row>
    <row r="174" spans="1:5" x14ac:dyDescent="0.25">
      <c r="A174">
        <v>518</v>
      </c>
      <c r="B174">
        <v>269</v>
      </c>
      <c r="C174" s="18">
        <v>49.011606</v>
      </c>
      <c r="D174">
        <v>9.1039999999999992</v>
      </c>
      <c r="E174" s="18">
        <f t="shared" si="3"/>
        <v>446.20166102399997</v>
      </c>
    </row>
    <row r="175" spans="1:5" x14ac:dyDescent="0.25">
      <c r="A175">
        <v>518</v>
      </c>
      <c r="B175">
        <v>271</v>
      </c>
      <c r="C175" s="18">
        <v>31.670964000000005</v>
      </c>
      <c r="D175">
        <v>12.186999999999999</v>
      </c>
      <c r="E175" s="18">
        <f t="shared" si="3"/>
        <v>385.97403826800002</v>
      </c>
    </row>
    <row r="176" spans="1:5" x14ac:dyDescent="0.25">
      <c r="A176">
        <v>518</v>
      </c>
      <c r="B176">
        <v>272</v>
      </c>
      <c r="C176" s="18">
        <v>157.05678600000002</v>
      </c>
      <c r="D176">
        <v>13.218999999999999</v>
      </c>
      <c r="E176" s="18">
        <f t="shared" si="3"/>
        <v>2076.1336541340002</v>
      </c>
    </row>
    <row r="177" spans="1:5" x14ac:dyDescent="0.25">
      <c r="A177">
        <v>518</v>
      </c>
      <c r="B177">
        <v>274</v>
      </c>
      <c r="C177" s="18">
        <v>18.646335000000004</v>
      </c>
      <c r="D177">
        <v>15.978999999999999</v>
      </c>
      <c r="E177" s="18">
        <f t="shared" si="3"/>
        <v>297.94978696500004</v>
      </c>
    </row>
    <row r="178" spans="1:5" x14ac:dyDescent="0.25">
      <c r="A178">
        <v>518</v>
      </c>
      <c r="B178">
        <v>499</v>
      </c>
      <c r="C178" s="18">
        <v>145.42875900000001</v>
      </c>
      <c r="D178">
        <v>9.8239999999999998</v>
      </c>
      <c r="E178" s="18">
        <f t="shared" si="3"/>
        <v>1428.6921284160001</v>
      </c>
    </row>
    <row r="179" spans="1:5" x14ac:dyDescent="0.25">
      <c r="A179">
        <v>518</v>
      </c>
      <c r="B179">
        <v>500</v>
      </c>
      <c r="C179" s="18">
        <v>10.202454000000001</v>
      </c>
      <c r="D179">
        <v>13.622999999999999</v>
      </c>
      <c r="E179" s="18">
        <f t="shared" si="3"/>
        <v>138.988030842</v>
      </c>
    </row>
    <row r="180" spans="1:5" x14ac:dyDescent="0.25">
      <c r="A180">
        <v>518</v>
      </c>
      <c r="B180">
        <v>513</v>
      </c>
      <c r="C180" s="18">
        <v>5.0076540000000005</v>
      </c>
      <c r="D180">
        <v>10.843999999999999</v>
      </c>
      <c r="E180" s="18">
        <f t="shared" si="3"/>
        <v>54.302999976000002</v>
      </c>
    </row>
    <row r="181" spans="1:5" x14ac:dyDescent="0.25">
      <c r="A181">
        <v>518</v>
      </c>
      <c r="B181">
        <v>515</v>
      </c>
      <c r="C181" s="18">
        <v>182.11736700000003</v>
      </c>
      <c r="D181">
        <v>6.57</v>
      </c>
      <c r="E181" s="18">
        <f t="shared" si="3"/>
        <v>1196.5111011900003</v>
      </c>
    </row>
    <row r="182" spans="1:5" x14ac:dyDescent="0.25">
      <c r="A182">
        <v>518</v>
      </c>
      <c r="B182">
        <v>516</v>
      </c>
      <c r="C182" s="18">
        <v>583.94114100000013</v>
      </c>
      <c r="D182">
        <v>6.4489999999999998</v>
      </c>
      <c r="E182" s="18">
        <f t="shared" si="3"/>
        <v>3765.8364183090007</v>
      </c>
    </row>
    <row r="183" spans="1:5" x14ac:dyDescent="0.25">
      <c r="A183">
        <v>518</v>
      </c>
      <c r="B183">
        <v>517</v>
      </c>
      <c r="C183" s="18">
        <v>171.98950500000001</v>
      </c>
      <c r="D183">
        <v>7.64</v>
      </c>
      <c r="E183" s="18">
        <f t="shared" si="3"/>
        <v>1313.9998181999999</v>
      </c>
    </row>
    <row r="184" spans="1:5" x14ac:dyDescent="0.25">
      <c r="A184">
        <v>518</v>
      </c>
      <c r="B184">
        <v>518</v>
      </c>
      <c r="C184" s="18">
        <v>864.1889460000001</v>
      </c>
      <c r="D184">
        <v>4.6482000000000001</v>
      </c>
      <c r="E184" s="18">
        <f t="shared" si="3"/>
        <v>4016.9230587972006</v>
      </c>
    </row>
    <row r="185" spans="1:5" x14ac:dyDescent="0.25">
      <c r="A185">
        <v>518</v>
      </c>
      <c r="B185">
        <v>519</v>
      </c>
      <c r="C185" s="18">
        <v>70.517412000000007</v>
      </c>
      <c r="D185">
        <v>8.8000000000000007</v>
      </c>
      <c r="E185" s="18">
        <f t="shared" si="3"/>
        <v>620.55322560000013</v>
      </c>
    </row>
    <row r="186" spans="1:5" x14ac:dyDescent="0.25">
      <c r="A186">
        <v>519</v>
      </c>
      <c r="B186">
        <v>263</v>
      </c>
      <c r="C186" s="18">
        <v>22.131512999999998</v>
      </c>
      <c r="D186">
        <v>16.177</v>
      </c>
      <c r="E186" s="18">
        <f t="shared" si="3"/>
        <v>358.02148580099998</v>
      </c>
    </row>
    <row r="187" spans="1:5" x14ac:dyDescent="0.25">
      <c r="A187">
        <v>519</v>
      </c>
      <c r="B187">
        <v>264</v>
      </c>
      <c r="C187" s="18">
        <v>31.524776999999997</v>
      </c>
      <c r="D187">
        <v>13.179</v>
      </c>
      <c r="E187" s="18">
        <f t="shared" si="3"/>
        <v>415.46503608299997</v>
      </c>
    </row>
    <row r="188" spans="1:5" x14ac:dyDescent="0.25">
      <c r="A188">
        <v>519</v>
      </c>
      <c r="B188">
        <v>269</v>
      </c>
      <c r="C188" s="18">
        <v>32.042591999999999</v>
      </c>
      <c r="D188">
        <v>11.805999999999999</v>
      </c>
      <c r="E188" s="18">
        <f t="shared" si="3"/>
        <v>378.29484115199995</v>
      </c>
    </row>
    <row r="189" spans="1:5" x14ac:dyDescent="0.25">
      <c r="A189">
        <v>519</v>
      </c>
      <c r="B189">
        <v>271</v>
      </c>
      <c r="C189" s="18">
        <v>21.039272999999998</v>
      </c>
      <c r="D189">
        <v>13.808</v>
      </c>
      <c r="E189" s="18">
        <f t="shared" si="3"/>
        <v>290.51028158399998</v>
      </c>
    </row>
    <row r="190" spans="1:5" x14ac:dyDescent="0.25">
      <c r="A190">
        <v>519</v>
      </c>
      <c r="B190">
        <v>272</v>
      </c>
      <c r="C190" s="18">
        <v>124.71516</v>
      </c>
      <c r="D190">
        <v>14.84</v>
      </c>
      <c r="E190" s="18">
        <f t="shared" si="3"/>
        <v>1850.7729743999998</v>
      </c>
    </row>
    <row r="191" spans="1:5" x14ac:dyDescent="0.25">
      <c r="A191">
        <v>519</v>
      </c>
      <c r="B191">
        <v>274</v>
      </c>
      <c r="C191" s="18">
        <v>13.603382999999999</v>
      </c>
      <c r="D191">
        <v>18.681000000000001</v>
      </c>
      <c r="E191" s="18">
        <f t="shared" si="3"/>
        <v>254.12479782299999</v>
      </c>
    </row>
    <row r="192" spans="1:5" x14ac:dyDescent="0.25">
      <c r="A192">
        <v>519</v>
      </c>
      <c r="B192">
        <v>499</v>
      </c>
      <c r="C192" s="18">
        <v>126.30789900000001</v>
      </c>
      <c r="D192">
        <v>10.561</v>
      </c>
      <c r="E192" s="18">
        <f t="shared" si="3"/>
        <v>1333.9377213390001</v>
      </c>
    </row>
    <row r="193" spans="1:5" x14ac:dyDescent="0.25">
      <c r="A193">
        <v>519</v>
      </c>
      <c r="B193">
        <v>500</v>
      </c>
      <c r="C193" s="18">
        <v>36.294003000000004</v>
      </c>
      <c r="D193">
        <v>10.231999999999999</v>
      </c>
      <c r="E193" s="18">
        <f t="shared" si="3"/>
        <v>371.36023869600001</v>
      </c>
    </row>
    <row r="194" spans="1:5" x14ac:dyDescent="0.25">
      <c r="A194">
        <v>519</v>
      </c>
      <c r="B194">
        <v>513</v>
      </c>
      <c r="C194" s="18">
        <v>5.5371240000000004</v>
      </c>
      <c r="D194">
        <v>11.36</v>
      </c>
      <c r="E194" s="18">
        <f t="shared" si="3"/>
        <v>62.901728640000002</v>
      </c>
    </row>
    <row r="195" spans="1:5" x14ac:dyDescent="0.25">
      <c r="A195">
        <v>519</v>
      </c>
      <c r="B195">
        <v>515</v>
      </c>
      <c r="C195" s="18">
        <v>120.21333299999999</v>
      </c>
      <c r="D195">
        <v>9.2720000000000002</v>
      </c>
      <c r="E195" s="18">
        <f t="shared" si="3"/>
        <v>1114.618023576</v>
      </c>
    </row>
    <row r="196" spans="1:5" x14ac:dyDescent="0.25">
      <c r="A196">
        <v>519</v>
      </c>
      <c r="B196">
        <v>516</v>
      </c>
      <c r="C196" s="18">
        <v>310.39795800000002</v>
      </c>
      <c r="D196">
        <v>9.1509999999999998</v>
      </c>
      <c r="E196" s="18">
        <f t="shared" si="3"/>
        <v>2840.4517136580002</v>
      </c>
    </row>
    <row r="197" spans="1:5" x14ac:dyDescent="0.25">
      <c r="A197">
        <v>519</v>
      </c>
      <c r="B197">
        <v>517</v>
      </c>
      <c r="C197" s="18">
        <v>535.27818600000001</v>
      </c>
      <c r="D197">
        <v>7.8</v>
      </c>
      <c r="E197" s="18">
        <f t="shared" ref="E197:E199" si="4">C197*D197</f>
        <v>4175.1698507999999</v>
      </c>
    </row>
    <row r="198" spans="1:5" x14ac:dyDescent="0.25">
      <c r="A198">
        <v>519</v>
      </c>
      <c r="B198">
        <v>518</v>
      </c>
      <c r="C198" s="18">
        <v>127.78075799999999</v>
      </c>
      <c r="D198">
        <v>8.8000000000000007</v>
      </c>
      <c r="E198" s="18">
        <f t="shared" si="4"/>
        <v>1124.4706704</v>
      </c>
    </row>
    <row r="199" spans="1:5" x14ac:dyDescent="0.25">
      <c r="A199">
        <v>519</v>
      </c>
      <c r="B199">
        <v>519</v>
      </c>
      <c r="C199" s="18">
        <v>725.01492599999995</v>
      </c>
      <c r="D199">
        <v>4.7709000000000001</v>
      </c>
      <c r="E199" s="18">
        <f t="shared" si="4"/>
        <v>3458.9737104533997</v>
      </c>
    </row>
    <row r="200" spans="1:5" x14ac:dyDescent="0.25">
      <c r="A200" s="28" t="s">
        <v>28</v>
      </c>
      <c r="B200" s="28"/>
      <c r="C200" s="19">
        <f>SUM(C4:C199)</f>
        <v>27612.649709999987</v>
      </c>
      <c r="D200" s="17"/>
      <c r="E200" s="19">
        <f>SUM(E4:E199)</f>
        <v>205804.57479415377</v>
      </c>
    </row>
    <row r="201" spans="1:5" x14ac:dyDescent="0.25">
      <c r="A201" s="29" t="s">
        <v>37</v>
      </c>
      <c r="B201" s="29"/>
      <c r="C201" s="20"/>
      <c r="D201" s="1"/>
      <c r="E201" s="20">
        <f>E200/C200</f>
        <v>7.4532714880897926</v>
      </c>
    </row>
  </sheetData>
  <sortState ref="A4:D268">
    <sortCondition ref="A4:A268"/>
  </sortState>
  <mergeCells count="2">
    <mergeCell ref="A200:B200"/>
    <mergeCell ref="A201:B20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Trip_Prod&amp;Attr</vt:lpstr>
      <vt:lpstr>Skims</vt:lpstr>
      <vt:lpstr>F-factors Lookup Table</vt:lpstr>
      <vt:lpstr>Observed Trips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Liming</dc:creator>
  <cp:lastModifiedBy>Kevin Saavedra</cp:lastModifiedBy>
  <dcterms:created xsi:type="dcterms:W3CDTF">2013-02-16T07:21:06Z</dcterms:created>
  <dcterms:modified xsi:type="dcterms:W3CDTF">2018-05-19T23:55:13Z</dcterms:modified>
</cp:coreProperties>
</file>