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 filterPrivacy="1"/>
  <xr:revisionPtr revIDLastSave="0" documentId="10_ncr:8100000_{BD1EAAA1-2EE2-48A4-8E6C-7CC560A38A69}" xr6:coauthVersionLast="33" xr6:coauthVersionMax="33" xr10:uidLastSave="{00000000-0000-0000-0000-000000000000}"/>
  <bookViews>
    <workbookView xWindow="0" yWindow="0" windowWidth="22260" windowHeight="12645" xr2:uid="{00000000-000D-0000-FFFF-FFFF00000000}"/>
  </bookViews>
  <sheets>
    <sheet name="Trip Prod &amp; Attr" sheetId="1" r:id="rId1"/>
    <sheet name="Skim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0" i="2" l="1"/>
  <c r="B69" i="2"/>
  <c r="P65" i="2"/>
  <c r="O65" i="2"/>
  <c r="N65" i="2"/>
  <c r="M65" i="2"/>
  <c r="P64" i="2"/>
  <c r="O64" i="2"/>
  <c r="N64" i="2"/>
  <c r="M64" i="2"/>
  <c r="P63" i="2"/>
  <c r="O63" i="2"/>
  <c r="N63" i="2"/>
  <c r="M63" i="2"/>
  <c r="P62" i="2"/>
  <c r="O62" i="2"/>
  <c r="N62" i="2"/>
  <c r="M62" i="2"/>
  <c r="P56" i="2"/>
  <c r="O56" i="2"/>
  <c r="N56" i="2"/>
  <c r="M56" i="2"/>
  <c r="Q56" i="2" s="1"/>
  <c r="S56" i="2" s="1"/>
  <c r="P55" i="2"/>
  <c r="O55" i="2"/>
  <c r="N55" i="2"/>
  <c r="M55" i="2"/>
  <c r="Q55" i="2" s="1"/>
  <c r="S55" i="2" s="1"/>
  <c r="P54" i="2"/>
  <c r="O54" i="2"/>
  <c r="N54" i="2"/>
  <c r="M54" i="2"/>
  <c r="Q54" i="2" s="1"/>
  <c r="S54" i="2" s="1"/>
  <c r="P53" i="2"/>
  <c r="P57" i="2" s="1"/>
  <c r="P59" i="2" s="1"/>
  <c r="O53" i="2"/>
  <c r="O57" i="2" s="1"/>
  <c r="O59" i="2" s="1"/>
  <c r="N53" i="2"/>
  <c r="N57" i="2" s="1"/>
  <c r="N59" i="2" s="1"/>
  <c r="M53" i="2"/>
  <c r="M57" i="2" s="1"/>
  <c r="M59" i="2" s="1"/>
  <c r="M45" i="2"/>
  <c r="N45" i="2"/>
  <c r="Q45" i="2" s="1"/>
  <c r="S45" i="2" s="1"/>
  <c r="O45" i="2"/>
  <c r="P45" i="2"/>
  <c r="M46" i="2"/>
  <c r="N46" i="2"/>
  <c r="O46" i="2"/>
  <c r="P46" i="2"/>
  <c r="Q46" i="2" s="1"/>
  <c r="S46" i="2" s="1"/>
  <c r="M47" i="2"/>
  <c r="N47" i="2"/>
  <c r="Q47" i="2" s="1"/>
  <c r="S47" i="2" s="1"/>
  <c r="O47" i="2"/>
  <c r="P47" i="2"/>
  <c r="N44" i="2"/>
  <c r="O44" i="2"/>
  <c r="P44" i="2"/>
  <c r="M44" i="2"/>
  <c r="P48" i="2"/>
  <c r="P50" i="2" s="1"/>
  <c r="O48" i="2"/>
  <c r="O50" i="2" s="1"/>
  <c r="N48" i="2"/>
  <c r="N50" i="2" s="1"/>
  <c r="Q44" i="2"/>
  <c r="S44" i="2" s="1"/>
  <c r="M36" i="2"/>
  <c r="N36" i="2"/>
  <c r="Q36" i="2" s="1"/>
  <c r="S36" i="2" s="1"/>
  <c r="O36" i="2"/>
  <c r="P36" i="2"/>
  <c r="M37" i="2"/>
  <c r="N37" i="2"/>
  <c r="O37" i="2"/>
  <c r="Q37" i="2" s="1"/>
  <c r="S37" i="2" s="1"/>
  <c r="P37" i="2"/>
  <c r="M38" i="2"/>
  <c r="N38" i="2"/>
  <c r="O38" i="2"/>
  <c r="P38" i="2"/>
  <c r="N35" i="2"/>
  <c r="O35" i="2"/>
  <c r="P35" i="2"/>
  <c r="M35" i="2"/>
  <c r="O39" i="2" s="1"/>
  <c r="O41" i="2" s="1"/>
  <c r="M39" i="2"/>
  <c r="M41" i="2" s="1"/>
  <c r="M27" i="2"/>
  <c r="N27" i="2"/>
  <c r="O27" i="2"/>
  <c r="O30" i="2" s="1"/>
  <c r="O32" i="2" s="1"/>
  <c r="P27" i="2"/>
  <c r="Q27" i="2" s="1"/>
  <c r="S27" i="2" s="1"/>
  <c r="M28" i="2"/>
  <c r="N28" i="2"/>
  <c r="O28" i="2"/>
  <c r="P28" i="2"/>
  <c r="Q28" i="2" s="1"/>
  <c r="S28" i="2" s="1"/>
  <c r="M29" i="2"/>
  <c r="N29" i="2"/>
  <c r="O29" i="2"/>
  <c r="P29" i="2"/>
  <c r="N26" i="2"/>
  <c r="O26" i="2"/>
  <c r="P26" i="2"/>
  <c r="M26" i="2"/>
  <c r="Q29" i="2"/>
  <c r="S29" i="2" s="1"/>
  <c r="M30" i="2"/>
  <c r="M32" i="2" s="1"/>
  <c r="S18" i="2"/>
  <c r="S19" i="2"/>
  <c r="S20" i="2"/>
  <c r="S17" i="2"/>
  <c r="E28" i="1"/>
  <c r="E29" i="1"/>
  <c r="E30" i="1"/>
  <c r="E27" i="1"/>
  <c r="D28" i="1"/>
  <c r="D29" i="1"/>
  <c r="D30" i="1"/>
  <c r="D27" i="1"/>
  <c r="C31" i="1"/>
  <c r="B31" i="1"/>
  <c r="C28" i="1"/>
  <c r="C29" i="1"/>
  <c r="C30" i="1"/>
  <c r="C27" i="1"/>
  <c r="B28" i="1"/>
  <c r="B29" i="1"/>
  <c r="B30" i="1"/>
  <c r="B27" i="1"/>
  <c r="B19" i="1"/>
  <c r="P20" i="2"/>
  <c r="O20" i="2"/>
  <c r="N20" i="2"/>
  <c r="M20" i="2"/>
  <c r="P19" i="2"/>
  <c r="O19" i="2"/>
  <c r="N19" i="2"/>
  <c r="M19" i="2"/>
  <c r="P18" i="2"/>
  <c r="O18" i="2"/>
  <c r="N18" i="2"/>
  <c r="M18" i="2"/>
  <c r="P17" i="2"/>
  <c r="P21" i="2" s="1"/>
  <c r="P23" i="2" s="1"/>
  <c r="O17" i="2"/>
  <c r="O21" i="2" s="1"/>
  <c r="O23" i="2" s="1"/>
  <c r="N17" i="2"/>
  <c r="M17" i="2"/>
  <c r="M21" i="2" s="1"/>
  <c r="M23" i="2" s="1"/>
  <c r="P14" i="2"/>
  <c r="O14" i="2"/>
  <c r="N14" i="2"/>
  <c r="M14" i="2"/>
  <c r="Q13" i="2"/>
  <c r="Q12" i="2"/>
  <c r="Q11" i="2"/>
  <c r="Q10" i="2"/>
  <c r="Q14" i="2" s="1"/>
  <c r="G21" i="2"/>
  <c r="C70" i="2"/>
  <c r="G57" i="2"/>
  <c r="C69" i="2"/>
  <c r="C63" i="2"/>
  <c r="D63" i="2"/>
  <c r="E63" i="2"/>
  <c r="F63" i="2"/>
  <c r="C64" i="2"/>
  <c r="D64" i="2"/>
  <c r="E64" i="2"/>
  <c r="F64" i="2"/>
  <c r="C65" i="2"/>
  <c r="D65" i="2"/>
  <c r="E65" i="2"/>
  <c r="F65" i="2"/>
  <c r="D62" i="2"/>
  <c r="E62" i="2"/>
  <c r="F62" i="2"/>
  <c r="C62" i="2"/>
  <c r="C54" i="2"/>
  <c r="D54" i="2"/>
  <c r="E54" i="2"/>
  <c r="F54" i="2"/>
  <c r="C55" i="2"/>
  <c r="D55" i="2"/>
  <c r="E55" i="2"/>
  <c r="F55" i="2"/>
  <c r="C56" i="2"/>
  <c r="D56" i="2"/>
  <c r="E56" i="2"/>
  <c r="F56" i="2"/>
  <c r="D53" i="2"/>
  <c r="E53" i="2"/>
  <c r="F53" i="2"/>
  <c r="C53" i="2"/>
  <c r="C44" i="2"/>
  <c r="D44" i="2"/>
  <c r="G44" i="2" s="1"/>
  <c r="I44" i="2" s="1"/>
  <c r="E44" i="2"/>
  <c r="F44" i="2"/>
  <c r="C45" i="2"/>
  <c r="C48" i="2" s="1"/>
  <c r="C50" i="2" s="1"/>
  <c r="D45" i="2"/>
  <c r="D48" i="2" s="1"/>
  <c r="D50" i="2" s="1"/>
  <c r="E45" i="2"/>
  <c r="F45" i="2"/>
  <c r="C46" i="2"/>
  <c r="D46" i="2"/>
  <c r="G46" i="2" s="1"/>
  <c r="I46" i="2" s="1"/>
  <c r="E46" i="2"/>
  <c r="F46" i="2"/>
  <c r="C47" i="2"/>
  <c r="D47" i="2"/>
  <c r="G47" i="2" s="1"/>
  <c r="I47" i="2" s="1"/>
  <c r="E47" i="2"/>
  <c r="F47" i="2"/>
  <c r="E48" i="2"/>
  <c r="F48" i="2"/>
  <c r="E50" i="2"/>
  <c r="F50" i="2"/>
  <c r="C36" i="2"/>
  <c r="D36" i="2"/>
  <c r="E36" i="2"/>
  <c r="F36" i="2"/>
  <c r="C37" i="2"/>
  <c r="D37" i="2"/>
  <c r="E37" i="2"/>
  <c r="F37" i="2"/>
  <c r="C38" i="2"/>
  <c r="D38" i="2"/>
  <c r="E38" i="2"/>
  <c r="F38" i="2"/>
  <c r="D35" i="2"/>
  <c r="E35" i="2"/>
  <c r="F35" i="2"/>
  <c r="C35" i="2"/>
  <c r="C27" i="2"/>
  <c r="C30" i="2" s="1"/>
  <c r="C32" i="2" s="1"/>
  <c r="D27" i="2"/>
  <c r="G36" i="2" s="1"/>
  <c r="I36" i="2" s="1"/>
  <c r="E27" i="2"/>
  <c r="F27" i="2"/>
  <c r="C28" i="2"/>
  <c r="D28" i="2"/>
  <c r="E28" i="2"/>
  <c r="F28" i="2"/>
  <c r="C29" i="2"/>
  <c r="D29" i="2"/>
  <c r="E29" i="2"/>
  <c r="F29" i="2"/>
  <c r="D26" i="2"/>
  <c r="E26" i="2"/>
  <c r="F26" i="2"/>
  <c r="C26" i="2"/>
  <c r="F30" i="2"/>
  <c r="F32" i="2" s="1"/>
  <c r="G29" i="2"/>
  <c r="I29" i="2" s="1"/>
  <c r="D23" i="2"/>
  <c r="E23" i="2"/>
  <c r="F23" i="2"/>
  <c r="C23" i="2"/>
  <c r="G18" i="2"/>
  <c r="I18" i="2" s="1"/>
  <c r="G19" i="2"/>
  <c r="I19" i="2" s="1"/>
  <c r="G20" i="2"/>
  <c r="I20" i="2"/>
  <c r="I17" i="2"/>
  <c r="C18" i="2"/>
  <c r="D18" i="2"/>
  <c r="D21" i="2" s="1"/>
  <c r="E18" i="2"/>
  <c r="F18" i="2"/>
  <c r="C19" i="2"/>
  <c r="D19" i="2"/>
  <c r="E19" i="2"/>
  <c r="F19" i="2"/>
  <c r="C20" i="2"/>
  <c r="D20" i="2"/>
  <c r="E20" i="2"/>
  <c r="F20" i="2"/>
  <c r="D17" i="2"/>
  <c r="E17" i="2"/>
  <c r="E21" i="2" s="1"/>
  <c r="F17" i="2"/>
  <c r="C17" i="2"/>
  <c r="F21" i="2"/>
  <c r="C21" i="2"/>
  <c r="G11" i="2"/>
  <c r="G12" i="2"/>
  <c r="G13" i="2"/>
  <c r="G14" i="2" s="1"/>
  <c r="G10" i="2"/>
  <c r="D14" i="2"/>
  <c r="E14" i="2"/>
  <c r="F14" i="2"/>
  <c r="C14" i="2"/>
  <c r="C19" i="1"/>
  <c r="B23" i="1"/>
  <c r="C20" i="1"/>
  <c r="C21" i="1"/>
  <c r="C22" i="1"/>
  <c r="B20" i="1"/>
  <c r="B21" i="1"/>
  <c r="B22" i="1"/>
  <c r="Q53" i="2" l="1"/>
  <c r="M48" i="2"/>
  <c r="M50" i="2" s="1"/>
  <c r="Q38" i="2"/>
  <c r="S38" i="2" s="1"/>
  <c r="N39" i="2"/>
  <c r="N41" i="2" s="1"/>
  <c r="P39" i="2"/>
  <c r="P41" i="2" s="1"/>
  <c r="Q35" i="2"/>
  <c r="S35" i="2" s="1"/>
  <c r="N30" i="2"/>
  <c r="N32" i="2" s="1"/>
  <c r="P30" i="2"/>
  <c r="P32" i="2" s="1"/>
  <c r="Q26" i="2"/>
  <c r="S26" i="2" s="1"/>
  <c r="Q18" i="2"/>
  <c r="Q19" i="2"/>
  <c r="Q20" i="2"/>
  <c r="N21" i="2"/>
  <c r="N23" i="2" s="1"/>
  <c r="Q17" i="2"/>
  <c r="D57" i="2"/>
  <c r="D59" i="2" s="1"/>
  <c r="G55" i="2"/>
  <c r="I55" i="2" s="1"/>
  <c r="G54" i="2"/>
  <c r="I54" i="2" s="1"/>
  <c r="F57" i="2"/>
  <c r="F59" i="2" s="1"/>
  <c r="G45" i="2"/>
  <c r="I45" i="2" s="1"/>
  <c r="E57" i="2"/>
  <c r="E59" i="2" s="1"/>
  <c r="F39" i="2"/>
  <c r="F41" i="2" s="1"/>
  <c r="G38" i="2"/>
  <c r="I38" i="2" s="1"/>
  <c r="G37" i="2"/>
  <c r="I37" i="2" s="1"/>
  <c r="G28" i="2"/>
  <c r="I28" i="2" s="1"/>
  <c r="G27" i="2"/>
  <c r="I27" i="2" s="1"/>
  <c r="E39" i="2"/>
  <c r="E41" i="2" s="1"/>
  <c r="D30" i="2"/>
  <c r="D32" i="2" s="1"/>
  <c r="C39" i="2"/>
  <c r="C41" i="2" s="1"/>
  <c r="D39" i="2"/>
  <c r="D41" i="2" s="1"/>
  <c r="G35" i="2"/>
  <c r="I35" i="2" s="1"/>
  <c r="E30" i="2"/>
  <c r="E32" i="2" s="1"/>
  <c r="G26" i="2"/>
  <c r="I26" i="2" s="1"/>
  <c r="G17" i="2"/>
  <c r="S53" i="2" l="1"/>
  <c r="Q57" i="2"/>
  <c r="Q21" i="2"/>
  <c r="G53" i="2"/>
  <c r="I53" i="2" s="1"/>
  <c r="C57" i="2"/>
  <c r="C59" i="2" s="1"/>
  <c r="G56" i="2"/>
  <c r="I56" i="2" s="1"/>
  <c r="C23" i="1" l="1"/>
  <c r="D19" i="1" s="1"/>
  <c r="E19" i="1" s="1"/>
  <c r="D22" i="1" l="1"/>
  <c r="E22" i="1" s="1"/>
  <c r="D21" i="1"/>
  <c r="E21" i="1" s="1"/>
  <c r="D20" i="1"/>
  <c r="E20" i="1" l="1"/>
  <c r="E23" i="1" s="1"/>
</calcChain>
</file>

<file path=xl/sharedStrings.xml><?xml version="1.0" encoding="utf-8"?>
<sst xmlns="http://schemas.openxmlformats.org/spreadsheetml/2006/main" count="110" uniqueCount="41">
  <si>
    <t>Table 1. Base Trip Ends; Base and Forecast Demographic Data</t>
  </si>
  <si>
    <t>---------------</t>
  </si>
  <si>
    <t>-------------------------------------------</t>
  </si>
  <si>
    <t>HHi</t>
  </si>
  <si>
    <t>Ci</t>
  </si>
  <si>
    <t>Wi</t>
  </si>
  <si>
    <t>Ej</t>
  </si>
  <si>
    <t>Pi</t>
  </si>
  <si>
    <t>Aj</t>
  </si>
  <si>
    <t>Households</t>
  </si>
  <si>
    <t>Cars</t>
  </si>
  <si>
    <t>Workers</t>
  </si>
  <si>
    <t>Empl.</t>
  </si>
  <si>
    <t>Zone</t>
  </si>
  <si>
    <t>----------</t>
  </si>
  <si>
    <t>Tot</t>
  </si>
  <si>
    <t>TAZ</t>
  </si>
  <si>
    <t>Pi 2025</t>
  </si>
  <si>
    <t>Aj 2025</t>
  </si>
  <si>
    <t>Total</t>
  </si>
  <si>
    <t>Balance Factor</t>
  </si>
  <si>
    <t>Balanced Attractions</t>
  </si>
  <si>
    <t>Destination</t>
  </si>
  <si>
    <t>P(i)</t>
  </si>
  <si>
    <t>A(j)</t>
  </si>
  <si>
    <t>TT Skims</t>
  </si>
  <si>
    <t>Origin</t>
  </si>
  <si>
    <t>RowSum</t>
  </si>
  <si>
    <t>Row Target</t>
  </si>
  <si>
    <t>Col Tgt</t>
  </si>
  <si>
    <t>Col Sum</t>
  </si>
  <si>
    <t>Seed</t>
  </si>
  <si>
    <t>Iter 0</t>
  </si>
  <si>
    <t>Iter 1</t>
  </si>
  <si>
    <t>Iter 2</t>
  </si>
  <si>
    <t>Summarize Avg Travel Time Per Trip</t>
  </si>
  <si>
    <t>Converged</t>
  </si>
  <si>
    <t>Total Travel Time</t>
  </si>
  <si>
    <t>Weighted Avg Travel Time</t>
  </si>
  <si>
    <t xml:space="preserve">Trip Productions 2025 </t>
  </si>
  <si>
    <t>Trip Productions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</si>
</sst>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quotePrefix="1"/>
    <xf numFmtId="166" fontId="0" fillId="0" borderId="0" xfId="0" applyNumberFormat="1"/>
    <xf numFmtId="2" fontId="0" fillId="0" borderId="0" xfId="0" applyNumberFormat="1"/>
    <xf numFmtId="2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1"/>
  <sheetViews>
    <sheetView tabSelected="1" workbookViewId="0">
      <selection activeCell="G29" sqref="G29"/>
    </sheetView>
  </sheetViews>
  <sheetFormatPr defaultRowHeight="15" x14ac:dyDescent="0.25"/>
  <cols>
    <col min="2" max="2" width="9.5703125" bestFit="1" customWidth="1"/>
    <col min="3" max="3" width="11.7109375" customWidth="1"/>
    <col min="4" max="4" width="11.5703125" bestFit="1" customWidth="1"/>
    <col min="5" max="5" width="14.7109375" bestFit="1" customWidth="1"/>
  </cols>
  <sheetData>
    <row r="1" spans="1:11" x14ac:dyDescent="0.25">
      <c r="A1" t="s">
        <v>0</v>
      </c>
    </row>
    <row r="2" spans="1:11" x14ac:dyDescent="0.25">
      <c r="A2" t="s">
        <v>1</v>
      </c>
      <c r="B2" t="s">
        <v>2</v>
      </c>
    </row>
    <row r="3" spans="1:11" x14ac:dyDescent="0.25">
      <c r="D3" s="2" t="s">
        <v>3</v>
      </c>
      <c r="E3" s="2"/>
      <c r="F3" s="2" t="s">
        <v>4</v>
      </c>
      <c r="G3" s="2"/>
      <c r="H3" s="2" t="s">
        <v>5</v>
      </c>
      <c r="I3" s="2"/>
      <c r="J3" s="2" t="s">
        <v>6</v>
      </c>
      <c r="K3" s="2"/>
    </row>
    <row r="4" spans="1:11" x14ac:dyDescent="0.25">
      <c r="B4" s="1" t="s">
        <v>7</v>
      </c>
      <c r="C4" s="1" t="s">
        <v>8</v>
      </c>
      <c r="D4" s="2" t="s">
        <v>9</v>
      </c>
      <c r="E4" s="2"/>
      <c r="F4" s="2" t="s">
        <v>10</v>
      </c>
      <c r="G4" s="2"/>
      <c r="H4" s="2" t="s">
        <v>11</v>
      </c>
      <c r="I4" s="2"/>
      <c r="J4" s="2" t="s">
        <v>12</v>
      </c>
      <c r="K4" s="2"/>
    </row>
    <row r="5" spans="1:11" x14ac:dyDescent="0.25">
      <c r="A5" t="s">
        <v>13</v>
      </c>
      <c r="B5" s="1">
        <v>2015</v>
      </c>
      <c r="C5" s="1">
        <v>2015</v>
      </c>
      <c r="D5" s="2" t="s">
        <v>14</v>
      </c>
      <c r="E5" s="2"/>
      <c r="F5" s="2" t="s">
        <v>14</v>
      </c>
      <c r="G5" s="2"/>
      <c r="H5" s="2" t="s">
        <v>14</v>
      </c>
      <c r="I5" s="2"/>
      <c r="J5" s="2" t="s">
        <v>14</v>
      </c>
      <c r="K5" s="2"/>
    </row>
    <row r="6" spans="1:11" x14ac:dyDescent="0.25">
      <c r="D6">
        <v>2015</v>
      </c>
      <c r="E6" s="4">
        <v>20205</v>
      </c>
      <c r="F6">
        <v>2015</v>
      </c>
      <c r="G6" s="4">
        <v>20205</v>
      </c>
      <c r="H6">
        <v>2015</v>
      </c>
      <c r="I6" s="4">
        <v>20205</v>
      </c>
      <c r="J6">
        <v>2015</v>
      </c>
      <c r="K6" s="4">
        <v>20205</v>
      </c>
    </row>
    <row r="7" spans="1:11" x14ac:dyDescent="0.25">
      <c r="A7" t="s">
        <v>1</v>
      </c>
      <c r="B7" t="s">
        <v>2</v>
      </c>
    </row>
    <row r="8" spans="1:11" x14ac:dyDescent="0.25">
      <c r="A8">
        <v>1</v>
      </c>
      <c r="B8">
        <v>825</v>
      </c>
      <c r="C8">
        <v>710</v>
      </c>
      <c r="D8">
        <v>107</v>
      </c>
      <c r="E8">
        <v>111</v>
      </c>
      <c r="F8">
        <v>149</v>
      </c>
      <c r="G8">
        <v>154</v>
      </c>
      <c r="H8">
        <v>130</v>
      </c>
      <c r="I8">
        <v>132</v>
      </c>
      <c r="J8">
        <v>100</v>
      </c>
      <c r="K8">
        <v>101</v>
      </c>
    </row>
    <row r="9" spans="1:11" x14ac:dyDescent="0.25">
      <c r="A9">
        <v>2</v>
      </c>
      <c r="B9">
        <v>775</v>
      </c>
      <c r="C9">
        <v>800</v>
      </c>
      <c r="D9">
        <v>134</v>
      </c>
      <c r="E9">
        <v>156</v>
      </c>
      <c r="F9">
        <v>120</v>
      </c>
      <c r="G9">
        <v>140</v>
      </c>
      <c r="H9">
        <v>115</v>
      </c>
      <c r="I9">
        <v>160</v>
      </c>
      <c r="J9">
        <v>120</v>
      </c>
      <c r="K9">
        <v>150</v>
      </c>
    </row>
    <row r="10" spans="1:11" x14ac:dyDescent="0.25">
      <c r="A10">
        <v>3</v>
      </c>
      <c r="B10">
        <v>910</v>
      </c>
      <c r="C10">
        <v>970</v>
      </c>
      <c r="D10">
        <v>110</v>
      </c>
      <c r="E10">
        <v>101</v>
      </c>
      <c r="F10">
        <v>132</v>
      </c>
      <c r="G10">
        <v>125</v>
      </c>
      <c r="H10">
        <v>194</v>
      </c>
      <c r="I10">
        <v>190</v>
      </c>
      <c r="J10">
        <v>200</v>
      </c>
      <c r="K10">
        <v>231</v>
      </c>
    </row>
    <row r="11" spans="1:11" x14ac:dyDescent="0.25">
      <c r="A11">
        <v>4</v>
      </c>
      <c r="B11">
        <v>865</v>
      </c>
      <c r="C11">
        <v>895</v>
      </c>
      <c r="D11">
        <v>125</v>
      </c>
      <c r="E11">
        <v>140</v>
      </c>
      <c r="F11">
        <v>150</v>
      </c>
      <c r="G11">
        <v>155</v>
      </c>
      <c r="H11">
        <v>133</v>
      </c>
      <c r="I11">
        <v>150</v>
      </c>
      <c r="J11">
        <v>152</v>
      </c>
      <c r="K11">
        <v>154</v>
      </c>
    </row>
    <row r="12" spans="1:11" x14ac:dyDescent="0.25">
      <c r="A12" t="s">
        <v>1</v>
      </c>
      <c r="B12" t="s">
        <v>2</v>
      </c>
    </row>
    <row r="13" spans="1:11" x14ac:dyDescent="0.25">
      <c r="A13" t="s">
        <v>15</v>
      </c>
      <c r="B13">
        <v>3375</v>
      </c>
      <c r="C13">
        <v>3375</v>
      </c>
      <c r="D13">
        <v>476</v>
      </c>
      <c r="E13">
        <v>508</v>
      </c>
      <c r="F13">
        <v>551</v>
      </c>
      <c r="G13">
        <v>574</v>
      </c>
      <c r="H13">
        <v>572</v>
      </c>
      <c r="I13">
        <v>632</v>
      </c>
      <c r="J13">
        <v>572</v>
      </c>
      <c r="K13">
        <v>636</v>
      </c>
    </row>
    <row r="14" spans="1:11" x14ac:dyDescent="0.25">
      <c r="A14" t="s">
        <v>1</v>
      </c>
      <c r="B14" t="s">
        <v>2</v>
      </c>
    </row>
    <row r="16" spans="1:11" x14ac:dyDescent="0.25">
      <c r="A16" s="3" t="s">
        <v>39</v>
      </c>
    </row>
    <row r="18" spans="1:5" x14ac:dyDescent="0.25">
      <c r="A18" t="s">
        <v>16</v>
      </c>
      <c r="B18" t="s">
        <v>17</v>
      </c>
      <c r="C18" t="s">
        <v>18</v>
      </c>
      <c r="D18" t="s">
        <v>20</v>
      </c>
      <c r="E18" t="s">
        <v>21</v>
      </c>
    </row>
    <row r="19" spans="1:5" x14ac:dyDescent="0.25">
      <c r="A19">
        <v>1</v>
      </c>
      <c r="B19" s="6">
        <f>37.6+1.7*E$8+2.4*G$8+1.9*I$8</f>
        <v>846.69999999999993</v>
      </c>
      <c r="C19" s="6">
        <f>115+3*K8+2.5*E8</f>
        <v>695.5</v>
      </c>
      <c r="D19" s="5">
        <f>$B$23/$C$23</f>
        <v>0.98746564046179219</v>
      </c>
      <c r="E19" s="5">
        <f>C19*D19</f>
        <v>686.78235294117644</v>
      </c>
    </row>
    <row r="20" spans="1:5" x14ac:dyDescent="0.25">
      <c r="A20">
        <v>2</v>
      </c>
      <c r="B20" s="6">
        <f t="shared" ref="B20:B22" si="0">37.6+1.7*E9+2.4*G9+1.9*I9</f>
        <v>942.8</v>
      </c>
      <c r="C20" s="6">
        <f t="shared" ref="C20:C22" si="1">115+3*K9+2.5*E9</f>
        <v>955</v>
      </c>
      <c r="D20" s="5">
        <f t="shared" ref="D20:D22" si="2">$B$23/$C$23</f>
        <v>0.98746564046179219</v>
      </c>
      <c r="E20" s="5">
        <f t="shared" ref="E20:E22" si="3">C20*D20</f>
        <v>943.02968664101149</v>
      </c>
    </row>
    <row r="21" spans="1:5" x14ac:dyDescent="0.25">
      <c r="A21">
        <v>3</v>
      </c>
      <c r="B21" s="6">
        <f t="shared" si="0"/>
        <v>870.3</v>
      </c>
      <c r="C21" s="6">
        <f t="shared" si="1"/>
        <v>1060.5</v>
      </c>
      <c r="D21" s="5">
        <f t="shared" si="2"/>
        <v>0.98746564046179219</v>
      </c>
      <c r="E21" s="5">
        <f t="shared" si="3"/>
        <v>1047.2073117097307</v>
      </c>
    </row>
    <row r="22" spans="1:5" x14ac:dyDescent="0.25">
      <c r="A22">
        <v>4</v>
      </c>
      <c r="B22" s="6">
        <f t="shared" si="0"/>
        <v>932.6</v>
      </c>
      <c r="C22" s="6">
        <f t="shared" si="1"/>
        <v>927</v>
      </c>
      <c r="D22" s="5">
        <f t="shared" si="2"/>
        <v>0.98746564046179219</v>
      </c>
      <c r="E22" s="5">
        <f t="shared" si="3"/>
        <v>915.38064870808137</v>
      </c>
    </row>
    <row r="23" spans="1:5" x14ac:dyDescent="0.25">
      <c r="A23" t="s">
        <v>19</v>
      </c>
      <c r="B23" s="7">
        <f>SUM(B19:B22)</f>
        <v>3592.4</v>
      </c>
      <c r="C23" s="7">
        <f>SUM(C19:C22)</f>
        <v>3638</v>
      </c>
      <c r="D23" s="7"/>
      <c r="E23" s="7">
        <f>SUM(E19:E22)</f>
        <v>3592.4</v>
      </c>
    </row>
    <row r="25" spans="1:5" x14ac:dyDescent="0.25">
      <c r="A25" s="3" t="s">
        <v>40</v>
      </c>
    </row>
    <row r="26" spans="1:5" x14ac:dyDescent="0.25">
      <c r="A26" t="s">
        <v>16</v>
      </c>
      <c r="B26" t="s">
        <v>17</v>
      </c>
      <c r="C26" t="s">
        <v>18</v>
      </c>
      <c r="D26" t="s">
        <v>20</v>
      </c>
      <c r="E26" t="s">
        <v>21</v>
      </c>
    </row>
    <row r="27" spans="1:5" x14ac:dyDescent="0.25">
      <c r="A27">
        <v>1</v>
      </c>
      <c r="B27" s="6">
        <f>37.6+1.7*D8+2.4*F8+1.9*H8</f>
        <v>824.09999999999991</v>
      </c>
      <c r="C27" s="6">
        <f>115+3*J8+2.5*D8</f>
        <v>682.5</v>
      </c>
      <c r="D27">
        <f>$B$31/$C$31</f>
        <v>1.0008318478906715</v>
      </c>
      <c r="E27" s="5">
        <f>C27*D27</f>
        <v>683.0677361853833</v>
      </c>
    </row>
    <row r="28" spans="1:5" x14ac:dyDescent="0.25">
      <c r="A28">
        <v>2</v>
      </c>
      <c r="B28" s="6">
        <f t="shared" ref="B28:B30" si="4">37.6+1.7*D9+2.4*F9+1.9*H9</f>
        <v>771.9</v>
      </c>
      <c r="C28" s="6">
        <f t="shared" ref="C28:C30" si="5">115+3*J9+2.5*D9</f>
        <v>810</v>
      </c>
      <c r="D28">
        <f t="shared" ref="D28:D30" si="6">$B$31/$C$31</f>
        <v>1.0008318478906715</v>
      </c>
      <c r="E28" s="5">
        <f t="shared" ref="E28:E31" si="7">C28*D28</f>
        <v>810.67379679144392</v>
      </c>
    </row>
    <row r="29" spans="1:5" x14ac:dyDescent="0.25">
      <c r="A29">
        <v>3</v>
      </c>
      <c r="B29" s="6">
        <f t="shared" si="4"/>
        <v>910</v>
      </c>
      <c r="C29" s="6">
        <f t="shared" si="5"/>
        <v>990</v>
      </c>
      <c r="D29">
        <f t="shared" si="6"/>
        <v>1.0008318478906715</v>
      </c>
      <c r="E29" s="5">
        <f t="shared" si="7"/>
        <v>990.82352941176475</v>
      </c>
    </row>
    <row r="30" spans="1:5" x14ac:dyDescent="0.25">
      <c r="A30">
        <v>4</v>
      </c>
      <c r="B30" s="6">
        <f t="shared" si="4"/>
        <v>862.8</v>
      </c>
      <c r="C30" s="6">
        <f t="shared" si="5"/>
        <v>883.5</v>
      </c>
      <c r="D30">
        <f t="shared" si="6"/>
        <v>1.0008318478906715</v>
      </c>
      <c r="E30" s="5">
        <f t="shared" si="7"/>
        <v>884.23493761140821</v>
      </c>
    </row>
    <row r="31" spans="1:5" x14ac:dyDescent="0.25">
      <c r="B31" s="6">
        <f>SUM(B27:B30)</f>
        <v>3368.8</v>
      </c>
      <c r="C31" s="6">
        <f>SUM(C27:C30)</f>
        <v>3366</v>
      </c>
      <c r="E31" s="5"/>
    </row>
  </sheetData>
  <mergeCells count="12">
    <mergeCell ref="F5:G5"/>
    <mergeCell ref="F4:G4"/>
    <mergeCell ref="F3:G3"/>
    <mergeCell ref="D5:E5"/>
    <mergeCell ref="D4:E4"/>
    <mergeCell ref="D3:E3"/>
    <mergeCell ref="J5:K5"/>
    <mergeCell ref="J4:K4"/>
    <mergeCell ref="J3:K3"/>
    <mergeCell ref="H5:I5"/>
    <mergeCell ref="H4:I4"/>
    <mergeCell ref="H3:I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627DA-8C5A-408F-B6E2-328E16B846E9}">
  <dimension ref="A1:S70"/>
  <sheetViews>
    <sheetView workbookViewId="0">
      <selection activeCell="M26" sqref="M26"/>
    </sheetView>
  </sheetViews>
  <sheetFormatPr defaultRowHeight="15" x14ac:dyDescent="0.25"/>
  <cols>
    <col min="18" max="18" width="9.140625" customWidth="1"/>
  </cols>
  <sheetData>
    <row r="1" spans="1:18" x14ac:dyDescent="0.25">
      <c r="A1" t="s">
        <v>25</v>
      </c>
      <c r="C1" t="s">
        <v>22</v>
      </c>
      <c r="K1" t="s">
        <v>25</v>
      </c>
      <c r="M1" t="s">
        <v>22</v>
      </c>
    </row>
    <row r="2" spans="1:18" x14ac:dyDescent="0.25">
      <c r="C2">
        <v>1</v>
      </c>
      <c r="D2">
        <v>2</v>
      </c>
      <c r="E2">
        <v>3</v>
      </c>
      <c r="F2">
        <v>4</v>
      </c>
      <c r="M2">
        <v>1</v>
      </c>
      <c r="N2">
        <v>2</v>
      </c>
      <c r="O2">
        <v>3</v>
      </c>
      <c r="P2">
        <v>4</v>
      </c>
    </row>
    <row r="3" spans="1:18" x14ac:dyDescent="0.25">
      <c r="A3" t="s">
        <v>26</v>
      </c>
      <c r="B3">
        <v>1</v>
      </c>
      <c r="C3">
        <v>5</v>
      </c>
      <c r="D3">
        <v>16</v>
      </c>
      <c r="E3">
        <v>13</v>
      </c>
      <c r="F3">
        <v>18</v>
      </c>
      <c r="K3" t="s">
        <v>26</v>
      </c>
      <c r="L3">
        <v>1</v>
      </c>
      <c r="M3">
        <v>5</v>
      </c>
      <c r="N3">
        <v>16</v>
      </c>
      <c r="O3">
        <v>13</v>
      </c>
      <c r="P3">
        <v>18</v>
      </c>
    </row>
    <row r="4" spans="1:18" x14ac:dyDescent="0.25">
      <c r="B4">
        <v>2</v>
      </c>
      <c r="C4">
        <v>16</v>
      </c>
      <c r="D4">
        <v>7</v>
      </c>
      <c r="E4">
        <v>20</v>
      </c>
      <c r="F4">
        <v>12</v>
      </c>
      <c r="L4">
        <v>2</v>
      </c>
      <c r="M4">
        <v>16</v>
      </c>
      <c r="N4">
        <v>7</v>
      </c>
      <c r="O4">
        <v>20</v>
      </c>
      <c r="P4">
        <v>12</v>
      </c>
    </row>
    <row r="5" spans="1:18" x14ac:dyDescent="0.25">
      <c r="B5">
        <v>3</v>
      </c>
      <c r="C5">
        <v>13</v>
      </c>
      <c r="D5">
        <v>20</v>
      </c>
      <c r="E5">
        <v>2</v>
      </c>
      <c r="F5">
        <v>9</v>
      </c>
      <c r="L5">
        <v>3</v>
      </c>
      <c r="M5">
        <v>13</v>
      </c>
      <c r="N5">
        <v>20</v>
      </c>
      <c r="O5">
        <v>2</v>
      </c>
      <c r="P5">
        <v>9</v>
      </c>
    </row>
    <row r="6" spans="1:18" x14ac:dyDescent="0.25">
      <c r="B6">
        <v>4</v>
      </c>
      <c r="C6">
        <v>18</v>
      </c>
      <c r="D6">
        <v>12</v>
      </c>
      <c r="E6">
        <v>9</v>
      </c>
      <c r="F6">
        <v>3</v>
      </c>
      <c r="L6">
        <v>4</v>
      </c>
      <c r="M6">
        <v>18</v>
      </c>
      <c r="N6">
        <v>12</v>
      </c>
      <c r="O6">
        <v>9</v>
      </c>
      <c r="P6">
        <v>3</v>
      </c>
    </row>
    <row r="8" spans="1:18" x14ac:dyDescent="0.25">
      <c r="A8">
        <v>2015</v>
      </c>
      <c r="C8" t="s">
        <v>22</v>
      </c>
      <c r="K8">
        <v>2015</v>
      </c>
      <c r="M8" t="s">
        <v>22</v>
      </c>
    </row>
    <row r="9" spans="1:18" x14ac:dyDescent="0.25">
      <c r="C9">
        <v>1</v>
      </c>
      <c r="D9">
        <v>2</v>
      </c>
      <c r="E9">
        <v>3</v>
      </c>
      <c r="F9">
        <v>4</v>
      </c>
      <c r="G9" t="s">
        <v>23</v>
      </c>
      <c r="M9">
        <v>1</v>
      </c>
      <c r="N9">
        <v>2</v>
      </c>
      <c r="O9">
        <v>3</v>
      </c>
      <c r="P9">
        <v>4</v>
      </c>
      <c r="Q9" t="s">
        <v>23</v>
      </c>
    </row>
    <row r="10" spans="1:18" x14ac:dyDescent="0.25">
      <c r="A10" t="s">
        <v>26</v>
      </c>
      <c r="B10">
        <v>1</v>
      </c>
      <c r="C10">
        <v>250</v>
      </c>
      <c r="D10">
        <v>125</v>
      </c>
      <c r="E10">
        <v>375</v>
      </c>
      <c r="F10">
        <v>75</v>
      </c>
      <c r="G10">
        <f>SUM(C10:F10)</f>
        <v>825</v>
      </c>
      <c r="K10" t="s">
        <v>26</v>
      </c>
      <c r="L10">
        <v>1</v>
      </c>
      <c r="M10">
        <v>250</v>
      </c>
      <c r="N10">
        <v>125</v>
      </c>
      <c r="O10">
        <v>375</v>
      </c>
      <c r="P10">
        <v>75</v>
      </c>
      <c r="Q10">
        <f>SUM(M10:P10)</f>
        <v>825</v>
      </c>
    </row>
    <row r="11" spans="1:18" x14ac:dyDescent="0.25">
      <c r="B11">
        <v>2</v>
      </c>
      <c r="C11">
        <v>100</v>
      </c>
      <c r="D11">
        <v>400</v>
      </c>
      <c r="E11">
        <v>50</v>
      </c>
      <c r="F11">
        <v>225</v>
      </c>
      <c r="G11">
        <f t="shared" ref="G11:G13" si="0">SUM(C11:F11)</f>
        <v>775</v>
      </c>
      <c r="L11">
        <v>2</v>
      </c>
      <c r="M11">
        <v>100</v>
      </c>
      <c r="N11">
        <v>400</v>
      </c>
      <c r="O11">
        <v>50</v>
      </c>
      <c r="P11">
        <v>225</v>
      </c>
      <c r="Q11">
        <f t="shared" ref="Q11:Q13" si="1">SUM(M11:P11)</f>
        <v>775</v>
      </c>
    </row>
    <row r="12" spans="1:18" x14ac:dyDescent="0.25">
      <c r="B12">
        <v>3</v>
      </c>
      <c r="C12">
        <v>205</v>
      </c>
      <c r="D12">
        <v>60</v>
      </c>
      <c r="E12">
        <v>225</v>
      </c>
      <c r="F12">
        <v>420</v>
      </c>
      <c r="G12">
        <f t="shared" si="0"/>
        <v>910</v>
      </c>
      <c r="L12">
        <v>3</v>
      </c>
      <c r="M12">
        <v>205</v>
      </c>
      <c r="N12">
        <v>60</v>
      </c>
      <c r="O12">
        <v>225</v>
      </c>
      <c r="P12">
        <v>420</v>
      </c>
      <c r="Q12">
        <f t="shared" si="1"/>
        <v>910</v>
      </c>
    </row>
    <row r="13" spans="1:18" x14ac:dyDescent="0.25">
      <c r="B13">
        <v>4</v>
      </c>
      <c r="C13">
        <v>155</v>
      </c>
      <c r="D13">
        <v>215</v>
      </c>
      <c r="E13">
        <v>320</v>
      </c>
      <c r="F13">
        <v>175</v>
      </c>
      <c r="G13">
        <f t="shared" si="0"/>
        <v>865</v>
      </c>
      <c r="L13">
        <v>4</v>
      </c>
      <c r="M13">
        <v>155</v>
      </c>
      <c r="N13">
        <v>215</v>
      </c>
      <c r="O13">
        <v>320</v>
      </c>
      <c r="P13">
        <v>175</v>
      </c>
      <c r="Q13">
        <f t="shared" si="1"/>
        <v>865</v>
      </c>
    </row>
    <row r="14" spans="1:18" x14ac:dyDescent="0.25">
      <c r="B14" t="s">
        <v>24</v>
      </c>
      <c r="C14">
        <f>SUM(C10:C13)</f>
        <v>710</v>
      </c>
      <c r="D14">
        <f t="shared" ref="D14:G14" si="2">SUM(D10:D13)</f>
        <v>800</v>
      </c>
      <c r="E14">
        <f t="shared" si="2"/>
        <v>970</v>
      </c>
      <c r="F14">
        <f t="shared" si="2"/>
        <v>895</v>
      </c>
      <c r="G14">
        <f t="shared" si="2"/>
        <v>3375</v>
      </c>
      <c r="L14" t="s">
        <v>24</v>
      </c>
      <c r="M14">
        <f>SUM(M10:M13)</f>
        <v>710</v>
      </c>
      <c r="N14">
        <f t="shared" ref="N14" si="3">SUM(N10:N13)</f>
        <v>800</v>
      </c>
      <c r="O14">
        <f t="shared" ref="O14" si="4">SUM(O10:O13)</f>
        <v>970</v>
      </c>
      <c r="P14">
        <f t="shared" ref="P14" si="5">SUM(P10:P13)</f>
        <v>895</v>
      </c>
      <c r="Q14">
        <f t="shared" ref="Q14" si="6">SUM(Q10:Q13)</f>
        <v>3375</v>
      </c>
    </row>
    <row r="16" spans="1:18" x14ac:dyDescent="0.25">
      <c r="A16" s="3" t="s">
        <v>31</v>
      </c>
      <c r="C16">
        <v>1</v>
      </c>
      <c r="D16">
        <v>2</v>
      </c>
      <c r="E16">
        <v>3</v>
      </c>
      <c r="F16">
        <v>4</v>
      </c>
      <c r="G16" t="s">
        <v>27</v>
      </c>
      <c r="H16" t="s">
        <v>28</v>
      </c>
      <c r="K16" s="3" t="s">
        <v>31</v>
      </c>
      <c r="M16">
        <v>1</v>
      </c>
      <c r="N16">
        <v>2</v>
      </c>
      <c r="O16">
        <v>3</v>
      </c>
      <c r="P16">
        <v>4</v>
      </c>
      <c r="Q16" t="s">
        <v>27</v>
      </c>
      <c r="R16" t="s">
        <v>28</v>
      </c>
    </row>
    <row r="17" spans="1:19" x14ac:dyDescent="0.25">
      <c r="B17">
        <v>1</v>
      </c>
      <c r="C17">
        <f>C10*C3</f>
        <v>1250</v>
      </c>
      <c r="D17">
        <f t="shared" ref="D17:F17" si="7">D10*D3</f>
        <v>2000</v>
      </c>
      <c r="E17">
        <f t="shared" si="7"/>
        <v>4875</v>
      </c>
      <c r="F17">
        <f t="shared" si="7"/>
        <v>1350</v>
      </c>
      <c r="G17">
        <f>SUM(C17:F17)</f>
        <v>9475</v>
      </c>
      <c r="H17">
        <v>686.78235294117644</v>
      </c>
      <c r="I17">
        <f>H17/G17</f>
        <v>7.2483625640229699E-2</v>
      </c>
      <c r="L17">
        <v>1</v>
      </c>
      <c r="M17">
        <f>M10*M3</f>
        <v>1250</v>
      </c>
      <c r="N17">
        <f t="shared" ref="N17:P17" si="8">N10*N3</f>
        <v>2000</v>
      </c>
      <c r="O17">
        <f t="shared" si="8"/>
        <v>4875</v>
      </c>
      <c r="P17">
        <f t="shared" si="8"/>
        <v>1350</v>
      </c>
      <c r="Q17">
        <f>SUM(M17:P17)</f>
        <v>9475</v>
      </c>
      <c r="R17" s="5">
        <v>683.0677361853833</v>
      </c>
      <c r="S17">
        <f>R17/Q17</f>
        <v>7.2091581655449419E-2</v>
      </c>
    </row>
    <row r="18" spans="1:19" x14ac:dyDescent="0.25">
      <c r="B18">
        <v>2</v>
      </c>
      <c r="C18">
        <f t="shared" ref="C18:F18" si="9">C11*C4</f>
        <v>1600</v>
      </c>
      <c r="D18">
        <f t="shared" si="9"/>
        <v>2800</v>
      </c>
      <c r="E18">
        <f t="shared" si="9"/>
        <v>1000</v>
      </c>
      <c r="F18">
        <f t="shared" si="9"/>
        <v>2700</v>
      </c>
      <c r="G18">
        <f t="shared" ref="G18:G20" si="10">SUM(C18:F18)</f>
        <v>8100</v>
      </c>
      <c r="H18">
        <v>943.02968664101149</v>
      </c>
      <c r="I18">
        <f t="shared" ref="I18:I20" si="11">H18/G18</f>
        <v>0.11642341810382859</v>
      </c>
      <c r="L18">
        <v>2</v>
      </c>
      <c r="M18">
        <f t="shared" ref="M18:P18" si="12">M11*M4</f>
        <v>1600</v>
      </c>
      <c r="N18">
        <f t="shared" si="12"/>
        <v>2800</v>
      </c>
      <c r="O18">
        <f t="shared" si="12"/>
        <v>1000</v>
      </c>
      <c r="P18">
        <f t="shared" si="12"/>
        <v>2700</v>
      </c>
      <c r="Q18">
        <f t="shared" ref="Q18:Q20" si="13">SUM(M18:P18)</f>
        <v>8100</v>
      </c>
      <c r="R18" s="5">
        <v>810.67379679144392</v>
      </c>
      <c r="S18">
        <f t="shared" ref="S18:S20" si="14">R18/Q18</f>
        <v>0.10008318478906715</v>
      </c>
    </row>
    <row r="19" spans="1:19" x14ac:dyDescent="0.25">
      <c r="B19">
        <v>3</v>
      </c>
      <c r="C19">
        <f t="shared" ref="C19:F19" si="15">C12*C5</f>
        <v>2665</v>
      </c>
      <c r="D19">
        <f t="shared" si="15"/>
        <v>1200</v>
      </c>
      <c r="E19">
        <f t="shared" si="15"/>
        <v>450</v>
      </c>
      <c r="F19">
        <f t="shared" si="15"/>
        <v>3780</v>
      </c>
      <c r="G19">
        <f t="shared" si="10"/>
        <v>8095</v>
      </c>
      <c r="H19">
        <v>1047.2073117097307</v>
      </c>
      <c r="I19">
        <f t="shared" si="11"/>
        <v>0.12936470805555661</v>
      </c>
      <c r="L19">
        <v>3</v>
      </c>
      <c r="M19">
        <f t="shared" ref="M19:P19" si="16">M12*M5</f>
        <v>2665</v>
      </c>
      <c r="N19">
        <f t="shared" si="16"/>
        <v>1200</v>
      </c>
      <c r="O19">
        <f t="shared" si="16"/>
        <v>450</v>
      </c>
      <c r="P19">
        <f t="shared" si="16"/>
        <v>3780</v>
      </c>
      <c r="Q19">
        <f t="shared" si="13"/>
        <v>8095</v>
      </c>
      <c r="R19" s="5">
        <v>990.82352941176475</v>
      </c>
      <c r="S19">
        <f t="shared" si="14"/>
        <v>0.12239944773462196</v>
      </c>
    </row>
    <row r="20" spans="1:19" x14ac:dyDescent="0.25">
      <c r="B20">
        <v>4</v>
      </c>
      <c r="C20">
        <f t="shared" ref="C20:F20" si="17">C13*C6</f>
        <v>2790</v>
      </c>
      <c r="D20">
        <f t="shared" si="17"/>
        <v>2580</v>
      </c>
      <c r="E20">
        <f t="shared" si="17"/>
        <v>2880</v>
      </c>
      <c r="F20">
        <f t="shared" si="17"/>
        <v>525</v>
      </c>
      <c r="G20">
        <f t="shared" si="10"/>
        <v>8775</v>
      </c>
      <c r="H20">
        <v>915.38064870808137</v>
      </c>
      <c r="I20">
        <f t="shared" si="11"/>
        <v>0.10431688304365599</v>
      </c>
      <c r="L20">
        <v>4</v>
      </c>
      <c r="M20">
        <f t="shared" ref="M20:P20" si="18">M13*M6</f>
        <v>2790</v>
      </c>
      <c r="N20">
        <f t="shared" si="18"/>
        <v>2580</v>
      </c>
      <c r="O20">
        <f t="shared" si="18"/>
        <v>2880</v>
      </c>
      <c r="P20">
        <f t="shared" si="18"/>
        <v>525</v>
      </c>
      <c r="Q20">
        <f t="shared" si="13"/>
        <v>8775</v>
      </c>
      <c r="R20" s="5">
        <v>884.23493761140821</v>
      </c>
      <c r="S20">
        <f t="shared" si="14"/>
        <v>0.10076751425771034</v>
      </c>
    </row>
    <row r="21" spans="1:19" x14ac:dyDescent="0.25">
      <c r="B21" t="s">
        <v>30</v>
      </c>
      <c r="C21">
        <f>SUM(C17:C20)</f>
        <v>8305</v>
      </c>
      <c r="D21">
        <f t="shared" ref="D21:F21" si="19">SUM(D17:D20)</f>
        <v>8580</v>
      </c>
      <c r="E21">
        <f t="shared" si="19"/>
        <v>9205</v>
      </c>
      <c r="F21">
        <f t="shared" si="19"/>
        <v>8355</v>
      </c>
      <c r="G21">
        <f>SUM(G17:G20)</f>
        <v>34445</v>
      </c>
      <c r="L21" t="s">
        <v>30</v>
      </c>
      <c r="M21">
        <f>SUM(M17:M20)</f>
        <v>8305</v>
      </c>
      <c r="N21">
        <f t="shared" ref="N21" si="20">SUM(N17:N20)</f>
        <v>8580</v>
      </c>
      <c r="O21">
        <f t="shared" ref="O21" si="21">SUM(O17:O20)</f>
        <v>9205</v>
      </c>
      <c r="P21">
        <f t="shared" ref="P21" si="22">SUM(P17:P20)</f>
        <v>8355</v>
      </c>
      <c r="Q21">
        <f>SUM(Q17:Q20)</f>
        <v>34445</v>
      </c>
    </row>
    <row r="22" spans="1:19" x14ac:dyDescent="0.25">
      <c r="B22" t="s">
        <v>29</v>
      </c>
      <c r="C22">
        <v>846.69999999999993</v>
      </c>
      <c r="D22">
        <v>942.8</v>
      </c>
      <c r="E22">
        <v>870.3</v>
      </c>
      <c r="F22">
        <v>932.6</v>
      </c>
      <c r="L22" t="s">
        <v>29</v>
      </c>
      <c r="M22">
        <v>846.69999999999993</v>
      </c>
      <c r="N22">
        <v>942.8</v>
      </c>
      <c r="O22">
        <v>870.3</v>
      </c>
      <c r="P22">
        <v>932.6</v>
      </c>
    </row>
    <row r="23" spans="1:19" x14ac:dyDescent="0.25">
      <c r="C23">
        <f>C22/C21</f>
        <v>0.10195063214930764</v>
      </c>
      <c r="D23">
        <f t="shared" ref="D23:F23" si="23">D22/D21</f>
        <v>0.10988344988344988</v>
      </c>
      <c r="E23">
        <f t="shared" si="23"/>
        <v>9.4546442151004884E-2</v>
      </c>
      <c r="F23">
        <f t="shared" si="23"/>
        <v>0.11162178336325554</v>
      </c>
      <c r="M23">
        <f>M22/M21</f>
        <v>0.10195063214930764</v>
      </c>
      <c r="N23">
        <f t="shared" ref="N23" si="24">N22/N21</f>
        <v>0.10988344988344988</v>
      </c>
      <c r="O23">
        <f t="shared" ref="O23" si="25">O22/O21</f>
        <v>9.4546442151004884E-2</v>
      </c>
      <c r="P23">
        <f t="shared" ref="P23" si="26">P22/P21</f>
        <v>0.11162178336325554</v>
      </c>
    </row>
    <row r="25" spans="1:19" x14ac:dyDescent="0.25">
      <c r="A25" t="s">
        <v>32</v>
      </c>
      <c r="C25">
        <v>1</v>
      </c>
      <c r="D25">
        <v>2</v>
      </c>
      <c r="E25">
        <v>3</v>
      </c>
      <c r="F25">
        <v>4</v>
      </c>
      <c r="G25" t="s">
        <v>27</v>
      </c>
      <c r="H25" t="s">
        <v>28</v>
      </c>
      <c r="K25" t="s">
        <v>32</v>
      </c>
      <c r="M25">
        <v>1</v>
      </c>
      <c r="N25">
        <v>2</v>
      </c>
      <c r="O25">
        <v>3</v>
      </c>
      <c r="P25">
        <v>4</v>
      </c>
      <c r="Q25" t="s">
        <v>27</v>
      </c>
      <c r="R25" t="s">
        <v>28</v>
      </c>
    </row>
    <row r="26" spans="1:19" x14ac:dyDescent="0.25">
      <c r="B26">
        <v>1</v>
      </c>
      <c r="C26">
        <f>C17*$I17</f>
        <v>90.604532050287119</v>
      </c>
      <c r="D26">
        <f t="shared" ref="D26:F26" si="27">D17*$I17</f>
        <v>144.96725128045941</v>
      </c>
      <c r="E26">
        <f t="shared" si="27"/>
        <v>353.35767499611978</v>
      </c>
      <c r="F26">
        <f t="shared" si="27"/>
        <v>97.852894614310088</v>
      </c>
      <c r="G26">
        <f>SUM(C26:F26)</f>
        <v>686.78235294117644</v>
      </c>
      <c r="H26">
        <v>686.78235294117644</v>
      </c>
      <c r="I26">
        <f>H26/G26</f>
        <v>1</v>
      </c>
      <c r="L26">
        <v>1</v>
      </c>
      <c r="M26">
        <f>M17*$S17</f>
        <v>90.114477069311775</v>
      </c>
      <c r="N26">
        <f t="shared" ref="N26:P26" si="28">N17*$S17</f>
        <v>144.18316331089883</v>
      </c>
      <c r="O26">
        <f t="shared" si="28"/>
        <v>351.44646057031594</v>
      </c>
      <c r="P26">
        <f t="shared" si="28"/>
        <v>97.32363523485671</v>
      </c>
      <c r="Q26">
        <f>SUM(M26:P26)</f>
        <v>683.0677361853833</v>
      </c>
      <c r="R26">
        <v>686.78235294117644</v>
      </c>
      <c r="S26">
        <f>R26/Q26</f>
        <v>1.0054381382094513</v>
      </c>
    </row>
    <row r="27" spans="1:19" x14ac:dyDescent="0.25">
      <c r="B27">
        <v>2</v>
      </c>
      <c r="C27">
        <f t="shared" ref="C27:F27" si="29">C18*$I18</f>
        <v>186.27746896612572</v>
      </c>
      <c r="D27">
        <f t="shared" si="29"/>
        <v>325.98557069072007</v>
      </c>
      <c r="E27">
        <f t="shared" si="29"/>
        <v>116.42341810382858</v>
      </c>
      <c r="F27">
        <f t="shared" si="29"/>
        <v>314.34322888033716</v>
      </c>
      <c r="G27">
        <f t="shared" ref="G27:G29" si="30">SUM(C27:F27)</f>
        <v>943.02968664101149</v>
      </c>
      <c r="H27">
        <v>943.02968664101149</v>
      </c>
      <c r="I27">
        <f t="shared" ref="I27:I29" si="31">H27/G27</f>
        <v>1</v>
      </c>
      <c r="L27">
        <v>2</v>
      </c>
      <c r="M27">
        <f t="shared" ref="M27:P27" si="32">M18*$S18</f>
        <v>160.13309566250743</v>
      </c>
      <c r="N27">
        <f t="shared" si="32"/>
        <v>280.23291740938799</v>
      </c>
      <c r="O27">
        <f t="shared" si="32"/>
        <v>100.08318478906715</v>
      </c>
      <c r="P27">
        <f t="shared" si="32"/>
        <v>270.22459893048131</v>
      </c>
      <c r="Q27">
        <f t="shared" ref="Q27:Q29" si="33">SUM(M27:P27)</f>
        <v>810.67379679144381</v>
      </c>
      <c r="R27">
        <v>943.02968664101149</v>
      </c>
      <c r="S27">
        <f t="shared" ref="S27:S29" si="34">R27/Q27</f>
        <v>1.1632665202371379</v>
      </c>
    </row>
    <row r="28" spans="1:19" x14ac:dyDescent="0.25">
      <c r="B28">
        <v>3</v>
      </c>
      <c r="C28">
        <f t="shared" ref="C28:F28" si="35">C19*$I19</f>
        <v>344.75694696805834</v>
      </c>
      <c r="D28">
        <f t="shared" si="35"/>
        <v>155.23764966666792</v>
      </c>
      <c r="E28">
        <f t="shared" si="35"/>
        <v>58.214118625000474</v>
      </c>
      <c r="F28">
        <f t="shared" si="35"/>
        <v>488.99859645000396</v>
      </c>
      <c r="G28">
        <f t="shared" si="30"/>
        <v>1047.2073117097307</v>
      </c>
      <c r="H28">
        <v>1047.2073117097307</v>
      </c>
      <c r="I28">
        <f t="shared" si="31"/>
        <v>1</v>
      </c>
      <c r="L28">
        <v>3</v>
      </c>
      <c r="M28">
        <f t="shared" ref="M28:P28" si="36">M19*$S19</f>
        <v>326.19452821276752</v>
      </c>
      <c r="N28">
        <f t="shared" si="36"/>
        <v>146.87933728154636</v>
      </c>
      <c r="O28">
        <f t="shared" si="36"/>
        <v>55.07975148057988</v>
      </c>
      <c r="P28">
        <f t="shared" si="36"/>
        <v>462.66991243687102</v>
      </c>
      <c r="Q28">
        <f t="shared" si="33"/>
        <v>990.82352941176464</v>
      </c>
      <c r="R28">
        <v>1047.2073117097307</v>
      </c>
      <c r="S28">
        <f t="shared" si="34"/>
        <v>1.0569059783344468</v>
      </c>
    </row>
    <row r="29" spans="1:19" x14ac:dyDescent="0.25">
      <c r="B29">
        <v>4</v>
      </c>
      <c r="C29">
        <f t="shared" ref="C29:F29" si="37">C20*$I20</f>
        <v>291.04410369180022</v>
      </c>
      <c r="D29">
        <f t="shared" si="37"/>
        <v>269.13755825263246</v>
      </c>
      <c r="E29">
        <f t="shared" si="37"/>
        <v>300.43262316572924</v>
      </c>
      <c r="F29">
        <f t="shared" si="37"/>
        <v>54.766363597919394</v>
      </c>
      <c r="G29">
        <f t="shared" si="30"/>
        <v>915.38064870808137</v>
      </c>
      <c r="H29">
        <v>915.38064870808137</v>
      </c>
      <c r="I29">
        <f t="shared" si="31"/>
        <v>1</v>
      </c>
      <c r="L29">
        <v>4</v>
      </c>
      <c r="M29">
        <f t="shared" ref="M29:P29" si="38">M20*$S20</f>
        <v>281.14136477901184</v>
      </c>
      <c r="N29">
        <f t="shared" si="38"/>
        <v>259.98018678489268</v>
      </c>
      <c r="O29">
        <f t="shared" si="38"/>
        <v>290.2104410622058</v>
      </c>
      <c r="P29">
        <f t="shared" si="38"/>
        <v>52.902944985297928</v>
      </c>
      <c r="Q29">
        <f t="shared" si="33"/>
        <v>884.23493761140833</v>
      </c>
      <c r="R29">
        <v>915.38064870808137</v>
      </c>
      <c r="S29">
        <f t="shared" si="34"/>
        <v>1.0352233436747107</v>
      </c>
    </row>
    <row r="30" spans="1:19" x14ac:dyDescent="0.25">
      <c r="B30" t="s">
        <v>30</v>
      </c>
      <c r="C30">
        <f>SUM(C26:C29)</f>
        <v>912.68305167627136</v>
      </c>
      <c r="D30">
        <f t="shared" ref="D30" si="39">SUM(D26:D29)</f>
        <v>895.32802989047991</v>
      </c>
      <c r="E30">
        <f t="shared" ref="E30" si="40">SUM(E26:E29)</f>
        <v>828.42783489067801</v>
      </c>
      <c r="F30">
        <f t="shared" ref="F30" si="41">SUM(F26:F29)</f>
        <v>955.96108354257069</v>
      </c>
      <c r="L30" t="s">
        <v>30</v>
      </c>
      <c r="M30">
        <f>SUM(M26:M29)</f>
        <v>857.58346572359858</v>
      </c>
      <c r="N30">
        <f t="shared" ref="N30" si="42">SUM(N26:N29)</f>
        <v>831.27560478672581</v>
      </c>
      <c r="O30">
        <f t="shared" ref="O30" si="43">SUM(O26:O29)</f>
        <v>796.81983790216873</v>
      </c>
      <c r="P30">
        <f t="shared" ref="P30" si="44">SUM(P26:P29)</f>
        <v>883.12109158750707</v>
      </c>
    </row>
    <row r="31" spans="1:19" x14ac:dyDescent="0.25">
      <c r="B31" t="s">
        <v>29</v>
      </c>
      <c r="C31">
        <v>846.69999999999993</v>
      </c>
      <c r="D31">
        <v>942.8</v>
      </c>
      <c r="E31">
        <v>870.3</v>
      </c>
      <c r="F31">
        <v>932.6</v>
      </c>
      <c r="L31" t="s">
        <v>29</v>
      </c>
      <c r="M31">
        <v>846.69999999999993</v>
      </c>
      <c r="N31">
        <v>942.8</v>
      </c>
      <c r="O31">
        <v>870.3</v>
      </c>
      <c r="P31">
        <v>932.6</v>
      </c>
    </row>
    <row r="32" spans="1:19" x14ac:dyDescent="0.25">
      <c r="C32">
        <f>C31/C30</f>
        <v>0.92770430922861535</v>
      </c>
      <c r="D32">
        <f t="shared" ref="D32" si="45">D31/D30</f>
        <v>1.0530218741340278</v>
      </c>
      <c r="E32">
        <f t="shared" ref="E32" si="46">E31/E30</f>
        <v>1.0505441311189738</v>
      </c>
      <c r="F32">
        <f t="shared" ref="F32" si="47">F31/F30</f>
        <v>0.97556272536116229</v>
      </c>
      <c r="M32">
        <f>M31/M30</f>
        <v>0.98730914697100003</v>
      </c>
      <c r="N32">
        <f t="shared" ref="N32" si="48">N31/N30</f>
        <v>1.1341605534567409</v>
      </c>
      <c r="O32">
        <f t="shared" ref="O32" si="49">O31/O30</f>
        <v>1.0922167830199692</v>
      </c>
      <c r="P32">
        <f t="shared" ref="P32" si="50">P31/P30</f>
        <v>1.0560273204703436</v>
      </c>
    </row>
    <row r="34" spans="1:19" x14ac:dyDescent="0.25">
      <c r="A34" t="s">
        <v>33</v>
      </c>
      <c r="C34">
        <v>1</v>
      </c>
      <c r="D34">
        <v>2</v>
      </c>
      <c r="E34">
        <v>3</v>
      </c>
      <c r="F34">
        <v>4</v>
      </c>
      <c r="G34" t="s">
        <v>27</v>
      </c>
      <c r="H34" t="s">
        <v>28</v>
      </c>
      <c r="K34" t="s">
        <v>33</v>
      </c>
      <c r="M34">
        <v>1</v>
      </c>
      <c r="N34">
        <v>2</v>
      </c>
      <c r="O34">
        <v>3</v>
      </c>
      <c r="P34">
        <v>4</v>
      </c>
      <c r="Q34" t="s">
        <v>27</v>
      </c>
      <c r="R34" t="s">
        <v>28</v>
      </c>
    </row>
    <row r="35" spans="1:19" x14ac:dyDescent="0.25">
      <c r="B35">
        <v>1</v>
      </c>
      <c r="C35">
        <f>C26*C$32</f>
        <v>84.054214818693552</v>
      </c>
      <c r="D35">
        <f t="shared" ref="D35:F35" si="51">D26*D$32</f>
        <v>152.65368663140791</v>
      </c>
      <c r="E35">
        <f t="shared" si="51"/>
        <v>371.2178316530194</v>
      </c>
      <c r="F35">
        <f t="shared" si="51"/>
        <v>95.461636554414952</v>
      </c>
      <c r="G35">
        <f>SUM(C35:F35)</f>
        <v>703.38736965753583</v>
      </c>
      <c r="H35">
        <v>686.78235294117644</v>
      </c>
      <c r="I35">
        <f>H35/G35</f>
        <v>0.97639278520960082</v>
      </c>
      <c r="L35">
        <v>1</v>
      </c>
      <c r="M35">
        <f>M26*M$32</f>
        <v>88.970847485039954</v>
      </c>
      <c r="N35">
        <f t="shared" ref="N35:P35" si="52">N26*N$32</f>
        <v>163.52685629983267</v>
      </c>
      <c r="O35">
        <f t="shared" si="52"/>
        <v>383.85572256786492</v>
      </c>
      <c r="P35">
        <f t="shared" si="52"/>
        <v>102.77641773549885</v>
      </c>
      <c r="Q35">
        <f>SUM(M35:P35)</f>
        <v>739.12984408823638</v>
      </c>
      <c r="R35">
        <v>686.78235294117644</v>
      </c>
      <c r="S35">
        <f>R35/Q35</f>
        <v>0.92917686714215431</v>
      </c>
    </row>
    <row r="36" spans="1:19" x14ac:dyDescent="0.25">
      <c r="B36">
        <v>2</v>
      </c>
      <c r="C36">
        <f t="shared" ref="C36:F36" si="53">C27*C$32</f>
        <v>172.81041067207451</v>
      </c>
      <c r="D36">
        <f t="shared" si="53"/>
        <v>343.26993658939267</v>
      </c>
      <c r="E36">
        <f t="shared" si="53"/>
        <v>122.3079386137876</v>
      </c>
      <c r="F36">
        <f t="shared" si="53"/>
        <v>306.66153706532936</v>
      </c>
      <c r="G36">
        <f t="shared" ref="G36:G38" si="54">SUM(C36:F36)</f>
        <v>945.04982294058414</v>
      </c>
      <c r="H36">
        <v>943.02968664101149</v>
      </c>
      <c r="I36">
        <f t="shared" ref="I36:I38" si="55">H36/G36</f>
        <v>0.9978624023299778</v>
      </c>
      <c r="L36">
        <v>2</v>
      </c>
      <c r="M36">
        <f t="shared" ref="M36:P36" si="56">M27*M$32</f>
        <v>158.10087008037576</v>
      </c>
      <c r="N36">
        <f t="shared" si="56"/>
        <v>317.82912070582864</v>
      </c>
      <c r="O36">
        <f t="shared" si="56"/>
        <v>109.31253412470804</v>
      </c>
      <c r="P36">
        <f t="shared" si="56"/>
        <v>285.36455913372947</v>
      </c>
      <c r="Q36">
        <f t="shared" ref="Q36:Q38" si="57">SUM(M36:P36)</f>
        <v>870.60708404464185</v>
      </c>
      <c r="R36">
        <v>943.02968664101149</v>
      </c>
      <c r="S36">
        <f t="shared" ref="S36:S38" si="58">R36/Q36</f>
        <v>1.0831863235708017</v>
      </c>
    </row>
    <row r="37" spans="1:19" x14ac:dyDescent="0.25">
      <c r="B37">
        <v>3</v>
      </c>
      <c r="C37">
        <f t="shared" ref="C37:F37" si="59">C28*C$32</f>
        <v>319.83250533876895</v>
      </c>
      <c r="D37">
        <f t="shared" si="59"/>
        <v>163.46864078815628</v>
      </c>
      <c r="E37">
        <f t="shared" si="59"/>
        <v>61.156500669757996</v>
      </c>
      <c r="F37">
        <f t="shared" si="59"/>
        <v>477.04880345054903</v>
      </c>
      <c r="G37">
        <f t="shared" si="54"/>
        <v>1021.5064502472322</v>
      </c>
      <c r="H37">
        <v>1047.2073117097307</v>
      </c>
      <c r="I37">
        <f t="shared" si="55"/>
        <v>1.0251597642445411</v>
      </c>
      <c r="L37">
        <v>3</v>
      </c>
      <c r="M37">
        <f t="shared" ref="M37:P37" si="60">M28*M$32</f>
        <v>322.0548413963553</v>
      </c>
      <c r="N37">
        <f t="shared" si="60"/>
        <v>166.58475046259792</v>
      </c>
      <c r="O37">
        <f t="shared" si="60"/>
        <v>60.159028971658337</v>
      </c>
      <c r="P37">
        <f t="shared" si="60"/>
        <v>488.5920678929574</v>
      </c>
      <c r="Q37">
        <f t="shared" si="57"/>
        <v>1037.3906887235689</v>
      </c>
      <c r="R37">
        <v>1047.2073117097307</v>
      </c>
      <c r="S37">
        <f t="shared" si="58"/>
        <v>1.0094628022912373</v>
      </c>
    </row>
    <row r="38" spans="1:19" x14ac:dyDescent="0.25">
      <c r="B38">
        <v>4</v>
      </c>
      <c r="C38">
        <f t="shared" ref="C38:F38" si="61">C29*C$32</f>
        <v>270.00286917046304</v>
      </c>
      <c r="D38">
        <f t="shared" si="61"/>
        <v>283.40773599104313</v>
      </c>
      <c r="E38">
        <f t="shared" si="61"/>
        <v>315.61772906343509</v>
      </c>
      <c r="F38">
        <f t="shared" si="61"/>
        <v>53.428022929706593</v>
      </c>
      <c r="G38">
        <f t="shared" si="54"/>
        <v>922.45635715464789</v>
      </c>
      <c r="H38">
        <v>915.38064870808137</v>
      </c>
      <c r="I38">
        <f t="shared" si="55"/>
        <v>0.99232949245599888</v>
      </c>
      <c r="L38">
        <v>4</v>
      </c>
      <c r="M38">
        <f t="shared" ref="M38:P38" si="62">M29*M$32</f>
        <v>277.57344103822891</v>
      </c>
      <c r="N38">
        <f t="shared" si="62"/>
        <v>294.85927253174077</v>
      </c>
      <c r="O38">
        <f t="shared" si="62"/>
        <v>316.97271433576879</v>
      </c>
      <c r="P38">
        <f t="shared" si="62"/>
        <v>55.866955237814174</v>
      </c>
      <c r="Q38">
        <f t="shared" si="57"/>
        <v>945.27238314355259</v>
      </c>
      <c r="R38">
        <v>915.38064870808137</v>
      </c>
      <c r="S38">
        <f t="shared" si="58"/>
        <v>0.96837764969281692</v>
      </c>
    </row>
    <row r="39" spans="1:19" x14ac:dyDescent="0.25">
      <c r="B39" t="s">
        <v>30</v>
      </c>
      <c r="C39">
        <f>SUM(C35:C38)</f>
        <v>846.7</v>
      </c>
      <c r="D39">
        <f t="shared" ref="D39" si="63">SUM(D35:D38)</f>
        <v>942.8</v>
      </c>
      <c r="E39">
        <f t="shared" ref="E39" si="64">SUM(E35:E38)</f>
        <v>870.30000000000018</v>
      </c>
      <c r="F39">
        <f t="shared" ref="F39" si="65">SUM(F35:F38)</f>
        <v>932.59999999999991</v>
      </c>
      <c r="L39" t="s">
        <v>30</v>
      </c>
      <c r="M39">
        <f>SUM(M35:M38)</f>
        <v>846.69999999999993</v>
      </c>
      <c r="N39">
        <f t="shared" ref="N39" si="66">SUM(N35:N38)</f>
        <v>942.8</v>
      </c>
      <c r="O39">
        <f t="shared" ref="O39" si="67">SUM(O35:O38)</f>
        <v>870.30000000000018</v>
      </c>
      <c r="P39">
        <f t="shared" ref="P39" si="68">SUM(P35:P38)</f>
        <v>932.59999999999991</v>
      </c>
    </row>
    <row r="40" spans="1:19" x14ac:dyDescent="0.25">
      <c r="B40" t="s">
        <v>29</v>
      </c>
      <c r="C40">
        <v>846.69999999999993</v>
      </c>
      <c r="D40">
        <v>942.8</v>
      </c>
      <c r="E40">
        <v>870.3</v>
      </c>
      <c r="F40">
        <v>932.6</v>
      </c>
      <c r="L40" t="s">
        <v>29</v>
      </c>
      <c r="M40">
        <v>846.69999999999993</v>
      </c>
      <c r="N40">
        <v>942.8</v>
      </c>
      <c r="O40">
        <v>870.3</v>
      </c>
      <c r="P40">
        <v>932.6</v>
      </c>
    </row>
    <row r="41" spans="1:19" x14ac:dyDescent="0.25">
      <c r="C41">
        <f>C40/C39</f>
        <v>0.99999999999999989</v>
      </c>
      <c r="D41">
        <f t="shared" ref="D41" si="69">D40/D39</f>
        <v>1</v>
      </c>
      <c r="E41">
        <f t="shared" ref="E41" si="70">E40/E39</f>
        <v>0.99999999999999978</v>
      </c>
      <c r="F41">
        <f t="shared" ref="F41" si="71">F40/F39</f>
        <v>1.0000000000000002</v>
      </c>
      <c r="M41">
        <f>M40/M39</f>
        <v>1</v>
      </c>
      <c r="N41">
        <f t="shared" ref="N41" si="72">N40/N39</f>
        <v>1</v>
      </c>
      <c r="O41">
        <f t="shared" ref="O41" si="73">O40/O39</f>
        <v>0.99999999999999978</v>
      </c>
      <c r="P41">
        <f t="shared" ref="P41" si="74">P40/P39</f>
        <v>1.0000000000000002</v>
      </c>
    </row>
    <row r="43" spans="1:19" x14ac:dyDescent="0.25">
      <c r="A43" t="s">
        <v>34</v>
      </c>
      <c r="C43">
        <v>1</v>
      </c>
      <c r="D43">
        <v>2</v>
      </c>
      <c r="E43">
        <v>3</v>
      </c>
      <c r="F43">
        <v>4</v>
      </c>
      <c r="G43" t="s">
        <v>27</v>
      </c>
      <c r="H43" t="s">
        <v>28</v>
      </c>
      <c r="K43" t="s">
        <v>34</v>
      </c>
      <c r="M43">
        <v>1</v>
      </c>
      <c r="N43">
        <v>2</v>
      </c>
      <c r="O43">
        <v>3</v>
      </c>
      <c r="P43">
        <v>4</v>
      </c>
      <c r="Q43" t="s">
        <v>27</v>
      </c>
      <c r="R43" t="s">
        <v>28</v>
      </c>
    </row>
    <row r="44" spans="1:19" x14ac:dyDescent="0.25">
      <c r="B44">
        <v>1</v>
      </c>
      <c r="C44">
        <f>C35*$I35</f>
        <v>82.069928915430296</v>
      </c>
      <c r="D44">
        <f t="shared" ref="D44:F44" si="75">D35*$I35</f>
        <v>149.04995826255399</v>
      </c>
      <c r="E44">
        <f t="shared" si="75"/>
        <v>362.45441256716032</v>
      </c>
      <c r="F44">
        <f t="shared" si="75"/>
        <v>93.208053196031855</v>
      </c>
      <c r="G44">
        <f>SUM(C44:F44)</f>
        <v>686.78235294117644</v>
      </c>
      <c r="H44">
        <v>686.78235294117644</v>
      </c>
      <c r="I44">
        <f>H44/G44</f>
        <v>1</v>
      </c>
      <c r="L44">
        <v>1</v>
      </c>
      <c r="M44">
        <f>M35*$S35</f>
        <v>82.669653333131848</v>
      </c>
      <c r="N44">
        <f t="shared" ref="N44:P44" si="76">N35*$S35</f>
        <v>151.94537203028378</v>
      </c>
      <c r="O44">
        <f t="shared" si="76"/>
        <v>356.66985773019667</v>
      </c>
      <c r="P44">
        <f t="shared" si="76"/>
        <v>95.497469847564176</v>
      </c>
      <c r="Q44">
        <f>SUM(M44:P44)</f>
        <v>686.78235294117644</v>
      </c>
      <c r="R44">
        <v>686.78235294117644</v>
      </c>
      <c r="S44">
        <f>R44/Q44</f>
        <v>1</v>
      </c>
    </row>
    <row r="45" spans="1:19" x14ac:dyDescent="0.25">
      <c r="B45">
        <v>2</v>
      </c>
      <c r="C45">
        <f t="shared" ref="C45:F45" si="77">C36*$I36</f>
        <v>172.4410115408663</v>
      </c>
      <c r="D45">
        <f t="shared" si="77"/>
        <v>342.53616357275052</v>
      </c>
      <c r="E45">
        <f t="shared" si="77"/>
        <v>122.04649344918155</v>
      </c>
      <c r="F45">
        <f t="shared" si="77"/>
        <v>306.00601807821306</v>
      </c>
      <c r="G45">
        <f t="shared" ref="G45:G47" si="78">SUM(C45:F45)</f>
        <v>943.02968664101138</v>
      </c>
      <c r="H45">
        <v>943.02968664101149</v>
      </c>
      <c r="I45">
        <f t="shared" ref="I45:I47" si="79">H45/G45</f>
        <v>1.0000000000000002</v>
      </c>
      <c r="L45">
        <v>2</v>
      </c>
      <c r="M45">
        <f t="shared" ref="M45:P45" si="80">M36*$S36</f>
        <v>171.25270021570716</v>
      </c>
      <c r="N45">
        <f t="shared" si="80"/>
        <v>344.2681567810871</v>
      </c>
      <c r="O45">
        <f t="shared" si="80"/>
        <v>118.4058419587503</v>
      </c>
      <c r="P45">
        <f t="shared" si="80"/>
        <v>309.10298768546704</v>
      </c>
      <c r="Q45">
        <f t="shared" ref="Q45:Q47" si="81">SUM(M45:P45)</f>
        <v>943.02968664101161</v>
      </c>
      <c r="R45">
        <v>943.02968664101149</v>
      </c>
      <c r="S45">
        <f t="shared" ref="S45:S47" si="82">R45/Q45</f>
        <v>0.99999999999999989</v>
      </c>
    </row>
    <row r="46" spans="1:19" x14ac:dyDescent="0.25">
      <c r="B46">
        <v>3</v>
      </c>
      <c r="C46">
        <f t="shared" ref="C46:F46" si="83">C37*$I37</f>
        <v>327.8794157708333</v>
      </c>
      <c r="D46">
        <f t="shared" si="83"/>
        <v>167.58147325176188</v>
      </c>
      <c r="E46">
        <f t="shared" si="83"/>
        <v>62.695183808630226</v>
      </c>
      <c r="F46">
        <f t="shared" si="83"/>
        <v>489.05123887850527</v>
      </c>
      <c r="G46">
        <f t="shared" si="78"/>
        <v>1047.2073117097307</v>
      </c>
      <c r="H46">
        <v>1047.2073117097307</v>
      </c>
      <c r="I46">
        <f t="shared" si="79"/>
        <v>1</v>
      </c>
      <c r="L46">
        <v>3</v>
      </c>
      <c r="M46">
        <f t="shared" ref="M46:P46" si="84">M37*$S37</f>
        <v>325.10238268742478</v>
      </c>
      <c r="N46">
        <f t="shared" si="84"/>
        <v>168.16110902096059</v>
      </c>
      <c r="O46">
        <f t="shared" si="84"/>
        <v>60.728301968849955</v>
      </c>
      <c r="P46">
        <f t="shared" si="84"/>
        <v>493.21551803249525</v>
      </c>
      <c r="Q46">
        <f t="shared" si="81"/>
        <v>1047.2073117097304</v>
      </c>
      <c r="R46">
        <v>1047.2073117097307</v>
      </c>
      <c r="S46">
        <f t="shared" si="82"/>
        <v>1.0000000000000002</v>
      </c>
    </row>
    <row r="47" spans="1:19" x14ac:dyDescent="0.25">
      <c r="B47">
        <v>4</v>
      </c>
      <c r="C47">
        <f t="shared" ref="C47:F47" si="85">C38*$I38</f>
        <v>267.93181012558904</v>
      </c>
      <c r="D47">
        <f t="shared" si="85"/>
        <v>281.23385481409554</v>
      </c>
      <c r="E47">
        <f t="shared" si="85"/>
        <v>313.19678089163352</v>
      </c>
      <c r="F47">
        <f t="shared" si="85"/>
        <v>53.018202876763212</v>
      </c>
      <c r="G47">
        <f t="shared" si="78"/>
        <v>915.38064870808137</v>
      </c>
      <c r="H47">
        <v>915.38064870808137</v>
      </c>
      <c r="I47">
        <f t="shared" si="79"/>
        <v>1</v>
      </c>
      <c r="L47">
        <v>4</v>
      </c>
      <c r="M47">
        <f t="shared" ref="M47:P47" si="86">M38*$S38</f>
        <v>268.79591644974778</v>
      </c>
      <c r="N47">
        <f t="shared" si="86"/>
        <v>285.53512932442089</v>
      </c>
      <c r="O47">
        <f t="shared" si="86"/>
        <v>306.94929212522442</v>
      </c>
      <c r="P47">
        <f t="shared" si="86"/>
        <v>54.100310808688299</v>
      </c>
      <c r="Q47">
        <f t="shared" si="81"/>
        <v>915.38064870808137</v>
      </c>
      <c r="R47">
        <v>915.38064870808137</v>
      </c>
      <c r="S47">
        <f t="shared" si="82"/>
        <v>1</v>
      </c>
    </row>
    <row r="48" spans="1:19" x14ac:dyDescent="0.25">
      <c r="B48" t="s">
        <v>30</v>
      </c>
      <c r="C48">
        <f>SUM(C44:C47)</f>
        <v>850.32216635271902</v>
      </c>
      <c r="D48">
        <f t="shared" ref="D48" si="87">SUM(D44:D47)</f>
        <v>940.40144990116187</v>
      </c>
      <c r="E48">
        <f t="shared" ref="E48" si="88">SUM(E44:E47)</f>
        <v>860.39287071660556</v>
      </c>
      <c r="F48">
        <f t="shared" ref="F48" si="89">SUM(F44:F47)</f>
        <v>941.28351302951341</v>
      </c>
      <c r="L48" t="s">
        <v>30</v>
      </c>
      <c r="M48">
        <f>SUM(M44:M47)</f>
        <v>847.82065268601161</v>
      </c>
      <c r="N48">
        <f t="shared" ref="N48" si="90">SUM(N44:N47)</f>
        <v>949.90976715675242</v>
      </c>
      <c r="O48">
        <f t="shared" ref="O48" si="91">SUM(O44:O47)</f>
        <v>842.75329378302126</v>
      </c>
      <c r="P48">
        <f t="shared" ref="P48" si="92">SUM(P44:P47)</f>
        <v>951.91628637421479</v>
      </c>
    </row>
    <row r="49" spans="1:19" x14ac:dyDescent="0.25">
      <c r="B49" t="s">
        <v>29</v>
      </c>
      <c r="C49">
        <v>846.69999999999993</v>
      </c>
      <c r="D49">
        <v>942.8</v>
      </c>
      <c r="E49">
        <v>870.3</v>
      </c>
      <c r="F49">
        <v>932.6</v>
      </c>
      <c r="L49" t="s">
        <v>29</v>
      </c>
      <c r="M49">
        <v>846.69999999999993</v>
      </c>
      <c r="N49">
        <v>942.8</v>
      </c>
      <c r="O49">
        <v>870.3</v>
      </c>
      <c r="P49">
        <v>932.6</v>
      </c>
    </row>
    <row r="50" spans="1:19" x14ac:dyDescent="0.25">
      <c r="C50">
        <f>C49/C48</f>
        <v>0.99574024235043102</v>
      </c>
      <c r="D50">
        <f t="shared" ref="D50" si="93">D49/D48</f>
        <v>1.0025505597626314</v>
      </c>
      <c r="E50">
        <f t="shared" ref="E50" si="94">E49/E48</f>
        <v>1.0115146575716543</v>
      </c>
      <c r="F50">
        <f t="shared" ref="F50" si="95">F49/F48</f>
        <v>0.99077481661017774</v>
      </c>
      <c r="M50">
        <f>M49/M48</f>
        <v>0.99867819605188746</v>
      </c>
      <c r="N50">
        <f t="shared" ref="N50" si="96">N49/N48</f>
        <v>0.99251532366275874</v>
      </c>
      <c r="O50">
        <f t="shared" ref="O50" si="97">O49/O48</f>
        <v>1.0326865601359145</v>
      </c>
      <c r="P50">
        <f t="shared" ref="P50" si="98">P49/P48</f>
        <v>0.97970799885377613</v>
      </c>
    </row>
    <row r="52" spans="1:19" x14ac:dyDescent="0.25">
      <c r="A52" t="s">
        <v>36</v>
      </c>
      <c r="C52">
        <v>1</v>
      </c>
      <c r="D52">
        <v>2</v>
      </c>
      <c r="E52">
        <v>3</v>
      </c>
      <c r="F52">
        <v>4</v>
      </c>
      <c r="G52" t="s">
        <v>27</v>
      </c>
      <c r="H52" t="s">
        <v>28</v>
      </c>
      <c r="K52" t="s">
        <v>36</v>
      </c>
      <c r="M52">
        <v>1</v>
      </c>
      <c r="N52">
        <v>2</v>
      </c>
      <c r="O52">
        <v>3</v>
      </c>
      <c r="P52">
        <v>4</v>
      </c>
      <c r="Q52" t="s">
        <v>27</v>
      </c>
      <c r="R52" t="s">
        <v>28</v>
      </c>
    </row>
    <row r="53" spans="1:19" x14ac:dyDescent="0.25">
      <c r="B53">
        <v>1</v>
      </c>
      <c r="C53">
        <f>C44*C$50</f>
        <v>81.720330907933203</v>
      </c>
      <c r="D53">
        <f t="shared" ref="D53:F53" si="99">D44*D$50</f>
        <v>149.43011908872035</v>
      </c>
      <c r="E53">
        <f t="shared" si="99"/>
        <v>366.62795101320626</v>
      </c>
      <c r="F53">
        <f t="shared" si="99"/>
        <v>92.348191811890146</v>
      </c>
      <c r="G53">
        <f>SUM(C53:F53)</f>
        <v>690.12659282175002</v>
      </c>
      <c r="H53">
        <v>686.78235294117644</v>
      </c>
      <c r="I53">
        <f>H53/G53</f>
        <v>0.99515416459044148</v>
      </c>
      <c r="L53">
        <v>1</v>
      </c>
      <c r="M53">
        <f>M44*M$50</f>
        <v>82.560380258967015</v>
      </c>
      <c r="N53">
        <f t="shared" ref="N53:P53" si="100">N44*N$50</f>
        <v>150.8081100996954</v>
      </c>
      <c r="O53">
        <f t="shared" si="100"/>
        <v>368.32816848356282</v>
      </c>
      <c r="P53">
        <f t="shared" si="100"/>
        <v>93.559635079955925</v>
      </c>
      <c r="Q53">
        <f>SUM(M53:P53)</f>
        <v>695.25629392218116</v>
      </c>
      <c r="R53">
        <v>686.78235294117644</v>
      </c>
      <c r="S53">
        <f>R53/Q53</f>
        <v>0.98781177379466745</v>
      </c>
    </row>
    <row r="54" spans="1:19" x14ac:dyDescent="0.25">
      <c r="B54">
        <v>2</v>
      </c>
      <c r="C54">
        <f t="shared" ref="C54:F54" si="101">C45*C$50</f>
        <v>171.70645462285569</v>
      </c>
      <c r="D54">
        <f t="shared" si="101"/>
        <v>343.40982252880531</v>
      </c>
      <c r="E54">
        <f t="shared" si="101"/>
        <v>123.45181702907003</v>
      </c>
      <c r="F54">
        <f t="shared" si="101"/>
        <v>303.18305644305229</v>
      </c>
      <c r="G54">
        <f t="shared" ref="G54:G56" si="102">SUM(C54:F54)</f>
        <v>941.75115062378336</v>
      </c>
      <c r="H54">
        <v>943.02968664101149</v>
      </c>
      <c r="I54">
        <f t="shared" ref="I54:I56" si="103">H54/G54</f>
        <v>1.0013576155615858</v>
      </c>
      <c r="L54">
        <v>2</v>
      </c>
      <c r="M54">
        <f t="shared" ref="M54:P54" si="104">M45*M$50</f>
        <v>171.02633772043711</v>
      </c>
      <c r="N54">
        <f t="shared" si="104"/>
        <v>341.69142105436202</v>
      </c>
      <c r="O54">
        <f t="shared" si="104"/>
        <v>122.27612163237859</v>
      </c>
      <c r="P54">
        <f t="shared" si="104"/>
        <v>302.8306695050523</v>
      </c>
      <c r="Q54">
        <f t="shared" ref="Q54:Q56" si="105">SUM(M54:P54)</f>
        <v>937.82454991222994</v>
      </c>
      <c r="R54">
        <v>943.02968664101149</v>
      </c>
      <c r="S54">
        <f t="shared" ref="S54:S56" si="106">R54/Q54</f>
        <v>1.0055502244308583</v>
      </c>
    </row>
    <row r="55" spans="1:19" x14ac:dyDescent="0.25">
      <c r="B55">
        <v>3</v>
      </c>
      <c r="C55">
        <f t="shared" ref="C55:F55" si="107">C46*C$50</f>
        <v>326.48272892136731</v>
      </c>
      <c r="D55">
        <f t="shared" si="107"/>
        <v>168.00889981440031</v>
      </c>
      <c r="E55">
        <f t="shared" si="107"/>
        <v>63.417097381578529</v>
      </c>
      <c r="F55">
        <f t="shared" si="107"/>
        <v>484.53965151283131</v>
      </c>
      <c r="G55">
        <f t="shared" si="102"/>
        <v>1042.4483776301774</v>
      </c>
      <c r="H55">
        <v>1047.2073117097307</v>
      </c>
      <c r="I55">
        <f t="shared" si="103"/>
        <v>1.0045651508330531</v>
      </c>
      <c r="L55">
        <v>3</v>
      </c>
      <c r="M55">
        <f t="shared" ref="M55:P55" si="108">M46*M$50</f>
        <v>324.67266107444777</v>
      </c>
      <c r="N55">
        <f t="shared" si="108"/>
        <v>166.90247754742717</v>
      </c>
      <c r="O55">
        <f t="shared" si="108"/>
        <v>62.713301263106743</v>
      </c>
      <c r="P55">
        <f t="shared" si="108"/>
        <v>483.20718817524448</v>
      </c>
      <c r="Q55">
        <f t="shared" si="105"/>
        <v>1037.4956280602262</v>
      </c>
      <c r="R55">
        <v>1047.2073117097307</v>
      </c>
      <c r="S55">
        <f t="shared" si="106"/>
        <v>1.0093606983844954</v>
      </c>
    </row>
    <row r="56" spans="1:19" x14ac:dyDescent="0.25">
      <c r="B56">
        <v>4</v>
      </c>
      <c r="C56">
        <f t="shared" ref="C56:F56" si="109">C47*C$50</f>
        <v>266.79048554784367</v>
      </c>
      <c r="D56">
        <f t="shared" si="109"/>
        <v>281.95115856807411</v>
      </c>
      <c r="E56">
        <f t="shared" si="109"/>
        <v>316.80313457614511</v>
      </c>
      <c r="F56">
        <f t="shared" si="109"/>
        <v>52.52910023222627</v>
      </c>
      <c r="G56">
        <f t="shared" si="102"/>
        <v>918.07387892428915</v>
      </c>
      <c r="H56">
        <v>915.38064870808137</v>
      </c>
      <c r="I56">
        <f t="shared" si="103"/>
        <v>0.99706643410946028</v>
      </c>
      <c r="L56">
        <v>4</v>
      </c>
      <c r="M56">
        <f t="shared" ref="M56:P56" si="110">M47*M$50</f>
        <v>268.44062094614799</v>
      </c>
      <c r="N56">
        <f t="shared" si="110"/>
        <v>283.39799129851525</v>
      </c>
      <c r="O56">
        <f t="shared" si="110"/>
        <v>316.98240862095196</v>
      </c>
      <c r="P56">
        <f t="shared" si="110"/>
        <v>53.002507239747331</v>
      </c>
      <c r="Q56">
        <f t="shared" si="105"/>
        <v>921.82352810536236</v>
      </c>
      <c r="R56">
        <v>915.38064870808137</v>
      </c>
      <c r="S56">
        <f t="shared" si="106"/>
        <v>0.99301072363544118</v>
      </c>
    </row>
    <row r="57" spans="1:19" x14ac:dyDescent="0.25">
      <c r="B57" t="s">
        <v>30</v>
      </c>
      <c r="C57">
        <f>SUM(C53:C56)</f>
        <v>846.69999999999982</v>
      </c>
      <c r="D57">
        <f t="shared" ref="D57" si="111">SUM(D53:D56)</f>
        <v>942.80000000000007</v>
      </c>
      <c r="E57">
        <f t="shared" ref="E57" si="112">SUM(E53:E56)</f>
        <v>870.3</v>
      </c>
      <c r="F57">
        <f t="shared" ref="F57" si="113">SUM(F53:F56)</f>
        <v>932.6</v>
      </c>
      <c r="G57">
        <f>SUM(G53:G56)</f>
        <v>3592.4</v>
      </c>
      <c r="L57" t="s">
        <v>30</v>
      </c>
      <c r="M57">
        <f>SUM(M53:M56)</f>
        <v>846.69999999999993</v>
      </c>
      <c r="N57">
        <f t="shared" ref="N57" si="114">SUM(N53:N56)</f>
        <v>942.8</v>
      </c>
      <c r="O57">
        <f t="shared" ref="O57" si="115">SUM(O53:O56)</f>
        <v>870.30000000000018</v>
      </c>
      <c r="P57">
        <f t="shared" ref="P57" si="116">SUM(P53:P56)</f>
        <v>932.59999999999991</v>
      </c>
      <c r="Q57">
        <f>SUM(Q53:Q56)</f>
        <v>3592.3999999999996</v>
      </c>
    </row>
    <row r="58" spans="1:19" x14ac:dyDescent="0.25">
      <c r="B58" t="s">
        <v>29</v>
      </c>
      <c r="C58">
        <v>846.69999999999993</v>
      </c>
      <c r="D58">
        <v>942.8</v>
      </c>
      <c r="E58">
        <v>870.3</v>
      </c>
      <c r="F58">
        <v>932.6</v>
      </c>
      <c r="L58" t="s">
        <v>29</v>
      </c>
      <c r="M58">
        <v>846.69999999999993</v>
      </c>
      <c r="N58">
        <v>942.8</v>
      </c>
      <c r="O58">
        <v>870.3</v>
      </c>
      <c r="P58">
        <v>932.6</v>
      </c>
    </row>
    <row r="59" spans="1:19" x14ac:dyDescent="0.25">
      <c r="C59">
        <f>C58/C57</f>
        <v>1.0000000000000002</v>
      </c>
      <c r="D59">
        <f t="shared" ref="D59" si="117">D58/D57</f>
        <v>0.99999999999999989</v>
      </c>
      <c r="E59">
        <f t="shared" ref="E59" si="118">E58/E57</f>
        <v>1</v>
      </c>
      <c r="F59">
        <f t="shared" ref="F59" si="119">F58/F57</f>
        <v>1</v>
      </c>
      <c r="M59">
        <f>M58/M57</f>
        <v>1</v>
      </c>
      <c r="N59">
        <f t="shared" ref="N59" si="120">N58/N57</f>
        <v>1</v>
      </c>
      <c r="O59">
        <f t="shared" ref="O59" si="121">O58/O57</f>
        <v>0.99999999999999978</v>
      </c>
      <c r="P59">
        <f t="shared" ref="P59" si="122">P58/P57</f>
        <v>1.0000000000000002</v>
      </c>
    </row>
    <row r="61" spans="1:19" x14ac:dyDescent="0.25">
      <c r="A61" t="s">
        <v>35</v>
      </c>
      <c r="C61">
        <v>1</v>
      </c>
      <c r="D61">
        <v>2</v>
      </c>
      <c r="E61">
        <v>3</v>
      </c>
      <c r="F61">
        <v>4</v>
      </c>
      <c r="K61" t="s">
        <v>35</v>
      </c>
      <c r="M61">
        <v>1</v>
      </c>
      <c r="N61">
        <v>2</v>
      </c>
      <c r="O61">
        <v>3</v>
      </c>
      <c r="P61">
        <v>4</v>
      </c>
    </row>
    <row r="62" spans="1:19" x14ac:dyDescent="0.25">
      <c r="B62">
        <v>1</v>
      </c>
      <c r="C62">
        <f>C53*C3</f>
        <v>408.60165453966601</v>
      </c>
      <c r="D62">
        <f t="shared" ref="D62:F62" si="123">D53*D3</f>
        <v>2390.8819054195255</v>
      </c>
      <c r="E62">
        <f t="shared" si="123"/>
        <v>4766.1633631716813</v>
      </c>
      <c r="F62">
        <f t="shared" si="123"/>
        <v>1662.2674526140227</v>
      </c>
      <c r="L62">
        <v>1</v>
      </c>
      <c r="M62">
        <f>M53*M3</f>
        <v>412.80190129483509</v>
      </c>
      <c r="N62">
        <f t="shared" ref="N62:P62" si="124">N53*N3</f>
        <v>2412.9297615951264</v>
      </c>
      <c r="O62">
        <f t="shared" si="124"/>
        <v>4788.2661902863165</v>
      </c>
      <c r="P62">
        <f t="shared" si="124"/>
        <v>1684.0734314392066</v>
      </c>
    </row>
    <row r="63" spans="1:19" x14ac:dyDescent="0.25">
      <c r="B63">
        <v>2</v>
      </c>
      <c r="C63">
        <f t="shared" ref="C63:F63" si="125">C54*C4</f>
        <v>2747.303273965691</v>
      </c>
      <c r="D63">
        <f t="shared" si="125"/>
        <v>2403.8687577016372</v>
      </c>
      <c r="E63">
        <f t="shared" si="125"/>
        <v>2469.0363405814005</v>
      </c>
      <c r="F63">
        <f t="shared" si="125"/>
        <v>3638.1966773166278</v>
      </c>
      <c r="L63">
        <v>2</v>
      </c>
      <c r="M63">
        <f t="shared" ref="M63:P63" si="126">M54*M4</f>
        <v>2736.4214035269938</v>
      </c>
      <c r="N63">
        <f t="shared" si="126"/>
        <v>2391.8399473805343</v>
      </c>
      <c r="O63">
        <f t="shared" si="126"/>
        <v>2445.5224326475718</v>
      </c>
      <c r="P63">
        <f t="shared" si="126"/>
        <v>3633.9680340606274</v>
      </c>
    </row>
    <row r="64" spans="1:19" x14ac:dyDescent="0.25">
      <c r="B64">
        <v>3</v>
      </c>
      <c r="C64">
        <f t="shared" ref="C64:F64" si="127">C55*C5</f>
        <v>4244.2754759777754</v>
      </c>
      <c r="D64">
        <f t="shared" si="127"/>
        <v>3360.1779962880064</v>
      </c>
      <c r="E64">
        <f t="shared" si="127"/>
        <v>126.83419476315706</v>
      </c>
      <c r="F64">
        <f t="shared" si="127"/>
        <v>4360.8568636154814</v>
      </c>
      <c r="L64">
        <v>3</v>
      </c>
      <c r="M64">
        <f t="shared" ref="M64:P64" si="128">M55*M5</f>
        <v>4220.7445939678209</v>
      </c>
      <c r="N64">
        <f t="shared" si="128"/>
        <v>3338.0495509485436</v>
      </c>
      <c r="O64">
        <f t="shared" si="128"/>
        <v>125.42660252621349</v>
      </c>
      <c r="P64">
        <f t="shared" si="128"/>
        <v>4348.8646935772003</v>
      </c>
    </row>
    <row r="65" spans="1:16" x14ac:dyDescent="0.25">
      <c r="B65">
        <v>4</v>
      </c>
      <c r="C65">
        <f t="shared" ref="C65:F65" si="129">C56*C6</f>
        <v>4802.2287398611861</v>
      </c>
      <c r="D65">
        <f t="shared" si="129"/>
        <v>3383.4139028168893</v>
      </c>
      <c r="E65">
        <f t="shared" si="129"/>
        <v>2851.228211185306</v>
      </c>
      <c r="F65">
        <f t="shared" si="129"/>
        <v>157.58730069667882</v>
      </c>
      <c r="L65">
        <v>4</v>
      </c>
      <c r="M65">
        <f t="shared" ref="M65:P65" si="130">M56*M6</f>
        <v>4831.931177030664</v>
      </c>
      <c r="N65">
        <f t="shared" si="130"/>
        <v>3400.7758955821828</v>
      </c>
      <c r="O65">
        <f t="shared" si="130"/>
        <v>2852.8416775885676</v>
      </c>
      <c r="P65">
        <f t="shared" si="130"/>
        <v>159.00752171924199</v>
      </c>
    </row>
    <row r="66" spans="1:16" x14ac:dyDescent="0.25">
      <c r="B66" t="s">
        <v>30</v>
      </c>
      <c r="L66" t="s">
        <v>30</v>
      </c>
    </row>
    <row r="67" spans="1:16" x14ac:dyDescent="0.25">
      <c r="B67" t="s">
        <v>29</v>
      </c>
      <c r="L67" t="s">
        <v>29</v>
      </c>
    </row>
    <row r="69" spans="1:16" x14ac:dyDescent="0.25">
      <c r="A69" t="s">
        <v>37</v>
      </c>
      <c r="B69">
        <f>SUM(M62:P65)</f>
        <v>43783.464815171661</v>
      </c>
      <c r="C69">
        <f>SUM(C62:F65)</f>
        <v>43772.92211051473</v>
      </c>
    </row>
    <row r="70" spans="1:16" x14ac:dyDescent="0.25">
      <c r="A70" t="s">
        <v>38</v>
      </c>
      <c r="B70">
        <f>B69/Q57</f>
        <v>12.187803366877761</v>
      </c>
      <c r="C70">
        <f>C69/G57</f>
        <v>12.184868642276676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Trip Prod &amp; Attr</vt:lpstr>
      <vt:lpstr>Skims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2018-06-11T01:56:04Z</dcterms:modified>
</cp:coreProperties>
</file>