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vedrak\KS_personal\USP_587\"/>
    </mc:Choice>
  </mc:AlternateContent>
  <bookViews>
    <workbookView xWindow="0" yWindow="0" windowWidth="21570" windowHeight="7980" activeTab="6"/>
  </bookViews>
  <sheets>
    <sheet name="Trip_Prod&amp;Attr" sheetId="1" r:id="rId1"/>
    <sheet name="Skims" sheetId="4" r:id="rId2"/>
    <sheet name="Skims_calib_f" sheetId="9" r:id="rId3"/>
    <sheet name="Skims_calib_f2" sheetId="10" r:id="rId4"/>
    <sheet name="F-factors Lookup Table" sheetId="3" r:id="rId5"/>
    <sheet name="F-factors_calib" sheetId="6" r:id="rId6"/>
    <sheet name="Observed Trips" sheetId="2" r:id="rId7"/>
  </sheets>
  <calcPr calcId="152511"/>
  <pivotCaches>
    <pivotCache cacheId="10" r:id="rId8"/>
  </pivotCaches>
</workbook>
</file>

<file path=xl/calcChain.xml><?xml version="1.0" encoding="utf-8"?>
<calcChain xmlns="http://schemas.openxmlformats.org/spreadsheetml/2006/main">
  <c r="I54" i="2" l="1"/>
  <c r="I55" i="2"/>
  <c r="I56" i="2"/>
  <c r="I57" i="2"/>
  <c r="I58" i="2"/>
  <c r="I59" i="2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C145" i="10"/>
  <c r="Q145" i="10" s="1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C146" i="10"/>
  <c r="D146" i="10"/>
  <c r="E146" i="10"/>
  <c r="Q146" i="10" s="1"/>
  <c r="F146" i="10"/>
  <c r="G146" i="10"/>
  <c r="H146" i="10"/>
  <c r="I146" i="10"/>
  <c r="J146" i="10"/>
  <c r="K146" i="10"/>
  <c r="L146" i="10"/>
  <c r="M146" i="10"/>
  <c r="N146" i="10"/>
  <c r="O146" i="10"/>
  <c r="P146" i="10"/>
  <c r="C147" i="10"/>
  <c r="D147" i="10"/>
  <c r="E147" i="10"/>
  <c r="F147" i="10"/>
  <c r="G147" i="10"/>
  <c r="Q147" i="10" s="1"/>
  <c r="H147" i="10"/>
  <c r="I147" i="10"/>
  <c r="J147" i="10"/>
  <c r="K147" i="10"/>
  <c r="L147" i="10"/>
  <c r="M147" i="10"/>
  <c r="N147" i="10"/>
  <c r="O147" i="10"/>
  <c r="P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C149" i="10"/>
  <c r="Q149" i="10" s="1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C150" i="10"/>
  <c r="D150" i="10"/>
  <c r="E150" i="10"/>
  <c r="Q150" i="10" s="1"/>
  <c r="F150" i="10"/>
  <c r="G150" i="10"/>
  <c r="H150" i="10"/>
  <c r="I150" i="10"/>
  <c r="J150" i="10"/>
  <c r="K150" i="10"/>
  <c r="L150" i="10"/>
  <c r="M150" i="10"/>
  <c r="N150" i="10"/>
  <c r="O150" i="10"/>
  <c r="P150" i="10"/>
  <c r="C151" i="10"/>
  <c r="D151" i="10"/>
  <c r="E151" i="10"/>
  <c r="F151" i="10"/>
  <c r="G151" i="10"/>
  <c r="Q151" i="10" s="1"/>
  <c r="H151" i="10"/>
  <c r="I151" i="10"/>
  <c r="J151" i="10"/>
  <c r="K151" i="10"/>
  <c r="L151" i="10"/>
  <c r="M151" i="10"/>
  <c r="N151" i="10"/>
  <c r="O151" i="10"/>
  <c r="P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C153" i="10"/>
  <c r="Q153" i="10" s="1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C154" i="10"/>
  <c r="D154" i="10"/>
  <c r="E154" i="10"/>
  <c r="Q154" i="10" s="1"/>
  <c r="F154" i="10"/>
  <c r="G154" i="10"/>
  <c r="H154" i="10"/>
  <c r="I154" i="10"/>
  <c r="J154" i="10"/>
  <c r="K154" i="10"/>
  <c r="L154" i="10"/>
  <c r="M154" i="10"/>
  <c r="N154" i="10"/>
  <c r="O154" i="10"/>
  <c r="P154" i="10"/>
  <c r="C155" i="10"/>
  <c r="D155" i="10"/>
  <c r="E155" i="10"/>
  <c r="F155" i="10"/>
  <c r="G155" i="10"/>
  <c r="Q155" i="10" s="1"/>
  <c r="H155" i="10"/>
  <c r="I155" i="10"/>
  <c r="J155" i="10"/>
  <c r="K155" i="10"/>
  <c r="L155" i="10"/>
  <c r="M155" i="10"/>
  <c r="N155" i="10"/>
  <c r="O155" i="10"/>
  <c r="P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D143" i="10"/>
  <c r="Q143" i="10"/>
  <c r="R143" i="10"/>
  <c r="C143" i="10"/>
  <c r="Q144" i="10"/>
  <c r="R144" i="10"/>
  <c r="R145" i="10"/>
  <c r="R146" i="10"/>
  <c r="R147" i="10"/>
  <c r="Q148" i="10"/>
  <c r="R148" i="10"/>
  <c r="R149" i="10"/>
  <c r="R150" i="10"/>
  <c r="R151" i="10"/>
  <c r="Q152" i="10"/>
  <c r="R152" i="10"/>
  <c r="R153" i="10"/>
  <c r="R154" i="10"/>
  <c r="R155" i="10"/>
  <c r="Q156" i="10"/>
  <c r="R156" i="10"/>
  <c r="Q97" i="4"/>
  <c r="R97" i="4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C23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O78" i="10"/>
  <c r="O118" i="10" s="1"/>
  <c r="L78" i="10"/>
  <c r="L118" i="10" s="1"/>
  <c r="P58" i="10"/>
  <c r="O58" i="10"/>
  <c r="O98" i="10" s="1"/>
  <c r="O138" i="10" s="1"/>
  <c r="N58" i="10"/>
  <c r="M58" i="10"/>
  <c r="L58" i="10"/>
  <c r="L98" i="10" s="1"/>
  <c r="L138" i="10" s="1"/>
  <c r="K58" i="10"/>
  <c r="J58" i="10"/>
  <c r="J98" i="10" s="1"/>
  <c r="J138" i="10" s="1"/>
  <c r="I58" i="10"/>
  <c r="H58" i="10"/>
  <c r="G58" i="10"/>
  <c r="G98" i="10" s="1"/>
  <c r="G138" i="10" s="1"/>
  <c r="F58" i="10"/>
  <c r="E58" i="10"/>
  <c r="D58" i="10"/>
  <c r="D98" i="10" s="1"/>
  <c r="D138" i="10" s="1"/>
  <c r="C58" i="10"/>
  <c r="R36" i="10"/>
  <c r="R35" i="10"/>
  <c r="R75" i="10" s="1"/>
  <c r="R135" i="10" s="1"/>
  <c r="R34" i="10"/>
  <c r="R33" i="10"/>
  <c r="R53" i="10" s="1"/>
  <c r="R113" i="10" s="1"/>
  <c r="R32" i="10"/>
  <c r="R52" i="10" s="1"/>
  <c r="R112" i="10" s="1"/>
  <c r="R31" i="10"/>
  <c r="R91" i="10" s="1"/>
  <c r="R30" i="10"/>
  <c r="R50" i="10" s="1"/>
  <c r="R110" i="10" s="1"/>
  <c r="R29" i="10"/>
  <c r="R89" i="10" s="1"/>
  <c r="R28" i="10"/>
  <c r="R27" i="10"/>
  <c r="R26" i="10"/>
  <c r="R25" i="10"/>
  <c r="R24" i="10"/>
  <c r="R23" i="10"/>
  <c r="R83" i="10" s="1"/>
  <c r="C119" i="9"/>
  <c r="Q97" i="9"/>
  <c r="R157" i="10" l="1"/>
  <c r="G78" i="10"/>
  <c r="G118" i="10" s="1"/>
  <c r="Q34" i="10"/>
  <c r="S34" i="10" s="1"/>
  <c r="D54" i="10" s="1"/>
  <c r="Q33" i="10"/>
  <c r="S33" i="10" s="1"/>
  <c r="P53" i="10" s="1"/>
  <c r="Q32" i="10"/>
  <c r="S32" i="10" s="1"/>
  <c r="D52" i="10" s="1"/>
  <c r="Q26" i="10"/>
  <c r="S26" i="10" s="1"/>
  <c r="R51" i="10"/>
  <c r="R111" i="10" s="1"/>
  <c r="R71" i="10"/>
  <c r="R131" i="10" s="1"/>
  <c r="R49" i="10"/>
  <c r="R109" i="10" s="1"/>
  <c r="K37" i="10"/>
  <c r="R64" i="10"/>
  <c r="R124" i="10" s="1"/>
  <c r="R84" i="10"/>
  <c r="R85" i="10"/>
  <c r="R65" i="10"/>
  <c r="R125" i="10" s="1"/>
  <c r="R45" i="10"/>
  <c r="R105" i="10" s="1"/>
  <c r="R96" i="10"/>
  <c r="R76" i="10"/>
  <c r="R136" i="10" s="1"/>
  <c r="R56" i="10"/>
  <c r="R116" i="10" s="1"/>
  <c r="Q24" i="10"/>
  <c r="S24" i="10" s="1"/>
  <c r="R67" i="10"/>
  <c r="R127" i="10" s="1"/>
  <c r="R87" i="10"/>
  <c r="R47" i="10"/>
  <c r="R107" i="10" s="1"/>
  <c r="Q28" i="10"/>
  <c r="S28" i="10" s="1"/>
  <c r="Q29" i="10"/>
  <c r="S29" i="10" s="1"/>
  <c r="I49" i="10" s="1"/>
  <c r="Q35" i="10"/>
  <c r="S35" i="10" s="1"/>
  <c r="H55" i="10" s="1"/>
  <c r="R94" i="10"/>
  <c r="R74" i="10"/>
  <c r="R134" i="10" s="1"/>
  <c r="R54" i="10"/>
  <c r="R114" i="10" s="1"/>
  <c r="L37" i="10"/>
  <c r="M37" i="10"/>
  <c r="R88" i="10"/>
  <c r="R68" i="10"/>
  <c r="R128" i="10" s="1"/>
  <c r="R48" i="10"/>
  <c r="R108" i="10" s="1"/>
  <c r="F37" i="10"/>
  <c r="R86" i="10"/>
  <c r="R66" i="10"/>
  <c r="R126" i="10" s="1"/>
  <c r="R46" i="10"/>
  <c r="R106" i="10" s="1"/>
  <c r="I37" i="10"/>
  <c r="Q31" i="10"/>
  <c r="S31" i="10" s="1"/>
  <c r="L51" i="10" s="1"/>
  <c r="N37" i="10"/>
  <c r="Q30" i="10"/>
  <c r="S30" i="10" s="1"/>
  <c r="G37" i="10"/>
  <c r="O37" i="10"/>
  <c r="Q36" i="10"/>
  <c r="S36" i="10" s="1"/>
  <c r="R72" i="10"/>
  <c r="R132" i="10" s="1"/>
  <c r="R92" i="10"/>
  <c r="D37" i="10"/>
  <c r="E37" i="10"/>
  <c r="H37" i="10"/>
  <c r="P37" i="10"/>
  <c r="R44" i="10"/>
  <c r="R104" i="10" s="1"/>
  <c r="Q27" i="10"/>
  <c r="S27" i="10" s="1"/>
  <c r="O47" i="10" s="1"/>
  <c r="Q25" i="10"/>
  <c r="S25" i="10" s="1"/>
  <c r="O45" i="10" s="1"/>
  <c r="E78" i="10"/>
  <c r="E118" i="10" s="1"/>
  <c r="E98" i="10"/>
  <c r="E138" i="10" s="1"/>
  <c r="M78" i="10"/>
  <c r="M118" i="10" s="1"/>
  <c r="M98" i="10"/>
  <c r="M138" i="10" s="1"/>
  <c r="J37" i="10"/>
  <c r="F98" i="10"/>
  <c r="F138" i="10" s="1"/>
  <c r="F78" i="10"/>
  <c r="F118" i="10" s="1"/>
  <c r="N98" i="10"/>
  <c r="N138" i="10" s="1"/>
  <c r="N78" i="10"/>
  <c r="N118" i="10" s="1"/>
  <c r="R63" i="10"/>
  <c r="R123" i="10" s="1"/>
  <c r="R69" i="10"/>
  <c r="R129" i="10" s="1"/>
  <c r="R90" i="10"/>
  <c r="R70" i="10"/>
  <c r="R130" i="10" s="1"/>
  <c r="R55" i="10"/>
  <c r="R115" i="10" s="1"/>
  <c r="H98" i="10"/>
  <c r="H138" i="10" s="1"/>
  <c r="H78" i="10"/>
  <c r="H118" i="10" s="1"/>
  <c r="P98" i="10"/>
  <c r="P138" i="10" s="1"/>
  <c r="P78" i="10"/>
  <c r="P118" i="10" s="1"/>
  <c r="D78" i="10"/>
  <c r="D118" i="10" s="1"/>
  <c r="I98" i="10"/>
  <c r="I138" i="10" s="1"/>
  <c r="I78" i="10"/>
  <c r="I118" i="10" s="1"/>
  <c r="R93" i="10"/>
  <c r="R73" i="10"/>
  <c r="R133" i="10" s="1"/>
  <c r="J78" i="10"/>
  <c r="J118" i="10" s="1"/>
  <c r="C98" i="10"/>
  <c r="C138" i="10" s="1"/>
  <c r="C78" i="10"/>
  <c r="C118" i="10" s="1"/>
  <c r="K98" i="10"/>
  <c r="K138" i="10" s="1"/>
  <c r="K78" i="10"/>
  <c r="K118" i="10" s="1"/>
  <c r="R43" i="10"/>
  <c r="R103" i="10" s="1"/>
  <c r="R95" i="10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C10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C23" i="9"/>
  <c r="P58" i="9"/>
  <c r="P78" i="9" s="1"/>
  <c r="O58" i="9"/>
  <c r="O78" i="9" s="1"/>
  <c r="N58" i="9"/>
  <c r="N98" i="9" s="1"/>
  <c r="M58" i="9"/>
  <c r="M78" i="9" s="1"/>
  <c r="L58" i="9"/>
  <c r="K58" i="9"/>
  <c r="J58" i="9"/>
  <c r="I58" i="9"/>
  <c r="I78" i="9" s="1"/>
  <c r="H58" i="9"/>
  <c r="H78" i="9" s="1"/>
  <c r="G58" i="9"/>
  <c r="G78" i="9" s="1"/>
  <c r="F58" i="9"/>
  <c r="F98" i="9" s="1"/>
  <c r="E58" i="9"/>
  <c r="E78" i="9" s="1"/>
  <c r="D58" i="9"/>
  <c r="D98" i="9" s="1"/>
  <c r="C58" i="9"/>
  <c r="R36" i="9"/>
  <c r="R35" i="9"/>
  <c r="R75" i="9" s="1"/>
  <c r="R34" i="9"/>
  <c r="R33" i="9"/>
  <c r="R32" i="9"/>
  <c r="R72" i="9" s="1"/>
  <c r="R31" i="9"/>
  <c r="R30" i="9"/>
  <c r="R29" i="9"/>
  <c r="R89" i="9" s="1"/>
  <c r="R28" i="9"/>
  <c r="R27" i="9"/>
  <c r="R87" i="9" s="1"/>
  <c r="R26" i="9"/>
  <c r="R66" i="9" s="1"/>
  <c r="R25" i="9"/>
  <c r="R24" i="9"/>
  <c r="R23" i="9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4" i="6"/>
  <c r="C53" i="10" l="1"/>
  <c r="L53" i="10"/>
  <c r="M53" i="10"/>
  <c r="R137" i="10"/>
  <c r="H53" i="10"/>
  <c r="I46" i="10"/>
  <c r="P46" i="10"/>
  <c r="M46" i="10"/>
  <c r="O46" i="10"/>
  <c r="K46" i="10"/>
  <c r="E46" i="10"/>
  <c r="I53" i="10"/>
  <c r="R117" i="10"/>
  <c r="F53" i="10"/>
  <c r="N53" i="10"/>
  <c r="F47" i="10"/>
  <c r="G53" i="10"/>
  <c r="L54" i="10"/>
  <c r="K53" i="10"/>
  <c r="J53" i="10"/>
  <c r="O53" i="10"/>
  <c r="D53" i="10"/>
  <c r="E53" i="10"/>
  <c r="H50" i="10"/>
  <c r="O50" i="10"/>
  <c r="M50" i="10"/>
  <c r="K54" i="10"/>
  <c r="C54" i="10"/>
  <c r="G51" i="10"/>
  <c r="C51" i="10"/>
  <c r="N52" i="10"/>
  <c r="I54" i="10"/>
  <c r="H46" i="10"/>
  <c r="K47" i="10"/>
  <c r="M52" i="10"/>
  <c r="H49" i="10"/>
  <c r="L46" i="10"/>
  <c r="J46" i="10"/>
  <c r="I47" i="10"/>
  <c r="J54" i="10"/>
  <c r="P47" i="10"/>
  <c r="N49" i="10"/>
  <c r="G46" i="10"/>
  <c r="D46" i="10"/>
  <c r="C46" i="10"/>
  <c r="D50" i="10"/>
  <c r="J44" i="10"/>
  <c r="C44" i="10"/>
  <c r="F44" i="10"/>
  <c r="L44" i="10"/>
  <c r="D44" i="10"/>
  <c r="E44" i="10"/>
  <c r="M44" i="10"/>
  <c r="G44" i="10"/>
  <c r="H44" i="10"/>
  <c r="K44" i="10"/>
  <c r="N44" i="10"/>
  <c r="O44" i="10"/>
  <c r="P44" i="10"/>
  <c r="C45" i="10"/>
  <c r="J45" i="10"/>
  <c r="E45" i="10"/>
  <c r="M45" i="10"/>
  <c r="G45" i="10"/>
  <c r="M56" i="10"/>
  <c r="E56" i="10"/>
  <c r="L56" i="10"/>
  <c r="D56" i="10"/>
  <c r="K56" i="10"/>
  <c r="C56" i="10"/>
  <c r="F56" i="10"/>
  <c r="N56" i="10"/>
  <c r="J56" i="10"/>
  <c r="H56" i="10"/>
  <c r="P56" i="10"/>
  <c r="G56" i="10"/>
  <c r="I56" i="10"/>
  <c r="O56" i="10"/>
  <c r="M48" i="10"/>
  <c r="E48" i="10"/>
  <c r="L48" i="10"/>
  <c r="D48" i="10"/>
  <c r="K48" i="10"/>
  <c r="C48" i="10"/>
  <c r="I48" i="10"/>
  <c r="F48" i="10"/>
  <c r="N48" i="10"/>
  <c r="P48" i="10"/>
  <c r="H48" i="10"/>
  <c r="G48" i="10"/>
  <c r="O48" i="10"/>
  <c r="J48" i="10"/>
  <c r="R77" i="10"/>
  <c r="J51" i="10"/>
  <c r="I51" i="10"/>
  <c r="P51" i="10"/>
  <c r="H51" i="10"/>
  <c r="N55" i="10"/>
  <c r="F55" i="10"/>
  <c r="M55" i="10"/>
  <c r="E55" i="10"/>
  <c r="L55" i="10"/>
  <c r="D55" i="10"/>
  <c r="G55" i="10"/>
  <c r="O55" i="10"/>
  <c r="O51" i="10"/>
  <c r="E50" i="10"/>
  <c r="D51" i="10"/>
  <c r="J55" i="10"/>
  <c r="K50" i="10"/>
  <c r="C50" i="10"/>
  <c r="J50" i="10"/>
  <c r="I50" i="10"/>
  <c r="L50" i="10"/>
  <c r="N50" i="10"/>
  <c r="I52" i="10"/>
  <c r="P52" i="10"/>
  <c r="H52" i="10"/>
  <c r="O52" i="10"/>
  <c r="G52" i="10"/>
  <c r="J52" i="10"/>
  <c r="F45" i="10"/>
  <c r="N45" i="10"/>
  <c r="C47" i="10"/>
  <c r="J47" i="10"/>
  <c r="P49" i="10"/>
  <c r="I55" i="10"/>
  <c r="H47" i="10"/>
  <c r="F50" i="10"/>
  <c r="M49" i="10"/>
  <c r="G47" i="10"/>
  <c r="C52" i="10"/>
  <c r="F49" i="10"/>
  <c r="F52" i="10"/>
  <c r="P45" i="10"/>
  <c r="E52" i="10"/>
  <c r="G50" i="10"/>
  <c r="I45" i="10"/>
  <c r="L49" i="10"/>
  <c r="D49" i="10"/>
  <c r="K49" i="10"/>
  <c r="C49" i="10"/>
  <c r="J49" i="10"/>
  <c r="E49" i="10"/>
  <c r="N51" i="10"/>
  <c r="H45" i="10"/>
  <c r="K45" i="10"/>
  <c r="M51" i="10"/>
  <c r="P50" i="10"/>
  <c r="K52" i="10"/>
  <c r="O54" i="10"/>
  <c r="G54" i="10"/>
  <c r="N54" i="10"/>
  <c r="F54" i="10"/>
  <c r="M54" i="10"/>
  <c r="E54" i="10"/>
  <c r="P54" i="10"/>
  <c r="K55" i="10"/>
  <c r="L45" i="10"/>
  <c r="O49" i="10"/>
  <c r="I44" i="10"/>
  <c r="N46" i="10"/>
  <c r="F46" i="10"/>
  <c r="R97" i="10"/>
  <c r="K51" i="10"/>
  <c r="P55" i="10"/>
  <c r="N47" i="10"/>
  <c r="M47" i="10"/>
  <c r="E47" i="10"/>
  <c r="L47" i="10"/>
  <c r="D47" i="10"/>
  <c r="F51" i="10"/>
  <c r="E51" i="10"/>
  <c r="L52" i="10"/>
  <c r="C55" i="10"/>
  <c r="D45" i="10"/>
  <c r="G49" i="10"/>
  <c r="H54" i="10"/>
  <c r="R57" i="10"/>
  <c r="H98" i="9"/>
  <c r="R46" i="9"/>
  <c r="O37" i="9"/>
  <c r="L37" i="9"/>
  <c r="Q26" i="9"/>
  <c r="S26" i="9" s="1"/>
  <c r="Q24" i="9"/>
  <c r="S24" i="9" s="1"/>
  <c r="I44" i="9" s="1"/>
  <c r="Q25" i="9"/>
  <c r="S25" i="9" s="1"/>
  <c r="H45" i="9" s="1"/>
  <c r="P98" i="9"/>
  <c r="G37" i="9"/>
  <c r="Q27" i="9"/>
  <c r="S27" i="9" s="1"/>
  <c r="F47" i="9" s="1"/>
  <c r="R70" i="9"/>
  <c r="R90" i="9"/>
  <c r="Q32" i="9"/>
  <c r="S32" i="9" s="1"/>
  <c r="R94" i="9"/>
  <c r="R54" i="9"/>
  <c r="Q35" i="9"/>
  <c r="S35" i="9" s="1"/>
  <c r="H55" i="9" s="1"/>
  <c r="Q23" i="9"/>
  <c r="S23" i="9" s="1"/>
  <c r="J43" i="9" s="1"/>
  <c r="R71" i="9"/>
  <c r="R91" i="9"/>
  <c r="R51" i="9"/>
  <c r="R55" i="9"/>
  <c r="R95" i="9"/>
  <c r="Q36" i="9"/>
  <c r="S36" i="9" s="1"/>
  <c r="R50" i="9"/>
  <c r="C98" i="9"/>
  <c r="C78" i="9"/>
  <c r="K98" i="9"/>
  <c r="K78" i="9"/>
  <c r="R74" i="9"/>
  <c r="K37" i="9"/>
  <c r="J37" i="9"/>
  <c r="R83" i="9"/>
  <c r="R63" i="9"/>
  <c r="Q30" i="9"/>
  <c r="S30" i="9" s="1"/>
  <c r="Q33" i="9"/>
  <c r="S33" i="9" s="1"/>
  <c r="N53" i="9" s="1"/>
  <c r="Q34" i="9"/>
  <c r="S34" i="9" s="1"/>
  <c r="R96" i="9"/>
  <c r="R76" i="9"/>
  <c r="R44" i="9"/>
  <c r="R84" i="9"/>
  <c r="R64" i="9"/>
  <c r="G47" i="9"/>
  <c r="C37" i="9"/>
  <c r="P37" i="9"/>
  <c r="R65" i="9"/>
  <c r="R85" i="9"/>
  <c r="R45" i="9"/>
  <c r="H47" i="9"/>
  <c r="D37" i="9"/>
  <c r="R43" i="9"/>
  <c r="R56" i="9"/>
  <c r="E37" i="9"/>
  <c r="M37" i="9"/>
  <c r="R86" i="9"/>
  <c r="G98" i="9"/>
  <c r="O98" i="9"/>
  <c r="L47" i="9"/>
  <c r="Q31" i="9"/>
  <c r="S31" i="9" s="1"/>
  <c r="F37" i="9"/>
  <c r="N37" i="9"/>
  <c r="R67" i="9"/>
  <c r="R47" i="9"/>
  <c r="Q28" i="9"/>
  <c r="S28" i="9" s="1"/>
  <c r="K48" i="9" s="1"/>
  <c r="H37" i="9"/>
  <c r="K47" i="9"/>
  <c r="R88" i="9"/>
  <c r="R68" i="9"/>
  <c r="R48" i="9"/>
  <c r="Q29" i="9"/>
  <c r="S29" i="9" s="1"/>
  <c r="K49" i="9" s="1"/>
  <c r="I37" i="9"/>
  <c r="J98" i="9"/>
  <c r="D78" i="9"/>
  <c r="L98" i="9"/>
  <c r="L78" i="9"/>
  <c r="R69" i="9"/>
  <c r="R92" i="9"/>
  <c r="R52" i="9"/>
  <c r="R93" i="9"/>
  <c r="R73" i="9"/>
  <c r="R53" i="9"/>
  <c r="R49" i="9"/>
  <c r="J78" i="9"/>
  <c r="I98" i="9"/>
  <c r="E98" i="9"/>
  <c r="M98" i="9"/>
  <c r="F78" i="9"/>
  <c r="N78" i="9"/>
  <c r="Q53" i="10" l="1"/>
  <c r="S53" i="10" s="1"/>
  <c r="Q46" i="10"/>
  <c r="S46" i="10" s="1"/>
  <c r="Q47" i="10"/>
  <c r="S47" i="10" s="1"/>
  <c r="Q54" i="10"/>
  <c r="S54" i="10" s="1"/>
  <c r="Q48" i="10"/>
  <c r="S48" i="10" s="1"/>
  <c r="Q45" i="10"/>
  <c r="S45" i="10" s="1"/>
  <c r="Q50" i="10"/>
  <c r="S50" i="10" s="1"/>
  <c r="Q44" i="10"/>
  <c r="S44" i="10" s="1"/>
  <c r="Q56" i="10"/>
  <c r="S56" i="10" s="1"/>
  <c r="Q55" i="10"/>
  <c r="S55" i="10" s="1"/>
  <c r="Q49" i="10"/>
  <c r="S49" i="10" s="1"/>
  <c r="Q51" i="10"/>
  <c r="S51" i="10" s="1"/>
  <c r="Q52" i="10"/>
  <c r="S52" i="10" s="1"/>
  <c r="M45" i="9"/>
  <c r="I45" i="9"/>
  <c r="P49" i="9"/>
  <c r="P45" i="9"/>
  <c r="C47" i="9"/>
  <c r="J47" i="9"/>
  <c r="N45" i="9"/>
  <c r="G45" i="9"/>
  <c r="I47" i="9"/>
  <c r="G53" i="9"/>
  <c r="J45" i="9"/>
  <c r="L49" i="9"/>
  <c r="D47" i="9"/>
  <c r="P47" i="9"/>
  <c r="O47" i="9"/>
  <c r="O45" i="9"/>
  <c r="K45" i="9"/>
  <c r="J53" i="9"/>
  <c r="E45" i="9"/>
  <c r="E53" i="9"/>
  <c r="I49" i="9"/>
  <c r="F45" i="9"/>
  <c r="L45" i="9"/>
  <c r="C45" i="9"/>
  <c r="P53" i="9"/>
  <c r="D45" i="9"/>
  <c r="H52" i="9"/>
  <c r="L52" i="9"/>
  <c r="I46" i="9"/>
  <c r="D46" i="9"/>
  <c r="I53" i="9"/>
  <c r="H49" i="9"/>
  <c r="L53" i="9"/>
  <c r="K53" i="9"/>
  <c r="M53" i="9"/>
  <c r="P51" i="9"/>
  <c r="C51" i="9"/>
  <c r="D51" i="9"/>
  <c r="J48" i="9"/>
  <c r="L48" i="9"/>
  <c r="O53" i="9"/>
  <c r="N49" i="9"/>
  <c r="E49" i="9"/>
  <c r="C53" i="9"/>
  <c r="P48" i="9"/>
  <c r="M47" i="9"/>
  <c r="E47" i="9"/>
  <c r="N47" i="9"/>
  <c r="L46" i="9"/>
  <c r="O48" i="9"/>
  <c r="N48" i="9"/>
  <c r="J44" i="9"/>
  <c r="J49" i="9"/>
  <c r="D53" i="9"/>
  <c r="G48" i="9"/>
  <c r="M46" i="9"/>
  <c r="C48" i="9"/>
  <c r="O46" i="9"/>
  <c r="H48" i="9"/>
  <c r="F44" i="9"/>
  <c r="I48" i="9"/>
  <c r="F53" i="9"/>
  <c r="E46" i="9"/>
  <c r="G49" i="9"/>
  <c r="O43" i="9"/>
  <c r="H43" i="9"/>
  <c r="G43" i="9"/>
  <c r="L43" i="9"/>
  <c r="C43" i="9"/>
  <c r="E43" i="9"/>
  <c r="D43" i="9"/>
  <c r="F43" i="9"/>
  <c r="K43" i="9"/>
  <c r="M43" i="9"/>
  <c r="P43" i="9"/>
  <c r="I43" i="9"/>
  <c r="K50" i="9"/>
  <c r="N50" i="9"/>
  <c r="H50" i="9"/>
  <c r="E50" i="9"/>
  <c r="P50" i="9"/>
  <c r="I50" i="9"/>
  <c r="M50" i="9"/>
  <c r="L50" i="9"/>
  <c r="D50" i="9"/>
  <c r="C50" i="9"/>
  <c r="G50" i="9"/>
  <c r="J50" i="9"/>
  <c r="O50" i="9"/>
  <c r="F50" i="9"/>
  <c r="K56" i="9"/>
  <c r="F56" i="9"/>
  <c r="D56" i="9"/>
  <c r="P56" i="9"/>
  <c r="C56" i="9"/>
  <c r="L56" i="9"/>
  <c r="M56" i="9"/>
  <c r="H56" i="9"/>
  <c r="E56" i="9"/>
  <c r="G56" i="9"/>
  <c r="J56" i="9"/>
  <c r="N56" i="9"/>
  <c r="O56" i="9"/>
  <c r="I56" i="9"/>
  <c r="E54" i="9"/>
  <c r="M54" i="9"/>
  <c r="C54" i="9"/>
  <c r="G54" i="9"/>
  <c r="J54" i="9"/>
  <c r="H54" i="9"/>
  <c r="O54" i="9"/>
  <c r="P54" i="9"/>
  <c r="I54" i="9"/>
  <c r="D54" i="9"/>
  <c r="N54" i="9"/>
  <c r="K54" i="9"/>
  <c r="F54" i="9"/>
  <c r="L54" i="9"/>
  <c r="R97" i="9"/>
  <c r="O51" i="9"/>
  <c r="M55" i="9"/>
  <c r="J51" i="9"/>
  <c r="G46" i="9"/>
  <c r="P52" i="9"/>
  <c r="G51" i="9"/>
  <c r="M44" i="9"/>
  <c r="I51" i="9"/>
  <c r="E55" i="9"/>
  <c r="F49" i="9"/>
  <c r="H46" i="9"/>
  <c r="F48" i="9"/>
  <c r="R77" i="9"/>
  <c r="E44" i="9"/>
  <c r="D49" i="9"/>
  <c r="P55" i="9"/>
  <c r="D52" i="9"/>
  <c r="J46" i="9"/>
  <c r="K52" i="9"/>
  <c r="O55" i="9"/>
  <c r="K51" i="9"/>
  <c r="N51" i="9"/>
  <c r="M52" i="9"/>
  <c r="O44" i="9"/>
  <c r="P46" i="9"/>
  <c r="P44" i="9"/>
  <c r="C52" i="9"/>
  <c r="K46" i="9"/>
  <c r="R57" i="9"/>
  <c r="E51" i="9"/>
  <c r="K44" i="9"/>
  <c r="M51" i="9"/>
  <c r="N46" i="9"/>
  <c r="L44" i="9"/>
  <c r="H44" i="9"/>
  <c r="N43" i="9"/>
  <c r="L55" i="9"/>
  <c r="D55" i="9"/>
  <c r="K55" i="9"/>
  <c r="C55" i="9"/>
  <c r="N55" i="9"/>
  <c r="G52" i="9"/>
  <c r="E52" i="9"/>
  <c r="O52" i="9"/>
  <c r="F52" i="9"/>
  <c r="J52" i="9"/>
  <c r="N52" i="9"/>
  <c r="G55" i="9"/>
  <c r="J55" i="9"/>
  <c r="I55" i="9"/>
  <c r="F46" i="9"/>
  <c r="L51" i="9"/>
  <c r="H51" i="9"/>
  <c r="N44" i="9"/>
  <c r="D48" i="9"/>
  <c r="M48" i="9"/>
  <c r="E48" i="9"/>
  <c r="C46" i="9"/>
  <c r="G44" i="9"/>
  <c r="C44" i="9"/>
  <c r="M49" i="9"/>
  <c r="C49" i="9"/>
  <c r="D44" i="9"/>
  <c r="I52" i="9"/>
  <c r="H53" i="9"/>
  <c r="O49" i="9"/>
  <c r="F51" i="9"/>
  <c r="F55" i="9"/>
  <c r="Q45" i="9" l="1"/>
  <c r="S45" i="9" s="1"/>
  <c r="Q47" i="9"/>
  <c r="S47" i="9" s="1"/>
  <c r="Q48" i="9"/>
  <c r="S48" i="9" s="1"/>
  <c r="J57" i="9"/>
  <c r="J59" i="9" s="1"/>
  <c r="J68" i="9" s="1"/>
  <c r="M57" i="9"/>
  <c r="M59" i="9" s="1"/>
  <c r="M67" i="9" s="1"/>
  <c r="D57" i="9"/>
  <c r="D59" i="9" s="1"/>
  <c r="D74" i="9" s="1"/>
  <c r="Q43" i="9"/>
  <c r="S43" i="9" s="1"/>
  <c r="F57" i="9"/>
  <c r="F59" i="9" s="1"/>
  <c r="F70" i="9" s="1"/>
  <c r="C57" i="9"/>
  <c r="C59" i="9" s="1"/>
  <c r="C68" i="9" s="1"/>
  <c r="K57" i="9"/>
  <c r="K59" i="9" s="1"/>
  <c r="K73" i="9" s="1"/>
  <c r="I57" i="9"/>
  <c r="I59" i="9" s="1"/>
  <c r="I68" i="9" s="1"/>
  <c r="Q55" i="9"/>
  <c r="S55" i="9" s="1"/>
  <c r="G57" i="9"/>
  <c r="G59" i="9" s="1"/>
  <c r="G72" i="9" s="1"/>
  <c r="Q46" i="9"/>
  <c r="S46" i="9" s="1"/>
  <c r="Q51" i="9"/>
  <c r="S51" i="9" s="1"/>
  <c r="D65" i="9"/>
  <c r="Q44" i="9"/>
  <c r="S44" i="9" s="1"/>
  <c r="N57" i="9"/>
  <c r="N59" i="9" s="1"/>
  <c r="N66" i="9" s="1"/>
  <c r="O57" i="9"/>
  <c r="O59" i="9" s="1"/>
  <c r="Q49" i="9"/>
  <c r="S49" i="9" s="1"/>
  <c r="P57" i="9"/>
  <c r="P59" i="9" s="1"/>
  <c r="H57" i="9"/>
  <c r="H59" i="9" s="1"/>
  <c r="H76" i="9" s="1"/>
  <c r="F68" i="9"/>
  <c r="Q56" i="9"/>
  <c r="S56" i="9" s="1"/>
  <c r="Q52" i="9"/>
  <c r="S52" i="9" s="1"/>
  <c r="Q50" i="9"/>
  <c r="S50" i="9" s="1"/>
  <c r="L57" i="9"/>
  <c r="L59" i="9" s="1"/>
  <c r="L75" i="9" s="1"/>
  <c r="E57" i="9"/>
  <c r="E59" i="9" s="1"/>
  <c r="E76" i="9" s="1"/>
  <c r="Q53" i="9"/>
  <c r="S53" i="9" s="1"/>
  <c r="D66" i="9"/>
  <c r="Q54" i="9"/>
  <c r="S54" i="9" s="1"/>
  <c r="D68" i="9" l="1"/>
  <c r="M75" i="9"/>
  <c r="J64" i="9"/>
  <c r="M68" i="9"/>
  <c r="M74" i="9"/>
  <c r="M70" i="9"/>
  <c r="M72" i="9"/>
  <c r="M63" i="9"/>
  <c r="M64" i="9"/>
  <c r="M76" i="9"/>
  <c r="M69" i="9"/>
  <c r="J66" i="9"/>
  <c r="M71" i="9"/>
  <c r="M73" i="9"/>
  <c r="M66" i="9"/>
  <c r="M65" i="9"/>
  <c r="K75" i="9"/>
  <c r="D76" i="9"/>
  <c r="D64" i="9"/>
  <c r="H70" i="9"/>
  <c r="D72" i="9"/>
  <c r="K66" i="9"/>
  <c r="J63" i="9"/>
  <c r="D70" i="9"/>
  <c r="K64" i="9"/>
  <c r="D75" i="9"/>
  <c r="J65" i="9"/>
  <c r="J71" i="9"/>
  <c r="J74" i="9"/>
  <c r="K72" i="9"/>
  <c r="J69" i="9"/>
  <c r="D73" i="9"/>
  <c r="J76" i="9"/>
  <c r="J72" i="9"/>
  <c r="D71" i="9"/>
  <c r="J75" i="9"/>
  <c r="K69" i="9"/>
  <c r="D63" i="9"/>
  <c r="N70" i="9"/>
  <c r="K76" i="9"/>
  <c r="J73" i="9"/>
  <c r="K68" i="9"/>
  <c r="K71" i="9"/>
  <c r="J67" i="9"/>
  <c r="K63" i="9"/>
  <c r="K74" i="9"/>
  <c r="J70" i="9"/>
  <c r="D69" i="9"/>
  <c r="D67" i="9"/>
  <c r="I65" i="9"/>
  <c r="I69" i="9"/>
  <c r="I71" i="9"/>
  <c r="I63" i="9"/>
  <c r="K65" i="9"/>
  <c r="I64" i="9"/>
  <c r="K70" i="9"/>
  <c r="I70" i="9"/>
  <c r="I75" i="9"/>
  <c r="I66" i="9"/>
  <c r="I72" i="9"/>
  <c r="I73" i="9"/>
  <c r="I76" i="9"/>
  <c r="I67" i="9"/>
  <c r="I74" i="9"/>
  <c r="K67" i="9"/>
  <c r="N76" i="9"/>
  <c r="G66" i="9"/>
  <c r="L74" i="9"/>
  <c r="L64" i="9"/>
  <c r="F66" i="9"/>
  <c r="C76" i="9"/>
  <c r="C66" i="9"/>
  <c r="F72" i="9"/>
  <c r="F75" i="9"/>
  <c r="F71" i="9"/>
  <c r="C71" i="9"/>
  <c r="F65" i="9"/>
  <c r="C74" i="9"/>
  <c r="H73" i="9"/>
  <c r="F76" i="9"/>
  <c r="C75" i="9"/>
  <c r="F73" i="9"/>
  <c r="F74" i="9"/>
  <c r="H64" i="9"/>
  <c r="E75" i="9"/>
  <c r="C63" i="9"/>
  <c r="F67" i="9"/>
  <c r="C65" i="9"/>
  <c r="F63" i="9"/>
  <c r="C70" i="9"/>
  <c r="F69" i="9"/>
  <c r="F64" i="9"/>
  <c r="C67" i="9"/>
  <c r="N74" i="9"/>
  <c r="C72" i="9"/>
  <c r="C64" i="9"/>
  <c r="C73" i="9"/>
  <c r="H66" i="9"/>
  <c r="C69" i="9"/>
  <c r="E74" i="9"/>
  <c r="P65" i="9"/>
  <c r="P69" i="9"/>
  <c r="P68" i="9"/>
  <c r="P67" i="9"/>
  <c r="P63" i="9"/>
  <c r="P73" i="9"/>
  <c r="P71" i="9"/>
  <c r="O65" i="9"/>
  <c r="O63" i="9"/>
  <c r="O67" i="9"/>
  <c r="O73" i="9"/>
  <c r="O66" i="9"/>
  <c r="O68" i="9"/>
  <c r="P64" i="9"/>
  <c r="G67" i="9"/>
  <c r="G69" i="9"/>
  <c r="G65" i="9"/>
  <c r="G63" i="9"/>
  <c r="G68" i="9"/>
  <c r="G73" i="9"/>
  <c r="G64" i="9"/>
  <c r="O76" i="9"/>
  <c r="P70" i="9"/>
  <c r="P72" i="9"/>
  <c r="N72" i="9"/>
  <c r="O69" i="9"/>
  <c r="O75" i="9"/>
  <c r="O64" i="9"/>
  <c r="E67" i="9"/>
  <c r="E69" i="9"/>
  <c r="E73" i="9"/>
  <c r="E66" i="9"/>
  <c r="E65" i="9"/>
  <c r="E63" i="9"/>
  <c r="P76" i="9"/>
  <c r="O71" i="9"/>
  <c r="E70" i="9"/>
  <c r="N63" i="9"/>
  <c r="O74" i="9"/>
  <c r="E68" i="9"/>
  <c r="L70" i="9"/>
  <c r="N67" i="9"/>
  <c r="N68" i="9"/>
  <c r="N65" i="9"/>
  <c r="N69" i="9"/>
  <c r="N73" i="9"/>
  <c r="P74" i="9"/>
  <c r="G71" i="9"/>
  <c r="G74" i="9"/>
  <c r="E64" i="9"/>
  <c r="L76" i="9"/>
  <c r="P66" i="9"/>
  <c r="L71" i="9"/>
  <c r="E72" i="9"/>
  <c r="G76" i="9"/>
  <c r="O72" i="9"/>
  <c r="N64" i="9"/>
  <c r="N71" i="9"/>
  <c r="G70" i="9"/>
  <c r="E71" i="9"/>
  <c r="Q57" i="9"/>
  <c r="O70" i="9"/>
  <c r="L72" i="9"/>
  <c r="L73" i="9"/>
  <c r="L69" i="9"/>
  <c r="L66" i="9"/>
  <c r="L68" i="9"/>
  <c r="L65" i="9"/>
  <c r="L67" i="9"/>
  <c r="L63" i="9"/>
  <c r="N75" i="9"/>
  <c r="G75" i="9"/>
  <c r="P75" i="9"/>
  <c r="H65" i="9"/>
  <c r="H68" i="9"/>
  <c r="H72" i="9"/>
  <c r="H63" i="9"/>
  <c r="H69" i="9"/>
  <c r="H75" i="9"/>
  <c r="H67" i="9"/>
  <c r="H74" i="9"/>
  <c r="H71" i="9"/>
  <c r="I118" i="4"/>
  <c r="C78" i="4"/>
  <c r="C138" i="4" s="1"/>
  <c r="D58" i="4"/>
  <c r="D78" i="4" s="1"/>
  <c r="D138" i="4" s="1"/>
  <c r="E58" i="4"/>
  <c r="E78" i="4" s="1"/>
  <c r="E138" i="4" s="1"/>
  <c r="F58" i="4"/>
  <c r="F118" i="4" s="1"/>
  <c r="G58" i="4"/>
  <c r="G118" i="4" s="1"/>
  <c r="H58" i="4"/>
  <c r="H98" i="4" s="1"/>
  <c r="I58" i="4"/>
  <c r="I98" i="4" s="1"/>
  <c r="J58" i="4"/>
  <c r="J78" i="4" s="1"/>
  <c r="J138" i="4" s="1"/>
  <c r="K58" i="4"/>
  <c r="K78" i="4" s="1"/>
  <c r="K138" i="4" s="1"/>
  <c r="L58" i="4"/>
  <c r="L78" i="4" s="1"/>
  <c r="L138" i="4" s="1"/>
  <c r="M58" i="4"/>
  <c r="M78" i="4" s="1"/>
  <c r="M138" i="4" s="1"/>
  <c r="N58" i="4"/>
  <c r="N118" i="4" s="1"/>
  <c r="O58" i="4"/>
  <c r="O118" i="4" s="1"/>
  <c r="P58" i="4"/>
  <c r="P98" i="4" s="1"/>
  <c r="C58" i="4"/>
  <c r="C118" i="4" s="1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I78" i="4" l="1"/>
  <c r="I138" i="4" s="1"/>
  <c r="E118" i="4"/>
  <c r="C98" i="4"/>
  <c r="O98" i="4"/>
  <c r="G98" i="4"/>
  <c r="M118" i="4"/>
  <c r="P78" i="4"/>
  <c r="P138" i="4" s="1"/>
  <c r="H78" i="4"/>
  <c r="H138" i="4" s="1"/>
  <c r="N98" i="4"/>
  <c r="F98" i="4"/>
  <c r="L118" i="4"/>
  <c r="D118" i="4"/>
  <c r="O78" i="4"/>
  <c r="O138" i="4" s="1"/>
  <c r="G78" i="4"/>
  <c r="G138" i="4" s="1"/>
  <c r="M98" i="4"/>
  <c r="E98" i="4"/>
  <c r="K118" i="4"/>
  <c r="N78" i="4"/>
  <c r="N138" i="4" s="1"/>
  <c r="F78" i="4"/>
  <c r="F138" i="4" s="1"/>
  <c r="L98" i="4"/>
  <c r="D98" i="4"/>
  <c r="J118" i="4"/>
  <c r="K98" i="4"/>
  <c r="J98" i="4"/>
  <c r="P118" i="4"/>
  <c r="H118" i="4"/>
  <c r="D77" i="9"/>
  <c r="D79" i="9" s="1"/>
  <c r="M77" i="9"/>
  <c r="M79" i="9" s="1"/>
  <c r="J77" i="9"/>
  <c r="J79" i="9" s="1"/>
  <c r="I77" i="9"/>
  <c r="I79" i="9" s="1"/>
  <c r="F77" i="9"/>
  <c r="F79" i="9" s="1"/>
  <c r="Q68" i="9"/>
  <c r="S68" i="9" s="1"/>
  <c r="I88" i="9" s="1"/>
  <c r="K77" i="9"/>
  <c r="K79" i="9" s="1"/>
  <c r="Q67" i="9"/>
  <c r="S67" i="9" s="1"/>
  <c r="K87" i="9" s="1"/>
  <c r="Q73" i="9"/>
  <c r="S73" i="9" s="1"/>
  <c r="H93" i="9" s="1"/>
  <c r="Q63" i="9"/>
  <c r="S63" i="9" s="1"/>
  <c r="N83" i="9" s="1"/>
  <c r="Q64" i="9"/>
  <c r="S64" i="9" s="1"/>
  <c r="H84" i="9" s="1"/>
  <c r="Q76" i="9"/>
  <c r="S76" i="9" s="1"/>
  <c r="F96" i="9" s="1"/>
  <c r="C77" i="9"/>
  <c r="C79" i="9" s="1"/>
  <c r="Q74" i="9"/>
  <c r="S74" i="9" s="1"/>
  <c r="J94" i="9" s="1"/>
  <c r="Q69" i="9"/>
  <c r="S69" i="9" s="1"/>
  <c r="J89" i="9" s="1"/>
  <c r="Q71" i="9"/>
  <c r="S71" i="9" s="1"/>
  <c r="F91" i="9" s="1"/>
  <c r="Q65" i="9"/>
  <c r="S65" i="9" s="1"/>
  <c r="K85" i="9" s="1"/>
  <c r="L89" i="9"/>
  <c r="N89" i="9"/>
  <c r="O77" i="9"/>
  <c r="O79" i="9" s="1"/>
  <c r="E77" i="9"/>
  <c r="E79" i="9" s="1"/>
  <c r="Q72" i="9"/>
  <c r="S72" i="9" s="1"/>
  <c r="O92" i="9" s="1"/>
  <c r="H77" i="9"/>
  <c r="H79" i="9" s="1"/>
  <c r="N77" i="9"/>
  <c r="N79" i="9" s="1"/>
  <c r="L77" i="9"/>
  <c r="L79" i="9" s="1"/>
  <c r="D88" i="9"/>
  <c r="G77" i="9"/>
  <c r="G79" i="9" s="1"/>
  <c r="Q70" i="9"/>
  <c r="S70" i="9" s="1"/>
  <c r="O90" i="9" s="1"/>
  <c r="Q75" i="9"/>
  <c r="S75" i="9" s="1"/>
  <c r="G95" i="9" s="1"/>
  <c r="Q66" i="9"/>
  <c r="S66" i="9" s="1"/>
  <c r="E86" i="9" s="1"/>
  <c r="P77" i="9"/>
  <c r="P79" i="9" s="1"/>
  <c r="F88" i="9" l="1"/>
  <c r="N88" i="9"/>
  <c r="M89" i="9"/>
  <c r="F89" i="9"/>
  <c r="D85" i="9"/>
  <c r="M94" i="9"/>
  <c r="P88" i="9"/>
  <c r="O88" i="9"/>
  <c r="J88" i="9"/>
  <c r="G88" i="9"/>
  <c r="P92" i="9"/>
  <c r="P85" i="9"/>
  <c r="L93" i="9"/>
  <c r="E93" i="9"/>
  <c r="C88" i="9"/>
  <c r="D93" i="9"/>
  <c r="K96" i="9"/>
  <c r="I84" i="9"/>
  <c r="H94" i="9"/>
  <c r="E88" i="9"/>
  <c r="F84" i="9"/>
  <c r="H88" i="9"/>
  <c r="L94" i="9"/>
  <c r="K94" i="9"/>
  <c r="L88" i="9"/>
  <c r="N96" i="9"/>
  <c r="O84" i="9"/>
  <c r="K88" i="9"/>
  <c r="H89" i="9"/>
  <c r="M88" i="9"/>
  <c r="I89" i="9"/>
  <c r="G83" i="9"/>
  <c r="D87" i="9"/>
  <c r="D91" i="9"/>
  <c r="C91" i="9"/>
  <c r="F87" i="9"/>
  <c r="O91" i="9"/>
  <c r="E89" i="9"/>
  <c r="K89" i="9"/>
  <c r="L87" i="9"/>
  <c r="C89" i="9"/>
  <c r="L96" i="9"/>
  <c r="P87" i="9"/>
  <c r="G84" i="9"/>
  <c r="G87" i="9"/>
  <c r="D96" i="9"/>
  <c r="P89" i="9"/>
  <c r="O89" i="9"/>
  <c r="M93" i="9"/>
  <c r="L84" i="9"/>
  <c r="P84" i="9"/>
  <c r="J96" i="9"/>
  <c r="N87" i="9"/>
  <c r="G89" i="9"/>
  <c r="D89" i="9"/>
  <c r="H96" i="9"/>
  <c r="G96" i="9"/>
  <c r="M96" i="9"/>
  <c r="E91" i="9"/>
  <c r="J87" i="9"/>
  <c r="H85" i="9"/>
  <c r="P86" i="9"/>
  <c r="I91" i="9"/>
  <c r="M84" i="9"/>
  <c r="I87" i="9"/>
  <c r="G94" i="9"/>
  <c r="O93" i="9"/>
  <c r="F93" i="9"/>
  <c r="O86" i="9"/>
  <c r="D94" i="9"/>
  <c r="P91" i="9"/>
  <c r="E94" i="9"/>
  <c r="O87" i="9"/>
  <c r="L91" i="9"/>
  <c r="J93" i="9"/>
  <c r="M87" i="9"/>
  <c r="O94" i="9"/>
  <c r="C94" i="9"/>
  <c r="K93" i="9"/>
  <c r="I94" i="9"/>
  <c r="N84" i="9"/>
  <c r="E85" i="9"/>
  <c r="H87" i="9"/>
  <c r="N85" i="9"/>
  <c r="K84" i="9"/>
  <c r="E87" i="9"/>
  <c r="C93" i="9"/>
  <c r="C87" i="9"/>
  <c r="C84" i="9"/>
  <c r="G93" i="9"/>
  <c r="N94" i="9"/>
  <c r="N93" i="9"/>
  <c r="F94" i="9"/>
  <c r="I93" i="9"/>
  <c r="E84" i="9"/>
  <c r="J84" i="9"/>
  <c r="P93" i="9"/>
  <c r="D84" i="9"/>
  <c r="N91" i="9"/>
  <c r="P94" i="9"/>
  <c r="H91" i="9"/>
  <c r="E96" i="9"/>
  <c r="G91" i="9"/>
  <c r="O85" i="9"/>
  <c r="J91" i="9"/>
  <c r="O96" i="9"/>
  <c r="C96" i="9"/>
  <c r="I96" i="9"/>
  <c r="P96" i="9"/>
  <c r="J85" i="9"/>
  <c r="M91" i="9"/>
  <c r="L85" i="9"/>
  <c r="K91" i="9"/>
  <c r="G85" i="9"/>
  <c r="C85" i="9"/>
  <c r="L86" i="9"/>
  <c r="L83" i="9"/>
  <c r="I85" i="9"/>
  <c r="H92" i="9"/>
  <c r="L92" i="9"/>
  <c r="N92" i="9"/>
  <c r="F85" i="9"/>
  <c r="M85" i="9"/>
  <c r="M86" i="9"/>
  <c r="G86" i="9"/>
  <c r="N86" i="9"/>
  <c r="C86" i="9"/>
  <c r="I86" i="9"/>
  <c r="H86" i="9"/>
  <c r="D86" i="9"/>
  <c r="K86" i="9"/>
  <c r="F86" i="9"/>
  <c r="J86" i="9"/>
  <c r="H83" i="9"/>
  <c r="O83" i="9"/>
  <c r="C90" i="9"/>
  <c r="N90" i="9"/>
  <c r="F90" i="9"/>
  <c r="K90" i="9"/>
  <c r="D90" i="9"/>
  <c r="H90" i="9"/>
  <c r="I90" i="9"/>
  <c r="J90" i="9"/>
  <c r="M90" i="9"/>
  <c r="E90" i="9"/>
  <c r="E83" i="9"/>
  <c r="D83" i="9"/>
  <c r="K83" i="9"/>
  <c r="F83" i="9"/>
  <c r="J83" i="9"/>
  <c r="C83" i="9"/>
  <c r="I83" i="9"/>
  <c r="M83" i="9"/>
  <c r="G90" i="9"/>
  <c r="P90" i="9"/>
  <c r="L95" i="9"/>
  <c r="C95" i="9"/>
  <c r="D95" i="9"/>
  <c r="J95" i="9"/>
  <c r="M95" i="9"/>
  <c r="E95" i="9"/>
  <c r="K95" i="9"/>
  <c r="I95" i="9"/>
  <c r="F95" i="9"/>
  <c r="P83" i="9"/>
  <c r="Q77" i="9"/>
  <c r="N95" i="9"/>
  <c r="K92" i="9"/>
  <c r="M92" i="9"/>
  <c r="F92" i="9"/>
  <c r="G92" i="9"/>
  <c r="C92" i="9"/>
  <c r="J92" i="9"/>
  <c r="D92" i="9"/>
  <c r="I92" i="9"/>
  <c r="P95" i="9"/>
  <c r="O95" i="9"/>
  <c r="E92" i="9"/>
  <c r="L90" i="9"/>
  <c r="H95" i="9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0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8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63" i="4"/>
  <c r="R44" i="4"/>
  <c r="R124" i="4" s="1"/>
  <c r="R45" i="4"/>
  <c r="R125" i="4" s="1"/>
  <c r="R46" i="4"/>
  <c r="R126" i="4" s="1"/>
  <c r="R47" i="4"/>
  <c r="R127" i="4" s="1"/>
  <c r="R48" i="4"/>
  <c r="R128" i="4" s="1"/>
  <c r="R49" i="4"/>
  <c r="R129" i="4" s="1"/>
  <c r="R50" i="4"/>
  <c r="R130" i="4" s="1"/>
  <c r="R51" i="4"/>
  <c r="R131" i="4" s="1"/>
  <c r="R52" i="4"/>
  <c r="R132" i="4" s="1"/>
  <c r="R53" i="4"/>
  <c r="R133" i="4" s="1"/>
  <c r="R54" i="4"/>
  <c r="R134" i="4" s="1"/>
  <c r="R55" i="4"/>
  <c r="R135" i="4" s="1"/>
  <c r="R56" i="4"/>
  <c r="R136" i="4" s="1"/>
  <c r="R43" i="4"/>
  <c r="R123" i="4" s="1"/>
  <c r="R137" i="4" l="1"/>
  <c r="Q88" i="9"/>
  <c r="S88" i="9" s="1"/>
  <c r="Q94" i="9"/>
  <c r="S94" i="9" s="1"/>
  <c r="Q93" i="9"/>
  <c r="S93" i="9" s="1"/>
  <c r="Q89" i="9"/>
  <c r="S89" i="9" s="1"/>
  <c r="Q96" i="9"/>
  <c r="S96" i="9" s="1"/>
  <c r="Q87" i="9"/>
  <c r="S87" i="9" s="1"/>
  <c r="Q91" i="9"/>
  <c r="S91" i="9" s="1"/>
  <c r="Q85" i="9"/>
  <c r="S85" i="9" s="1"/>
  <c r="Q84" i="9"/>
  <c r="S84" i="9" s="1"/>
  <c r="J97" i="9"/>
  <c r="J99" i="9" s="1"/>
  <c r="P97" i="9"/>
  <c r="P99" i="9" s="1"/>
  <c r="F97" i="9"/>
  <c r="F99" i="9" s="1"/>
  <c r="Q86" i="9"/>
  <c r="S86" i="9" s="1"/>
  <c r="D97" i="9"/>
  <c r="D99" i="9" s="1"/>
  <c r="K97" i="9"/>
  <c r="K99" i="9" s="1"/>
  <c r="O97" i="9"/>
  <c r="O99" i="9" s="1"/>
  <c r="Q95" i="9"/>
  <c r="S95" i="9" s="1"/>
  <c r="Q92" i="9"/>
  <c r="S92" i="9" s="1"/>
  <c r="M97" i="9"/>
  <c r="M99" i="9" s="1"/>
  <c r="L97" i="9"/>
  <c r="L99" i="9" s="1"/>
  <c r="Q90" i="9"/>
  <c r="S90" i="9" s="1"/>
  <c r="N97" i="9"/>
  <c r="N99" i="9" s="1"/>
  <c r="I97" i="9"/>
  <c r="I99" i="9" s="1"/>
  <c r="G97" i="9"/>
  <c r="G99" i="9" s="1"/>
  <c r="C97" i="9"/>
  <c r="C99" i="9" s="1"/>
  <c r="Q83" i="9"/>
  <c r="E97" i="9"/>
  <c r="E99" i="9" s="1"/>
  <c r="H97" i="9"/>
  <c r="H99" i="9" s="1"/>
  <c r="R57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4" i="2"/>
  <c r="C200" i="2"/>
  <c r="R117" i="4"/>
  <c r="R77" i="4"/>
  <c r="C23" i="4"/>
  <c r="Q23" i="4" s="1"/>
  <c r="S23" i="4" s="1"/>
  <c r="D37" i="4"/>
  <c r="E37" i="4"/>
  <c r="F37" i="4"/>
  <c r="G37" i="4"/>
  <c r="H37" i="4"/>
  <c r="I37" i="4"/>
  <c r="K37" i="4"/>
  <c r="L37" i="4"/>
  <c r="M37" i="4"/>
  <c r="N37" i="4"/>
  <c r="O37" i="4"/>
  <c r="P37" i="4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F47" i="4" l="1"/>
  <c r="O47" i="4"/>
  <c r="I47" i="4"/>
  <c r="G47" i="4"/>
  <c r="K47" i="4"/>
  <c r="D47" i="4"/>
  <c r="L47" i="4"/>
  <c r="M47" i="4"/>
  <c r="P47" i="4"/>
  <c r="E47" i="4"/>
  <c r="H47" i="4"/>
  <c r="J47" i="4"/>
  <c r="N47" i="4"/>
  <c r="C47" i="4"/>
  <c r="O45" i="4"/>
  <c r="N45" i="4"/>
  <c r="G45" i="4"/>
  <c r="I45" i="4"/>
  <c r="L45" i="4"/>
  <c r="P45" i="4"/>
  <c r="M45" i="4"/>
  <c r="K45" i="4"/>
  <c r="C45" i="4"/>
  <c r="D45" i="4"/>
  <c r="J45" i="4"/>
  <c r="H45" i="4"/>
  <c r="F45" i="4"/>
  <c r="E45" i="4"/>
  <c r="P52" i="4"/>
  <c r="H52" i="4"/>
  <c r="O52" i="4"/>
  <c r="F52" i="4"/>
  <c r="I52" i="4"/>
  <c r="C52" i="4"/>
  <c r="L52" i="4"/>
  <c r="M52" i="4"/>
  <c r="G52" i="4"/>
  <c r="J52" i="4"/>
  <c r="D52" i="4"/>
  <c r="N52" i="4"/>
  <c r="K52" i="4"/>
  <c r="E52" i="4"/>
  <c r="L44" i="4"/>
  <c r="D44" i="4"/>
  <c r="E44" i="4"/>
  <c r="N44" i="4"/>
  <c r="J44" i="4"/>
  <c r="H44" i="4"/>
  <c r="G44" i="4"/>
  <c r="K44" i="4"/>
  <c r="I44" i="4"/>
  <c r="P44" i="4"/>
  <c r="F44" i="4"/>
  <c r="O44" i="4"/>
  <c r="M44" i="4"/>
  <c r="C44" i="4"/>
  <c r="P46" i="4"/>
  <c r="H46" i="4"/>
  <c r="F46" i="4"/>
  <c r="L46" i="4"/>
  <c r="K46" i="4"/>
  <c r="G46" i="4"/>
  <c r="C46" i="4"/>
  <c r="N46" i="4"/>
  <c r="D46" i="4"/>
  <c r="O46" i="4"/>
  <c r="J46" i="4"/>
  <c r="M46" i="4"/>
  <c r="I46" i="4"/>
  <c r="E46" i="4"/>
  <c r="H56" i="4"/>
  <c r="P56" i="4"/>
  <c r="E56" i="4"/>
  <c r="N56" i="4"/>
  <c r="O56" i="4"/>
  <c r="F56" i="4"/>
  <c r="C56" i="4"/>
  <c r="I56" i="4"/>
  <c r="M56" i="4"/>
  <c r="J56" i="4"/>
  <c r="K56" i="4"/>
  <c r="G56" i="4"/>
  <c r="D56" i="4"/>
  <c r="L56" i="4"/>
  <c r="K43" i="4"/>
  <c r="J43" i="4"/>
  <c r="N43" i="4"/>
  <c r="D43" i="4"/>
  <c r="M43" i="4"/>
  <c r="P43" i="4"/>
  <c r="I43" i="4"/>
  <c r="G43" i="4"/>
  <c r="O43" i="4"/>
  <c r="H43" i="4"/>
  <c r="F43" i="4"/>
  <c r="E43" i="4"/>
  <c r="L43" i="4"/>
  <c r="C37" i="4"/>
  <c r="F50" i="4"/>
  <c r="N50" i="4"/>
  <c r="D50" i="4"/>
  <c r="L50" i="4"/>
  <c r="M50" i="4"/>
  <c r="K50" i="4"/>
  <c r="E50" i="4"/>
  <c r="J50" i="4"/>
  <c r="P50" i="4"/>
  <c r="H50" i="4"/>
  <c r="I50" i="4"/>
  <c r="O50" i="4"/>
  <c r="G50" i="4"/>
  <c r="C50" i="4"/>
  <c r="P48" i="4"/>
  <c r="L48" i="4"/>
  <c r="E48" i="4"/>
  <c r="D48" i="4"/>
  <c r="C48" i="4"/>
  <c r="H48" i="4"/>
  <c r="K48" i="4"/>
  <c r="G48" i="4"/>
  <c r="N48" i="4"/>
  <c r="F48" i="4"/>
  <c r="J48" i="4"/>
  <c r="M48" i="4"/>
  <c r="O48" i="4"/>
  <c r="I48" i="4"/>
  <c r="N55" i="4"/>
  <c r="F55" i="4"/>
  <c r="I55" i="4"/>
  <c r="D55" i="4"/>
  <c r="J55" i="4"/>
  <c r="C55" i="4"/>
  <c r="E55" i="4"/>
  <c r="K55" i="4"/>
  <c r="L55" i="4"/>
  <c r="G55" i="4"/>
  <c r="H55" i="4"/>
  <c r="O55" i="4"/>
  <c r="P55" i="4"/>
  <c r="M55" i="4"/>
  <c r="D54" i="4"/>
  <c r="L54" i="4"/>
  <c r="G54" i="4"/>
  <c r="H54" i="4"/>
  <c r="C54" i="4"/>
  <c r="M54" i="4"/>
  <c r="E54" i="4"/>
  <c r="F54" i="4"/>
  <c r="P54" i="4"/>
  <c r="J54" i="4"/>
  <c r="N54" i="4"/>
  <c r="O54" i="4"/>
  <c r="K54" i="4"/>
  <c r="I54" i="4"/>
  <c r="J53" i="4"/>
  <c r="G53" i="4"/>
  <c r="D53" i="4"/>
  <c r="E53" i="4"/>
  <c r="L53" i="4"/>
  <c r="O53" i="4"/>
  <c r="M53" i="4"/>
  <c r="K53" i="4"/>
  <c r="N53" i="4"/>
  <c r="H53" i="4"/>
  <c r="I53" i="4"/>
  <c r="P53" i="4"/>
  <c r="F53" i="4"/>
  <c r="C53" i="4"/>
  <c r="N51" i="4"/>
  <c r="F51" i="4"/>
  <c r="H51" i="4"/>
  <c r="K51" i="4"/>
  <c r="G51" i="4"/>
  <c r="L51" i="4"/>
  <c r="C51" i="4"/>
  <c r="I51" i="4"/>
  <c r="O51" i="4"/>
  <c r="M51" i="4"/>
  <c r="D51" i="4"/>
  <c r="P51" i="4"/>
  <c r="E51" i="4"/>
  <c r="J51" i="4"/>
  <c r="L49" i="4"/>
  <c r="J49" i="4"/>
  <c r="N49" i="4"/>
  <c r="O49" i="4"/>
  <c r="C49" i="4"/>
  <c r="K49" i="4"/>
  <c r="D49" i="4"/>
  <c r="P49" i="4"/>
  <c r="E49" i="4"/>
  <c r="I49" i="4"/>
  <c r="F49" i="4"/>
  <c r="G49" i="4"/>
  <c r="M49" i="4"/>
  <c r="H49" i="4"/>
  <c r="S83" i="9"/>
  <c r="E200" i="2"/>
  <c r="E201" i="2" s="1"/>
  <c r="C43" i="4"/>
  <c r="N38" i="1"/>
  <c r="I9" i="2"/>
  <c r="I8" i="2"/>
  <c r="I7" i="2"/>
  <c r="I6" i="2"/>
  <c r="I5" i="2"/>
  <c r="I4" i="2"/>
  <c r="J37" i="4"/>
  <c r="H38" i="1"/>
  <c r="Q105" i="9" l="1"/>
  <c r="Q116" i="9"/>
  <c r="Q115" i="9"/>
  <c r="Q109" i="9"/>
  <c r="Q110" i="9"/>
  <c r="Q107" i="9"/>
  <c r="Q114" i="9"/>
  <c r="Q106" i="9"/>
  <c r="Q111" i="9"/>
  <c r="Q113" i="9"/>
  <c r="Q108" i="9"/>
  <c r="Q112" i="9"/>
  <c r="Q104" i="9"/>
  <c r="P38" i="1"/>
  <c r="Q103" i="9" l="1"/>
  <c r="Q117" i="9" s="1"/>
  <c r="C118" i="9"/>
  <c r="C57" i="4"/>
  <c r="C59" i="4" s="1"/>
  <c r="C71" i="4" l="1"/>
  <c r="C76" i="4"/>
  <c r="C74" i="4"/>
  <c r="C64" i="4"/>
  <c r="C75" i="4"/>
  <c r="C66" i="4"/>
  <c r="C65" i="4"/>
  <c r="C73" i="4"/>
  <c r="C70" i="4"/>
  <c r="C67" i="4"/>
  <c r="C72" i="4"/>
  <c r="C69" i="4"/>
  <c r="C68" i="4"/>
  <c r="C63" i="4"/>
  <c r="C77" i="4" l="1"/>
  <c r="C79" i="4" s="1"/>
  <c r="D57" i="4"/>
  <c r="D59" i="4" s="1"/>
  <c r="E57" i="4"/>
  <c r="E59" i="4" s="1"/>
  <c r="F57" i="4"/>
  <c r="F59" i="4" s="1"/>
  <c r="G57" i="4"/>
  <c r="G59" i="4" s="1"/>
  <c r="H57" i="4"/>
  <c r="H59" i="4" s="1"/>
  <c r="I57" i="4"/>
  <c r="I59" i="4" s="1"/>
  <c r="K57" i="4"/>
  <c r="K59" i="4" s="1"/>
  <c r="L57" i="4"/>
  <c r="L59" i="4" s="1"/>
  <c r="M57" i="4"/>
  <c r="M59" i="4" s="1"/>
  <c r="N57" i="4"/>
  <c r="N59" i="4" s="1"/>
  <c r="O57" i="4"/>
  <c r="O59" i="4" s="1"/>
  <c r="P57" i="4"/>
  <c r="P59" i="4" s="1"/>
  <c r="J57" i="4"/>
  <c r="J59" i="4" s="1"/>
  <c r="Q44" i="4"/>
  <c r="S44" i="4" s="1"/>
  <c r="Q43" i="4"/>
  <c r="S43" i="4" s="1"/>
  <c r="Q45" i="4"/>
  <c r="S45" i="4" s="1"/>
  <c r="Q46" i="4"/>
  <c r="S46" i="4" s="1"/>
  <c r="Q47" i="4"/>
  <c r="S47" i="4" s="1"/>
  <c r="Q48" i="4"/>
  <c r="S48" i="4" s="1"/>
  <c r="Q49" i="4"/>
  <c r="S49" i="4" s="1"/>
  <c r="Q50" i="4"/>
  <c r="S50" i="4" s="1"/>
  <c r="Q51" i="4"/>
  <c r="S51" i="4" s="1"/>
  <c r="Q52" i="4"/>
  <c r="S52" i="4" s="1"/>
  <c r="Q53" i="4"/>
  <c r="S53" i="4" s="1"/>
  <c r="Q54" i="4"/>
  <c r="S54" i="4" s="1"/>
  <c r="Q55" i="4"/>
  <c r="S55" i="4" s="1"/>
  <c r="Q56" i="4"/>
  <c r="S56" i="4" s="1"/>
  <c r="O65" i="4" l="1"/>
  <c r="O75" i="4"/>
  <c r="O67" i="4"/>
  <c r="O70" i="4"/>
  <c r="O64" i="4"/>
  <c r="O74" i="4"/>
  <c r="O68" i="4"/>
  <c r="O73" i="4"/>
  <c r="O66" i="4"/>
  <c r="O69" i="4"/>
  <c r="O71" i="4"/>
  <c r="O76" i="4"/>
  <c r="O63" i="4"/>
  <c r="O72" i="4"/>
  <c r="D64" i="4"/>
  <c r="D63" i="4"/>
  <c r="D65" i="4"/>
  <c r="D70" i="4"/>
  <c r="D66" i="4"/>
  <c r="D76" i="4"/>
  <c r="D67" i="4"/>
  <c r="D75" i="4"/>
  <c r="D74" i="4"/>
  <c r="D71" i="4"/>
  <c r="D72" i="4"/>
  <c r="D69" i="4"/>
  <c r="D68" i="4"/>
  <c r="D73" i="4"/>
  <c r="K71" i="4"/>
  <c r="K63" i="4"/>
  <c r="K76" i="4"/>
  <c r="K66" i="4"/>
  <c r="K75" i="4"/>
  <c r="K73" i="4"/>
  <c r="K68" i="4"/>
  <c r="K67" i="4"/>
  <c r="K65" i="4"/>
  <c r="K70" i="4"/>
  <c r="K64" i="4"/>
  <c r="K72" i="4"/>
  <c r="K69" i="4"/>
  <c r="K74" i="4"/>
  <c r="N76" i="4"/>
  <c r="N72" i="4"/>
  <c r="N74" i="4"/>
  <c r="N70" i="4"/>
  <c r="N75" i="4"/>
  <c r="N71" i="4"/>
  <c r="N65" i="4"/>
  <c r="N67" i="4"/>
  <c r="N63" i="4"/>
  <c r="N66" i="4"/>
  <c r="N73" i="4"/>
  <c r="N69" i="4"/>
  <c r="N68" i="4"/>
  <c r="N64" i="4"/>
  <c r="I71" i="4"/>
  <c r="I69" i="4"/>
  <c r="I75" i="4"/>
  <c r="I72" i="4"/>
  <c r="I64" i="4"/>
  <c r="I63" i="4"/>
  <c r="I68" i="4"/>
  <c r="I70" i="4"/>
  <c r="I67" i="4"/>
  <c r="I74" i="4"/>
  <c r="I76" i="4"/>
  <c r="I66" i="4"/>
  <c r="I73" i="4"/>
  <c r="I65" i="4"/>
  <c r="M64" i="4"/>
  <c r="M74" i="4"/>
  <c r="M67" i="4"/>
  <c r="M71" i="4"/>
  <c r="M65" i="4"/>
  <c r="M70" i="4"/>
  <c r="M63" i="4"/>
  <c r="M72" i="4"/>
  <c r="M73" i="4"/>
  <c r="M69" i="4"/>
  <c r="M75" i="4"/>
  <c r="M76" i="4"/>
  <c r="M68" i="4"/>
  <c r="M66" i="4"/>
  <c r="L74" i="4"/>
  <c r="L71" i="4"/>
  <c r="L69" i="4"/>
  <c r="L67" i="4"/>
  <c r="L70" i="4"/>
  <c r="L64" i="4"/>
  <c r="L65" i="4"/>
  <c r="L75" i="4"/>
  <c r="L63" i="4"/>
  <c r="L76" i="4"/>
  <c r="L73" i="4"/>
  <c r="L72" i="4"/>
  <c r="L68" i="4"/>
  <c r="L66" i="4"/>
  <c r="J71" i="4"/>
  <c r="J68" i="4"/>
  <c r="J67" i="4"/>
  <c r="J73" i="4"/>
  <c r="J64" i="4"/>
  <c r="J75" i="4"/>
  <c r="J74" i="4"/>
  <c r="J72" i="4"/>
  <c r="J69" i="4"/>
  <c r="J70" i="4"/>
  <c r="J65" i="4"/>
  <c r="J63" i="4"/>
  <c r="J76" i="4"/>
  <c r="J66" i="4"/>
  <c r="H70" i="4"/>
  <c r="H67" i="4"/>
  <c r="H73" i="4"/>
  <c r="H75" i="4"/>
  <c r="H76" i="4"/>
  <c r="H66" i="4"/>
  <c r="H63" i="4"/>
  <c r="H64" i="4"/>
  <c r="H71" i="4"/>
  <c r="H68" i="4"/>
  <c r="H74" i="4"/>
  <c r="H72" i="4"/>
  <c r="H69" i="4"/>
  <c r="H65" i="4"/>
  <c r="E73" i="4"/>
  <c r="E67" i="4"/>
  <c r="E75" i="4"/>
  <c r="E76" i="4"/>
  <c r="E66" i="4"/>
  <c r="E72" i="4"/>
  <c r="E74" i="4"/>
  <c r="E70" i="4"/>
  <c r="E71" i="4"/>
  <c r="E68" i="4"/>
  <c r="E63" i="4"/>
  <c r="E65" i="4"/>
  <c r="E69" i="4"/>
  <c r="E64" i="4"/>
  <c r="P74" i="4"/>
  <c r="P63" i="4"/>
  <c r="P71" i="4"/>
  <c r="P72" i="4"/>
  <c r="P67" i="4"/>
  <c r="P70" i="4"/>
  <c r="P73" i="4"/>
  <c r="P64" i="4"/>
  <c r="P65" i="4"/>
  <c r="P66" i="4"/>
  <c r="P76" i="4"/>
  <c r="P68" i="4"/>
  <c r="P75" i="4"/>
  <c r="P69" i="4"/>
  <c r="G69" i="4"/>
  <c r="G65" i="4"/>
  <c r="G75" i="4"/>
  <c r="G76" i="4"/>
  <c r="G68" i="4"/>
  <c r="G67" i="4"/>
  <c r="G73" i="4"/>
  <c r="G63" i="4"/>
  <c r="G74" i="4"/>
  <c r="G64" i="4"/>
  <c r="G71" i="4"/>
  <c r="G70" i="4"/>
  <c r="G66" i="4"/>
  <c r="G72" i="4"/>
  <c r="F66" i="4"/>
  <c r="F71" i="4"/>
  <c r="F64" i="4"/>
  <c r="F75" i="4"/>
  <c r="F69" i="4"/>
  <c r="F67" i="4"/>
  <c r="F72" i="4"/>
  <c r="F63" i="4"/>
  <c r="F74" i="4"/>
  <c r="F70" i="4"/>
  <c r="F68" i="4"/>
  <c r="F76" i="4"/>
  <c r="F65" i="4"/>
  <c r="F73" i="4"/>
  <c r="Q57" i="4"/>
  <c r="Q71" i="4" l="1"/>
  <c r="S71" i="4" s="1"/>
  <c r="C91" i="4" s="1"/>
  <c r="Q74" i="4"/>
  <c r="S74" i="4" s="1"/>
  <c r="C94" i="4" s="1"/>
  <c r="Q64" i="4"/>
  <c r="S64" i="4" s="1"/>
  <c r="C84" i="4" s="1"/>
  <c r="P77" i="4"/>
  <c r="P79" i="4" s="1"/>
  <c r="J77" i="4"/>
  <c r="J79" i="4" s="1"/>
  <c r="I77" i="4"/>
  <c r="I79" i="4" s="1"/>
  <c r="K77" i="4"/>
  <c r="K79" i="4" s="1"/>
  <c r="Q75" i="4"/>
  <c r="S75" i="4" s="1"/>
  <c r="C95" i="4" s="1"/>
  <c r="G95" i="4"/>
  <c r="E94" i="4"/>
  <c r="I84" i="4"/>
  <c r="O77" i="4"/>
  <c r="O79" i="4" s="1"/>
  <c r="O84" i="4"/>
  <c r="F95" i="4"/>
  <c r="L95" i="4"/>
  <c r="Q73" i="4"/>
  <c r="S73" i="4" s="1"/>
  <c r="C93" i="4" s="1"/>
  <c r="Q76" i="4"/>
  <c r="S76" i="4" s="1"/>
  <c r="C96" i="4" s="1"/>
  <c r="H84" i="4"/>
  <c r="G91" i="4"/>
  <c r="L77" i="4"/>
  <c r="L79" i="4" s="1"/>
  <c r="H93" i="4"/>
  <c r="J91" i="4"/>
  <c r="I95" i="4"/>
  <c r="N77" i="4"/>
  <c r="N79" i="4" s="1"/>
  <c r="Q68" i="4"/>
  <c r="S68" i="4" s="1"/>
  <c r="C88" i="4" s="1"/>
  <c r="Q66" i="4"/>
  <c r="S66" i="4" s="1"/>
  <c r="C86" i="4" s="1"/>
  <c r="O91" i="4"/>
  <c r="F77" i="4"/>
  <c r="F79" i="4" s="1"/>
  <c r="J95" i="4"/>
  <c r="P91" i="4"/>
  <c r="H77" i="4"/>
  <c r="H79" i="4" s="1"/>
  <c r="M77" i="4"/>
  <c r="M79" i="4" s="1"/>
  <c r="K91" i="4"/>
  <c r="F84" i="4"/>
  <c r="F91" i="4"/>
  <c r="G77" i="4"/>
  <c r="G79" i="4" s="1"/>
  <c r="L84" i="4"/>
  <c r="M91" i="4"/>
  <c r="K94" i="4"/>
  <c r="K93" i="4"/>
  <c r="Q69" i="4"/>
  <c r="S69" i="4" s="1"/>
  <c r="C89" i="4" s="1"/>
  <c r="Q70" i="4"/>
  <c r="S70" i="4" s="1"/>
  <c r="C90" i="4" s="1"/>
  <c r="O95" i="4"/>
  <c r="N84" i="4"/>
  <c r="D77" i="4"/>
  <c r="D79" i="4" s="1"/>
  <c r="Q63" i="4"/>
  <c r="E91" i="4"/>
  <c r="J84" i="4"/>
  <c r="M84" i="4"/>
  <c r="Q67" i="4"/>
  <c r="S67" i="4" s="1"/>
  <c r="C87" i="4" s="1"/>
  <c r="F94" i="4"/>
  <c r="G93" i="4"/>
  <c r="P95" i="4"/>
  <c r="E77" i="4"/>
  <c r="E79" i="4" s="1"/>
  <c r="E95" i="4"/>
  <c r="H91" i="4"/>
  <c r="M95" i="4"/>
  <c r="M87" i="4"/>
  <c r="I87" i="4"/>
  <c r="I91" i="4"/>
  <c r="K95" i="4"/>
  <c r="Q72" i="4"/>
  <c r="S72" i="4" s="1"/>
  <c r="C92" i="4" s="1"/>
  <c r="Q65" i="4"/>
  <c r="S65" i="4" s="1"/>
  <c r="C85" i="4" s="1"/>
  <c r="O86" i="4"/>
  <c r="O96" i="4" l="1"/>
  <c r="P86" i="4"/>
  <c r="L90" i="4"/>
  <c r="E87" i="4"/>
  <c r="L86" i="4"/>
  <c r="P90" i="4"/>
  <c r="K86" i="4"/>
  <c r="I86" i="4"/>
  <c r="F92" i="4"/>
  <c r="K88" i="4"/>
  <c r="H89" i="4"/>
  <c r="K90" i="4"/>
  <c r="H92" i="4"/>
  <c r="N90" i="4"/>
  <c r="D84" i="4"/>
  <c r="E92" i="4"/>
  <c r="D92" i="4"/>
  <c r="L88" i="4"/>
  <c r="G87" i="4"/>
  <c r="E84" i="4"/>
  <c r="L96" i="4"/>
  <c r="K84" i="4"/>
  <c r="O87" i="4"/>
  <c r="J89" i="4"/>
  <c r="P84" i="4"/>
  <c r="E88" i="4"/>
  <c r="J93" i="4"/>
  <c r="E93" i="4"/>
  <c r="K89" i="4"/>
  <c r="J92" i="4"/>
  <c r="N88" i="4"/>
  <c r="G84" i="4"/>
  <c r="G92" i="4"/>
  <c r="G86" i="4"/>
  <c r="F88" i="4"/>
  <c r="D90" i="4"/>
  <c r="H88" i="4"/>
  <c r="P93" i="4"/>
  <c r="I92" i="4"/>
  <c r="D85" i="4"/>
  <c r="N87" i="4"/>
  <c r="H87" i="4"/>
  <c r="J85" i="4"/>
  <c r="H94" i="4"/>
  <c r="D96" i="4"/>
  <c r="M90" i="4"/>
  <c r="I88" i="4"/>
  <c r="O94" i="4"/>
  <c r="N89" i="4"/>
  <c r="G96" i="4"/>
  <c r="D94" i="4"/>
  <c r="D87" i="4"/>
  <c r="S63" i="4"/>
  <c r="Q77" i="4"/>
  <c r="O89" i="4"/>
  <c r="I89" i="4"/>
  <c r="F90" i="4"/>
  <c r="P94" i="4"/>
  <c r="M94" i="4"/>
  <c r="D86" i="4"/>
  <c r="I96" i="4"/>
  <c r="E86" i="4"/>
  <c r="L89" i="4"/>
  <c r="M86" i="4"/>
  <c r="K85" i="4"/>
  <c r="J96" i="4"/>
  <c r="O92" i="4"/>
  <c r="G90" i="4"/>
  <c r="K96" i="4"/>
  <c r="D91" i="4"/>
  <c r="P87" i="4"/>
  <c r="L94" i="4"/>
  <c r="I94" i="4"/>
  <c r="E96" i="4"/>
  <c r="E89" i="4"/>
  <c r="F85" i="4"/>
  <c r="M85" i="4"/>
  <c r="G88" i="4"/>
  <c r="D93" i="4"/>
  <c r="G85" i="4"/>
  <c r="N93" i="4"/>
  <c r="P96" i="4"/>
  <c r="H86" i="4"/>
  <c r="F87" i="4"/>
  <c r="N91" i="4"/>
  <c r="H96" i="4"/>
  <c r="E85" i="4"/>
  <c r="G89" i="4"/>
  <c r="P92" i="4"/>
  <c r="D88" i="4"/>
  <c r="M88" i="4"/>
  <c r="G94" i="4"/>
  <c r="K92" i="4"/>
  <c r="K87" i="4"/>
  <c r="J88" i="4"/>
  <c r="O93" i="4"/>
  <c r="D95" i="4"/>
  <c r="I85" i="4"/>
  <c r="H85" i="4"/>
  <c r="F93" i="4"/>
  <c r="N95" i="4"/>
  <c r="M89" i="4"/>
  <c r="J94" i="4"/>
  <c r="P85" i="4"/>
  <c r="M96" i="4"/>
  <c r="L85" i="4"/>
  <c r="N94" i="4"/>
  <c r="N92" i="4"/>
  <c r="J90" i="4"/>
  <c r="I93" i="4"/>
  <c r="I90" i="4"/>
  <c r="M92" i="4"/>
  <c r="E90" i="4"/>
  <c r="O88" i="4"/>
  <c r="M93" i="4"/>
  <c r="J86" i="4"/>
  <c r="O85" i="4"/>
  <c r="N85" i="4"/>
  <c r="H90" i="4"/>
  <c r="F86" i="4"/>
  <c r="F89" i="4"/>
  <c r="L87" i="4"/>
  <c r="D89" i="4"/>
  <c r="P89" i="4"/>
  <c r="N96" i="4"/>
  <c r="O90" i="4"/>
  <c r="N86" i="4"/>
  <c r="H95" i="4"/>
  <c r="F96" i="4"/>
  <c r="J87" i="4"/>
  <c r="L92" i="4"/>
  <c r="L91" i="4"/>
  <c r="L93" i="4"/>
  <c r="P88" i="4"/>
  <c r="Q84" i="4" l="1"/>
  <c r="S84" i="4" s="1"/>
  <c r="Q96" i="4"/>
  <c r="S96" i="4" s="1"/>
  <c r="Q93" i="4"/>
  <c r="S93" i="4" s="1"/>
  <c r="Q89" i="4"/>
  <c r="S89" i="4" s="1"/>
  <c r="Q92" i="4"/>
  <c r="S92" i="4" s="1"/>
  <c r="Q86" i="4"/>
  <c r="S86" i="4" s="1"/>
  <c r="C83" i="4"/>
  <c r="P83" i="4"/>
  <c r="K83" i="4"/>
  <c r="F83" i="4"/>
  <c r="H83" i="4"/>
  <c r="G83" i="4"/>
  <c r="D83" i="4"/>
  <c r="I83" i="4"/>
  <c r="J83" i="4"/>
  <c r="E83" i="4"/>
  <c r="O83" i="4"/>
  <c r="M83" i="4"/>
  <c r="N83" i="4"/>
  <c r="L83" i="4"/>
  <c r="Q87" i="4"/>
  <c r="S87" i="4" s="1"/>
  <c r="Q91" i="4"/>
  <c r="S91" i="4" s="1"/>
  <c r="Q90" i="4"/>
  <c r="S90" i="4" s="1"/>
  <c r="Q95" i="4"/>
  <c r="S95" i="4" s="1"/>
  <c r="Q85" i="4"/>
  <c r="S85" i="4" s="1"/>
  <c r="Q88" i="4"/>
  <c r="S88" i="4" s="1"/>
  <c r="Q94" i="4"/>
  <c r="S94" i="4" s="1"/>
  <c r="P97" i="4" l="1"/>
  <c r="P99" i="4" s="1"/>
  <c r="J97" i="4"/>
  <c r="J99" i="4" s="1"/>
  <c r="C97" i="4"/>
  <c r="C99" i="4" s="1"/>
  <c r="Q83" i="4"/>
  <c r="C103" i="4"/>
  <c r="O97" i="4"/>
  <c r="O99" i="4" s="1"/>
  <c r="O103" i="4" s="1"/>
  <c r="I97" i="4"/>
  <c r="I99" i="4" s="1"/>
  <c r="D97" i="4"/>
  <c r="D99" i="4" s="1"/>
  <c r="E97" i="4"/>
  <c r="E99" i="4" s="1"/>
  <c r="L97" i="4"/>
  <c r="L99" i="4" s="1"/>
  <c r="L103" i="4" s="1"/>
  <c r="G97" i="4"/>
  <c r="G99" i="4" s="1"/>
  <c r="N97" i="4"/>
  <c r="N99" i="4" s="1"/>
  <c r="H97" i="4"/>
  <c r="H99" i="4" s="1"/>
  <c r="H103" i="4" s="1"/>
  <c r="K97" i="4"/>
  <c r="K99" i="4" s="1"/>
  <c r="K103" i="4" s="1"/>
  <c r="M97" i="4"/>
  <c r="M99" i="4" s="1"/>
  <c r="F97" i="4"/>
  <c r="F99" i="4" s="1"/>
  <c r="H143" i="4" l="1"/>
  <c r="L143" i="4"/>
  <c r="E112" i="4"/>
  <c r="E108" i="4"/>
  <c r="E104" i="4"/>
  <c r="E113" i="4"/>
  <c r="E107" i="4"/>
  <c r="E114" i="4"/>
  <c r="E115" i="4"/>
  <c r="E111" i="4"/>
  <c r="E105" i="4"/>
  <c r="E110" i="4"/>
  <c r="E116" i="4"/>
  <c r="E106" i="4"/>
  <c r="E109" i="4"/>
  <c r="D112" i="4"/>
  <c r="D110" i="4"/>
  <c r="D104" i="4"/>
  <c r="D113" i="4"/>
  <c r="D114" i="4"/>
  <c r="D109" i="4"/>
  <c r="D111" i="4"/>
  <c r="D107" i="4"/>
  <c r="D106" i="4"/>
  <c r="D116" i="4"/>
  <c r="D105" i="4"/>
  <c r="D115" i="4"/>
  <c r="D108" i="4"/>
  <c r="C111" i="4"/>
  <c r="C112" i="4"/>
  <c r="C104" i="4"/>
  <c r="C105" i="4"/>
  <c r="C108" i="4"/>
  <c r="C115" i="4"/>
  <c r="C109" i="4"/>
  <c r="C107" i="4"/>
  <c r="C106" i="4"/>
  <c r="C110" i="4"/>
  <c r="C114" i="4"/>
  <c r="C116" i="4"/>
  <c r="C113" i="4"/>
  <c r="C143" i="4"/>
  <c r="E103" i="4"/>
  <c r="J111" i="4"/>
  <c r="J115" i="4"/>
  <c r="J109" i="4"/>
  <c r="J113" i="4"/>
  <c r="J112" i="4"/>
  <c r="J104" i="4"/>
  <c r="J108" i="4"/>
  <c r="J116" i="4"/>
  <c r="J107" i="4"/>
  <c r="J106" i="4"/>
  <c r="J114" i="4"/>
  <c r="J110" i="4"/>
  <c r="J105" i="4"/>
  <c r="H112" i="4"/>
  <c r="H111" i="4"/>
  <c r="H104" i="4"/>
  <c r="H113" i="4"/>
  <c r="H109" i="4"/>
  <c r="H108" i="4"/>
  <c r="H110" i="4"/>
  <c r="H115" i="4"/>
  <c r="H114" i="4"/>
  <c r="H106" i="4"/>
  <c r="H116" i="4"/>
  <c r="H107" i="4"/>
  <c r="H105" i="4"/>
  <c r="N104" i="4"/>
  <c r="N108" i="4"/>
  <c r="N110" i="4"/>
  <c r="N113" i="4"/>
  <c r="N106" i="4"/>
  <c r="N111" i="4"/>
  <c r="N114" i="4"/>
  <c r="N109" i="4"/>
  <c r="N112" i="4"/>
  <c r="N105" i="4"/>
  <c r="N116" i="4"/>
  <c r="N115" i="4"/>
  <c r="N107" i="4"/>
  <c r="N103" i="4"/>
  <c r="G113" i="4"/>
  <c r="G107" i="4"/>
  <c r="G111" i="4"/>
  <c r="G104" i="4"/>
  <c r="G106" i="4"/>
  <c r="G115" i="4"/>
  <c r="G112" i="4"/>
  <c r="G109" i="4"/>
  <c r="G108" i="4"/>
  <c r="G110" i="4"/>
  <c r="G116" i="4"/>
  <c r="G114" i="4"/>
  <c r="G105" i="4"/>
  <c r="I111" i="4"/>
  <c r="I112" i="4"/>
  <c r="I107" i="4"/>
  <c r="I106" i="4"/>
  <c r="I104" i="4"/>
  <c r="I115" i="4"/>
  <c r="I113" i="4"/>
  <c r="I109" i="4"/>
  <c r="I114" i="4"/>
  <c r="I116" i="4"/>
  <c r="I108" i="4"/>
  <c r="I105" i="4"/>
  <c r="I110" i="4"/>
  <c r="J103" i="4"/>
  <c r="K143" i="4"/>
  <c r="F114" i="4"/>
  <c r="F111" i="4"/>
  <c r="F108" i="4"/>
  <c r="F112" i="4"/>
  <c r="F115" i="4"/>
  <c r="F104" i="4"/>
  <c r="F105" i="4"/>
  <c r="F106" i="4"/>
  <c r="F109" i="4"/>
  <c r="F107" i="4"/>
  <c r="F116" i="4"/>
  <c r="F110" i="4"/>
  <c r="F113" i="4"/>
  <c r="F103" i="4"/>
  <c r="M115" i="4"/>
  <c r="M111" i="4"/>
  <c r="M107" i="4"/>
  <c r="M104" i="4"/>
  <c r="M105" i="4"/>
  <c r="M106" i="4"/>
  <c r="M112" i="4"/>
  <c r="M114" i="4"/>
  <c r="M110" i="4"/>
  <c r="M113" i="4"/>
  <c r="M109" i="4"/>
  <c r="M108" i="4"/>
  <c r="M116" i="4"/>
  <c r="M103" i="4"/>
  <c r="G103" i="4"/>
  <c r="I103" i="4"/>
  <c r="P115" i="4"/>
  <c r="P104" i="4"/>
  <c r="P106" i="4"/>
  <c r="P111" i="4"/>
  <c r="P113" i="4"/>
  <c r="P110" i="4"/>
  <c r="P108" i="4"/>
  <c r="P114" i="4"/>
  <c r="P105" i="4"/>
  <c r="P109" i="4"/>
  <c r="P112" i="4"/>
  <c r="P116" i="4"/>
  <c r="P107" i="4"/>
  <c r="O143" i="4"/>
  <c r="S83" i="4"/>
  <c r="D103" i="4"/>
  <c r="Q103" i="4" s="1"/>
  <c r="K104" i="4"/>
  <c r="K109" i="4"/>
  <c r="K115" i="4"/>
  <c r="K113" i="4"/>
  <c r="K110" i="4"/>
  <c r="K108" i="4"/>
  <c r="K106" i="4"/>
  <c r="K111" i="4"/>
  <c r="K114" i="4"/>
  <c r="K105" i="4"/>
  <c r="K112" i="4"/>
  <c r="K116" i="4"/>
  <c r="K107" i="4"/>
  <c r="L110" i="4"/>
  <c r="L106" i="4"/>
  <c r="L108" i="4"/>
  <c r="L104" i="4"/>
  <c r="L116" i="4"/>
  <c r="L115" i="4"/>
  <c r="L105" i="4"/>
  <c r="L114" i="4"/>
  <c r="L109" i="4"/>
  <c r="L107" i="4"/>
  <c r="L112" i="4"/>
  <c r="L111" i="4"/>
  <c r="L113" i="4"/>
  <c r="O111" i="4"/>
  <c r="O116" i="4"/>
  <c r="O104" i="4"/>
  <c r="O115" i="4"/>
  <c r="O106" i="4"/>
  <c r="O107" i="4"/>
  <c r="O110" i="4"/>
  <c r="O112" i="4"/>
  <c r="O108" i="4"/>
  <c r="O114" i="4"/>
  <c r="O113" i="4"/>
  <c r="O109" i="4"/>
  <c r="O105" i="4"/>
  <c r="P103" i="4"/>
  <c r="C37" i="10"/>
  <c r="Q23" i="10"/>
  <c r="S23" i="10" s="1"/>
  <c r="O154" i="4" l="1"/>
  <c r="M156" i="4"/>
  <c r="I152" i="4"/>
  <c r="H146" i="4"/>
  <c r="J148" i="4"/>
  <c r="O148" i="4"/>
  <c r="O151" i="4"/>
  <c r="L155" i="4"/>
  <c r="K152" i="4"/>
  <c r="K155" i="4"/>
  <c r="P156" i="4"/>
  <c r="P151" i="4"/>
  <c r="M148" i="4"/>
  <c r="M144" i="4"/>
  <c r="F147" i="4"/>
  <c r="F151" i="4"/>
  <c r="I154" i="4"/>
  <c r="I151" i="4"/>
  <c r="G155" i="4"/>
  <c r="N155" i="4"/>
  <c r="N153" i="4"/>
  <c r="H154" i="4"/>
  <c r="H152" i="4"/>
  <c r="J144" i="4"/>
  <c r="D145" i="4"/>
  <c r="D144" i="4"/>
  <c r="E151" i="4"/>
  <c r="L145" i="4"/>
  <c r="F148" i="4"/>
  <c r="L156" i="4"/>
  <c r="K145" i="4"/>
  <c r="K149" i="4"/>
  <c r="P152" i="4"/>
  <c r="P146" i="4"/>
  <c r="M149" i="4"/>
  <c r="M147" i="4"/>
  <c r="F149" i="4"/>
  <c r="F154" i="4"/>
  <c r="I149" i="4"/>
  <c r="G145" i="4"/>
  <c r="G146" i="4"/>
  <c r="N156" i="4"/>
  <c r="N150" i="4"/>
  <c r="H155" i="4"/>
  <c r="J145" i="4"/>
  <c r="J152" i="4"/>
  <c r="D156" i="4"/>
  <c r="D150" i="4"/>
  <c r="E155" i="4"/>
  <c r="K153" i="4"/>
  <c r="L151" i="4"/>
  <c r="P149" i="4"/>
  <c r="M151" i="4"/>
  <c r="I153" i="4"/>
  <c r="G154" i="4"/>
  <c r="G144" i="4"/>
  <c r="N145" i="4"/>
  <c r="N148" i="4"/>
  <c r="J150" i="4"/>
  <c r="J153" i="4"/>
  <c r="D146" i="4"/>
  <c r="D152" i="4"/>
  <c r="E154" i="4"/>
  <c r="P153" i="4"/>
  <c r="I156" i="4"/>
  <c r="H151" i="4"/>
  <c r="O152" i="4"/>
  <c r="L144" i="4"/>
  <c r="F146" i="4"/>
  <c r="O147" i="4"/>
  <c r="L152" i="4"/>
  <c r="L148" i="4"/>
  <c r="K151" i="4"/>
  <c r="P145" i="4"/>
  <c r="P155" i="4"/>
  <c r="M150" i="4"/>
  <c r="M155" i="4"/>
  <c r="F145" i="4"/>
  <c r="I155" i="4"/>
  <c r="G156" i="4"/>
  <c r="G151" i="4"/>
  <c r="N152" i="4"/>
  <c r="N144" i="4"/>
  <c r="H148" i="4"/>
  <c r="J154" i="4"/>
  <c r="J149" i="4"/>
  <c r="D147" i="4"/>
  <c r="E149" i="4"/>
  <c r="E147" i="4"/>
  <c r="K156" i="4"/>
  <c r="M145" i="4"/>
  <c r="N147" i="4"/>
  <c r="D155" i="4"/>
  <c r="L153" i="4"/>
  <c r="K154" i="4"/>
  <c r="P144" i="4"/>
  <c r="L147" i="4"/>
  <c r="L146" i="4"/>
  <c r="K146" i="4"/>
  <c r="P154" i="4"/>
  <c r="M154" i="4"/>
  <c r="F144" i="4"/>
  <c r="I150" i="4"/>
  <c r="I144" i="4"/>
  <c r="G150" i="4"/>
  <c r="G147" i="4"/>
  <c r="N149" i="4"/>
  <c r="H145" i="4"/>
  <c r="H149" i="4"/>
  <c r="J146" i="4"/>
  <c r="J155" i="4"/>
  <c r="D151" i="4"/>
  <c r="E146" i="4"/>
  <c r="E153" i="4"/>
  <c r="O156" i="4"/>
  <c r="F156" i="4"/>
  <c r="N146" i="4"/>
  <c r="E152" i="4"/>
  <c r="O150" i="4"/>
  <c r="K144" i="4"/>
  <c r="M153" i="4"/>
  <c r="O145" i="4"/>
  <c r="O149" i="4"/>
  <c r="L149" i="4"/>
  <c r="L150" i="4"/>
  <c r="K148" i="4"/>
  <c r="P148" i="4"/>
  <c r="M152" i="4"/>
  <c r="F153" i="4"/>
  <c r="F155" i="4"/>
  <c r="I145" i="4"/>
  <c r="I146" i="4"/>
  <c r="G148" i="4"/>
  <c r="G153" i="4"/>
  <c r="N154" i="4"/>
  <c r="H147" i="4"/>
  <c r="H153" i="4"/>
  <c r="J147" i="4"/>
  <c r="J151" i="4"/>
  <c r="C117" i="4"/>
  <c r="C119" i="4" s="1"/>
  <c r="D149" i="4"/>
  <c r="E156" i="4"/>
  <c r="E144" i="4"/>
  <c r="P147" i="4"/>
  <c r="G152" i="4"/>
  <c r="D153" i="4"/>
  <c r="O146" i="4"/>
  <c r="O155" i="4"/>
  <c r="O153" i="4"/>
  <c r="O144" i="4"/>
  <c r="L154" i="4"/>
  <c r="K147" i="4"/>
  <c r="K150" i="4"/>
  <c r="P150" i="4"/>
  <c r="M146" i="4"/>
  <c r="F150" i="4"/>
  <c r="F152" i="4"/>
  <c r="I148" i="4"/>
  <c r="I147" i="4"/>
  <c r="G149" i="4"/>
  <c r="N151" i="4"/>
  <c r="H156" i="4"/>
  <c r="H144" i="4"/>
  <c r="J156" i="4"/>
  <c r="D148" i="4"/>
  <c r="D154" i="4"/>
  <c r="E150" i="4"/>
  <c r="E148" i="4"/>
  <c r="C151" i="4"/>
  <c r="Q111" i="4"/>
  <c r="D117" i="4"/>
  <c r="D119" i="4" s="1"/>
  <c r="D143" i="4"/>
  <c r="C149" i="4"/>
  <c r="Q109" i="4"/>
  <c r="E145" i="4"/>
  <c r="K117" i="4"/>
  <c r="K119" i="4" s="1"/>
  <c r="H150" i="4"/>
  <c r="C155" i="4"/>
  <c r="Q115" i="4"/>
  <c r="S103" i="4"/>
  <c r="N123" i="4" s="1"/>
  <c r="P117" i="4"/>
  <c r="P119" i="4" s="1"/>
  <c r="P143" i="4"/>
  <c r="I117" i="4"/>
  <c r="I119" i="4" s="1"/>
  <c r="I143" i="4"/>
  <c r="F117" i="4"/>
  <c r="F119" i="4" s="1"/>
  <c r="F143" i="4"/>
  <c r="J117" i="4"/>
  <c r="J119" i="4" s="1"/>
  <c r="J143" i="4"/>
  <c r="C153" i="4"/>
  <c r="Q113" i="4"/>
  <c r="C148" i="4"/>
  <c r="Q108" i="4"/>
  <c r="L117" i="4"/>
  <c r="L119" i="4" s="1"/>
  <c r="G117" i="4"/>
  <c r="G119" i="4" s="1"/>
  <c r="G143" i="4"/>
  <c r="C156" i="4"/>
  <c r="Q156" i="4" s="1"/>
  <c r="Q116" i="4"/>
  <c r="C145" i="4"/>
  <c r="Q105" i="4"/>
  <c r="C146" i="4"/>
  <c r="Q146" i="4" s="1"/>
  <c r="Q106" i="4"/>
  <c r="C147" i="4"/>
  <c r="Q107" i="4"/>
  <c r="O117" i="4"/>
  <c r="O119" i="4" s="1"/>
  <c r="M117" i="4"/>
  <c r="M119" i="4" s="1"/>
  <c r="M143" i="4"/>
  <c r="C154" i="4"/>
  <c r="Q114" i="4"/>
  <c r="C144" i="4"/>
  <c r="Q104" i="4"/>
  <c r="H117" i="4"/>
  <c r="H119" i="4" s="1"/>
  <c r="N117" i="4"/>
  <c r="N119" i="4" s="1"/>
  <c r="N143" i="4"/>
  <c r="E117" i="4"/>
  <c r="E119" i="4" s="1"/>
  <c r="E143" i="4"/>
  <c r="C150" i="4"/>
  <c r="Q110" i="4"/>
  <c r="C152" i="4"/>
  <c r="Q112" i="4"/>
  <c r="E43" i="10"/>
  <c r="D43" i="10"/>
  <c r="L43" i="10"/>
  <c r="N43" i="10"/>
  <c r="K43" i="10"/>
  <c r="P43" i="10"/>
  <c r="J43" i="10"/>
  <c r="O43" i="10"/>
  <c r="M43" i="10"/>
  <c r="I43" i="10"/>
  <c r="G43" i="10"/>
  <c r="H43" i="10"/>
  <c r="F43" i="10"/>
  <c r="C43" i="10"/>
  <c r="J123" i="4" l="1"/>
  <c r="Q147" i="4"/>
  <c r="Q143" i="4"/>
  <c r="Q154" i="4"/>
  <c r="Q148" i="4"/>
  <c r="Q145" i="4"/>
  <c r="S113" i="4"/>
  <c r="Q133" i="4"/>
  <c r="S133" i="4" s="1"/>
  <c r="S109" i="4"/>
  <c r="Q129" i="4"/>
  <c r="S129" i="4" s="1"/>
  <c r="E123" i="4"/>
  <c r="I123" i="4"/>
  <c r="S116" i="4"/>
  <c r="Q136" i="4" s="1"/>
  <c r="S136" i="4" s="1"/>
  <c r="Q153" i="4"/>
  <c r="Q149" i="4"/>
  <c r="O123" i="4"/>
  <c r="L123" i="4"/>
  <c r="K123" i="4"/>
  <c r="H123" i="4"/>
  <c r="C123" i="4"/>
  <c r="D123" i="4"/>
  <c r="S112" i="4"/>
  <c r="Q132" i="4"/>
  <c r="S132" i="4" s="1"/>
  <c r="S107" i="4"/>
  <c r="Q127" i="4"/>
  <c r="S127" i="4" s="1"/>
  <c r="S115" i="4"/>
  <c r="P123" i="4"/>
  <c r="Q155" i="4"/>
  <c r="S111" i="4"/>
  <c r="Q131" i="4" s="1"/>
  <c r="S131" i="4" s="1"/>
  <c r="S105" i="4"/>
  <c r="Q125" i="4" s="1"/>
  <c r="S125" i="4" s="1"/>
  <c r="Q152" i="4"/>
  <c r="S110" i="4"/>
  <c r="Q130" i="4" s="1"/>
  <c r="S130" i="4" s="1"/>
  <c r="Q144" i="4"/>
  <c r="S106" i="4"/>
  <c r="Q126" i="4" s="1"/>
  <c r="S126" i="4" s="1"/>
  <c r="Q151" i="4"/>
  <c r="F123" i="4"/>
  <c r="S104" i="4"/>
  <c r="Q150" i="4"/>
  <c r="S114" i="4"/>
  <c r="Q134" i="4"/>
  <c r="S134" i="4" s="1"/>
  <c r="S108" i="4"/>
  <c r="M123" i="4"/>
  <c r="G123" i="4"/>
  <c r="Q123" i="4"/>
  <c r="S123" i="4" s="1"/>
  <c r="Q117" i="4"/>
  <c r="C158" i="4"/>
  <c r="C159" i="4" s="1"/>
  <c r="E57" i="10"/>
  <c r="E59" i="10" s="1"/>
  <c r="E63" i="10" s="1"/>
  <c r="K57" i="10"/>
  <c r="K59" i="10" s="1"/>
  <c r="K72" i="10" s="1"/>
  <c r="N57" i="10"/>
  <c r="N59" i="10" s="1"/>
  <c r="N71" i="10" s="1"/>
  <c r="L57" i="10"/>
  <c r="L59" i="10" s="1"/>
  <c r="L65" i="10" s="1"/>
  <c r="D57" i="10"/>
  <c r="D59" i="10" s="1"/>
  <c r="D66" i="10" s="1"/>
  <c r="N66" i="10"/>
  <c r="P57" i="10"/>
  <c r="P59" i="10" s="1"/>
  <c r="G57" i="10"/>
  <c r="G59" i="10" s="1"/>
  <c r="G63" i="10" s="1"/>
  <c r="I57" i="10"/>
  <c r="I59" i="10" s="1"/>
  <c r="I63" i="10" s="1"/>
  <c r="M57" i="10"/>
  <c r="M59" i="10" s="1"/>
  <c r="H57" i="10"/>
  <c r="H59" i="10" s="1"/>
  <c r="H63" i="10" s="1"/>
  <c r="Q43" i="10"/>
  <c r="C57" i="10"/>
  <c r="C59" i="10" s="1"/>
  <c r="C63" i="10" s="1"/>
  <c r="O57" i="10"/>
  <c r="O59" i="10" s="1"/>
  <c r="O63" i="10" s="1"/>
  <c r="F57" i="10"/>
  <c r="F59" i="10" s="1"/>
  <c r="F63" i="10" s="1"/>
  <c r="J57" i="10"/>
  <c r="J59" i="10" s="1"/>
  <c r="E69" i="10"/>
  <c r="Q157" i="4" l="1"/>
  <c r="L124" i="4"/>
  <c r="N124" i="4"/>
  <c r="C124" i="4"/>
  <c r="K124" i="4"/>
  <c r="E124" i="4"/>
  <c r="J124" i="4"/>
  <c r="I124" i="4"/>
  <c r="I137" i="4" s="1"/>
  <c r="I139" i="4" s="1"/>
  <c r="M124" i="4"/>
  <c r="F124" i="4"/>
  <c r="H124" i="4"/>
  <c r="D124" i="4"/>
  <c r="G124" i="4"/>
  <c r="P124" i="4"/>
  <c r="O124" i="4"/>
  <c r="L125" i="4"/>
  <c r="I125" i="4"/>
  <c r="G125" i="4"/>
  <c r="C125" i="4"/>
  <c r="D125" i="4"/>
  <c r="E125" i="4"/>
  <c r="J125" i="4"/>
  <c r="M125" i="4"/>
  <c r="H125" i="4"/>
  <c r="O125" i="4"/>
  <c r="N125" i="4"/>
  <c r="P125" i="4"/>
  <c r="F125" i="4"/>
  <c r="K125" i="4"/>
  <c r="M127" i="4"/>
  <c r="C127" i="4"/>
  <c r="H127" i="4"/>
  <c r="I127" i="4"/>
  <c r="E127" i="4"/>
  <c r="D127" i="4"/>
  <c r="G127" i="4"/>
  <c r="P127" i="4"/>
  <c r="K127" i="4"/>
  <c r="F127" i="4"/>
  <c r="O127" i="4"/>
  <c r="N127" i="4"/>
  <c r="J127" i="4"/>
  <c r="L127" i="4"/>
  <c r="K129" i="4"/>
  <c r="H129" i="4"/>
  <c r="L129" i="4"/>
  <c r="I129" i="4"/>
  <c r="O129" i="4"/>
  <c r="F129" i="4"/>
  <c r="J129" i="4"/>
  <c r="P129" i="4"/>
  <c r="C129" i="4"/>
  <c r="G129" i="4"/>
  <c r="E129" i="4"/>
  <c r="N129" i="4"/>
  <c r="D129" i="4"/>
  <c r="M129" i="4"/>
  <c r="C135" i="4"/>
  <c r="P135" i="4"/>
  <c r="N135" i="4"/>
  <c r="H135" i="4"/>
  <c r="I135" i="4"/>
  <c r="K135" i="4"/>
  <c r="O135" i="4"/>
  <c r="L135" i="4"/>
  <c r="M135" i="4"/>
  <c r="G135" i="4"/>
  <c r="E135" i="4"/>
  <c r="J135" i="4"/>
  <c r="D135" i="4"/>
  <c r="F135" i="4"/>
  <c r="N128" i="4"/>
  <c r="I128" i="4"/>
  <c r="J128" i="4"/>
  <c r="M128" i="4"/>
  <c r="L128" i="4"/>
  <c r="D128" i="4"/>
  <c r="F128" i="4"/>
  <c r="C128" i="4"/>
  <c r="O128" i="4"/>
  <c r="H128" i="4"/>
  <c r="P128" i="4"/>
  <c r="G128" i="4"/>
  <c r="K128" i="4"/>
  <c r="E128" i="4"/>
  <c r="D126" i="4"/>
  <c r="L126" i="4"/>
  <c r="L137" i="4" s="1"/>
  <c r="L139" i="4" s="1"/>
  <c r="O126" i="4"/>
  <c r="F126" i="4"/>
  <c r="I126" i="4"/>
  <c r="C126" i="4"/>
  <c r="M126" i="4"/>
  <c r="G126" i="4"/>
  <c r="K126" i="4"/>
  <c r="J126" i="4"/>
  <c r="E126" i="4"/>
  <c r="N126" i="4"/>
  <c r="P126" i="4"/>
  <c r="H126" i="4"/>
  <c r="J131" i="4"/>
  <c r="D131" i="4"/>
  <c r="L131" i="4"/>
  <c r="N131" i="4"/>
  <c r="I131" i="4"/>
  <c r="H131" i="4"/>
  <c r="K131" i="4"/>
  <c r="C131" i="4"/>
  <c r="F131" i="4"/>
  <c r="O131" i="4"/>
  <c r="G131" i="4"/>
  <c r="P131" i="4"/>
  <c r="E131" i="4"/>
  <c r="M131" i="4"/>
  <c r="K132" i="4"/>
  <c r="M132" i="4"/>
  <c r="C132" i="4"/>
  <c r="P132" i="4"/>
  <c r="D132" i="4"/>
  <c r="N132" i="4"/>
  <c r="I132" i="4"/>
  <c r="H132" i="4"/>
  <c r="J132" i="4"/>
  <c r="E132" i="4"/>
  <c r="G132" i="4"/>
  <c r="L132" i="4"/>
  <c r="O132" i="4"/>
  <c r="F132" i="4"/>
  <c r="I133" i="4"/>
  <c r="N133" i="4"/>
  <c r="L133" i="4"/>
  <c r="P133" i="4"/>
  <c r="M133" i="4"/>
  <c r="D133" i="4"/>
  <c r="F133" i="4"/>
  <c r="H133" i="4"/>
  <c r="J133" i="4"/>
  <c r="E133" i="4"/>
  <c r="O133" i="4"/>
  <c r="K133" i="4"/>
  <c r="C133" i="4"/>
  <c r="G133" i="4"/>
  <c r="Q128" i="4"/>
  <c r="S128" i="4" s="1"/>
  <c r="D136" i="4"/>
  <c r="I136" i="4"/>
  <c r="K136" i="4"/>
  <c r="F136" i="4"/>
  <c r="H136" i="4"/>
  <c r="E136" i="4"/>
  <c r="M136" i="4"/>
  <c r="G136" i="4"/>
  <c r="P136" i="4"/>
  <c r="L136" i="4"/>
  <c r="N136" i="4"/>
  <c r="J136" i="4"/>
  <c r="C136" i="4"/>
  <c r="O136" i="4"/>
  <c r="C134" i="4"/>
  <c r="M134" i="4"/>
  <c r="N134" i="4"/>
  <c r="O134" i="4"/>
  <c r="I134" i="4"/>
  <c r="L134" i="4"/>
  <c r="G134" i="4"/>
  <c r="H134" i="4"/>
  <c r="K134" i="4"/>
  <c r="D134" i="4"/>
  <c r="F134" i="4"/>
  <c r="E134" i="4"/>
  <c r="J134" i="4"/>
  <c r="P134" i="4"/>
  <c r="Q124" i="4"/>
  <c r="S124" i="4" s="1"/>
  <c r="F130" i="4"/>
  <c r="N130" i="4"/>
  <c r="H130" i="4"/>
  <c r="G130" i="4"/>
  <c r="M130" i="4"/>
  <c r="D130" i="4"/>
  <c r="J130" i="4"/>
  <c r="L130" i="4"/>
  <c r="P130" i="4"/>
  <c r="I130" i="4"/>
  <c r="K130" i="4"/>
  <c r="E130" i="4"/>
  <c r="O130" i="4"/>
  <c r="O137" i="4" s="1"/>
  <c r="O139" i="4" s="1"/>
  <c r="C130" i="4"/>
  <c r="Q135" i="4"/>
  <c r="S135" i="4" s="1"/>
  <c r="I28" i="2"/>
  <c r="I23" i="2"/>
  <c r="I24" i="2"/>
  <c r="I26" i="2"/>
  <c r="I27" i="2"/>
  <c r="I25" i="2"/>
  <c r="Q118" i="4"/>
  <c r="E68" i="10"/>
  <c r="E73" i="10"/>
  <c r="N67" i="10"/>
  <c r="E70" i="10"/>
  <c r="E71" i="10"/>
  <c r="E76" i="10"/>
  <c r="E65" i="10"/>
  <c r="E77" i="10" s="1"/>
  <c r="E79" i="10" s="1"/>
  <c r="E67" i="10"/>
  <c r="N73" i="10"/>
  <c r="E75" i="10"/>
  <c r="E64" i="10"/>
  <c r="N76" i="10"/>
  <c r="E66" i="10"/>
  <c r="E74" i="10"/>
  <c r="E72" i="10"/>
  <c r="D73" i="10"/>
  <c r="D68" i="10"/>
  <c r="N65" i="10"/>
  <c r="N69" i="10"/>
  <c r="N68" i="10"/>
  <c r="L73" i="10"/>
  <c r="D64" i="10"/>
  <c r="K66" i="10"/>
  <c r="N75" i="10"/>
  <c r="L75" i="10"/>
  <c r="L67" i="10"/>
  <c r="N64" i="10"/>
  <c r="N63" i="10"/>
  <c r="K73" i="10"/>
  <c r="L69" i="10"/>
  <c r="K64" i="10"/>
  <c r="L72" i="10"/>
  <c r="K76" i="10"/>
  <c r="K68" i="10"/>
  <c r="K63" i="10"/>
  <c r="L71" i="10"/>
  <c r="L76" i="10"/>
  <c r="K69" i="10"/>
  <c r="K65" i="10"/>
  <c r="K67" i="10"/>
  <c r="N72" i="10"/>
  <c r="N70" i="10"/>
  <c r="N74" i="10"/>
  <c r="D75" i="10"/>
  <c r="D67" i="10"/>
  <c r="D63" i="10"/>
  <c r="D70" i="10"/>
  <c r="D65" i="10"/>
  <c r="D69" i="10"/>
  <c r="D71" i="10"/>
  <c r="D72" i="10"/>
  <c r="D76" i="10"/>
  <c r="D74" i="10"/>
  <c r="K71" i="10"/>
  <c r="L70" i="10"/>
  <c r="L68" i="10"/>
  <c r="L63" i="10"/>
  <c r="K74" i="10"/>
  <c r="K75" i="10"/>
  <c r="K70" i="10"/>
  <c r="L64" i="10"/>
  <c r="L66" i="10"/>
  <c r="L74" i="10"/>
  <c r="M64" i="10"/>
  <c r="M73" i="10"/>
  <c r="M69" i="10"/>
  <c r="M70" i="10"/>
  <c r="M74" i="10"/>
  <c r="M72" i="10"/>
  <c r="M66" i="10"/>
  <c r="M71" i="10"/>
  <c r="M76" i="10"/>
  <c r="M75" i="10"/>
  <c r="M67" i="10"/>
  <c r="M65" i="10"/>
  <c r="M68" i="10"/>
  <c r="C70" i="10"/>
  <c r="C71" i="10"/>
  <c r="C69" i="10"/>
  <c r="C64" i="10"/>
  <c r="C66" i="10"/>
  <c r="C67" i="10"/>
  <c r="C68" i="10"/>
  <c r="C73" i="10"/>
  <c r="C72" i="10"/>
  <c r="C76" i="10"/>
  <c r="C65" i="10"/>
  <c r="C74" i="10"/>
  <c r="C75" i="10"/>
  <c r="H65" i="10"/>
  <c r="H64" i="10"/>
  <c r="H75" i="10"/>
  <c r="H76" i="10"/>
  <c r="H70" i="10"/>
  <c r="H72" i="10"/>
  <c r="H69" i="10"/>
  <c r="H66" i="10"/>
  <c r="H73" i="10"/>
  <c r="H67" i="10"/>
  <c r="H71" i="10"/>
  <c r="H74" i="10"/>
  <c r="H68" i="10"/>
  <c r="M63" i="10"/>
  <c r="O67" i="10"/>
  <c r="O73" i="10"/>
  <c r="O71" i="10"/>
  <c r="O69" i="10"/>
  <c r="O76" i="10"/>
  <c r="O68" i="10"/>
  <c r="O65" i="10"/>
  <c r="O64" i="10"/>
  <c r="O74" i="10"/>
  <c r="O70" i="10"/>
  <c r="O75" i="10"/>
  <c r="O72" i="10"/>
  <c r="O66" i="10"/>
  <c r="J71" i="10"/>
  <c r="J70" i="10"/>
  <c r="J64" i="10"/>
  <c r="J69" i="10"/>
  <c r="J67" i="10"/>
  <c r="J75" i="10"/>
  <c r="J65" i="10"/>
  <c r="J68" i="10"/>
  <c r="J74" i="10"/>
  <c r="J66" i="10"/>
  <c r="J73" i="10"/>
  <c r="J72" i="10"/>
  <c r="J76" i="10"/>
  <c r="J63" i="10"/>
  <c r="Q57" i="10"/>
  <c r="S43" i="10"/>
  <c r="P68" i="10"/>
  <c r="P65" i="10"/>
  <c r="P70" i="10"/>
  <c r="P74" i="10"/>
  <c r="P72" i="10"/>
  <c r="P75" i="10"/>
  <c r="P66" i="10"/>
  <c r="P76" i="10"/>
  <c r="P69" i="10"/>
  <c r="P67" i="10"/>
  <c r="P64" i="10"/>
  <c r="P71" i="10"/>
  <c r="P73" i="10"/>
  <c r="G67" i="10"/>
  <c r="G69" i="10"/>
  <c r="G66" i="10"/>
  <c r="G74" i="10"/>
  <c r="G72" i="10"/>
  <c r="G68" i="10"/>
  <c r="G71" i="10"/>
  <c r="G64" i="10"/>
  <c r="G65" i="10"/>
  <c r="G73" i="10"/>
  <c r="G76" i="10"/>
  <c r="G70" i="10"/>
  <c r="G75" i="10"/>
  <c r="F70" i="10"/>
  <c r="F76" i="10"/>
  <c r="F64" i="10"/>
  <c r="F75" i="10"/>
  <c r="F65" i="10"/>
  <c r="F74" i="10"/>
  <c r="F66" i="10"/>
  <c r="F71" i="10"/>
  <c r="F73" i="10"/>
  <c r="F69" i="10"/>
  <c r="F67" i="10"/>
  <c r="F72" i="10"/>
  <c r="F68" i="10"/>
  <c r="I74" i="10"/>
  <c r="I75" i="10"/>
  <c r="I68" i="10"/>
  <c r="I71" i="10"/>
  <c r="I64" i="10"/>
  <c r="I70" i="10"/>
  <c r="I73" i="10"/>
  <c r="I67" i="10"/>
  <c r="I76" i="10"/>
  <c r="I72" i="10"/>
  <c r="I65" i="10"/>
  <c r="I69" i="10"/>
  <c r="I66" i="10"/>
  <c r="P63" i="10"/>
  <c r="D137" i="4" l="1"/>
  <c r="D139" i="4" s="1"/>
  <c r="H137" i="4"/>
  <c r="H139" i="4" s="1"/>
  <c r="E137" i="4"/>
  <c r="E139" i="4" s="1"/>
  <c r="P137" i="4"/>
  <c r="P139" i="4" s="1"/>
  <c r="C137" i="4"/>
  <c r="C139" i="4" s="1"/>
  <c r="F137" i="4"/>
  <c r="F139" i="4" s="1"/>
  <c r="K137" i="4"/>
  <c r="K139" i="4" s="1"/>
  <c r="G137" i="4"/>
  <c r="G139" i="4" s="1"/>
  <c r="M137" i="4"/>
  <c r="M139" i="4" s="1"/>
  <c r="J137" i="4"/>
  <c r="J139" i="4" s="1"/>
  <c r="N137" i="4"/>
  <c r="N139" i="4" s="1"/>
  <c r="I29" i="2"/>
  <c r="D77" i="10"/>
  <c r="D79" i="10" s="1"/>
  <c r="N77" i="10"/>
  <c r="N79" i="10" s="1"/>
  <c r="K77" i="10"/>
  <c r="K79" i="10" s="1"/>
  <c r="L77" i="10"/>
  <c r="L79" i="10" s="1"/>
  <c r="Q63" i="10"/>
  <c r="S63" i="10" s="1"/>
  <c r="P83" i="10" s="1"/>
  <c r="G77" i="10"/>
  <c r="G79" i="10" s="1"/>
  <c r="C77" i="10"/>
  <c r="C79" i="10" s="1"/>
  <c r="I77" i="10"/>
  <c r="I79" i="10" s="1"/>
  <c r="Q67" i="10"/>
  <c r="S67" i="10" s="1"/>
  <c r="J87" i="10" s="1"/>
  <c r="Q75" i="10"/>
  <c r="S75" i="10" s="1"/>
  <c r="C95" i="10" s="1"/>
  <c r="Q66" i="10"/>
  <c r="S66" i="10" s="1"/>
  <c r="P86" i="10" s="1"/>
  <c r="Q74" i="10"/>
  <c r="S74" i="10" s="1"/>
  <c r="I94" i="10" s="1"/>
  <c r="Q64" i="10"/>
  <c r="S64" i="10" s="1"/>
  <c r="J84" i="10" s="1"/>
  <c r="M77" i="10"/>
  <c r="M79" i="10" s="1"/>
  <c r="Q65" i="10"/>
  <c r="S65" i="10" s="1"/>
  <c r="M85" i="10" s="1"/>
  <c r="Q69" i="10"/>
  <c r="S69" i="10" s="1"/>
  <c r="M89" i="10" s="1"/>
  <c r="P77" i="10"/>
  <c r="P79" i="10" s="1"/>
  <c r="Q76" i="10"/>
  <c r="S76" i="10" s="1"/>
  <c r="G96" i="10" s="1"/>
  <c r="Q71" i="10"/>
  <c r="S71" i="10" s="1"/>
  <c r="H91" i="10" s="1"/>
  <c r="Q68" i="10"/>
  <c r="S68" i="10" s="1"/>
  <c r="P88" i="10" s="1"/>
  <c r="Q72" i="10"/>
  <c r="S72" i="10" s="1"/>
  <c r="H92" i="10" s="1"/>
  <c r="Q70" i="10"/>
  <c r="S70" i="10" s="1"/>
  <c r="C90" i="10" s="1"/>
  <c r="H77" i="10"/>
  <c r="H79" i="10" s="1"/>
  <c r="F77" i="10"/>
  <c r="F79" i="10" s="1"/>
  <c r="J77" i="10"/>
  <c r="J79" i="10" s="1"/>
  <c r="Q73" i="10"/>
  <c r="S73" i="10" s="1"/>
  <c r="J93" i="10" s="1"/>
  <c r="O77" i="10"/>
  <c r="O79" i="10" s="1"/>
  <c r="Q137" i="4" l="1"/>
  <c r="Q138" i="4" s="1"/>
  <c r="I85" i="10"/>
  <c r="J95" i="10"/>
  <c r="I95" i="10"/>
  <c r="M86" i="10"/>
  <c r="C93" i="10"/>
  <c r="H96" i="10"/>
  <c r="I84" i="10"/>
  <c r="G84" i="10"/>
  <c r="F96" i="10"/>
  <c r="J96" i="10"/>
  <c r="M95" i="10"/>
  <c r="G95" i="10"/>
  <c r="H95" i="10"/>
  <c r="F84" i="10"/>
  <c r="M84" i="10"/>
  <c r="P95" i="10"/>
  <c r="P91" i="10"/>
  <c r="M96" i="10"/>
  <c r="I87" i="10"/>
  <c r="P84" i="10"/>
  <c r="O87" i="10"/>
  <c r="F91" i="10"/>
  <c r="G91" i="10"/>
  <c r="F86" i="10"/>
  <c r="F93" i="10"/>
  <c r="C91" i="10"/>
  <c r="C87" i="10"/>
  <c r="M91" i="10"/>
  <c r="O84" i="10"/>
  <c r="I86" i="10"/>
  <c r="H88" i="10"/>
  <c r="O95" i="10"/>
  <c r="I91" i="10"/>
  <c r="I96" i="10"/>
  <c r="J91" i="10"/>
  <c r="F95" i="10"/>
  <c r="H87" i="10"/>
  <c r="O96" i="10"/>
  <c r="C88" i="10"/>
  <c r="G87" i="10"/>
  <c r="J90" i="10"/>
  <c r="O88" i="10"/>
  <c r="G88" i="10"/>
  <c r="J88" i="10"/>
  <c r="F88" i="10"/>
  <c r="J85" i="10"/>
  <c r="I88" i="10"/>
  <c r="P93" i="10"/>
  <c r="O93" i="10"/>
  <c r="I92" i="10"/>
  <c r="D94" i="10"/>
  <c r="N94" i="10"/>
  <c r="K94" i="10"/>
  <c r="L94" i="10"/>
  <c r="E94" i="10"/>
  <c r="O89" i="10"/>
  <c r="C92" i="10"/>
  <c r="C89" i="10"/>
  <c r="J86" i="10"/>
  <c r="F94" i="10"/>
  <c r="H89" i="10"/>
  <c r="F92" i="10"/>
  <c r="M90" i="10"/>
  <c r="O94" i="10"/>
  <c r="K87" i="10"/>
  <c r="N87" i="10"/>
  <c r="L87" i="10"/>
  <c r="D87" i="10"/>
  <c r="E87" i="10"/>
  <c r="O92" i="10"/>
  <c r="F90" i="10"/>
  <c r="M94" i="10"/>
  <c r="H85" i="10"/>
  <c r="C85" i="10"/>
  <c r="I93" i="10"/>
  <c r="J89" i="10"/>
  <c r="H93" i="10"/>
  <c r="L85" i="10"/>
  <c r="K85" i="10"/>
  <c r="N85" i="10"/>
  <c r="D85" i="10"/>
  <c r="E85" i="10"/>
  <c r="G90" i="10"/>
  <c r="N86" i="10"/>
  <c r="L86" i="10"/>
  <c r="K86" i="10"/>
  <c r="D86" i="10"/>
  <c r="E86" i="10"/>
  <c r="J92" i="10"/>
  <c r="N89" i="10"/>
  <c r="D89" i="10"/>
  <c r="K89" i="10"/>
  <c r="L89" i="10"/>
  <c r="E89" i="10"/>
  <c r="H94" i="10"/>
  <c r="J94" i="10"/>
  <c r="P85" i="10"/>
  <c r="K91" i="10"/>
  <c r="N91" i="10"/>
  <c r="L91" i="10"/>
  <c r="D91" i="10"/>
  <c r="E91" i="10"/>
  <c r="O91" i="10"/>
  <c r="G93" i="10"/>
  <c r="M87" i="10"/>
  <c r="M88" i="10"/>
  <c r="C86" i="10"/>
  <c r="N92" i="10"/>
  <c r="K92" i="10"/>
  <c r="L92" i="10"/>
  <c r="D92" i="10"/>
  <c r="E92" i="10"/>
  <c r="L83" i="10"/>
  <c r="D83" i="10"/>
  <c r="N83" i="10"/>
  <c r="E83" i="10"/>
  <c r="K83" i="10"/>
  <c r="H83" i="10"/>
  <c r="O83" i="10"/>
  <c r="G83" i="10"/>
  <c r="I83" i="10"/>
  <c r="F83" i="10"/>
  <c r="C83" i="10"/>
  <c r="G92" i="10"/>
  <c r="J83" i="10"/>
  <c r="I90" i="10"/>
  <c r="O86" i="10"/>
  <c r="I89" i="10"/>
  <c r="N96" i="10"/>
  <c r="K96" i="10"/>
  <c r="D96" i="10"/>
  <c r="L96" i="10"/>
  <c r="E96" i="10"/>
  <c r="G85" i="10"/>
  <c r="L84" i="10"/>
  <c r="N84" i="10"/>
  <c r="K84" i="10"/>
  <c r="D84" i="10"/>
  <c r="E84" i="10"/>
  <c r="P96" i="10"/>
  <c r="O90" i="10"/>
  <c r="P89" i="10"/>
  <c r="P90" i="10"/>
  <c r="G89" i="10"/>
  <c r="L93" i="10"/>
  <c r="N93" i="10"/>
  <c r="K93" i="10"/>
  <c r="D93" i="10"/>
  <c r="E93" i="10"/>
  <c r="P94" i="10"/>
  <c r="K88" i="10"/>
  <c r="N88" i="10"/>
  <c r="L88" i="10"/>
  <c r="D88" i="10"/>
  <c r="E88" i="10"/>
  <c r="C96" i="10"/>
  <c r="F89" i="10"/>
  <c r="M93" i="10"/>
  <c r="M83" i="10"/>
  <c r="F87" i="10"/>
  <c r="C84" i="10"/>
  <c r="G86" i="10"/>
  <c r="P87" i="10"/>
  <c r="D95" i="10"/>
  <c r="L95" i="10"/>
  <c r="K95" i="10"/>
  <c r="N95" i="10"/>
  <c r="E95" i="10"/>
  <c r="G94" i="10"/>
  <c r="H84" i="10"/>
  <c r="D90" i="10"/>
  <c r="L90" i="10"/>
  <c r="N90" i="10"/>
  <c r="K90" i="10"/>
  <c r="E90" i="10"/>
  <c r="P92" i="10"/>
  <c r="H90" i="10"/>
  <c r="O85" i="10"/>
  <c r="Q77" i="10"/>
  <c r="C94" i="10"/>
  <c r="M92" i="10"/>
  <c r="H86" i="10"/>
  <c r="F85" i="10"/>
  <c r="Q96" i="10" l="1"/>
  <c r="S96" i="10" s="1"/>
  <c r="H97" i="10"/>
  <c r="H99" i="10" s="1"/>
  <c r="H114" i="10" s="1"/>
  <c r="Q92" i="10"/>
  <c r="S92" i="10" s="1"/>
  <c r="J97" i="10"/>
  <c r="J99" i="10" s="1"/>
  <c r="J106" i="10" s="1"/>
  <c r="K97" i="10"/>
  <c r="K99" i="10" s="1"/>
  <c r="K110" i="10" s="1"/>
  <c r="Q91" i="10"/>
  <c r="S91" i="10" s="1"/>
  <c r="Q87" i="10"/>
  <c r="S87" i="10" s="1"/>
  <c r="P97" i="10"/>
  <c r="P99" i="10" s="1"/>
  <c r="P112" i="10" s="1"/>
  <c r="Q84" i="10"/>
  <c r="S84" i="10" s="1"/>
  <c r="C97" i="10"/>
  <c r="Q83" i="10"/>
  <c r="S83" i="10" s="1"/>
  <c r="N97" i="10"/>
  <c r="N99" i="10" s="1"/>
  <c r="N108" i="10" s="1"/>
  <c r="Q86" i="10"/>
  <c r="S86" i="10" s="1"/>
  <c r="Q95" i="10"/>
  <c r="S95" i="10" s="1"/>
  <c r="E97" i="10"/>
  <c r="E99" i="10" s="1"/>
  <c r="E111" i="10" s="1"/>
  <c r="F97" i="10"/>
  <c r="F99" i="10" s="1"/>
  <c r="F105" i="10" s="1"/>
  <c r="D97" i="10"/>
  <c r="D99" i="10" s="1"/>
  <c r="D110" i="10" s="1"/>
  <c r="O97" i="10"/>
  <c r="O99" i="10" s="1"/>
  <c r="O106" i="10" s="1"/>
  <c r="Q88" i="10"/>
  <c r="S88" i="10" s="1"/>
  <c r="M97" i="10"/>
  <c r="M99" i="10" s="1"/>
  <c r="Q93" i="10"/>
  <c r="S93" i="10" s="1"/>
  <c r="I97" i="10"/>
  <c r="I99" i="10" s="1"/>
  <c r="I116" i="10" s="1"/>
  <c r="L97" i="10"/>
  <c r="L99" i="10" s="1"/>
  <c r="L112" i="10" s="1"/>
  <c r="Q90" i="10"/>
  <c r="S90" i="10" s="1"/>
  <c r="Q94" i="10"/>
  <c r="S94" i="10" s="1"/>
  <c r="G97" i="10"/>
  <c r="G99" i="10" s="1"/>
  <c r="G116" i="10" s="1"/>
  <c r="Q85" i="10"/>
  <c r="S85" i="10" s="1"/>
  <c r="Q89" i="10"/>
  <c r="S89" i="10" s="1"/>
  <c r="I113" i="10" l="1"/>
  <c r="O110" i="10"/>
  <c r="I108" i="10"/>
  <c r="O111" i="10"/>
  <c r="L108" i="10"/>
  <c r="P104" i="10"/>
  <c r="D109" i="10"/>
  <c r="F104" i="10"/>
  <c r="E110" i="10"/>
  <c r="G107" i="10"/>
  <c r="L116" i="10"/>
  <c r="E107" i="10"/>
  <c r="D115" i="10"/>
  <c r="F112" i="10"/>
  <c r="E116" i="10"/>
  <c r="G108" i="10"/>
  <c r="D105" i="10"/>
  <c r="F103" i="10"/>
  <c r="G114" i="10"/>
  <c r="H107" i="10"/>
  <c r="H104" i="10"/>
  <c r="J110" i="10"/>
  <c r="K108" i="10"/>
  <c r="E106" i="10"/>
  <c r="F107" i="10"/>
  <c r="F115" i="10"/>
  <c r="F114" i="10"/>
  <c r="J105" i="10"/>
  <c r="I104" i="10"/>
  <c r="O114" i="10"/>
  <c r="O105" i="10"/>
  <c r="D111" i="10"/>
  <c r="K106" i="10"/>
  <c r="E113" i="10"/>
  <c r="L103" i="10"/>
  <c r="G104" i="10"/>
  <c r="O115" i="10"/>
  <c r="D107" i="10"/>
  <c r="E104" i="10"/>
  <c r="F116" i="10"/>
  <c r="O107" i="10"/>
  <c r="E114" i="10"/>
  <c r="P110" i="10"/>
  <c r="P114" i="10"/>
  <c r="I103" i="10"/>
  <c r="M105" i="10"/>
  <c r="M109" i="10"/>
  <c r="M116" i="10"/>
  <c r="M104" i="10"/>
  <c r="N114" i="10"/>
  <c r="E105" i="10"/>
  <c r="D103" i="10"/>
  <c r="N113" i="10"/>
  <c r="H110" i="10"/>
  <c r="K113" i="10"/>
  <c r="D113" i="10"/>
  <c r="K105" i="10"/>
  <c r="P111" i="10"/>
  <c r="O113" i="10"/>
  <c r="H113" i="10"/>
  <c r="E103" i="10"/>
  <c r="H115" i="10"/>
  <c r="M115" i="10"/>
  <c r="I110" i="10"/>
  <c r="F109" i="10"/>
  <c r="F111" i="10"/>
  <c r="D114" i="10"/>
  <c r="J112" i="10"/>
  <c r="N116" i="10"/>
  <c r="L113" i="10"/>
  <c r="K107" i="10"/>
  <c r="H105" i="10"/>
  <c r="M111" i="10"/>
  <c r="G111" i="10"/>
  <c r="K116" i="10"/>
  <c r="M106" i="10"/>
  <c r="L104" i="10"/>
  <c r="G113" i="10"/>
  <c r="P115" i="10"/>
  <c r="P113" i="10"/>
  <c r="J109" i="10"/>
  <c r="P116" i="10"/>
  <c r="D106" i="10"/>
  <c r="E112" i="10"/>
  <c r="O112" i="10"/>
  <c r="K112" i="10"/>
  <c r="M110" i="10"/>
  <c r="E109" i="10"/>
  <c r="O109" i="10"/>
  <c r="M112" i="10"/>
  <c r="G103" i="10"/>
  <c r="E115" i="10"/>
  <c r="N112" i="10"/>
  <c r="I105" i="10"/>
  <c r="I114" i="10"/>
  <c r="N109" i="10"/>
  <c r="N103" i="10"/>
  <c r="D108" i="10"/>
  <c r="L111" i="10"/>
  <c r="E108" i="10"/>
  <c r="L110" i="10"/>
  <c r="O103" i="10"/>
  <c r="F113" i="10"/>
  <c r="L114" i="10"/>
  <c r="N106" i="10"/>
  <c r="G115" i="10"/>
  <c r="F108" i="10"/>
  <c r="I107" i="10"/>
  <c r="G105" i="10"/>
  <c r="L115" i="10"/>
  <c r="N115" i="10"/>
  <c r="I106" i="10"/>
  <c r="P105" i="10"/>
  <c r="K104" i="10"/>
  <c r="I109" i="10"/>
  <c r="J113" i="10"/>
  <c r="J107" i="10"/>
  <c r="J104" i="10"/>
  <c r="J115" i="10"/>
  <c r="H108" i="10"/>
  <c r="D104" i="10"/>
  <c r="J108" i="10"/>
  <c r="K115" i="10"/>
  <c r="G109" i="10"/>
  <c r="F106" i="10"/>
  <c r="K114" i="10"/>
  <c r="G110" i="10"/>
  <c r="P107" i="10"/>
  <c r="M113" i="10"/>
  <c r="M103" i="10"/>
  <c r="O108" i="10"/>
  <c r="L106" i="10"/>
  <c r="K103" i="10"/>
  <c r="F110" i="10"/>
  <c r="O104" i="10"/>
  <c r="N107" i="10"/>
  <c r="D112" i="10"/>
  <c r="M108" i="10"/>
  <c r="H111" i="10"/>
  <c r="H112" i="10"/>
  <c r="N105" i="10"/>
  <c r="N111" i="10"/>
  <c r="H103" i="10"/>
  <c r="P108" i="10"/>
  <c r="P103" i="10"/>
  <c r="P106" i="10"/>
  <c r="L107" i="10"/>
  <c r="K111" i="10"/>
  <c r="D116" i="10"/>
  <c r="G106" i="10"/>
  <c r="G112" i="10"/>
  <c r="I115" i="10"/>
  <c r="N104" i="10"/>
  <c r="I111" i="10"/>
  <c r="H109" i="10"/>
  <c r="K109" i="10"/>
  <c r="J116" i="10"/>
  <c r="J103" i="10"/>
  <c r="M114" i="10"/>
  <c r="J114" i="10"/>
  <c r="P109" i="10"/>
  <c r="N110" i="10"/>
  <c r="H116" i="10"/>
  <c r="O116" i="10"/>
  <c r="M107" i="10"/>
  <c r="H106" i="10"/>
  <c r="L109" i="10"/>
  <c r="J111" i="10"/>
  <c r="L105" i="10"/>
  <c r="I112" i="10"/>
  <c r="Q97" i="10"/>
  <c r="C99" i="10"/>
  <c r="I117" i="10" l="1"/>
  <c r="I119" i="10" s="1"/>
  <c r="E117" i="10"/>
  <c r="E119" i="10" s="1"/>
  <c r="O117" i="10"/>
  <c r="O119" i="10" s="1"/>
  <c r="D117" i="10"/>
  <c r="D119" i="10" s="1"/>
  <c r="L117" i="10"/>
  <c r="L119" i="10" s="1"/>
  <c r="M117" i="10"/>
  <c r="M119" i="10" s="1"/>
  <c r="F117" i="10"/>
  <c r="F119" i="10" s="1"/>
  <c r="C115" i="10"/>
  <c r="Q115" i="10" s="1"/>
  <c r="S115" i="10" s="1"/>
  <c r="G135" i="10" s="1"/>
  <c r="C110" i="10"/>
  <c r="C105" i="10"/>
  <c r="C108" i="10"/>
  <c r="C107" i="10"/>
  <c r="C114" i="10"/>
  <c r="C112" i="10"/>
  <c r="C103" i="10"/>
  <c r="C104" i="10"/>
  <c r="C109" i="10"/>
  <c r="C116" i="10"/>
  <c r="C106" i="10"/>
  <c r="C113" i="10"/>
  <c r="C111" i="10"/>
  <c r="P117" i="10"/>
  <c r="P119" i="10" s="1"/>
  <c r="K117" i="10"/>
  <c r="K119" i="10" s="1"/>
  <c r="N117" i="10"/>
  <c r="N119" i="10" s="1"/>
  <c r="J117" i="10"/>
  <c r="J119" i="10" s="1"/>
  <c r="G117" i="10"/>
  <c r="G119" i="10" s="1"/>
  <c r="H117" i="10"/>
  <c r="H119" i="10" s="1"/>
  <c r="G176" i="10" l="1"/>
  <c r="N135" i="10"/>
  <c r="I135" i="10"/>
  <c r="Q113" i="10"/>
  <c r="S113" i="10" s="1"/>
  <c r="C133" i="10" s="1"/>
  <c r="Q107" i="10"/>
  <c r="S107" i="10" s="1"/>
  <c r="C127" i="10" s="1"/>
  <c r="D135" i="10"/>
  <c r="J135" i="10"/>
  <c r="F135" i="10"/>
  <c r="Q114" i="10"/>
  <c r="S114" i="10" s="1"/>
  <c r="Q106" i="10"/>
  <c r="S106" i="10" s="1"/>
  <c r="C126" i="10" s="1"/>
  <c r="Q108" i="10"/>
  <c r="S108" i="10" s="1"/>
  <c r="C128" i="10" s="1"/>
  <c r="L135" i="10"/>
  <c r="M135" i="10"/>
  <c r="E135" i="10"/>
  <c r="Q110" i="10"/>
  <c r="S110" i="10" s="1"/>
  <c r="C130" i="10" s="1"/>
  <c r="Q116" i="10"/>
  <c r="S116" i="10" s="1"/>
  <c r="C136" i="10" s="1"/>
  <c r="Q104" i="10"/>
  <c r="S104" i="10" s="1"/>
  <c r="C124" i="10" s="1"/>
  <c r="C135" i="10"/>
  <c r="P135" i="10"/>
  <c r="Q111" i="10"/>
  <c r="S111" i="10" s="1"/>
  <c r="C131" i="10" s="1"/>
  <c r="Q109" i="10"/>
  <c r="S109" i="10" s="1"/>
  <c r="C129" i="10" s="1"/>
  <c r="O135" i="10"/>
  <c r="H135" i="10"/>
  <c r="K135" i="10"/>
  <c r="Q105" i="10"/>
  <c r="S105" i="10" s="1"/>
  <c r="C125" i="10" s="1"/>
  <c r="Q112" i="10"/>
  <c r="S112" i="10" s="1"/>
  <c r="C132" i="10" s="1"/>
  <c r="Q103" i="10"/>
  <c r="S103" i="10" s="1"/>
  <c r="C117" i="10"/>
  <c r="H176" i="10" l="1"/>
  <c r="C171" i="10"/>
  <c r="J176" i="10"/>
  <c r="K176" i="10"/>
  <c r="D176" i="10"/>
  <c r="C174" i="10"/>
  <c r="F176" i="10"/>
  <c r="O176" i="10"/>
  <c r="C168" i="10"/>
  <c r="P176" i="10"/>
  <c r="C169" i="10"/>
  <c r="I176" i="10"/>
  <c r="E176" i="10"/>
  <c r="C172" i="10"/>
  <c r="C173" i="10"/>
  <c r="C176" i="10"/>
  <c r="Q176" i="10" s="1"/>
  <c r="C167" i="10"/>
  <c r="N176" i="10"/>
  <c r="C177" i="10"/>
  <c r="C170" i="10"/>
  <c r="M176" i="10"/>
  <c r="L176" i="10"/>
  <c r="C166" i="10"/>
  <c r="C165" i="10"/>
  <c r="Q135" i="10"/>
  <c r="S135" i="10" s="1"/>
  <c r="H134" i="10"/>
  <c r="I134" i="10"/>
  <c r="F134" i="10"/>
  <c r="O134" i="10"/>
  <c r="M134" i="10"/>
  <c r="G134" i="10"/>
  <c r="L134" i="10"/>
  <c r="P134" i="10"/>
  <c r="K134" i="10"/>
  <c r="J134" i="10"/>
  <c r="N134" i="10"/>
  <c r="E134" i="10"/>
  <c r="D134" i="10"/>
  <c r="L123" i="10"/>
  <c r="G123" i="10"/>
  <c r="F123" i="10"/>
  <c r="J123" i="10"/>
  <c r="I123" i="10"/>
  <c r="P123" i="10"/>
  <c r="M123" i="10"/>
  <c r="H123" i="10"/>
  <c r="K123" i="10"/>
  <c r="E123" i="10"/>
  <c r="N123" i="10"/>
  <c r="O123" i="10"/>
  <c r="D123" i="10"/>
  <c r="L128" i="10"/>
  <c r="N128" i="10"/>
  <c r="I128" i="10"/>
  <c r="O128" i="10"/>
  <c r="D128" i="10"/>
  <c r="H128" i="10"/>
  <c r="E128" i="10"/>
  <c r="M128" i="10"/>
  <c r="F128" i="10"/>
  <c r="K128" i="10"/>
  <c r="J128" i="10"/>
  <c r="P128" i="10"/>
  <c r="G128" i="10"/>
  <c r="P124" i="10"/>
  <c r="E124" i="10"/>
  <c r="H124" i="10"/>
  <c r="L124" i="10"/>
  <c r="J124" i="10"/>
  <c r="N124" i="10"/>
  <c r="M124" i="10"/>
  <c r="F124" i="10"/>
  <c r="O124" i="10"/>
  <c r="I124" i="10"/>
  <c r="D124" i="10"/>
  <c r="K124" i="10"/>
  <c r="G124" i="10"/>
  <c r="I136" i="10"/>
  <c r="G136" i="10"/>
  <c r="F136" i="10"/>
  <c r="D136" i="10"/>
  <c r="K136" i="10"/>
  <c r="P136" i="10"/>
  <c r="E136" i="10"/>
  <c r="O136" i="10"/>
  <c r="N136" i="10"/>
  <c r="H136" i="10"/>
  <c r="L136" i="10"/>
  <c r="M136" i="10"/>
  <c r="J136" i="10"/>
  <c r="L127" i="10"/>
  <c r="P127" i="10"/>
  <c r="D127" i="10"/>
  <c r="J127" i="10"/>
  <c r="E127" i="10"/>
  <c r="I127" i="10"/>
  <c r="F127" i="10"/>
  <c r="O127" i="10"/>
  <c r="G127" i="10"/>
  <c r="H127" i="10"/>
  <c r="N127" i="10"/>
  <c r="K127" i="10"/>
  <c r="M127" i="10"/>
  <c r="L132" i="10"/>
  <c r="P132" i="10"/>
  <c r="J132" i="10"/>
  <c r="H132" i="10"/>
  <c r="F132" i="10"/>
  <c r="N132" i="10"/>
  <c r="I132" i="10"/>
  <c r="O132" i="10"/>
  <c r="G132" i="10"/>
  <c r="K132" i="10"/>
  <c r="D132" i="10"/>
  <c r="E132" i="10"/>
  <c r="M132" i="10"/>
  <c r="O126" i="10"/>
  <c r="J126" i="10"/>
  <c r="N126" i="10"/>
  <c r="F126" i="10"/>
  <c r="H126" i="10"/>
  <c r="L126" i="10"/>
  <c r="I126" i="10"/>
  <c r="E126" i="10"/>
  <c r="G126" i="10"/>
  <c r="P126" i="10"/>
  <c r="D126" i="10"/>
  <c r="M126" i="10"/>
  <c r="K126" i="10"/>
  <c r="C123" i="10"/>
  <c r="D129" i="10"/>
  <c r="H129" i="10"/>
  <c r="K129" i="10"/>
  <c r="G129" i="10"/>
  <c r="P129" i="10"/>
  <c r="E129" i="10"/>
  <c r="I129" i="10"/>
  <c r="N129" i="10"/>
  <c r="M129" i="10"/>
  <c r="L129" i="10"/>
  <c r="F129" i="10"/>
  <c r="O129" i="10"/>
  <c r="J129" i="10"/>
  <c r="F125" i="10"/>
  <c r="L125" i="10"/>
  <c r="M125" i="10"/>
  <c r="P125" i="10"/>
  <c r="J125" i="10"/>
  <c r="H125" i="10"/>
  <c r="D125" i="10"/>
  <c r="E125" i="10"/>
  <c r="G125" i="10"/>
  <c r="I125" i="10"/>
  <c r="O125" i="10"/>
  <c r="K125" i="10"/>
  <c r="N125" i="10"/>
  <c r="O131" i="10"/>
  <c r="E131" i="10"/>
  <c r="G131" i="10"/>
  <c r="N131" i="10"/>
  <c r="P131" i="10"/>
  <c r="L131" i="10"/>
  <c r="F131" i="10"/>
  <c r="M131" i="10"/>
  <c r="K131" i="10"/>
  <c r="D131" i="10"/>
  <c r="I131" i="10"/>
  <c r="J131" i="10"/>
  <c r="H131" i="10"/>
  <c r="D130" i="10"/>
  <c r="K130" i="10"/>
  <c r="O130" i="10"/>
  <c r="I130" i="10"/>
  <c r="J130" i="10"/>
  <c r="M130" i="10"/>
  <c r="H130" i="10"/>
  <c r="E130" i="10"/>
  <c r="F130" i="10"/>
  <c r="L130" i="10"/>
  <c r="N130" i="10"/>
  <c r="G130" i="10"/>
  <c r="P130" i="10"/>
  <c r="C134" i="10"/>
  <c r="I133" i="10"/>
  <c r="L133" i="10"/>
  <c r="O133" i="10"/>
  <c r="F133" i="10"/>
  <c r="E133" i="10"/>
  <c r="D133" i="10"/>
  <c r="P133" i="10"/>
  <c r="H133" i="10"/>
  <c r="J133" i="10"/>
  <c r="K133" i="10"/>
  <c r="M133" i="10"/>
  <c r="G133" i="10"/>
  <c r="N133" i="10"/>
  <c r="Q117" i="10"/>
  <c r="C119" i="10"/>
  <c r="P171" i="10" l="1"/>
  <c r="D172" i="10"/>
  <c r="P167" i="10"/>
  <c r="J168" i="10"/>
  <c r="N165" i="10"/>
  <c r="M175" i="10"/>
  <c r="H174" i="10"/>
  <c r="M171" i="10"/>
  <c r="Q171" i="10" s="1"/>
  <c r="I172" i="10"/>
  <c r="G172" i="10"/>
  <c r="E166" i="10"/>
  <c r="J170" i="10"/>
  <c r="P170" i="10"/>
  <c r="D167" i="10"/>
  <c r="N167" i="10"/>
  <c r="O173" i="10"/>
  <c r="M168" i="10"/>
  <c r="E168" i="10"/>
  <c r="H177" i="10"/>
  <c r="G177" i="10"/>
  <c r="M165" i="10"/>
  <c r="P169" i="10"/>
  <c r="O169" i="10"/>
  <c r="K164" i="10"/>
  <c r="L164" i="10"/>
  <c r="G175" i="10"/>
  <c r="J171" i="10"/>
  <c r="I173" i="10"/>
  <c r="D175" i="10"/>
  <c r="G171" i="10"/>
  <c r="I171" i="10"/>
  <c r="K172" i="10"/>
  <c r="O172" i="10"/>
  <c r="H166" i="10"/>
  <c r="F170" i="10"/>
  <c r="K170" i="10"/>
  <c r="G167" i="10"/>
  <c r="O167" i="10"/>
  <c r="N173" i="10"/>
  <c r="N168" i="10"/>
  <c r="D168" i="10"/>
  <c r="O177" i="10"/>
  <c r="G165" i="10"/>
  <c r="J165" i="10"/>
  <c r="K169" i="10"/>
  <c r="N169" i="10"/>
  <c r="M164" i="10"/>
  <c r="E175" i="10"/>
  <c r="O175" i="10"/>
  <c r="G170" i="10"/>
  <c r="J169" i="10"/>
  <c r="N174" i="10"/>
  <c r="N166" i="10"/>
  <c r="L170" i="10"/>
  <c r="H170" i="10"/>
  <c r="M173" i="10"/>
  <c r="F173" i="10"/>
  <c r="H168" i="10"/>
  <c r="P168" i="10"/>
  <c r="E177" i="10"/>
  <c r="K165" i="10"/>
  <c r="L165" i="10"/>
  <c r="F169" i="10"/>
  <c r="L169" i="10"/>
  <c r="P164" i="10"/>
  <c r="N175" i="10"/>
  <c r="F175" i="10"/>
  <c r="D166" i="10"/>
  <c r="K168" i="10"/>
  <c r="H164" i="10"/>
  <c r="E174" i="10"/>
  <c r="J166" i="10"/>
  <c r="E167" i="10"/>
  <c r="G174" i="10"/>
  <c r="F174" i="10"/>
  <c r="L171" i="10"/>
  <c r="K171" i="10"/>
  <c r="F172" i="10"/>
  <c r="K166" i="10"/>
  <c r="P166" i="10"/>
  <c r="M170" i="10"/>
  <c r="D170" i="10"/>
  <c r="I167" i="10"/>
  <c r="E173" i="10"/>
  <c r="H173" i="10"/>
  <c r="G168" i="10"/>
  <c r="L168" i="10"/>
  <c r="P177" i="10"/>
  <c r="D165" i="10"/>
  <c r="H165" i="10"/>
  <c r="M169" i="10"/>
  <c r="D164" i="10"/>
  <c r="I164" i="10"/>
  <c r="J175" i="10"/>
  <c r="I175" i="10"/>
  <c r="O170" i="10"/>
  <c r="I177" i="10"/>
  <c r="M172" i="10"/>
  <c r="O174" i="10"/>
  <c r="F171" i="10"/>
  <c r="D171" i="10"/>
  <c r="L172" i="10"/>
  <c r="O166" i="10"/>
  <c r="M166" i="10"/>
  <c r="N170" i="10"/>
  <c r="C164" i="10"/>
  <c r="L167" i="10"/>
  <c r="D173" i="10"/>
  <c r="J173" i="10"/>
  <c r="O168" i="10"/>
  <c r="J177" i="10"/>
  <c r="Q177" i="10" s="1"/>
  <c r="K177" i="10"/>
  <c r="I165" i="10"/>
  <c r="E165" i="10"/>
  <c r="E169" i="10"/>
  <c r="O164" i="10"/>
  <c r="J164" i="10"/>
  <c r="K175" i="10"/>
  <c r="H175" i="10"/>
  <c r="E172" i="10"/>
  <c r="N177" i="10"/>
  <c r="O171" i="10"/>
  <c r="M174" i="10"/>
  <c r="K174" i="10"/>
  <c r="L174" i="10"/>
  <c r="Q174" i="10" s="1"/>
  <c r="E171" i="10"/>
  <c r="H172" i="10"/>
  <c r="Q172" i="10" s="1"/>
  <c r="P172" i="10"/>
  <c r="I166" i="10"/>
  <c r="L166" i="10"/>
  <c r="I170" i="10"/>
  <c r="K167" i="10"/>
  <c r="H167" i="10"/>
  <c r="Q167" i="10" s="1"/>
  <c r="K173" i="10"/>
  <c r="P173" i="10"/>
  <c r="F168" i="10"/>
  <c r="M177" i="10"/>
  <c r="D177" i="10"/>
  <c r="O165" i="10"/>
  <c r="P165" i="10"/>
  <c r="H169" i="10"/>
  <c r="Q169" i="10" s="1"/>
  <c r="N164" i="10"/>
  <c r="F164" i="10"/>
  <c r="P175" i="10"/>
  <c r="P174" i="10"/>
  <c r="J167" i="10"/>
  <c r="I169" i="10"/>
  <c r="D174" i="10"/>
  <c r="N171" i="10"/>
  <c r="J174" i="10"/>
  <c r="I174" i="10"/>
  <c r="H171" i="10"/>
  <c r="J172" i="10"/>
  <c r="N172" i="10"/>
  <c r="G166" i="10"/>
  <c r="Q166" i="10" s="1"/>
  <c r="F166" i="10"/>
  <c r="E170" i="10"/>
  <c r="M167" i="10"/>
  <c r="F167" i="10"/>
  <c r="G173" i="10"/>
  <c r="L173" i="10"/>
  <c r="I168" i="10"/>
  <c r="Q168" i="10" s="1"/>
  <c r="L177" i="10"/>
  <c r="F177" i="10"/>
  <c r="F165" i="10"/>
  <c r="G169" i="10"/>
  <c r="D169" i="10"/>
  <c r="E164" i="10"/>
  <c r="G164" i="10"/>
  <c r="L175" i="10"/>
  <c r="Q170" i="10"/>
  <c r="Q165" i="10"/>
  <c r="Q173" i="10"/>
  <c r="Q134" i="10"/>
  <c r="S134" i="10" s="1"/>
  <c r="C175" i="10"/>
  <c r="Q131" i="10"/>
  <c r="S131" i="10" s="1"/>
  <c r="Q127" i="10"/>
  <c r="S127" i="10" s="1"/>
  <c r="Q133" i="10"/>
  <c r="S133" i="10" s="1"/>
  <c r="Q129" i="10"/>
  <c r="S129" i="10" s="1"/>
  <c r="Q132" i="10"/>
  <c r="S132" i="10" s="1"/>
  <c r="Q124" i="10"/>
  <c r="S124" i="10" s="1"/>
  <c r="Q130" i="10"/>
  <c r="S130" i="10" s="1"/>
  <c r="Q125" i="10"/>
  <c r="S125" i="10" s="1"/>
  <c r="Q126" i="10"/>
  <c r="S126" i="10" s="1"/>
  <c r="L137" i="10"/>
  <c r="L139" i="10" s="1"/>
  <c r="O137" i="10"/>
  <c r="O139" i="10" s="1"/>
  <c r="G137" i="10"/>
  <c r="G139" i="10" s="1"/>
  <c r="H137" i="10"/>
  <c r="H139" i="10" s="1"/>
  <c r="K137" i="10"/>
  <c r="K139" i="10" s="1"/>
  <c r="M137" i="10"/>
  <c r="M139" i="10" s="1"/>
  <c r="D137" i="10"/>
  <c r="D139" i="10" s="1"/>
  <c r="I137" i="10"/>
  <c r="I139" i="10" s="1"/>
  <c r="P137" i="10"/>
  <c r="P139" i="10" s="1"/>
  <c r="J137" i="10"/>
  <c r="J139" i="10" s="1"/>
  <c r="C137" i="10"/>
  <c r="Q123" i="10"/>
  <c r="S123" i="10" s="1"/>
  <c r="Q128" i="10"/>
  <c r="S128" i="10" s="1"/>
  <c r="N137" i="10"/>
  <c r="N139" i="10" s="1"/>
  <c r="F137" i="10"/>
  <c r="F139" i="10" s="1"/>
  <c r="Q136" i="10"/>
  <c r="S136" i="10" s="1"/>
  <c r="E137" i="10"/>
  <c r="E139" i="10" s="1"/>
  <c r="Q175" i="10" l="1"/>
  <c r="Q164" i="10"/>
  <c r="Q178" i="10" s="1"/>
  <c r="S155" i="10"/>
  <c r="S148" i="10"/>
  <c r="S146" i="10"/>
  <c r="O157" i="10"/>
  <c r="O159" i="10" s="1"/>
  <c r="S152" i="10"/>
  <c r="S144" i="10"/>
  <c r="S147" i="10"/>
  <c r="S149" i="10"/>
  <c r="S145" i="10"/>
  <c r="K157" i="10"/>
  <c r="K159" i="10" s="1"/>
  <c r="S153" i="10"/>
  <c r="N157" i="10"/>
  <c r="N159" i="10" s="1"/>
  <c r="C179" i="10"/>
  <c r="C180" i="10" s="1"/>
  <c r="C139" i="10"/>
  <c r="Q137" i="10"/>
  <c r="S150" i="10" l="1"/>
  <c r="S151" i="10"/>
  <c r="E157" i="10"/>
  <c r="E159" i="10" s="1"/>
  <c r="D157" i="10"/>
  <c r="D159" i="10" s="1"/>
  <c r="J157" i="10"/>
  <c r="J159" i="10" s="1"/>
  <c r="S156" i="10"/>
  <c r="G157" i="10"/>
  <c r="G159" i="10" s="1"/>
  <c r="F157" i="10"/>
  <c r="F159" i="10" s="1"/>
  <c r="L157" i="10"/>
  <c r="L159" i="10" s="1"/>
  <c r="M157" i="10"/>
  <c r="M159" i="10" s="1"/>
  <c r="I157" i="10"/>
  <c r="I159" i="10" s="1"/>
  <c r="S143" i="10"/>
  <c r="S154" i="10"/>
  <c r="C157" i="10"/>
  <c r="P157" i="10"/>
  <c r="P159" i="10" s="1"/>
  <c r="H157" i="10"/>
  <c r="H159" i="10" s="1"/>
  <c r="Q157" i="10" l="1"/>
  <c r="C159" i="10"/>
  <c r="I60" i="2"/>
</calcChain>
</file>

<file path=xl/sharedStrings.xml><?xml version="1.0" encoding="utf-8"?>
<sst xmlns="http://schemas.openxmlformats.org/spreadsheetml/2006/main" count="205" uniqueCount="67">
  <si>
    <t>Total Employment</t>
  </si>
  <si>
    <t>1 Person HHs</t>
  </si>
  <si>
    <t>2 Person HHs</t>
  </si>
  <si>
    <t>3 Person HHs</t>
  </si>
  <si>
    <t>4 Person HHs</t>
  </si>
  <si>
    <t>5+ Person HHs</t>
  </si>
  <si>
    <t>Low Income HHs</t>
  </si>
  <si>
    <t>Med Income HHs</t>
  </si>
  <si>
    <t>High Income HHs</t>
  </si>
  <si>
    <t>Destination TAZ</t>
  </si>
  <si>
    <t>Origin TAZ</t>
  </si>
  <si>
    <t xml:space="preserve"> </t>
  </si>
  <si>
    <t>Synthetic F-factors</t>
  </si>
  <si>
    <t>HBW</t>
  </si>
  <si>
    <t>HBO</t>
  </si>
  <si>
    <t>NHB</t>
  </si>
  <si>
    <t>F-factors</t>
  </si>
  <si>
    <t>RowSum</t>
  </si>
  <si>
    <t>ColSum</t>
  </si>
  <si>
    <t>Col Target</t>
  </si>
  <si>
    <t>Row Target</t>
  </si>
  <si>
    <t>Demographics and Employment</t>
  </si>
  <si>
    <t>TAZ</t>
  </si>
  <si>
    <t>HBW Trip Productions</t>
  </si>
  <si>
    <t>HBW Trip Attractions</t>
  </si>
  <si>
    <t>HBW Trips</t>
  </si>
  <si>
    <t>lower</t>
  </si>
  <si>
    <t>upper</t>
  </si>
  <si>
    <t>Sum</t>
  </si>
  <si>
    <t>Iteration 0:</t>
  </si>
  <si>
    <t>Iteration 1:</t>
  </si>
  <si>
    <t>Iteration 2:</t>
  </si>
  <si>
    <t>Iteration 3: Converged trip matrix</t>
  </si>
  <si>
    <t>Total travel time:</t>
  </si>
  <si>
    <t>wgt avg travel time</t>
  </si>
  <si>
    <t>Travel Time (Min)</t>
  </si>
  <si>
    <t>total travel Time (Min)</t>
  </si>
  <si>
    <t>avg travel time per trip</t>
  </si>
  <si>
    <t>Summarize  avg travel time per trip</t>
  </si>
  <si>
    <t>trip attractions</t>
  </si>
  <si>
    <t>balanced trip attractions</t>
  </si>
  <si>
    <t>Total</t>
  </si>
  <si>
    <t>trip productions</t>
  </si>
  <si>
    <t>Minutes</t>
  </si>
  <si>
    <t>Travel Time Skims</t>
  </si>
  <si>
    <t>"Observed" Person Trips &amp; Travel Time</t>
  </si>
  <si>
    <t>hh1</t>
  </si>
  <si>
    <t>hh2</t>
  </si>
  <si>
    <t>hh3</t>
  </si>
  <si>
    <t>hh4</t>
  </si>
  <si>
    <t>hh5</t>
  </si>
  <si>
    <t>empl_tot</t>
  </si>
  <si>
    <t>hbw_prod</t>
  </si>
  <si>
    <t>hbw_attract</t>
  </si>
  <si>
    <t>bal_factor</t>
  </si>
  <si>
    <t>attrs_bal</t>
  </si>
  <si>
    <t>Estimated:</t>
  </si>
  <si>
    <t>Total costs</t>
  </si>
  <si>
    <t>Column Labels</t>
  </si>
  <si>
    <t>Grand Total</t>
  </si>
  <si>
    <t>Row Labels</t>
  </si>
  <si>
    <t>Sum of HBW Trips</t>
  </si>
  <si>
    <t>Iteration 3:</t>
  </si>
  <si>
    <t>Converged:</t>
  </si>
  <si>
    <t>Iteration 4:</t>
  </si>
  <si>
    <t>Converged trip matrix</t>
  </si>
  <si>
    <t>Converged Trip Matrix: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</si>
</sst>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" fillId="0" borderId="0" xfId="0" applyFont="1" applyBorder="1"/>
    <xf numFmtId="0" fontId="1" fillId="0" borderId="1" xfId="0" applyFont="1" applyBorder="1"/>
    <xf numFmtId="0" fontId="0" fillId="0" borderId="0" xfId="0" quotePrefix="1"/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2" fontId="0" fillId="0" borderId="0" xfId="0" applyNumberFormat="1"/>
    <xf numFmtId="2" fontId="1" fillId="0" borderId="4" xfId="0" applyNumberFormat="1" applyFont="1" applyBorder="1"/>
    <xf numFmtId="2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"Observed" Trip Length Frequency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Trips'!$I$23:$I$28</c:f>
              <c:numCache>
                <c:formatCode>General</c:formatCode>
                <c:ptCount val="6"/>
                <c:pt idx="0">
                  <c:v>2.2763804697340859</c:v>
                </c:pt>
                <c:pt idx="1">
                  <c:v>59.601425738767446</c:v>
                </c:pt>
                <c:pt idx="2">
                  <c:v>35.627790410582165</c:v>
                </c:pt>
                <c:pt idx="3">
                  <c:v>2.4049481583128496</c:v>
                </c:pt>
                <c:pt idx="4">
                  <c:v>8.9455222603469581E-2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32696"/>
        <c:axId val="528134656"/>
      </c:lineChart>
      <c:catAx>
        <c:axId val="5281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134656"/>
        <c:crosses val="autoZero"/>
        <c:auto val="1"/>
        <c:lblAlgn val="ctr"/>
        <c:lblOffset val="100"/>
        <c:noMultiLvlLbl val="0"/>
      </c:catAx>
      <c:valAx>
        <c:axId val="52813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813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"Observed" vs Estimated Trip Length Frequency</a:t>
            </a:r>
            <a:r>
              <a:rPr lang="en-US" baseline="0"/>
              <a:t> Distribution - Calibrated F-Factors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Trips'!$I$54:$I$59</c:f>
              <c:numCache>
                <c:formatCode>General</c:formatCode>
                <c:ptCount val="6"/>
                <c:pt idx="0">
                  <c:v>3.6200175007359516</c:v>
                </c:pt>
                <c:pt idx="1">
                  <c:v>72.895852218121192</c:v>
                </c:pt>
                <c:pt idx="2">
                  <c:v>22.598761651061057</c:v>
                </c:pt>
                <c:pt idx="3">
                  <c:v>0.86491497154682839</c:v>
                </c:pt>
                <c:pt idx="4">
                  <c:v>2.0453584224994398E-2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37008"/>
        <c:axId val="528137400"/>
      </c:lineChart>
      <c:catAx>
        <c:axId val="5281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137400"/>
        <c:crosses val="autoZero"/>
        <c:auto val="1"/>
        <c:lblAlgn val="ctr"/>
        <c:lblOffset val="100"/>
        <c:noMultiLvlLbl val="0"/>
      </c:catAx>
      <c:valAx>
        <c:axId val="52813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813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2</xdr:row>
      <xdr:rowOff>19050</xdr:rowOff>
    </xdr:from>
    <xdr:to>
      <xdr:col>16</xdr:col>
      <xdr:colOff>409575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50</xdr:row>
      <xdr:rowOff>200024</xdr:rowOff>
    </xdr:from>
    <xdr:to>
      <xdr:col>16</xdr:col>
      <xdr:colOff>638174</xdr:colOff>
      <xdr:row>72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aavedra" refreshedDate="43242.414365046294" createdVersion="5" refreshedVersion="5" minRefreshableVersion="3" recordCount="196">
  <cacheSource type="worksheet">
    <worksheetSource ref="A3:D199" sheet="Observed Trips"/>
  </cacheSource>
  <cacheFields count="4">
    <cacheField name="Origin TAZ" numFmtId="0">
      <sharedItems containsSemiMixedTypes="0" containsString="0" containsNumber="1" containsInteger="1" minValue="263" maxValue="519" count="14">
        <n v="263"/>
        <n v="264"/>
        <n v="269"/>
        <n v="271"/>
        <n v="272"/>
        <n v="274"/>
        <n v="499"/>
        <n v="500"/>
        <n v="513"/>
        <n v="515"/>
        <n v="516"/>
        <n v="517"/>
        <n v="518"/>
        <n v="519"/>
      </sharedItems>
    </cacheField>
    <cacheField name="Destination TAZ" numFmtId="0">
      <sharedItems containsSemiMixedTypes="0" containsString="0" containsNumber="1" containsInteger="1" minValue="263" maxValue="519" count="14">
        <n v="263"/>
        <n v="264"/>
        <n v="269"/>
        <n v="271"/>
        <n v="272"/>
        <n v="274"/>
        <n v="499"/>
        <n v="500"/>
        <n v="513"/>
        <n v="515"/>
        <n v="516"/>
        <n v="517"/>
        <n v="518"/>
        <n v="519"/>
      </sharedItems>
    </cacheField>
    <cacheField name="HBW Trips" numFmtId="2">
      <sharedItems containsSemiMixedTypes="0" containsString="0" containsNumber="1" minValue="0.83249999999999991" maxValue="2758.0451940000003"/>
    </cacheField>
    <cacheField name="Travel Time (Min)" numFmtId="0">
      <sharedItems containsSemiMixedTypes="0" containsString="0" containsNumber="1" minValue="3.8035000000000001" maxValue="21.472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n v="723.70856700000002"/>
    <n v="6.0467000000000004"/>
  </r>
  <r>
    <x v="0"/>
    <x v="1"/>
    <n v="97.273629"/>
    <n v="9.8569999999999993"/>
  </r>
  <r>
    <x v="0"/>
    <x v="2"/>
    <n v="53.584361999999999"/>
    <n v="10.747999999999999"/>
  </r>
  <r>
    <x v="0"/>
    <x v="3"/>
    <n v="26.375264999999995"/>
    <n v="13.311"/>
  </r>
  <r>
    <x v="0"/>
    <x v="4"/>
    <n v="137.39446799999999"/>
    <n v="14.343"/>
  </r>
  <r>
    <x v="0"/>
    <x v="5"/>
    <n v="15.377940000000001"/>
    <n v="18.113"/>
  </r>
  <r>
    <x v="0"/>
    <x v="6"/>
    <n v="48.429855000000003"/>
    <n v="14.46"/>
  </r>
  <r>
    <x v="0"/>
    <x v="7"/>
    <n v="5.550777000000001"/>
    <n v="18.259"/>
  </r>
  <r>
    <x v="0"/>
    <x v="8"/>
    <n v="3.11355"/>
    <n v="14.529"/>
  </r>
  <r>
    <x v="0"/>
    <x v="9"/>
    <n v="59.989283999999991"/>
    <n v="10.635"/>
  </r>
  <r>
    <x v="0"/>
    <x v="10"/>
    <n v="250.961454"/>
    <n v="10.992000000000001"/>
  </r>
  <r>
    <x v="0"/>
    <x v="11"/>
    <n v="47.609010000000005"/>
    <n v="14.718"/>
  </r>
  <r>
    <x v="0"/>
    <x v="12"/>
    <n v="46.435517999999995"/>
    <n v="13.525"/>
  </r>
  <r>
    <x v="0"/>
    <x v="13"/>
    <n v="17.524791"/>
    <n v="15.547000000000001"/>
  </r>
  <r>
    <x v="1"/>
    <x v="0"/>
    <n v="75.594329999999999"/>
    <n v="9.8409999999999993"/>
  </r>
  <r>
    <x v="1"/>
    <x v="1"/>
    <n v="695.20876200000009"/>
    <n v="5.1109"/>
  </r>
  <r>
    <x v="1"/>
    <x v="2"/>
    <n v="127.99987200000001"/>
    <n v="6.64"/>
  </r>
  <r>
    <x v="1"/>
    <x v="3"/>
    <n v="56.080530000000003"/>
    <n v="9.2029999999999994"/>
  </r>
  <r>
    <x v="1"/>
    <x v="4"/>
    <n v="296.61675300000002"/>
    <n v="10.169"/>
  </r>
  <r>
    <x v="1"/>
    <x v="5"/>
    <n v="26.424216000000001"/>
    <n v="14.311"/>
  </r>
  <r>
    <x v="1"/>
    <x v="6"/>
    <n v="53.576036999999999"/>
    <n v="11.4"/>
  </r>
  <r>
    <x v="1"/>
    <x v="7"/>
    <n v="7.9134119999999992"/>
    <n v="15.199"/>
  </r>
  <r>
    <x v="1"/>
    <x v="8"/>
    <n v="2.2127849999999998"/>
    <n v="13.83"/>
  </r>
  <r>
    <x v="1"/>
    <x v="9"/>
    <n v="109.82140199999999"/>
    <n v="7.5750000000000002"/>
  </r>
  <r>
    <x v="1"/>
    <x v="10"/>
    <n v="457.73980200000005"/>
    <n v="7.9320000000000004"/>
  </r>
  <r>
    <x v="1"/>
    <x v="11"/>
    <n v="63.944991000000002"/>
    <n v="12.005000000000001"/>
  </r>
  <r>
    <x v="1"/>
    <x v="12"/>
    <n v="74.340918000000002"/>
    <n v="10.465"/>
  </r>
  <r>
    <x v="1"/>
    <x v="13"/>
    <n v="26.460512999999999"/>
    <n v="12.487"/>
  </r>
  <r>
    <x v="2"/>
    <x v="0"/>
    <n v="40.855769999999993"/>
    <n v="10.563000000000001"/>
  </r>
  <r>
    <x v="2"/>
    <x v="1"/>
    <n v="126.774432"/>
    <n v="6.64"/>
  </r>
  <r>
    <x v="2"/>
    <x v="2"/>
    <n v="364.94269200000002"/>
    <n v="4.9720000000000004"/>
  </r>
  <r>
    <x v="2"/>
    <x v="3"/>
    <n v="67.124475000000004"/>
    <n v="7.0960000000000001"/>
  </r>
  <r>
    <x v="2"/>
    <x v="4"/>
    <n v="413.2783080000001"/>
    <n v="8.1300000000000008"/>
  </r>
  <r>
    <x v="2"/>
    <x v="5"/>
    <n v="29.054915999999999"/>
    <n v="12.204000000000001"/>
  </r>
  <r>
    <x v="2"/>
    <x v="6"/>
    <n v="55.639305000000007"/>
    <n v="10.035"/>
  </r>
  <r>
    <x v="2"/>
    <x v="7"/>
    <n v="7.8155099999999997"/>
    <n v="13.834"/>
  </r>
  <r>
    <x v="2"/>
    <x v="8"/>
    <n v="1.8491489999999997"/>
    <n v="13.542999999999999"/>
  </r>
  <r>
    <x v="2"/>
    <x v="9"/>
    <n v="104.211018"/>
    <n v="6.21"/>
  </r>
  <r>
    <x v="2"/>
    <x v="10"/>
    <n v="445.11710400000004"/>
    <n v="6.5670000000000002"/>
  </r>
  <r>
    <x v="2"/>
    <x v="11"/>
    <n v="70.358571000000012"/>
    <n v="10.64"/>
  </r>
  <r>
    <x v="2"/>
    <x v="12"/>
    <n v="79.041212999999999"/>
    <n v="9.1"/>
  </r>
  <r>
    <x v="2"/>
    <x v="13"/>
    <n v="26.603703000000003"/>
    <n v="11.122"/>
  </r>
  <r>
    <x v="3"/>
    <x v="0"/>
    <n v="22.382595000000002"/>
    <n v="12.84"/>
  </r>
  <r>
    <x v="3"/>
    <x v="1"/>
    <n v="53.774837999999995"/>
    <n v="8.9169999999999998"/>
  </r>
  <r>
    <x v="3"/>
    <x v="2"/>
    <n v="75.209049000000007"/>
    <n v="7.0960000000000001"/>
  </r>
  <r>
    <x v="3"/>
    <x v="3"/>
    <n v="346.04960400000004"/>
    <n v="4.29"/>
  </r>
  <r>
    <x v="3"/>
    <x v="4"/>
    <n v="521.26987499999996"/>
    <n v="5.7389999999999999"/>
  </r>
  <r>
    <x v="3"/>
    <x v="5"/>
    <n v="66.116483999999986"/>
    <n v="8.8729999999999993"/>
  </r>
  <r>
    <x v="3"/>
    <x v="6"/>
    <n v="62.510094000000009"/>
    <n v="9.0790000000000006"/>
  </r>
  <r>
    <x v="3"/>
    <x v="7"/>
    <n v="5.5301309999999999"/>
    <n v="14.067"/>
  </r>
  <r>
    <x v="3"/>
    <x v="8"/>
    <n v="0.92574000000000012"/>
    <n v="15.195"/>
  </r>
  <r>
    <x v="3"/>
    <x v="9"/>
    <n v="31.053582000000002"/>
    <n v="7.6769999999999996"/>
  </r>
  <r>
    <x v="3"/>
    <x v="10"/>
    <n v="162.897606"/>
    <n v="8.9809999999999999"/>
  </r>
  <r>
    <x v="3"/>
    <x v="11"/>
    <n v="36.381914999999999"/>
    <n v="12.238"/>
  </r>
  <r>
    <x v="3"/>
    <x v="12"/>
    <n v="38.011283999999996"/>
    <n v="10.698"/>
  </r>
  <r>
    <x v="3"/>
    <x v="13"/>
    <n v="17.292356999999999"/>
    <n v="11.355"/>
  </r>
  <r>
    <x v="4"/>
    <x v="0"/>
    <n v="58.846095000000005"/>
    <n v="12.962999999999999"/>
  </r>
  <r>
    <x v="4"/>
    <x v="1"/>
    <n v="109.30958099999999"/>
    <n v="9.0399999999999991"/>
  </r>
  <r>
    <x v="4"/>
    <x v="2"/>
    <n v="150.81370199999998"/>
    <n v="7.7050000000000001"/>
  </r>
  <r>
    <x v="4"/>
    <x v="3"/>
    <n v="297.17219700000004"/>
    <n v="5.7389999999999999"/>
  </r>
  <r>
    <x v="4"/>
    <x v="4"/>
    <n v="2758.0451940000003"/>
    <n v="4.6750999999999996"/>
  </r>
  <r>
    <x v="4"/>
    <x v="5"/>
    <n v="229.15827900000005"/>
    <n v="9.4719999999999995"/>
  </r>
  <r>
    <x v="4"/>
    <x v="6"/>
    <n v="129.82737600000002"/>
    <n v="9.6289999999999996"/>
  </r>
  <r>
    <x v="4"/>
    <x v="7"/>
    <n v="15.191127000000002"/>
    <n v="14.19"/>
  </r>
  <r>
    <x v="4"/>
    <x v="8"/>
    <n v="3.0592710000000003"/>
    <n v="15.318"/>
  </r>
  <r>
    <x v="4"/>
    <x v="9"/>
    <n v="78.348240000000004"/>
    <n v="7.8"/>
  </r>
  <r>
    <x v="4"/>
    <x v="10"/>
    <n v="190.119024"/>
    <n v="9.1039999999999992"/>
  </r>
  <r>
    <x v="4"/>
    <x v="11"/>
    <n v="39.311649000000003"/>
    <n v="12.361000000000001"/>
  </r>
  <r>
    <x v="4"/>
    <x v="12"/>
    <n v="51.263685000000002"/>
    <n v="10.821"/>
  </r>
  <r>
    <x v="4"/>
    <x v="13"/>
    <n v="45.433853999999997"/>
    <n v="11.478"/>
  </r>
  <r>
    <x v="5"/>
    <x v="0"/>
    <n v="16.329653999999998"/>
    <n v="17.274999999999999"/>
  </r>
  <r>
    <x v="5"/>
    <x v="1"/>
    <n v="32.851449000000002"/>
    <n v="13.696"/>
  </r>
  <r>
    <x v="5"/>
    <x v="2"/>
    <n v="39.439520999999999"/>
    <n v="12.206"/>
  </r>
  <r>
    <x v="5"/>
    <x v="3"/>
    <n v="70.106822999999991"/>
    <n v="8.875"/>
  </r>
  <r>
    <x v="5"/>
    <x v="4"/>
    <n v="411.35423400000002"/>
    <n v="9.4749999999999996"/>
  </r>
  <r>
    <x v="5"/>
    <x v="5"/>
    <n v="1083.987261"/>
    <n v="5.5039999999999996"/>
  </r>
  <r>
    <x v="5"/>
    <x v="6"/>
    <n v="55.559384999999992"/>
    <n v="12.673999999999999"/>
  </r>
  <r>
    <x v="5"/>
    <x v="7"/>
    <n v="4.0835790000000003"/>
    <n v="18.846"/>
  </r>
  <r>
    <x v="5"/>
    <x v="8"/>
    <n v="0.83249999999999991"/>
    <n v="19.22"/>
  </r>
  <r>
    <x v="5"/>
    <x v="9"/>
    <n v="33.844787999999994"/>
    <n v="11.576000000000001"/>
  </r>
  <r>
    <x v="5"/>
    <x v="10"/>
    <n v="135.535662"/>
    <n v="12.88"/>
  </r>
  <r>
    <x v="5"/>
    <x v="11"/>
    <n v="32.244723"/>
    <n v="16.137"/>
  </r>
  <r>
    <x v="5"/>
    <x v="12"/>
    <n v="33.539094000000006"/>
    <n v="14.597"/>
  </r>
  <r>
    <x v="5"/>
    <x v="13"/>
    <n v="12.24108"/>
    <n v="16.134"/>
  </r>
  <r>
    <x v="6"/>
    <x v="0"/>
    <n v="36.528435000000002"/>
    <n v="14.342000000000001"/>
  </r>
  <r>
    <x v="6"/>
    <x v="1"/>
    <n v="49.857093000000006"/>
    <n v="11.343999999999999"/>
  </r>
  <r>
    <x v="6"/>
    <x v="2"/>
    <n v="48.911373000000005"/>
    <n v="9.9710000000000001"/>
  </r>
  <r>
    <x v="6"/>
    <x v="3"/>
    <n v="56.219723999999999"/>
    <n v="9.0790000000000006"/>
  </r>
  <r>
    <x v="6"/>
    <x v="4"/>
    <n v="184.53494699999999"/>
    <n v="10.446"/>
  </r>
  <r>
    <x v="6"/>
    <x v="5"/>
    <n v="51.450164999999998"/>
    <n v="12.672000000000001"/>
  </r>
  <r>
    <x v="6"/>
    <x v="6"/>
    <n v="667.17582300000004"/>
    <n v="6.8205999999999998"/>
  </r>
  <r>
    <x v="6"/>
    <x v="7"/>
    <n v="26.399241000000004"/>
    <n v="11.927"/>
  </r>
  <r>
    <x v="6"/>
    <x v="8"/>
    <n v="4.9084200000000004"/>
    <n v="13.46"/>
  </r>
  <r>
    <x v="6"/>
    <x v="9"/>
    <n v="114.04017899999999"/>
    <n v="7.1120000000000001"/>
  </r>
  <r>
    <x v="6"/>
    <x v="10"/>
    <n v="331.94139300000001"/>
    <n v="8.3559999999999999"/>
  </r>
  <r>
    <x v="6"/>
    <x v="11"/>
    <n v="85.749831000000015"/>
    <n v="11.172000000000001"/>
  </r>
  <r>
    <x v="6"/>
    <x v="12"/>
    <n v="103.37485500000001"/>
    <n v="9.6319999999999997"/>
  </r>
  <r>
    <x v="6"/>
    <x v="13"/>
    <n v="95.916321000000011"/>
    <n v="9.6199999999999992"/>
  </r>
  <r>
    <x v="7"/>
    <x v="0"/>
    <n v="5.5128149999999998"/>
    <n v="18.905999999999999"/>
  </r>
  <r>
    <x v="7"/>
    <x v="1"/>
    <n v="8.4448799999999995"/>
    <n v="15.907999999999999"/>
  </r>
  <r>
    <x v="7"/>
    <x v="2"/>
    <n v="8.3809439999999995"/>
    <n v="14.535"/>
  </r>
  <r>
    <x v="7"/>
    <x v="3"/>
    <n v="5.3429850000000005"/>
    <n v="16.206"/>
  </r>
  <r>
    <x v="7"/>
    <x v="4"/>
    <n v="27.673299"/>
    <n v="17.238"/>
  </r>
  <r>
    <x v="7"/>
    <x v="5"/>
    <n v="4.2081210000000002"/>
    <n v="21.111000000000001"/>
  </r>
  <r>
    <x v="7"/>
    <x v="6"/>
    <n v="30.581055000000003"/>
    <n v="12.798999999999999"/>
  </r>
  <r>
    <x v="7"/>
    <x v="7"/>
    <n v="153.79638299999999"/>
    <n v="6.7594000000000003"/>
  </r>
  <r>
    <x v="7"/>
    <x v="8"/>
    <n v="1.6543439999999998"/>
    <n v="14.071999999999999"/>
  </r>
  <r>
    <x v="7"/>
    <x v="9"/>
    <n v="24.339635999999999"/>
    <n v="11.688000000000001"/>
  </r>
  <r>
    <x v="7"/>
    <x v="10"/>
    <n v="52.761852000000005"/>
    <n v="12.92"/>
  </r>
  <r>
    <x v="7"/>
    <x v="11"/>
    <n v="20.681297999999998"/>
    <n v="13.601000000000001"/>
  </r>
  <r>
    <x v="7"/>
    <x v="12"/>
    <n v="15.081902999999999"/>
    <n v="14.196"/>
  </r>
  <r>
    <x v="7"/>
    <x v="13"/>
    <n v="32.659641000000001"/>
    <n v="10.231999999999999"/>
  </r>
  <r>
    <x v="8"/>
    <x v="0"/>
    <n v="3.7805489999999993"/>
    <n v="14.975"/>
  </r>
  <r>
    <x v="8"/>
    <x v="1"/>
    <n v="3.5437860000000003"/>
    <n v="15.113"/>
  </r>
  <r>
    <x v="8"/>
    <x v="2"/>
    <n v="2.8984320000000001"/>
    <n v="14.412000000000001"/>
  </r>
  <r>
    <x v="8"/>
    <x v="3"/>
    <n v="1.5684300000000002"/>
    <n v="17.68"/>
  </r>
  <r>
    <x v="8"/>
    <x v="4"/>
    <n v="8.057601"/>
    <n v="18.712"/>
  </r>
  <r>
    <x v="8"/>
    <x v="5"/>
    <n v="1.1145509999999998"/>
    <n v="21.472000000000001"/>
  </r>
  <r>
    <x v="8"/>
    <x v="6"/>
    <n v="7.919073"/>
    <n v="14.475"/>
  </r>
  <r>
    <x v="8"/>
    <x v="7"/>
    <n v="2.215449"/>
    <n v="14.146000000000001"/>
  </r>
  <r>
    <x v="8"/>
    <x v="8"/>
    <n v="11.478509999999998"/>
    <n v="5.3080999999999996"/>
  </r>
  <r>
    <x v="8"/>
    <x v="9"/>
    <n v="7.6573350000000007"/>
    <n v="12.063000000000001"/>
  </r>
  <r>
    <x v="8"/>
    <x v="10"/>
    <n v="31.968333000000005"/>
    <n v="11.757"/>
  </r>
  <r>
    <x v="8"/>
    <x v="11"/>
    <n v="35.123508000000001"/>
    <n v="9.8729999999999993"/>
  </r>
  <r>
    <x v="8"/>
    <x v="12"/>
    <n v="12.689298000000001"/>
    <n v="11.465999999999999"/>
  </r>
  <r>
    <x v="8"/>
    <x v="13"/>
    <n v="7.3609650000000002"/>
    <n v="11.433999999999999"/>
  </r>
  <r>
    <x v="9"/>
    <x v="0"/>
    <n v="47.048904"/>
    <n v="10.728"/>
  </r>
  <r>
    <x v="9"/>
    <x v="1"/>
    <n v="75.532724999999999"/>
    <n v="7.73"/>
  </r>
  <r>
    <x v="9"/>
    <x v="2"/>
    <n v="85.811102999999989"/>
    <n v="6.3570000000000002"/>
  </r>
  <r>
    <x v="9"/>
    <x v="3"/>
    <n v="28.703934"/>
    <n v="9.2289999999999992"/>
  </r>
  <r>
    <x v="9"/>
    <x v="4"/>
    <n v="83.531052000000003"/>
    <n v="10.260999999999999"/>
  </r>
  <r>
    <x v="9"/>
    <x v="5"/>
    <n v="26.786520000000003"/>
    <n v="13.021000000000001"/>
  </r>
  <r>
    <x v="9"/>
    <x v="6"/>
    <n v="105.005223"/>
    <n v="7.1820000000000004"/>
  </r>
  <r>
    <x v="9"/>
    <x v="7"/>
    <n v="19.293021000000003"/>
    <n v="10.981"/>
  </r>
  <r>
    <x v="9"/>
    <x v="8"/>
    <n v="5.1008940000000003"/>
    <n v="11.082000000000001"/>
  </r>
  <r>
    <x v="9"/>
    <x v="9"/>
    <n v="386.45615699999996"/>
    <n v="3.8035000000000001"/>
  </r>
  <r>
    <x v="9"/>
    <x v="10"/>
    <n v="352.644003"/>
    <n v="4.742"/>
  </r>
  <r>
    <x v="9"/>
    <x v="11"/>
    <n v="96.861708000000007"/>
    <n v="7.9989999999999997"/>
  </r>
  <r>
    <x v="9"/>
    <x v="12"/>
    <n v="144.07910999999999"/>
    <n v="6.4589999999999996"/>
  </r>
  <r>
    <x v="9"/>
    <x v="13"/>
    <n v="85.409837999999993"/>
    <n v="8.2690000000000001"/>
  </r>
  <r>
    <x v="10"/>
    <x v="0"/>
    <n v="120.645567"/>
    <n v="10.946999999999999"/>
  </r>
  <r>
    <x v="10"/>
    <x v="1"/>
    <n v="177.99416099999999"/>
    <n v="7.9489999999999998"/>
  </r>
  <r>
    <x v="10"/>
    <x v="2"/>
    <n v="197.389746"/>
    <n v="6.5759999999999996"/>
  </r>
  <r>
    <x v="10"/>
    <x v="3"/>
    <n v="72.015578999999988"/>
    <n v="9.9120000000000008"/>
  </r>
  <r>
    <x v="10"/>
    <x v="4"/>
    <n v="288.03933899999998"/>
    <n v="10.944000000000001"/>
  </r>
  <r>
    <x v="10"/>
    <x v="5"/>
    <n v="54.230381999999999"/>
    <n v="13.704000000000001"/>
  </r>
  <r>
    <x v="10"/>
    <x v="6"/>
    <n v="248.33408399999999"/>
    <n v="8.5820000000000007"/>
  </r>
  <r>
    <x v="10"/>
    <x v="7"/>
    <n v="31.844789999999996"/>
    <n v="12.381"/>
  </r>
  <r>
    <x v="10"/>
    <x v="8"/>
    <n v="12.649338000000002"/>
    <n v="10.823"/>
  </r>
  <r>
    <x v="10"/>
    <x v="9"/>
    <n v="386.01493199999999"/>
    <n v="4.8410000000000002"/>
  </r>
  <r>
    <x v="10"/>
    <x v="10"/>
    <n v="1546.6261590000001"/>
    <n v="6.2060000000000004"/>
  </r>
  <r>
    <x v="10"/>
    <x v="11"/>
    <n v="286.78492800000004"/>
    <n v="7.92"/>
  </r>
  <r>
    <x v="10"/>
    <x v="12"/>
    <n v="399.80879100000004"/>
    <n v="6.38"/>
  </r>
  <r>
    <x v="10"/>
    <x v="13"/>
    <n v="171.29719799999998"/>
    <n v="9.08"/>
  </r>
  <r>
    <x v="11"/>
    <x v="0"/>
    <n v="21.930381000000001"/>
    <n v="14.709"/>
  </r>
  <r>
    <x v="11"/>
    <x v="1"/>
    <n v="29.508129"/>
    <n v="12.019"/>
  </r>
  <r>
    <x v="11"/>
    <x v="2"/>
    <n v="28.766205000000003"/>
    <n v="10.646000000000001"/>
  </r>
  <r>
    <x v="11"/>
    <x v="3"/>
    <n v="16.885764000000002"/>
    <n v="13.728999999999999"/>
  </r>
  <r>
    <x v="11"/>
    <x v="4"/>
    <n v="83.793456000000006"/>
    <n v="14.760999999999999"/>
  </r>
  <r>
    <x v="11"/>
    <x v="5"/>
    <n v="11.735586"/>
    <n v="17.521000000000001"/>
  </r>
  <r>
    <x v="11"/>
    <x v="6"/>
    <n v="72.914012999999997"/>
    <n v="11.366"/>
  </r>
  <r>
    <x v="11"/>
    <x v="7"/>
    <n v="10.487502000000001"/>
    <n v="13.661"/>
  </r>
  <r>
    <x v="11"/>
    <x v="8"/>
    <n v="7.1511750000000003"/>
    <n v="9.4179999999999993"/>
  </r>
  <r>
    <x v="11"/>
    <x v="9"/>
    <n v="114.623262"/>
    <n v="8.1120000000000001"/>
  </r>
  <r>
    <x v="11"/>
    <x v="10"/>
    <n v="330.89910300000003"/>
    <n v="7.9909999999999997"/>
  </r>
  <r>
    <x v="11"/>
    <x v="11"/>
    <n v="889.9971119999999"/>
    <n v="5.3907999999999996"/>
  </r>
  <r>
    <x v="11"/>
    <x v="12"/>
    <n v="121.09345200000001"/>
    <n v="7.64"/>
  </r>
  <r>
    <x v="11"/>
    <x v="13"/>
    <n v="339.71661"/>
    <n v="7.8"/>
  </r>
  <r>
    <x v="12"/>
    <x v="0"/>
    <n v="41.809815"/>
    <n v="13.475"/>
  </r>
  <r>
    <x v="12"/>
    <x v="1"/>
    <n v="51.053228999999995"/>
    <n v="10.477"/>
  </r>
  <r>
    <x v="12"/>
    <x v="2"/>
    <n v="49.011606"/>
    <n v="9.1039999999999992"/>
  </r>
  <r>
    <x v="12"/>
    <x v="3"/>
    <n v="31.670964000000005"/>
    <n v="12.186999999999999"/>
  </r>
  <r>
    <x v="12"/>
    <x v="4"/>
    <n v="157.05678600000002"/>
    <n v="13.218999999999999"/>
  </r>
  <r>
    <x v="12"/>
    <x v="5"/>
    <n v="18.646335000000004"/>
    <n v="15.978999999999999"/>
  </r>
  <r>
    <x v="12"/>
    <x v="6"/>
    <n v="145.42875900000001"/>
    <n v="9.8239999999999998"/>
  </r>
  <r>
    <x v="12"/>
    <x v="7"/>
    <n v="10.202454000000001"/>
    <n v="13.622999999999999"/>
  </r>
  <r>
    <x v="12"/>
    <x v="8"/>
    <n v="5.0076540000000005"/>
    <n v="10.843999999999999"/>
  </r>
  <r>
    <x v="12"/>
    <x v="9"/>
    <n v="182.11736700000003"/>
    <n v="6.57"/>
  </r>
  <r>
    <x v="12"/>
    <x v="10"/>
    <n v="583.94114100000013"/>
    <n v="6.4489999999999998"/>
  </r>
  <r>
    <x v="12"/>
    <x v="11"/>
    <n v="171.98950500000001"/>
    <n v="7.64"/>
  </r>
  <r>
    <x v="12"/>
    <x v="12"/>
    <n v="864.1889460000001"/>
    <n v="4.6482000000000001"/>
  </r>
  <r>
    <x v="12"/>
    <x v="13"/>
    <n v="70.517412000000007"/>
    <n v="8.8000000000000007"/>
  </r>
  <r>
    <x v="13"/>
    <x v="0"/>
    <n v="22.131512999999998"/>
    <n v="16.177"/>
  </r>
  <r>
    <x v="13"/>
    <x v="1"/>
    <n v="31.524776999999997"/>
    <n v="13.179"/>
  </r>
  <r>
    <x v="13"/>
    <x v="2"/>
    <n v="32.042591999999999"/>
    <n v="11.805999999999999"/>
  </r>
  <r>
    <x v="13"/>
    <x v="3"/>
    <n v="21.039272999999998"/>
    <n v="13.808"/>
  </r>
  <r>
    <x v="13"/>
    <x v="4"/>
    <n v="124.71516"/>
    <n v="14.84"/>
  </r>
  <r>
    <x v="13"/>
    <x v="5"/>
    <n v="13.603382999999999"/>
    <n v="18.681000000000001"/>
  </r>
  <r>
    <x v="13"/>
    <x v="6"/>
    <n v="126.30789900000001"/>
    <n v="10.561"/>
  </r>
  <r>
    <x v="13"/>
    <x v="7"/>
    <n v="36.294003000000004"/>
    <n v="10.231999999999999"/>
  </r>
  <r>
    <x v="13"/>
    <x v="8"/>
    <n v="5.5371240000000004"/>
    <n v="11.36"/>
  </r>
  <r>
    <x v="13"/>
    <x v="9"/>
    <n v="120.21333299999999"/>
    <n v="9.2720000000000002"/>
  </r>
  <r>
    <x v="13"/>
    <x v="10"/>
    <n v="310.39795800000002"/>
    <n v="9.1509999999999998"/>
  </r>
  <r>
    <x v="13"/>
    <x v="11"/>
    <n v="535.27818600000001"/>
    <n v="7.8"/>
  </r>
  <r>
    <x v="13"/>
    <x v="12"/>
    <n v="127.78075799999999"/>
    <n v="8.8000000000000007"/>
  </r>
  <r>
    <x v="13"/>
    <x v="13"/>
    <n v="725.01492599999995"/>
    <n v="4.770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30:Z46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HBW Tri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L33" sqref="L33"/>
    </sheetView>
  </sheetViews>
  <sheetFormatPr defaultRowHeight="15.75" x14ac:dyDescent="0.3"/>
  <cols>
    <col min="7" max="7" width="10" customWidth="1"/>
    <col min="8" max="8" width="8.140625" customWidth="1"/>
  </cols>
  <sheetData>
    <row r="1" spans="1:13" x14ac:dyDescent="0.3">
      <c r="A1" s="1" t="s">
        <v>21</v>
      </c>
    </row>
    <row r="3" spans="1:13" ht="45.75" x14ac:dyDescent="0.3">
      <c r="B3" s="16" t="s">
        <v>22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0</v>
      </c>
      <c r="L3" s="2"/>
    </row>
    <row r="4" spans="1:13" x14ac:dyDescent="0.3">
      <c r="B4" s="5">
        <v>263</v>
      </c>
      <c r="C4">
        <v>698</v>
      </c>
      <c r="D4">
        <v>849</v>
      </c>
      <c r="E4">
        <v>319</v>
      </c>
      <c r="F4">
        <v>221</v>
      </c>
      <c r="G4">
        <v>122</v>
      </c>
      <c r="H4">
        <v>489</v>
      </c>
      <c r="I4">
        <v>509</v>
      </c>
      <c r="J4">
        <v>1211</v>
      </c>
      <c r="K4">
        <v>5993</v>
      </c>
      <c r="M4" s="1"/>
    </row>
    <row r="5" spans="1:13" x14ac:dyDescent="0.3">
      <c r="B5" s="5">
        <v>264</v>
      </c>
      <c r="C5">
        <v>673</v>
      </c>
      <c r="D5">
        <v>750</v>
      </c>
      <c r="E5">
        <v>334</v>
      </c>
      <c r="F5">
        <v>233</v>
      </c>
      <c r="G5">
        <v>142</v>
      </c>
      <c r="H5">
        <v>398</v>
      </c>
      <c r="I5">
        <v>458</v>
      </c>
      <c r="J5">
        <v>1276</v>
      </c>
      <c r="K5">
        <v>678</v>
      </c>
      <c r="M5" s="1"/>
    </row>
    <row r="6" spans="1:13" x14ac:dyDescent="0.3">
      <c r="B6" s="5">
        <v>269</v>
      </c>
      <c r="C6">
        <v>537</v>
      </c>
      <c r="D6">
        <v>661</v>
      </c>
      <c r="E6">
        <v>271</v>
      </c>
      <c r="F6">
        <v>223</v>
      </c>
      <c r="G6">
        <v>112</v>
      </c>
      <c r="H6">
        <v>289</v>
      </c>
      <c r="I6">
        <v>317</v>
      </c>
      <c r="J6">
        <v>1198</v>
      </c>
      <c r="K6">
        <v>180</v>
      </c>
      <c r="M6" s="1"/>
    </row>
    <row r="7" spans="1:13" x14ac:dyDescent="0.3">
      <c r="B7" s="5">
        <v>271</v>
      </c>
      <c r="C7">
        <v>345</v>
      </c>
      <c r="D7">
        <v>452</v>
      </c>
      <c r="E7">
        <v>267</v>
      </c>
      <c r="F7">
        <v>166</v>
      </c>
      <c r="G7">
        <v>95</v>
      </c>
      <c r="H7">
        <v>201</v>
      </c>
      <c r="I7">
        <v>223</v>
      </c>
      <c r="J7">
        <v>901</v>
      </c>
      <c r="K7">
        <v>2378</v>
      </c>
      <c r="M7" s="1"/>
    </row>
    <row r="8" spans="1:13" x14ac:dyDescent="0.3">
      <c r="B8" s="5">
        <v>272</v>
      </c>
      <c r="C8">
        <v>123</v>
      </c>
      <c r="D8">
        <v>38</v>
      </c>
      <c r="E8">
        <v>5</v>
      </c>
      <c r="F8">
        <v>6</v>
      </c>
      <c r="G8">
        <v>0</v>
      </c>
      <c r="H8">
        <v>71</v>
      </c>
      <c r="I8">
        <v>23</v>
      </c>
      <c r="J8">
        <v>78</v>
      </c>
      <c r="K8">
        <v>28138</v>
      </c>
      <c r="M8" s="1"/>
    </row>
    <row r="9" spans="1:13" x14ac:dyDescent="0.3">
      <c r="B9" s="5">
        <v>274</v>
      </c>
      <c r="C9">
        <v>656</v>
      </c>
      <c r="D9">
        <v>891</v>
      </c>
      <c r="E9">
        <v>375</v>
      </c>
      <c r="F9">
        <v>292</v>
      </c>
      <c r="G9">
        <v>149</v>
      </c>
      <c r="H9">
        <v>356</v>
      </c>
      <c r="I9">
        <v>274</v>
      </c>
      <c r="J9">
        <v>1733</v>
      </c>
      <c r="K9">
        <v>257</v>
      </c>
      <c r="M9" s="1"/>
    </row>
    <row r="10" spans="1:13" x14ac:dyDescent="0.3">
      <c r="B10" s="5">
        <v>499</v>
      </c>
      <c r="C10">
        <v>231</v>
      </c>
      <c r="D10">
        <v>265</v>
      </c>
      <c r="E10">
        <v>85</v>
      </c>
      <c r="F10">
        <v>49</v>
      </c>
      <c r="G10">
        <v>42</v>
      </c>
      <c r="H10">
        <v>213</v>
      </c>
      <c r="I10">
        <v>124</v>
      </c>
      <c r="J10">
        <v>335</v>
      </c>
      <c r="K10">
        <v>10802</v>
      </c>
      <c r="M10" s="1"/>
    </row>
    <row r="11" spans="1:13" x14ac:dyDescent="0.3">
      <c r="B11" s="5">
        <v>500</v>
      </c>
      <c r="C11">
        <v>83</v>
      </c>
      <c r="D11">
        <v>135</v>
      </c>
      <c r="E11">
        <v>66</v>
      </c>
      <c r="F11">
        <v>45</v>
      </c>
      <c r="G11">
        <v>23</v>
      </c>
      <c r="H11">
        <v>93</v>
      </c>
      <c r="I11">
        <v>50</v>
      </c>
      <c r="J11">
        <v>209</v>
      </c>
      <c r="K11">
        <v>692</v>
      </c>
      <c r="M11" s="1"/>
    </row>
    <row r="12" spans="1:13" x14ac:dyDescent="0.3">
      <c r="B12" s="5">
        <v>513</v>
      </c>
      <c r="C12">
        <v>22</v>
      </c>
      <c r="D12">
        <v>76</v>
      </c>
      <c r="E12">
        <v>44</v>
      </c>
      <c r="F12">
        <v>45</v>
      </c>
      <c r="G12">
        <v>32</v>
      </c>
      <c r="H12">
        <v>5</v>
      </c>
      <c r="I12">
        <v>31</v>
      </c>
      <c r="J12">
        <v>183</v>
      </c>
      <c r="K12">
        <v>237</v>
      </c>
      <c r="M12" s="1"/>
    </row>
    <row r="13" spans="1:13" x14ac:dyDescent="0.3">
      <c r="B13" s="5">
        <v>515</v>
      </c>
      <c r="C13">
        <v>39</v>
      </c>
      <c r="D13">
        <v>10</v>
      </c>
      <c r="E13">
        <v>0</v>
      </c>
      <c r="F13">
        <v>9</v>
      </c>
      <c r="G13">
        <v>0</v>
      </c>
      <c r="H13">
        <v>42</v>
      </c>
      <c r="I13">
        <v>16</v>
      </c>
      <c r="J13">
        <v>0</v>
      </c>
      <c r="K13">
        <v>8185</v>
      </c>
      <c r="M13" s="1"/>
    </row>
    <row r="14" spans="1:13" x14ac:dyDescent="0.3">
      <c r="B14" s="5">
        <v>516</v>
      </c>
      <c r="C14">
        <v>686</v>
      </c>
      <c r="D14">
        <v>654</v>
      </c>
      <c r="E14">
        <v>208</v>
      </c>
      <c r="F14">
        <v>87</v>
      </c>
      <c r="G14">
        <v>44</v>
      </c>
      <c r="H14">
        <v>337</v>
      </c>
      <c r="I14">
        <v>228</v>
      </c>
      <c r="J14">
        <v>1114</v>
      </c>
      <c r="K14">
        <v>10872</v>
      </c>
      <c r="M14" s="1"/>
    </row>
    <row r="15" spans="1:13" x14ac:dyDescent="0.3">
      <c r="B15" s="5">
        <v>517</v>
      </c>
      <c r="C15">
        <v>334</v>
      </c>
      <c r="D15">
        <v>446</v>
      </c>
      <c r="E15">
        <v>269</v>
      </c>
      <c r="F15">
        <v>299</v>
      </c>
      <c r="G15">
        <v>149</v>
      </c>
      <c r="H15">
        <v>109</v>
      </c>
      <c r="I15">
        <v>187</v>
      </c>
      <c r="J15">
        <v>1201</v>
      </c>
      <c r="K15">
        <v>793</v>
      </c>
      <c r="M15" s="1"/>
    </row>
    <row r="16" spans="1:13" x14ac:dyDescent="0.3">
      <c r="B16" s="5">
        <v>518</v>
      </c>
      <c r="C16">
        <v>544</v>
      </c>
      <c r="D16">
        <v>661</v>
      </c>
      <c r="E16">
        <v>289</v>
      </c>
      <c r="F16">
        <v>278</v>
      </c>
      <c r="G16">
        <v>137</v>
      </c>
      <c r="H16">
        <v>405</v>
      </c>
      <c r="I16">
        <v>419</v>
      </c>
      <c r="J16">
        <v>1085</v>
      </c>
      <c r="K16">
        <v>447</v>
      </c>
      <c r="M16" s="1"/>
    </row>
    <row r="17" spans="1:16" x14ac:dyDescent="0.3">
      <c r="A17" s="9"/>
      <c r="B17" s="6">
        <v>519</v>
      </c>
      <c r="C17" s="4">
        <v>570</v>
      </c>
      <c r="D17" s="4">
        <v>779</v>
      </c>
      <c r="E17" s="4">
        <v>383</v>
      </c>
      <c r="F17" s="4">
        <v>290</v>
      </c>
      <c r="G17" s="4">
        <v>162</v>
      </c>
      <c r="H17" s="4">
        <v>507</v>
      </c>
      <c r="I17" s="4">
        <v>312</v>
      </c>
      <c r="J17" s="4">
        <v>1365</v>
      </c>
      <c r="K17" s="4">
        <v>251</v>
      </c>
      <c r="M17" s="1"/>
    </row>
    <row r="18" spans="1:16" x14ac:dyDescent="0.3">
      <c r="M18" s="1"/>
      <c r="N18" s="1"/>
    </row>
    <row r="22" spans="1:16" x14ac:dyDescent="0.3">
      <c r="A22" s="1" t="s">
        <v>23</v>
      </c>
      <c r="M22" s="1" t="s">
        <v>24</v>
      </c>
      <c r="O22" s="14"/>
    </row>
    <row r="23" spans="1:16" x14ac:dyDescent="0.3">
      <c r="B23" t="s">
        <v>22</v>
      </c>
      <c r="H23" t="s">
        <v>42</v>
      </c>
      <c r="M23" t="s">
        <v>22</v>
      </c>
      <c r="N23" t="s">
        <v>39</v>
      </c>
      <c r="P23" t="s">
        <v>40</v>
      </c>
    </row>
    <row r="24" spans="1:16" x14ac:dyDescent="0.3">
      <c r="B24">
        <v>263</v>
      </c>
      <c r="H24" s="24">
        <v>3149.578</v>
      </c>
      <c r="K24" s="1"/>
      <c r="M24">
        <v>263</v>
      </c>
      <c r="N24" s="24">
        <v>8689.85</v>
      </c>
      <c r="P24" s="24">
        <v>2307.4448299999999</v>
      </c>
    </row>
    <row r="25" spans="1:16" x14ac:dyDescent="0.3">
      <c r="B25">
        <v>264</v>
      </c>
      <c r="H25" s="25">
        <v>3026.768</v>
      </c>
      <c r="K25" s="1"/>
      <c r="M25">
        <v>264</v>
      </c>
      <c r="N25" s="25">
        <v>983.1</v>
      </c>
      <c r="P25" s="25">
        <v>261.04581999999999</v>
      </c>
    </row>
    <row r="26" spans="1:16" x14ac:dyDescent="0.3">
      <c r="B26">
        <v>269</v>
      </c>
      <c r="H26" s="24">
        <v>2624.598</v>
      </c>
      <c r="K26" s="1"/>
      <c r="M26">
        <v>269</v>
      </c>
      <c r="N26" s="24">
        <v>261</v>
      </c>
      <c r="P26" s="24">
        <v>69.304199999999994</v>
      </c>
    </row>
    <row r="27" spans="1:16" x14ac:dyDescent="0.3">
      <c r="B27">
        <v>271</v>
      </c>
      <c r="H27" s="25">
        <v>1977.7260000000001</v>
      </c>
      <c r="K27" s="1"/>
      <c r="M27">
        <v>271</v>
      </c>
      <c r="N27" s="25">
        <v>3448.1</v>
      </c>
      <c r="P27" s="25">
        <v>915.58547999999996</v>
      </c>
    </row>
    <row r="28" spans="1:16" x14ac:dyDescent="0.3">
      <c r="B28">
        <v>272</v>
      </c>
      <c r="H28" s="24">
        <v>180.13</v>
      </c>
      <c r="K28" s="1"/>
      <c r="M28">
        <v>272</v>
      </c>
      <c r="N28" s="24">
        <v>40800.1</v>
      </c>
      <c r="P28" s="24">
        <v>10833.786529999999</v>
      </c>
    </row>
    <row r="29" spans="1:16" x14ac:dyDescent="0.3">
      <c r="B29">
        <v>274</v>
      </c>
      <c r="H29" s="25">
        <v>3484.97</v>
      </c>
      <c r="K29" s="1"/>
      <c r="M29">
        <v>274</v>
      </c>
      <c r="N29" s="25">
        <v>372.65</v>
      </c>
      <c r="P29" s="25">
        <v>98.950999999999993</v>
      </c>
    </row>
    <row r="30" spans="1:16" x14ac:dyDescent="0.3">
      <c r="B30">
        <v>499</v>
      </c>
      <c r="H30" s="24">
        <v>911.82600000000002</v>
      </c>
      <c r="K30" s="1"/>
      <c r="M30">
        <v>499</v>
      </c>
      <c r="N30" s="24">
        <v>15662.9</v>
      </c>
      <c r="P30" s="24">
        <v>4159.0220399999998</v>
      </c>
    </row>
    <row r="31" spans="1:16" x14ac:dyDescent="0.3">
      <c r="B31">
        <v>500</v>
      </c>
      <c r="H31" s="25">
        <v>536.34400000000005</v>
      </c>
      <c r="K31" s="1"/>
      <c r="M31">
        <v>500</v>
      </c>
      <c r="N31" s="25">
        <v>1003.4</v>
      </c>
      <c r="P31" s="25">
        <v>266.43615</v>
      </c>
    </row>
    <row r="32" spans="1:16" x14ac:dyDescent="0.3">
      <c r="B32">
        <v>513</v>
      </c>
      <c r="H32" s="24">
        <v>348.24799999999999</v>
      </c>
      <c r="K32" s="1"/>
      <c r="M32">
        <v>513</v>
      </c>
      <c r="N32" s="24">
        <v>343.65</v>
      </c>
      <c r="P32" s="24">
        <v>91.250529999999998</v>
      </c>
    </row>
    <row r="33" spans="2:16" x14ac:dyDescent="0.3">
      <c r="B33">
        <v>515</v>
      </c>
      <c r="H33" s="25">
        <v>68.835999999999999</v>
      </c>
      <c r="K33" s="1"/>
      <c r="M33">
        <v>515</v>
      </c>
      <c r="N33" s="25">
        <v>11868.25</v>
      </c>
      <c r="P33" s="25">
        <v>3151.4159800000002</v>
      </c>
    </row>
    <row r="34" spans="2:16" x14ac:dyDescent="0.3">
      <c r="B34">
        <v>516</v>
      </c>
      <c r="H34" s="24">
        <v>2244.848</v>
      </c>
      <c r="K34" s="1"/>
      <c r="M34">
        <v>516</v>
      </c>
      <c r="N34" s="24">
        <v>15764.4</v>
      </c>
      <c r="P34" s="24">
        <v>4185.9736700000003</v>
      </c>
    </row>
    <row r="35" spans="2:16" x14ac:dyDescent="0.3">
      <c r="B35">
        <v>517</v>
      </c>
      <c r="H35" s="25">
        <v>2307.2539999999999</v>
      </c>
      <c r="K35" s="1"/>
      <c r="M35">
        <v>517</v>
      </c>
      <c r="N35" s="25">
        <v>1149.8499999999999</v>
      </c>
      <c r="P35" s="25">
        <v>305.32350000000002</v>
      </c>
    </row>
    <row r="36" spans="2:16" x14ac:dyDescent="0.3">
      <c r="B36">
        <v>518</v>
      </c>
      <c r="H36" s="24">
        <v>2808.15</v>
      </c>
      <c r="K36" s="1"/>
      <c r="M36">
        <v>518</v>
      </c>
      <c r="N36" s="24">
        <v>648.15</v>
      </c>
      <c r="P36" s="24">
        <v>172.10543000000001</v>
      </c>
    </row>
    <row r="37" spans="2:16" x14ac:dyDescent="0.3">
      <c r="B37">
        <v>519</v>
      </c>
      <c r="H37" s="25">
        <v>3245.01</v>
      </c>
      <c r="K37" s="1"/>
      <c r="M37">
        <v>519</v>
      </c>
      <c r="N37" s="25">
        <v>363.95</v>
      </c>
      <c r="P37" s="25">
        <v>96.640860000000004</v>
      </c>
    </row>
    <row r="38" spans="2:16" x14ac:dyDescent="0.3">
      <c r="B38" t="s">
        <v>41</v>
      </c>
      <c r="H38">
        <f>SUM(H24:H37)</f>
        <v>26914.286</v>
      </c>
      <c r="K38" s="1"/>
      <c r="M38" t="s">
        <v>41</v>
      </c>
      <c r="N38">
        <f>SUM(N24:N37)</f>
        <v>101359.34999999998</v>
      </c>
      <c r="P38">
        <f>SUM(P24:P37)</f>
        <v>26914.28602</v>
      </c>
    </row>
    <row r="39" spans="2:16" x14ac:dyDescent="0.3">
      <c r="K39" s="1"/>
    </row>
    <row r="40" spans="2:16" x14ac:dyDescent="0.3">
      <c r="K40" s="1"/>
    </row>
    <row r="41" spans="2:16" x14ac:dyDescent="0.3">
      <c r="K41" s="1"/>
    </row>
    <row r="42" spans="2:16" ht="24" x14ac:dyDescent="0.3">
      <c r="B42" s="23" t="s">
        <v>22</v>
      </c>
      <c r="C42" s="23" t="s">
        <v>46</v>
      </c>
      <c r="D42" s="23" t="s">
        <v>47</v>
      </c>
      <c r="E42" s="23" t="s">
        <v>48</v>
      </c>
      <c r="F42" s="23" t="s">
        <v>49</v>
      </c>
      <c r="G42" s="23" t="s">
        <v>50</v>
      </c>
      <c r="H42" s="23" t="s">
        <v>51</v>
      </c>
      <c r="I42" s="23" t="s">
        <v>52</v>
      </c>
      <c r="J42" s="23" t="s">
        <v>53</v>
      </c>
      <c r="K42" s="23" t="s">
        <v>54</v>
      </c>
      <c r="L42" s="23" t="s">
        <v>55</v>
      </c>
    </row>
    <row r="43" spans="2:16" x14ac:dyDescent="0.3">
      <c r="B43" s="24">
        <v>263</v>
      </c>
      <c r="C43" s="24">
        <v>516.52</v>
      </c>
      <c r="D43" s="24">
        <v>1419.528</v>
      </c>
      <c r="E43" s="24">
        <v>642.46600000000001</v>
      </c>
      <c r="F43" s="24">
        <v>571.06399999999996</v>
      </c>
      <c r="G43" s="24">
        <v>344.28399999999999</v>
      </c>
      <c r="H43" s="24">
        <v>5993</v>
      </c>
      <c r="I43" s="24">
        <v>3149.578</v>
      </c>
      <c r="J43" s="24">
        <v>8689.85</v>
      </c>
      <c r="K43" s="24">
        <v>0.26553330000000003</v>
      </c>
      <c r="L43" s="24">
        <v>2307.4448299999999</v>
      </c>
    </row>
    <row r="44" spans="2:16" x14ac:dyDescent="0.3">
      <c r="B44" s="25">
        <v>264</v>
      </c>
      <c r="C44" s="25">
        <v>498.02</v>
      </c>
      <c r="D44" s="25">
        <v>1254</v>
      </c>
      <c r="E44" s="25">
        <v>672.67600000000004</v>
      </c>
      <c r="F44" s="25">
        <v>602.072</v>
      </c>
      <c r="G44" s="25">
        <v>400.72399999999999</v>
      </c>
      <c r="H44" s="25">
        <v>678</v>
      </c>
      <c r="I44" s="25">
        <v>3026.768</v>
      </c>
      <c r="J44" s="25">
        <v>983.1</v>
      </c>
      <c r="K44" s="25">
        <v>0.26553330000000003</v>
      </c>
      <c r="L44" s="25">
        <v>261.04581999999999</v>
      </c>
    </row>
    <row r="45" spans="2:16" x14ac:dyDescent="0.3">
      <c r="B45" s="24">
        <v>269</v>
      </c>
      <c r="C45" s="24">
        <v>397.38</v>
      </c>
      <c r="D45" s="24">
        <v>1105.192</v>
      </c>
      <c r="E45" s="24">
        <v>545.79399999999998</v>
      </c>
      <c r="F45" s="24">
        <v>576.23199999999997</v>
      </c>
      <c r="G45" s="24">
        <v>316.06400000000002</v>
      </c>
      <c r="H45" s="24">
        <v>180</v>
      </c>
      <c r="I45" s="24">
        <v>2624.598</v>
      </c>
      <c r="J45" s="24">
        <v>261</v>
      </c>
      <c r="K45" s="24">
        <v>0.26553330000000003</v>
      </c>
      <c r="L45" s="24">
        <v>69.304199999999994</v>
      </c>
    </row>
    <row r="46" spans="2:16" x14ac:dyDescent="0.3">
      <c r="B46" s="25">
        <v>271</v>
      </c>
      <c r="C46" s="25">
        <v>255.3</v>
      </c>
      <c r="D46" s="25">
        <v>755.74400000000003</v>
      </c>
      <c r="E46" s="25">
        <v>537.73800000000006</v>
      </c>
      <c r="F46" s="25">
        <v>428.94400000000002</v>
      </c>
      <c r="G46" s="25">
        <v>268.08999999999997</v>
      </c>
      <c r="H46" s="25">
        <v>2378</v>
      </c>
      <c r="I46" s="25">
        <v>1977.7260000000001</v>
      </c>
      <c r="J46" s="25">
        <v>3448.1</v>
      </c>
      <c r="K46" s="25">
        <v>0.26553330000000003</v>
      </c>
      <c r="L46" s="25">
        <v>915.58547999999996</v>
      </c>
    </row>
    <row r="47" spans="2:16" x14ac:dyDescent="0.3">
      <c r="B47" s="24">
        <v>272</v>
      </c>
      <c r="C47" s="24">
        <v>91.02</v>
      </c>
      <c r="D47" s="24">
        <v>63.536000000000001</v>
      </c>
      <c r="E47" s="24">
        <v>10.07</v>
      </c>
      <c r="F47" s="24">
        <v>15.504</v>
      </c>
      <c r="G47" s="24">
        <v>0</v>
      </c>
      <c r="H47" s="24">
        <v>28138</v>
      </c>
      <c r="I47" s="24">
        <v>180.13</v>
      </c>
      <c r="J47" s="24">
        <v>40800.1</v>
      </c>
      <c r="K47" s="24">
        <v>0.26553330000000003</v>
      </c>
      <c r="L47" s="24">
        <v>10833.786529999999</v>
      </c>
    </row>
    <row r="48" spans="2:16" x14ac:dyDescent="0.3">
      <c r="B48" s="25">
        <v>274</v>
      </c>
      <c r="C48" s="25">
        <v>485.44</v>
      </c>
      <c r="D48" s="25">
        <v>1489.752</v>
      </c>
      <c r="E48" s="25">
        <v>755.25</v>
      </c>
      <c r="F48" s="25">
        <v>754.52800000000002</v>
      </c>
      <c r="G48" s="25">
        <v>420.47800000000001</v>
      </c>
      <c r="H48" s="25">
        <v>257</v>
      </c>
      <c r="I48" s="25">
        <v>3484.97</v>
      </c>
      <c r="J48" s="25">
        <v>372.65</v>
      </c>
      <c r="K48" s="25">
        <v>0.26553330000000003</v>
      </c>
      <c r="L48" s="25">
        <v>98.950999999999993</v>
      </c>
    </row>
    <row r="49" spans="2:12" x14ac:dyDescent="0.3">
      <c r="B49" s="24">
        <v>499</v>
      </c>
      <c r="C49" s="24">
        <v>170.94</v>
      </c>
      <c r="D49" s="24">
        <v>443.08</v>
      </c>
      <c r="E49" s="24">
        <v>171.19</v>
      </c>
      <c r="F49" s="24">
        <v>126.616</v>
      </c>
      <c r="G49" s="24">
        <v>118.524</v>
      </c>
      <c r="H49" s="24">
        <v>10802</v>
      </c>
      <c r="I49" s="24">
        <v>911.82600000000002</v>
      </c>
      <c r="J49" s="24">
        <v>15662.9</v>
      </c>
      <c r="K49" s="24">
        <v>0.26553330000000003</v>
      </c>
      <c r="L49" s="24">
        <v>4159.0220399999998</v>
      </c>
    </row>
    <row r="50" spans="2:12" x14ac:dyDescent="0.3">
      <c r="B50" s="25">
        <v>500</v>
      </c>
      <c r="C50" s="25">
        <v>61.42</v>
      </c>
      <c r="D50" s="25">
        <v>225.72</v>
      </c>
      <c r="E50" s="25">
        <v>132.92400000000001</v>
      </c>
      <c r="F50" s="25">
        <v>116.28</v>
      </c>
      <c r="G50" s="25">
        <v>64.906000000000006</v>
      </c>
      <c r="H50" s="25">
        <v>692</v>
      </c>
      <c r="I50" s="25">
        <v>536.34400000000005</v>
      </c>
      <c r="J50" s="25">
        <v>1003.4</v>
      </c>
      <c r="K50" s="25">
        <v>0.26553330000000003</v>
      </c>
      <c r="L50" s="25">
        <v>266.43615</v>
      </c>
    </row>
    <row r="51" spans="2:12" x14ac:dyDescent="0.3">
      <c r="B51" s="24">
        <v>513</v>
      </c>
      <c r="C51" s="24">
        <v>16.28</v>
      </c>
      <c r="D51" s="24">
        <v>127.072</v>
      </c>
      <c r="E51" s="24">
        <v>88.616</v>
      </c>
      <c r="F51" s="24">
        <v>116.28</v>
      </c>
      <c r="G51" s="24">
        <v>90.304000000000002</v>
      </c>
      <c r="H51" s="24">
        <v>237</v>
      </c>
      <c r="I51" s="24">
        <v>348.24799999999999</v>
      </c>
      <c r="J51" s="24">
        <v>343.65</v>
      </c>
      <c r="K51" s="24">
        <v>0.26553330000000003</v>
      </c>
      <c r="L51" s="24">
        <v>91.250529999999998</v>
      </c>
    </row>
    <row r="52" spans="2:12" x14ac:dyDescent="0.3">
      <c r="B52" s="25">
        <v>515</v>
      </c>
      <c r="C52" s="25">
        <v>28.86</v>
      </c>
      <c r="D52" s="25">
        <v>16.72</v>
      </c>
      <c r="E52" s="25">
        <v>0</v>
      </c>
      <c r="F52" s="25">
        <v>23.256</v>
      </c>
      <c r="G52" s="25">
        <v>0</v>
      </c>
      <c r="H52" s="25">
        <v>8185</v>
      </c>
      <c r="I52" s="25">
        <v>68.835999999999999</v>
      </c>
      <c r="J52" s="25">
        <v>11868.25</v>
      </c>
      <c r="K52" s="25">
        <v>0.26553330000000003</v>
      </c>
      <c r="L52" s="25">
        <v>3151.4159800000002</v>
      </c>
    </row>
    <row r="53" spans="2:12" x14ac:dyDescent="0.3">
      <c r="B53" s="24">
        <v>516</v>
      </c>
      <c r="C53" s="24">
        <v>507.64</v>
      </c>
      <c r="D53" s="24">
        <v>1093.4880000000001</v>
      </c>
      <c r="E53" s="24">
        <v>418.91199999999998</v>
      </c>
      <c r="F53" s="24">
        <v>224.80799999999999</v>
      </c>
      <c r="G53" s="24">
        <v>124.16800000000001</v>
      </c>
      <c r="H53" s="24">
        <v>10872</v>
      </c>
      <c r="I53" s="24">
        <v>2244.848</v>
      </c>
      <c r="J53" s="24">
        <v>15764.4</v>
      </c>
      <c r="K53" s="24">
        <v>0.26553330000000003</v>
      </c>
      <c r="L53" s="24">
        <v>4185.9736700000003</v>
      </c>
    </row>
    <row r="54" spans="2:12" x14ac:dyDescent="0.3">
      <c r="B54" s="25">
        <v>517</v>
      </c>
      <c r="C54" s="25">
        <v>247.16</v>
      </c>
      <c r="D54" s="25">
        <v>745.71199999999999</v>
      </c>
      <c r="E54" s="25">
        <v>541.76599999999996</v>
      </c>
      <c r="F54" s="25">
        <v>772.61599999999999</v>
      </c>
      <c r="G54" s="25">
        <v>420.47800000000001</v>
      </c>
      <c r="H54" s="25">
        <v>793</v>
      </c>
      <c r="I54" s="25">
        <v>2307.2539999999999</v>
      </c>
      <c r="J54" s="25">
        <v>1149.8499999999999</v>
      </c>
      <c r="K54" s="25">
        <v>0.26553330000000003</v>
      </c>
      <c r="L54" s="25">
        <v>305.32350000000002</v>
      </c>
    </row>
    <row r="55" spans="2:12" x14ac:dyDescent="0.3">
      <c r="B55" s="24">
        <v>518</v>
      </c>
      <c r="C55" s="24">
        <v>402.56</v>
      </c>
      <c r="D55" s="24">
        <v>1105.192</v>
      </c>
      <c r="E55" s="24">
        <v>582.04600000000005</v>
      </c>
      <c r="F55" s="24">
        <v>718.35199999999998</v>
      </c>
      <c r="G55" s="24">
        <v>386.61399999999998</v>
      </c>
      <c r="H55" s="24">
        <v>447</v>
      </c>
      <c r="I55" s="24">
        <v>2808.15</v>
      </c>
      <c r="J55" s="24">
        <v>648.15</v>
      </c>
      <c r="K55" s="24">
        <v>0.26553330000000003</v>
      </c>
      <c r="L55" s="24">
        <v>172.10543000000001</v>
      </c>
    </row>
    <row r="56" spans="2:12" x14ac:dyDescent="0.3">
      <c r="B56" s="25">
        <v>519</v>
      </c>
      <c r="C56" s="25">
        <v>421.8</v>
      </c>
      <c r="D56" s="25">
        <v>1302.4880000000001</v>
      </c>
      <c r="E56" s="25">
        <v>771.36199999999997</v>
      </c>
      <c r="F56" s="25">
        <v>749.36</v>
      </c>
      <c r="G56" s="25">
        <v>457.16399999999999</v>
      </c>
      <c r="H56" s="25">
        <v>251</v>
      </c>
      <c r="I56" s="25">
        <v>3245.01</v>
      </c>
      <c r="J56" s="25">
        <v>363.95</v>
      </c>
      <c r="K56" s="25">
        <v>0.26553330000000003</v>
      </c>
      <c r="L56" s="25">
        <v>96.640860000000004</v>
      </c>
    </row>
  </sheetData>
  <sortState ref="A4:K22">
    <sortCondition ref="B4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opLeftCell="A94" workbookViewId="0">
      <selection activeCell="F130" sqref="F130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44</v>
      </c>
    </row>
    <row r="3" spans="1:16" x14ac:dyDescent="0.3">
      <c r="A3" s="7"/>
      <c r="B3" s="8" t="s">
        <v>11</v>
      </c>
      <c r="C3" s="31" t="s">
        <v>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3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4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4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4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4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4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4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4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4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4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4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4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4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5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31" t="s">
        <v>9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4"/>
    </row>
    <row r="23" spans="1:21" x14ac:dyDescent="0.3">
      <c r="A23" s="33" t="s">
        <v>10</v>
      </c>
      <c r="B23" s="7">
        <v>263</v>
      </c>
      <c r="C23" s="26">
        <f>VLOOKUP(ROUND(C5,0), 'F-factors Lookup Table'!$A$4:$D$33, 2)</f>
        <v>13161</v>
      </c>
      <c r="D23" s="7">
        <f>VLOOKUP(ROUND(D5,0), 'F-factors Lookup Table'!$A$4:$D$33, 2)</f>
        <v>7972</v>
      </c>
      <c r="E23" s="7">
        <f>VLOOKUP(ROUND(E5,0), 'F-factors Lookup Table'!$A$4:$D$33, 2)</f>
        <v>7037</v>
      </c>
      <c r="F23" s="7">
        <f>VLOOKUP(ROUND(F5,0), 'F-factors Lookup Table'!$A$4:$D$33, 2)</f>
        <v>5486</v>
      </c>
      <c r="G23" s="7">
        <f>VLOOKUP(ROUND(G5,0), 'F-factors Lookup Table'!$A$4:$D$33, 2)</f>
        <v>4845</v>
      </c>
      <c r="H23" s="7">
        <f>VLOOKUP(ROUND(H5,0), 'F-factors Lookup Table'!$A$4:$D$33, 2)</f>
        <v>2950</v>
      </c>
      <c r="I23" s="7">
        <f>VLOOKUP(ROUND(I5,0), 'F-factors Lookup Table'!$A$4:$D$33, 2)</f>
        <v>4845</v>
      </c>
      <c r="J23" s="7">
        <f>VLOOKUP(ROUND(J5,0), 'F-factors Lookup Table'!$A$4:$D$33, 2)</f>
        <v>2950</v>
      </c>
      <c r="K23" s="7">
        <f>VLOOKUP(ROUND(K5,0), 'F-factors Lookup Table'!$A$4:$D$33, 2)</f>
        <v>4280</v>
      </c>
      <c r="L23" s="7">
        <f>VLOOKUP(ROUND(L5,0), 'F-factors Lookup Table'!$A$4:$D$33, 2)</f>
        <v>7037</v>
      </c>
      <c r="M23" s="7">
        <f>VLOOKUP(ROUND(M5,0), 'F-factors Lookup Table'!$A$4:$D$33, 2)</f>
        <v>7037</v>
      </c>
      <c r="N23" s="7">
        <f>VLOOKUP(ROUND(N5,0), 'F-factors Lookup Table'!$A$4:$D$33, 2)</f>
        <v>4280</v>
      </c>
      <c r="O23" s="7">
        <f>VLOOKUP(ROUND(O5,0), 'F-factors Lookup Table'!$A$4:$D$33, 2)</f>
        <v>4845</v>
      </c>
      <c r="P23" s="8">
        <f>VLOOKUP(ROUND(P5,0), 'F-factors Lookup Table'!$A$4:$D$33, 2)</f>
        <v>3780</v>
      </c>
      <c r="Q23">
        <f t="shared" ref="Q23:Q36" si="0">SUM(C23:P23)</f>
        <v>80505</v>
      </c>
      <c r="R23" s="22">
        <f>'Trip_Prod&amp;Attr'!P24</f>
        <v>2307.4448299999999</v>
      </c>
      <c r="S23">
        <f>R23/Q23</f>
        <v>2.8662130675113345E-2</v>
      </c>
      <c r="U23" s="25"/>
    </row>
    <row r="24" spans="1:21" x14ac:dyDescent="0.3">
      <c r="A24" s="34"/>
      <c r="B24" s="9">
        <v>264</v>
      </c>
      <c r="C24" s="27">
        <f>VLOOKUP(ROUND(C6,0), 'F-factors Lookup Table'!$A$4:$D$33, 2)</f>
        <v>7972</v>
      </c>
      <c r="D24" s="9">
        <f>VLOOKUP(ROUND(D6,0), 'F-factors Lookup Table'!$A$4:$D$33, 2)</f>
        <v>14936</v>
      </c>
      <c r="E24" s="9">
        <f>VLOOKUP(ROUND(E6,0), 'F-factors Lookup Table'!$A$4:$D$33, 2)</f>
        <v>11605</v>
      </c>
      <c r="F24" s="9">
        <f>VLOOKUP(ROUND(F6,0), 'F-factors Lookup Table'!$A$4:$D$33, 2)</f>
        <v>9032</v>
      </c>
      <c r="G24" s="9">
        <f>VLOOKUP(ROUND(G6,0), 'F-factors Lookup Table'!$A$4:$D$33, 2)</f>
        <v>7972</v>
      </c>
      <c r="H24" s="9">
        <f>VLOOKUP(ROUND(H6,0), 'F-factors Lookup Table'!$A$4:$D$33, 2)</f>
        <v>4845</v>
      </c>
      <c r="I24" s="9">
        <f>VLOOKUP(ROUND(I6,0), 'F-factors Lookup Table'!$A$4:$D$33, 2)</f>
        <v>7037</v>
      </c>
      <c r="J24" s="9">
        <f>VLOOKUP(ROUND(J6,0), 'F-factors Lookup Table'!$A$4:$D$33, 2)</f>
        <v>4280</v>
      </c>
      <c r="K24" s="9">
        <f>VLOOKUP(ROUND(K6,0), 'F-factors Lookup Table'!$A$4:$D$33, 2)</f>
        <v>4845</v>
      </c>
      <c r="L24" s="9">
        <f>VLOOKUP(ROUND(L6,0), 'F-factors Lookup Table'!$A$4:$D$33, 2)</f>
        <v>10236</v>
      </c>
      <c r="M24" s="9">
        <f>VLOOKUP(ROUND(M6,0), 'F-factors Lookup Table'!$A$4:$D$33, 2)</f>
        <v>10236</v>
      </c>
      <c r="N24" s="9">
        <f>VLOOKUP(ROUND(N6,0), 'F-factors Lookup Table'!$A$4:$D$33, 2)</f>
        <v>6213</v>
      </c>
      <c r="O24" s="9">
        <f>VLOOKUP(ROUND(O6,0), 'F-factors Lookup Table'!$A$4:$D$33, 2)</f>
        <v>7972</v>
      </c>
      <c r="P24" s="5">
        <f>VLOOKUP(ROUND(P6,0), 'F-factors Lookup Table'!$A$4:$D$33, 2)</f>
        <v>6213</v>
      </c>
      <c r="Q24">
        <f t="shared" si="0"/>
        <v>113394</v>
      </c>
      <c r="R24" s="22">
        <f>'Trip_Prod&amp;Attr'!P25</f>
        <v>261.04581999999999</v>
      </c>
      <c r="S24">
        <f t="shared" ref="S24:S36" si="1">R24/Q24</f>
        <v>2.3021131629539482E-3</v>
      </c>
      <c r="U24" s="24"/>
    </row>
    <row r="25" spans="1:21" x14ac:dyDescent="0.3">
      <c r="A25" s="34"/>
      <c r="B25" s="9">
        <v>269</v>
      </c>
      <c r="C25" s="27">
        <f>VLOOKUP(ROUND(C7,0), 'F-factors Lookup Table'!$A$4:$D$33, 2)</f>
        <v>7037</v>
      </c>
      <c r="D25" s="9">
        <f>VLOOKUP(ROUND(D7,0), 'F-factors Lookup Table'!$A$4:$D$33, 2)</f>
        <v>11605</v>
      </c>
      <c r="E25" s="9">
        <f>VLOOKUP(ROUND(E7,0), 'F-factors Lookup Table'!$A$4:$D$33, 2)</f>
        <v>14936</v>
      </c>
      <c r="F25" s="9">
        <f>VLOOKUP(ROUND(F7,0), 'F-factors Lookup Table'!$A$4:$D$33, 2)</f>
        <v>11605</v>
      </c>
      <c r="G25" s="9">
        <f>VLOOKUP(ROUND(G7,0), 'F-factors Lookup Table'!$A$4:$D$33, 2)</f>
        <v>10236</v>
      </c>
      <c r="H25" s="9">
        <f>VLOOKUP(ROUND(H7,0), 'F-factors Lookup Table'!$A$4:$D$33, 2)</f>
        <v>6213</v>
      </c>
      <c r="I25" s="9">
        <f>VLOOKUP(ROUND(I7,0), 'F-factors Lookup Table'!$A$4:$D$33, 2)</f>
        <v>7972</v>
      </c>
      <c r="J25" s="9">
        <f>VLOOKUP(ROUND(J7,0), 'F-factors Lookup Table'!$A$4:$D$33, 2)</f>
        <v>4845</v>
      </c>
      <c r="K25" s="9">
        <f>VLOOKUP(ROUND(K7,0), 'F-factors Lookup Table'!$A$4:$D$33, 2)</f>
        <v>4845</v>
      </c>
      <c r="L25" s="9">
        <f>VLOOKUP(ROUND(L7,0), 'F-factors Lookup Table'!$A$4:$D$33, 2)</f>
        <v>13161</v>
      </c>
      <c r="M25" s="9">
        <f>VLOOKUP(ROUND(M7,0), 'F-factors Lookup Table'!$A$4:$D$33, 2)</f>
        <v>11605</v>
      </c>
      <c r="N25" s="9">
        <f>VLOOKUP(ROUND(N7,0), 'F-factors Lookup Table'!$A$4:$D$33, 2)</f>
        <v>7037</v>
      </c>
      <c r="O25" s="9">
        <f>VLOOKUP(ROUND(O7,0), 'F-factors Lookup Table'!$A$4:$D$33, 2)</f>
        <v>9032</v>
      </c>
      <c r="P25" s="5">
        <f>VLOOKUP(ROUND(P7,0), 'F-factors Lookup Table'!$A$4:$D$33, 2)</f>
        <v>7037</v>
      </c>
      <c r="Q25">
        <f t="shared" si="0"/>
        <v>127166</v>
      </c>
      <c r="R25" s="22">
        <f>'Trip_Prod&amp;Attr'!P26</f>
        <v>69.304199999999994</v>
      </c>
      <c r="S25">
        <f t="shared" si="1"/>
        <v>5.4499001305380367E-4</v>
      </c>
      <c r="U25" s="25"/>
    </row>
    <row r="26" spans="1:21" x14ac:dyDescent="0.3">
      <c r="A26" s="34"/>
      <c r="B26" s="9">
        <v>271</v>
      </c>
      <c r="C26" s="27">
        <f>VLOOKUP(ROUND(C8,0), 'F-factors Lookup Table'!$A$4:$D$33, 2)</f>
        <v>5486</v>
      </c>
      <c r="D26" s="9">
        <f>VLOOKUP(ROUND(D8,0), 'F-factors Lookup Table'!$A$4:$D$33, 2)</f>
        <v>9032</v>
      </c>
      <c r="E26" s="9">
        <f>VLOOKUP(ROUND(E8,0), 'F-factors Lookup Table'!$A$4:$D$33, 2)</f>
        <v>11605</v>
      </c>
      <c r="F26" s="9">
        <f>VLOOKUP(ROUND(F8,0), 'F-factors Lookup Table'!$A$4:$D$33, 2)</f>
        <v>16963</v>
      </c>
      <c r="G26" s="9">
        <f>VLOOKUP(ROUND(G8,0), 'F-factors Lookup Table'!$A$4:$D$33, 2)</f>
        <v>13161</v>
      </c>
      <c r="H26" s="9">
        <f>VLOOKUP(ROUND(H8,0), 'F-factors Lookup Table'!$A$4:$D$33, 2)</f>
        <v>9032</v>
      </c>
      <c r="I26" s="9">
        <f>VLOOKUP(ROUND(I8,0), 'F-factors Lookup Table'!$A$4:$D$33, 2)</f>
        <v>9032</v>
      </c>
      <c r="J26" s="9">
        <f>VLOOKUP(ROUND(J8,0), 'F-factors Lookup Table'!$A$4:$D$33, 2)</f>
        <v>4845</v>
      </c>
      <c r="K26" s="9">
        <f>VLOOKUP(ROUND(K8,0), 'F-factors Lookup Table'!$A$4:$D$33, 2)</f>
        <v>4280</v>
      </c>
      <c r="L26" s="9">
        <f>VLOOKUP(ROUND(L8,0), 'F-factors Lookup Table'!$A$4:$D$33, 2)</f>
        <v>10236</v>
      </c>
      <c r="M26" s="9">
        <f>VLOOKUP(ROUND(M8,0), 'F-factors Lookup Table'!$A$4:$D$33, 2)</f>
        <v>9032</v>
      </c>
      <c r="N26" s="9">
        <f>VLOOKUP(ROUND(N8,0), 'F-factors Lookup Table'!$A$4:$D$33, 2)</f>
        <v>6213</v>
      </c>
      <c r="O26" s="9">
        <f>VLOOKUP(ROUND(O8,0), 'F-factors Lookup Table'!$A$4:$D$33, 2)</f>
        <v>7037</v>
      </c>
      <c r="P26" s="5">
        <f>VLOOKUP(ROUND(P8,0), 'F-factors Lookup Table'!$A$4:$D$33, 2)</f>
        <v>7037</v>
      </c>
      <c r="Q26">
        <f t="shared" si="0"/>
        <v>122991</v>
      </c>
      <c r="R26" s="22">
        <f>'Trip_Prod&amp;Attr'!P27</f>
        <v>915.58547999999996</v>
      </c>
      <c r="S26">
        <f t="shared" si="1"/>
        <v>7.4443290972510184E-3</v>
      </c>
      <c r="U26" s="24"/>
    </row>
    <row r="27" spans="1:21" x14ac:dyDescent="0.3">
      <c r="A27" s="34"/>
      <c r="B27" s="9">
        <v>272</v>
      </c>
      <c r="C27" s="27">
        <f>VLOOKUP(ROUND(C9,0), 'F-factors Lookup Table'!$A$4:$D$33, 2)</f>
        <v>5486</v>
      </c>
      <c r="D27" s="9">
        <f>VLOOKUP(ROUND(D9,0), 'F-factors Lookup Table'!$A$4:$D$33, 2)</f>
        <v>9032</v>
      </c>
      <c r="E27" s="9">
        <f>VLOOKUP(ROUND(E9,0), 'F-factors Lookup Table'!$A$4:$D$33, 2)</f>
        <v>10236</v>
      </c>
      <c r="F27" s="9">
        <f>VLOOKUP(ROUND(F9,0), 'F-factors Lookup Table'!$A$4:$D$33, 2)</f>
        <v>13161</v>
      </c>
      <c r="G27" s="9">
        <f>VLOOKUP(ROUND(G9,0), 'F-factors Lookup Table'!$A$4:$D$33, 2)</f>
        <v>14936</v>
      </c>
      <c r="H27" s="9">
        <f>VLOOKUP(ROUND(H9,0), 'F-factors Lookup Table'!$A$4:$D$33, 2)</f>
        <v>9032</v>
      </c>
      <c r="I27" s="9">
        <f>VLOOKUP(ROUND(I9,0), 'F-factors Lookup Table'!$A$4:$D$33, 2)</f>
        <v>7972</v>
      </c>
      <c r="J27" s="9">
        <f>VLOOKUP(ROUND(J9,0), 'F-factors Lookup Table'!$A$4:$D$33, 2)</f>
        <v>4845</v>
      </c>
      <c r="K27" s="9">
        <f>VLOOKUP(ROUND(K9,0), 'F-factors Lookup Table'!$A$4:$D$33, 2)</f>
        <v>4280</v>
      </c>
      <c r="L27" s="9">
        <f>VLOOKUP(ROUND(L9,0), 'F-factors Lookup Table'!$A$4:$D$33, 2)</f>
        <v>10236</v>
      </c>
      <c r="M27" s="9">
        <f>VLOOKUP(ROUND(M9,0), 'F-factors Lookup Table'!$A$4:$D$33, 2)</f>
        <v>9032</v>
      </c>
      <c r="N27" s="9">
        <f>VLOOKUP(ROUND(N9,0), 'F-factors Lookup Table'!$A$4:$D$33, 2)</f>
        <v>6213</v>
      </c>
      <c r="O27" s="9">
        <f>VLOOKUP(ROUND(O9,0), 'F-factors Lookup Table'!$A$4:$D$33, 2)</f>
        <v>7037</v>
      </c>
      <c r="P27" s="5">
        <f>VLOOKUP(ROUND(P9,0), 'F-factors Lookup Table'!$A$4:$D$33, 2)</f>
        <v>7037</v>
      </c>
      <c r="Q27">
        <f t="shared" si="0"/>
        <v>118535</v>
      </c>
      <c r="R27" s="22">
        <f>'Trip_Prod&amp;Attr'!P28</f>
        <v>10833.786529999999</v>
      </c>
      <c r="S27">
        <f t="shared" si="1"/>
        <v>9.1397363900957512E-2</v>
      </c>
      <c r="U27" s="25"/>
    </row>
    <row r="28" spans="1:21" x14ac:dyDescent="0.3">
      <c r="A28" s="34"/>
      <c r="B28" s="9">
        <v>274</v>
      </c>
      <c r="C28" s="27">
        <f>VLOOKUP(ROUND(C10,0), 'F-factors Lookup Table'!$A$4:$D$33, 2)</f>
        <v>3339</v>
      </c>
      <c r="D28" s="9">
        <f>VLOOKUP(ROUND(D10,0), 'F-factors Lookup Table'!$A$4:$D$33, 2)</f>
        <v>4845</v>
      </c>
      <c r="E28" s="9">
        <f>VLOOKUP(ROUND(E10,0), 'F-factors Lookup Table'!$A$4:$D$33, 2)</f>
        <v>6213</v>
      </c>
      <c r="F28" s="9">
        <f>VLOOKUP(ROUND(F10,0), 'F-factors Lookup Table'!$A$4:$D$33, 2)</f>
        <v>9032</v>
      </c>
      <c r="G28" s="9">
        <f>VLOOKUP(ROUND(G10,0), 'F-factors Lookup Table'!$A$4:$D$33, 2)</f>
        <v>9032</v>
      </c>
      <c r="H28" s="9">
        <f>VLOOKUP(ROUND(H10,0), 'F-factors Lookup Table'!$A$4:$D$33, 2)</f>
        <v>13161</v>
      </c>
      <c r="I28" s="9">
        <f>VLOOKUP(ROUND(I10,0), 'F-factors Lookup Table'!$A$4:$D$33, 2)</f>
        <v>5486</v>
      </c>
      <c r="J28" s="9">
        <f>VLOOKUP(ROUND(J10,0), 'F-factors Lookup Table'!$A$4:$D$33, 2)</f>
        <v>2607</v>
      </c>
      <c r="K28" s="9">
        <f>VLOOKUP(ROUND(K10,0), 'F-factors Lookup Table'!$A$4:$D$33, 2)</f>
        <v>2607</v>
      </c>
      <c r="L28" s="9">
        <f>VLOOKUP(ROUND(L10,0), 'F-factors Lookup Table'!$A$4:$D$33, 2)</f>
        <v>6213</v>
      </c>
      <c r="M28" s="9">
        <f>VLOOKUP(ROUND(M10,0), 'F-factors Lookup Table'!$A$4:$D$33, 2)</f>
        <v>5486</v>
      </c>
      <c r="N28" s="9">
        <f>VLOOKUP(ROUND(N10,0), 'F-factors Lookup Table'!$A$4:$D$33, 2)</f>
        <v>3780</v>
      </c>
      <c r="O28" s="9">
        <f>VLOOKUP(ROUND(O10,0), 'F-factors Lookup Table'!$A$4:$D$33, 2)</f>
        <v>4280</v>
      </c>
      <c r="P28" s="5">
        <f>VLOOKUP(ROUND(P10,0), 'F-factors Lookup Table'!$A$4:$D$33, 2)</f>
        <v>3780</v>
      </c>
      <c r="Q28">
        <f t="shared" si="0"/>
        <v>79861</v>
      </c>
      <c r="R28" s="22">
        <f>'Trip_Prod&amp;Attr'!P29</f>
        <v>98.950999999999993</v>
      </c>
      <c r="S28">
        <f t="shared" si="1"/>
        <v>1.239040332577854E-3</v>
      </c>
      <c r="U28" s="24"/>
    </row>
    <row r="29" spans="1:21" x14ac:dyDescent="0.3">
      <c r="A29" s="34"/>
      <c r="B29" s="9">
        <v>499</v>
      </c>
      <c r="C29" s="27">
        <f>VLOOKUP(ROUND(C11,0), 'F-factors Lookup Table'!$A$4:$D$33, 2)</f>
        <v>4845</v>
      </c>
      <c r="D29" s="9">
        <f>VLOOKUP(ROUND(D11,0), 'F-factors Lookup Table'!$A$4:$D$33, 2)</f>
        <v>7037</v>
      </c>
      <c r="E29" s="9">
        <f>VLOOKUP(ROUND(E11,0), 'F-factors Lookup Table'!$A$4:$D$33, 2)</f>
        <v>7972</v>
      </c>
      <c r="F29" s="9">
        <f>VLOOKUP(ROUND(F11,0), 'F-factors Lookup Table'!$A$4:$D$33, 2)</f>
        <v>9032</v>
      </c>
      <c r="G29" s="9">
        <f>VLOOKUP(ROUND(G11,0), 'F-factors Lookup Table'!$A$4:$D$33, 2)</f>
        <v>7972</v>
      </c>
      <c r="H29" s="9">
        <f>VLOOKUP(ROUND(H11,0), 'F-factors Lookup Table'!$A$4:$D$33, 2)</f>
        <v>5486</v>
      </c>
      <c r="I29" s="9">
        <f>VLOOKUP(ROUND(I11,0), 'F-factors Lookup Table'!$A$4:$D$33, 2)</f>
        <v>11605</v>
      </c>
      <c r="J29" s="9">
        <f>VLOOKUP(ROUND(J11,0), 'F-factors Lookup Table'!$A$4:$D$33, 2)</f>
        <v>6213</v>
      </c>
      <c r="K29" s="9">
        <f>VLOOKUP(ROUND(K11,0), 'F-factors Lookup Table'!$A$4:$D$33, 2)</f>
        <v>5486</v>
      </c>
      <c r="L29" s="9">
        <f>VLOOKUP(ROUND(L11,0), 'F-factors Lookup Table'!$A$4:$D$33, 2)</f>
        <v>11605</v>
      </c>
      <c r="M29" s="9">
        <f>VLOOKUP(ROUND(M11,0), 'F-factors Lookup Table'!$A$4:$D$33, 2)</f>
        <v>10236</v>
      </c>
      <c r="N29" s="9">
        <f>VLOOKUP(ROUND(N11,0), 'F-factors Lookup Table'!$A$4:$D$33, 2)</f>
        <v>7037</v>
      </c>
      <c r="O29" s="9">
        <f>VLOOKUP(ROUND(O11,0), 'F-factors Lookup Table'!$A$4:$D$33, 2)</f>
        <v>7972</v>
      </c>
      <c r="P29" s="5">
        <f>VLOOKUP(ROUND(P11,0), 'F-factors Lookup Table'!$A$4:$D$33, 2)</f>
        <v>7972</v>
      </c>
      <c r="Q29">
        <f t="shared" si="0"/>
        <v>110470</v>
      </c>
      <c r="R29" s="22">
        <f>'Trip_Prod&amp;Attr'!P30</f>
        <v>4159.0220399999998</v>
      </c>
      <c r="S29">
        <f t="shared" si="1"/>
        <v>3.7648429799945683E-2</v>
      </c>
      <c r="U29" s="25"/>
    </row>
    <row r="30" spans="1:21" x14ac:dyDescent="0.3">
      <c r="A30" s="34"/>
      <c r="B30" s="9">
        <v>500</v>
      </c>
      <c r="C30" s="27">
        <f>VLOOKUP(ROUND(C12,0), 'F-factors Lookup Table'!$A$4:$D$33, 2)</f>
        <v>2607</v>
      </c>
      <c r="D30" s="9">
        <f>VLOOKUP(ROUND(D12,0), 'F-factors Lookup Table'!$A$4:$D$33, 2)</f>
        <v>3780</v>
      </c>
      <c r="E30" s="9">
        <f>VLOOKUP(ROUND(E12,0), 'F-factors Lookup Table'!$A$4:$D$33, 2)</f>
        <v>4280</v>
      </c>
      <c r="F30" s="9">
        <f>VLOOKUP(ROUND(F12,0), 'F-factors Lookup Table'!$A$4:$D$33, 2)</f>
        <v>3780</v>
      </c>
      <c r="G30" s="9">
        <f>VLOOKUP(ROUND(G12,0), 'F-factors Lookup Table'!$A$4:$D$33, 2)</f>
        <v>3339</v>
      </c>
      <c r="H30" s="9">
        <f>VLOOKUP(ROUND(H12,0), 'F-factors Lookup Table'!$A$4:$D$33, 2)</f>
        <v>2035</v>
      </c>
      <c r="I30" s="9">
        <f>VLOOKUP(ROUND(I12,0), 'F-factors Lookup Table'!$A$4:$D$33, 2)</f>
        <v>5486</v>
      </c>
      <c r="J30" s="9">
        <f>VLOOKUP(ROUND(J12,0), 'F-factors Lookup Table'!$A$4:$D$33, 2)</f>
        <v>11605</v>
      </c>
      <c r="K30" s="9">
        <f>VLOOKUP(ROUND(K12,0), 'F-factors Lookup Table'!$A$4:$D$33, 2)</f>
        <v>4845</v>
      </c>
      <c r="L30" s="9">
        <f>VLOOKUP(ROUND(L12,0), 'F-factors Lookup Table'!$A$4:$D$33, 2)</f>
        <v>6213</v>
      </c>
      <c r="M30" s="9">
        <f>VLOOKUP(ROUND(M12,0), 'F-factors Lookup Table'!$A$4:$D$33, 2)</f>
        <v>5486</v>
      </c>
      <c r="N30" s="9">
        <f>VLOOKUP(ROUND(N12,0), 'F-factors Lookup Table'!$A$4:$D$33, 2)</f>
        <v>4845</v>
      </c>
      <c r="O30" s="9">
        <f>VLOOKUP(ROUND(O12,0), 'F-factors Lookup Table'!$A$4:$D$33, 2)</f>
        <v>4845</v>
      </c>
      <c r="P30" s="5">
        <f>VLOOKUP(ROUND(P12,0), 'F-factors Lookup Table'!$A$4:$D$33, 2)</f>
        <v>7972</v>
      </c>
      <c r="Q30">
        <f t="shared" si="0"/>
        <v>71118</v>
      </c>
      <c r="R30" s="22">
        <f>'Trip_Prod&amp;Attr'!P31</f>
        <v>266.43615</v>
      </c>
      <c r="S30">
        <f t="shared" si="1"/>
        <v>3.7463954273179783E-3</v>
      </c>
      <c r="U30" s="24"/>
    </row>
    <row r="31" spans="1:21" x14ac:dyDescent="0.3">
      <c r="A31" s="34"/>
      <c r="B31" s="9">
        <v>513</v>
      </c>
      <c r="C31" s="27">
        <f>VLOOKUP(ROUND(C13,0), 'F-factors Lookup Table'!$A$4:$D$33, 2)</f>
        <v>4280</v>
      </c>
      <c r="D31" s="9">
        <f>VLOOKUP(ROUND(D13,0), 'F-factors Lookup Table'!$A$4:$D$33, 2)</f>
        <v>4280</v>
      </c>
      <c r="E31" s="9">
        <f>VLOOKUP(ROUND(E13,0), 'F-factors Lookup Table'!$A$4:$D$33, 2)</f>
        <v>4845</v>
      </c>
      <c r="F31" s="9">
        <f>VLOOKUP(ROUND(F13,0), 'F-factors Lookup Table'!$A$4:$D$33, 2)</f>
        <v>2950</v>
      </c>
      <c r="G31" s="9">
        <f>VLOOKUP(ROUND(G13,0), 'F-factors Lookup Table'!$A$4:$D$33, 2)</f>
        <v>2607</v>
      </c>
      <c r="H31" s="9">
        <f>VLOOKUP(ROUND(H13,0), 'F-factors Lookup Table'!$A$4:$D$33, 2)</f>
        <v>2035</v>
      </c>
      <c r="I31" s="9">
        <f>VLOOKUP(ROUND(I13,0), 'F-factors Lookup Table'!$A$4:$D$33, 2)</f>
        <v>4845</v>
      </c>
      <c r="J31" s="9">
        <f>VLOOKUP(ROUND(J13,0), 'F-factors Lookup Table'!$A$4:$D$33, 2)</f>
        <v>4845</v>
      </c>
      <c r="K31" s="9">
        <f>VLOOKUP(ROUND(K13,0), 'F-factors Lookup Table'!$A$4:$D$33, 2)</f>
        <v>14936</v>
      </c>
      <c r="L31" s="9">
        <f>VLOOKUP(ROUND(L13,0), 'F-factors Lookup Table'!$A$4:$D$33, 2)</f>
        <v>6213</v>
      </c>
      <c r="M31" s="9">
        <f>VLOOKUP(ROUND(M13,0), 'F-factors Lookup Table'!$A$4:$D$33, 2)</f>
        <v>6213</v>
      </c>
      <c r="N31" s="9">
        <f>VLOOKUP(ROUND(N13,0), 'F-factors Lookup Table'!$A$4:$D$33, 2)</f>
        <v>7972</v>
      </c>
      <c r="O31" s="9">
        <f>VLOOKUP(ROUND(O13,0), 'F-factors Lookup Table'!$A$4:$D$33, 2)</f>
        <v>7037</v>
      </c>
      <c r="P31" s="5">
        <f>VLOOKUP(ROUND(P13,0), 'F-factors Lookup Table'!$A$4:$D$33, 2)</f>
        <v>7037</v>
      </c>
      <c r="Q31">
        <f t="shared" si="0"/>
        <v>80095</v>
      </c>
      <c r="R31" s="22">
        <f>'Trip_Prod&amp;Attr'!P32</f>
        <v>91.250529999999998</v>
      </c>
      <c r="S31">
        <f t="shared" si="1"/>
        <v>1.1392787315063363E-3</v>
      </c>
      <c r="U31" s="25"/>
    </row>
    <row r="32" spans="1:21" x14ac:dyDescent="0.3">
      <c r="A32" s="34"/>
      <c r="B32" s="9">
        <v>515</v>
      </c>
      <c r="C32" s="27">
        <f>VLOOKUP(ROUND(C14,0), 'F-factors Lookup Table'!$A$4:$D$33, 2)</f>
        <v>7037</v>
      </c>
      <c r="D32" s="9">
        <f>VLOOKUP(ROUND(D14,0), 'F-factors Lookup Table'!$A$4:$D$33, 2)</f>
        <v>10236</v>
      </c>
      <c r="E32" s="9">
        <f>VLOOKUP(ROUND(E14,0), 'F-factors Lookup Table'!$A$4:$D$33, 2)</f>
        <v>13161</v>
      </c>
      <c r="F32" s="9">
        <f>VLOOKUP(ROUND(F14,0), 'F-factors Lookup Table'!$A$4:$D$33, 2)</f>
        <v>9032</v>
      </c>
      <c r="G32" s="9">
        <f>VLOOKUP(ROUND(G14,0), 'F-factors Lookup Table'!$A$4:$D$33, 2)</f>
        <v>7972</v>
      </c>
      <c r="H32" s="9">
        <f>VLOOKUP(ROUND(H14,0), 'F-factors Lookup Table'!$A$4:$D$33, 2)</f>
        <v>5486</v>
      </c>
      <c r="I32" s="9">
        <f>VLOOKUP(ROUND(I14,0), 'F-factors Lookup Table'!$A$4:$D$33, 2)</f>
        <v>11605</v>
      </c>
      <c r="J32" s="9">
        <f>VLOOKUP(ROUND(J14,0), 'F-factors Lookup Table'!$A$4:$D$33, 2)</f>
        <v>7037</v>
      </c>
      <c r="K32" s="9">
        <f>VLOOKUP(ROUND(K14,0), 'F-factors Lookup Table'!$A$4:$D$33, 2)</f>
        <v>7037</v>
      </c>
      <c r="L32" s="9">
        <f>VLOOKUP(ROUND(L14,0), 'F-factors Lookup Table'!$A$4:$D$33, 2)</f>
        <v>16963</v>
      </c>
      <c r="M32" s="9">
        <f>VLOOKUP(ROUND(M14,0), 'F-factors Lookup Table'!$A$4:$D$33, 2)</f>
        <v>14936</v>
      </c>
      <c r="N32" s="9">
        <f>VLOOKUP(ROUND(N14,0), 'F-factors Lookup Table'!$A$4:$D$33, 2)</f>
        <v>10236</v>
      </c>
      <c r="O32" s="9">
        <f>VLOOKUP(ROUND(O14,0), 'F-factors Lookup Table'!$A$4:$D$33, 2)</f>
        <v>13161</v>
      </c>
      <c r="P32" s="5">
        <f>VLOOKUP(ROUND(P14,0), 'F-factors Lookup Table'!$A$4:$D$33, 2)</f>
        <v>10236</v>
      </c>
      <c r="Q32">
        <f t="shared" si="0"/>
        <v>144135</v>
      </c>
      <c r="R32" s="22">
        <f>'Trip_Prod&amp;Attr'!P33</f>
        <v>3151.4159800000002</v>
      </c>
      <c r="S32">
        <f t="shared" si="1"/>
        <v>2.1864335380025673E-2</v>
      </c>
      <c r="U32" s="24"/>
    </row>
    <row r="33" spans="1:21" x14ac:dyDescent="0.3">
      <c r="A33" s="34"/>
      <c r="B33" s="9">
        <v>516</v>
      </c>
      <c r="C33" s="27">
        <f>VLOOKUP(ROUND(C15,0), 'F-factors Lookup Table'!$A$4:$D$33, 2)</f>
        <v>7037</v>
      </c>
      <c r="D33" s="9">
        <f>VLOOKUP(ROUND(D15,0), 'F-factors Lookup Table'!$A$4:$D$33, 2)</f>
        <v>10236</v>
      </c>
      <c r="E33" s="9">
        <f>VLOOKUP(ROUND(E15,0), 'F-factors Lookup Table'!$A$4:$D$33, 2)</f>
        <v>11605</v>
      </c>
      <c r="F33" s="9">
        <f>VLOOKUP(ROUND(F15,0), 'F-factors Lookup Table'!$A$4:$D$33, 2)</f>
        <v>7972</v>
      </c>
      <c r="G33" s="9">
        <f>VLOOKUP(ROUND(G15,0), 'F-factors Lookup Table'!$A$4:$D$33, 2)</f>
        <v>7037</v>
      </c>
      <c r="H33" s="9">
        <f>VLOOKUP(ROUND(H15,0), 'F-factors Lookup Table'!$A$4:$D$33, 2)</f>
        <v>4845</v>
      </c>
      <c r="I33" s="9">
        <f>VLOOKUP(ROUND(I15,0), 'F-factors Lookup Table'!$A$4:$D$33, 2)</f>
        <v>9032</v>
      </c>
      <c r="J33" s="9">
        <f>VLOOKUP(ROUND(J15,0), 'F-factors Lookup Table'!$A$4:$D$33, 2)</f>
        <v>6213</v>
      </c>
      <c r="K33" s="9">
        <f>VLOOKUP(ROUND(K15,0), 'F-factors Lookup Table'!$A$4:$D$33, 2)</f>
        <v>7037</v>
      </c>
      <c r="L33" s="9">
        <f>VLOOKUP(ROUND(L15,0), 'F-factors Lookup Table'!$A$4:$D$33, 2)</f>
        <v>14936</v>
      </c>
      <c r="M33" s="9">
        <f>VLOOKUP(ROUND(M15,0), 'F-factors Lookup Table'!$A$4:$D$33, 2)</f>
        <v>13161</v>
      </c>
      <c r="N33" s="9">
        <f>VLOOKUP(ROUND(N15,0), 'F-factors Lookup Table'!$A$4:$D$33, 2)</f>
        <v>10236</v>
      </c>
      <c r="O33" s="9">
        <f>VLOOKUP(ROUND(O15,0), 'F-factors Lookup Table'!$A$4:$D$33, 2)</f>
        <v>13161</v>
      </c>
      <c r="P33" s="5">
        <f>VLOOKUP(ROUND(P15,0), 'F-factors Lookup Table'!$A$4:$D$33, 2)</f>
        <v>9032</v>
      </c>
      <c r="Q33">
        <f t="shared" si="0"/>
        <v>131540</v>
      </c>
      <c r="R33" s="22">
        <f>'Trip_Prod&amp;Attr'!P34</f>
        <v>4185.9736700000003</v>
      </c>
      <c r="S33">
        <f t="shared" si="1"/>
        <v>3.1822819446556183E-2</v>
      </c>
      <c r="U33" s="25"/>
    </row>
    <row r="34" spans="1:21" x14ac:dyDescent="0.3">
      <c r="A34" s="34"/>
      <c r="B34" s="9">
        <v>517</v>
      </c>
      <c r="C34" s="27">
        <f>VLOOKUP(ROUND(C16,0), 'F-factors Lookup Table'!$A$4:$D$33, 2)</f>
        <v>4280</v>
      </c>
      <c r="D34" s="9">
        <f>VLOOKUP(ROUND(D16,0), 'F-factors Lookup Table'!$A$4:$D$33, 2)</f>
        <v>6213</v>
      </c>
      <c r="E34" s="9">
        <f>VLOOKUP(ROUND(E16,0), 'F-factors Lookup Table'!$A$4:$D$33, 2)</f>
        <v>7037</v>
      </c>
      <c r="F34" s="9">
        <f>VLOOKUP(ROUND(F16,0), 'F-factors Lookup Table'!$A$4:$D$33, 2)</f>
        <v>4845</v>
      </c>
      <c r="G34" s="9">
        <f>VLOOKUP(ROUND(G16,0), 'F-factors Lookup Table'!$A$4:$D$33, 2)</f>
        <v>4280</v>
      </c>
      <c r="H34" s="9">
        <f>VLOOKUP(ROUND(H16,0), 'F-factors Lookup Table'!$A$4:$D$33, 2)</f>
        <v>2950</v>
      </c>
      <c r="I34" s="9">
        <f>VLOOKUP(ROUND(I16,0), 'F-factors Lookup Table'!$A$4:$D$33, 2)</f>
        <v>7037</v>
      </c>
      <c r="J34" s="9">
        <f>VLOOKUP(ROUND(J16,0), 'F-factors Lookup Table'!$A$4:$D$33, 2)</f>
        <v>4845</v>
      </c>
      <c r="K34" s="9">
        <f>VLOOKUP(ROUND(K16,0), 'F-factors Lookup Table'!$A$4:$D$33, 2)</f>
        <v>9032</v>
      </c>
      <c r="L34" s="9">
        <f>VLOOKUP(ROUND(L16,0), 'F-factors Lookup Table'!$A$4:$D$33, 2)</f>
        <v>10236</v>
      </c>
      <c r="M34" s="9">
        <f>VLOOKUP(ROUND(M16,0), 'F-factors Lookup Table'!$A$4:$D$33, 2)</f>
        <v>10236</v>
      </c>
      <c r="N34" s="9">
        <f>VLOOKUP(ROUND(N16,0), 'F-factors Lookup Table'!$A$4:$D$33, 2)</f>
        <v>14936</v>
      </c>
      <c r="O34" s="9">
        <f>VLOOKUP(ROUND(O16,0), 'F-factors Lookup Table'!$A$4:$D$33, 2)</f>
        <v>10236</v>
      </c>
      <c r="P34" s="5">
        <f>VLOOKUP(ROUND(P16,0), 'F-factors Lookup Table'!$A$4:$D$33, 2)</f>
        <v>10236</v>
      </c>
      <c r="Q34">
        <f t="shared" si="0"/>
        <v>106399</v>
      </c>
      <c r="R34" s="22">
        <f>'Trip_Prod&amp;Attr'!P35</f>
        <v>305.32350000000002</v>
      </c>
      <c r="S34">
        <f t="shared" si="1"/>
        <v>2.8696087369242196E-3</v>
      </c>
      <c r="U34" s="24"/>
    </row>
    <row r="35" spans="1:21" x14ac:dyDescent="0.3">
      <c r="A35" s="34"/>
      <c r="B35" s="9">
        <v>518</v>
      </c>
      <c r="C35" s="27">
        <f>VLOOKUP(ROUND(C17,0), 'F-factors Lookup Table'!$A$4:$D$33, 2)</f>
        <v>5486</v>
      </c>
      <c r="D35" s="9">
        <f>VLOOKUP(ROUND(D17,0), 'F-factors Lookup Table'!$A$4:$D$33, 2)</f>
        <v>7972</v>
      </c>
      <c r="E35" s="9">
        <f>VLOOKUP(ROUND(E17,0), 'F-factors Lookup Table'!$A$4:$D$33, 2)</f>
        <v>9032</v>
      </c>
      <c r="F35" s="9">
        <f>VLOOKUP(ROUND(F17,0), 'F-factors Lookup Table'!$A$4:$D$33, 2)</f>
        <v>6213</v>
      </c>
      <c r="G35" s="9">
        <f>VLOOKUP(ROUND(G17,0), 'F-factors Lookup Table'!$A$4:$D$33, 2)</f>
        <v>5486</v>
      </c>
      <c r="H35" s="9">
        <f>VLOOKUP(ROUND(H17,0), 'F-factors Lookup Table'!$A$4:$D$33, 2)</f>
        <v>3780</v>
      </c>
      <c r="I35" s="9">
        <f>VLOOKUP(ROUND(I17,0), 'F-factors Lookup Table'!$A$4:$D$33, 2)</f>
        <v>7972</v>
      </c>
      <c r="J35" s="9">
        <f>VLOOKUP(ROUND(J17,0), 'F-factors Lookup Table'!$A$4:$D$33, 2)</f>
        <v>4845</v>
      </c>
      <c r="K35" s="9">
        <f>VLOOKUP(ROUND(K17,0), 'F-factors Lookup Table'!$A$4:$D$33, 2)</f>
        <v>7037</v>
      </c>
      <c r="L35" s="9">
        <f>VLOOKUP(ROUND(L17,0), 'F-factors Lookup Table'!$A$4:$D$33, 2)</f>
        <v>11605</v>
      </c>
      <c r="M35" s="9">
        <f>VLOOKUP(ROUND(M17,0), 'F-factors Lookup Table'!$A$4:$D$33, 2)</f>
        <v>13161</v>
      </c>
      <c r="N35" s="9">
        <f>VLOOKUP(ROUND(N17,0), 'F-factors Lookup Table'!$A$4:$D$33, 2)</f>
        <v>10236</v>
      </c>
      <c r="O35" s="9">
        <f>VLOOKUP(ROUND(O17,0), 'F-factors Lookup Table'!$A$4:$D$33, 2)</f>
        <v>14936</v>
      </c>
      <c r="P35" s="5">
        <f>VLOOKUP(ROUND(P17,0), 'F-factors Lookup Table'!$A$4:$D$33, 2)</f>
        <v>9032</v>
      </c>
      <c r="Q35">
        <f t="shared" si="0"/>
        <v>116793</v>
      </c>
      <c r="R35" s="22">
        <f>'Trip_Prod&amp;Attr'!P36</f>
        <v>172.10543000000001</v>
      </c>
      <c r="S35">
        <f t="shared" si="1"/>
        <v>1.4735937085270522E-3</v>
      </c>
      <c r="U35" s="25"/>
    </row>
    <row r="36" spans="1:21" x14ac:dyDescent="0.3">
      <c r="A36" s="35"/>
      <c r="B36" s="4">
        <v>519</v>
      </c>
      <c r="C36" s="28">
        <f>VLOOKUP(ROUND(C18,0), 'F-factors Lookup Table'!$A$4:$D$33, 2)</f>
        <v>3780</v>
      </c>
      <c r="D36" s="4">
        <f>VLOOKUP(ROUND(D18,0), 'F-factors Lookup Table'!$A$4:$D$33, 2)</f>
        <v>5486</v>
      </c>
      <c r="E36" s="4">
        <f>VLOOKUP(ROUND(E18,0), 'F-factors Lookup Table'!$A$4:$D$33, 2)</f>
        <v>6213</v>
      </c>
      <c r="F36" s="4">
        <f>VLOOKUP(ROUND(F18,0), 'F-factors Lookup Table'!$A$4:$D$33, 2)</f>
        <v>4845</v>
      </c>
      <c r="G36" s="4">
        <f>VLOOKUP(ROUND(G18,0), 'F-factors Lookup Table'!$A$4:$D$33, 2)</f>
        <v>4280</v>
      </c>
      <c r="H36" s="4">
        <f>VLOOKUP(ROUND(H18,0), 'F-factors Lookup Table'!$A$4:$D$33, 2)</f>
        <v>2607</v>
      </c>
      <c r="I36" s="4">
        <f>VLOOKUP(ROUND(I18,0), 'F-factors Lookup Table'!$A$4:$D$33, 2)</f>
        <v>7037</v>
      </c>
      <c r="J36" s="4">
        <f>VLOOKUP(ROUND(J18,0), 'F-factors Lookup Table'!$A$4:$D$33, 2)</f>
        <v>7972</v>
      </c>
      <c r="K36" s="4">
        <f>VLOOKUP(ROUND(K18,0), 'F-factors Lookup Table'!$A$4:$D$33, 2)</f>
        <v>7037</v>
      </c>
      <c r="L36" s="4">
        <f>VLOOKUP(ROUND(L18,0), 'F-factors Lookup Table'!$A$4:$D$33, 2)</f>
        <v>9032</v>
      </c>
      <c r="M36" s="4">
        <f>VLOOKUP(ROUND(M18,0), 'F-factors Lookup Table'!$A$4:$D$33, 2)</f>
        <v>9032</v>
      </c>
      <c r="N36" s="4">
        <f>VLOOKUP(ROUND(N18,0), 'F-factors Lookup Table'!$A$4:$D$33, 2)</f>
        <v>10236</v>
      </c>
      <c r="O36" s="4">
        <f>VLOOKUP(ROUND(O18,0), 'F-factors Lookup Table'!$A$4:$D$33, 2)</f>
        <v>9032</v>
      </c>
      <c r="P36" s="6">
        <f>VLOOKUP(ROUND(P18,0), 'F-factors Lookup Table'!$A$4:$D$33, 2)</f>
        <v>14936</v>
      </c>
      <c r="Q36">
        <f t="shared" si="0"/>
        <v>101525</v>
      </c>
      <c r="R36" s="22">
        <f>'Trip_Prod&amp;Attr'!P37</f>
        <v>96.640860000000004</v>
      </c>
      <c r="S36">
        <f t="shared" si="1"/>
        <v>9.5189224328983009E-4</v>
      </c>
    </row>
    <row r="37" spans="1:21" x14ac:dyDescent="0.3">
      <c r="A37" t="s">
        <v>18</v>
      </c>
      <c r="B37" s="3"/>
      <c r="C37">
        <f>SUM(C23:C36)</f>
        <v>81833</v>
      </c>
      <c r="D37">
        <f t="shared" ref="D37:P37" si="2">SUM(D23:D36)</f>
        <v>112662</v>
      </c>
      <c r="E37">
        <f t="shared" si="2"/>
        <v>125777</v>
      </c>
      <c r="F37">
        <f t="shared" si="2"/>
        <v>113948</v>
      </c>
      <c r="G37">
        <f t="shared" si="2"/>
        <v>103155</v>
      </c>
      <c r="H37">
        <f t="shared" si="2"/>
        <v>74457</v>
      </c>
      <c r="I37">
        <f t="shared" si="2"/>
        <v>106963</v>
      </c>
      <c r="J37">
        <f t="shared" si="2"/>
        <v>77947</v>
      </c>
      <c r="K37">
        <f t="shared" si="2"/>
        <v>87584</v>
      </c>
      <c r="L37">
        <f t="shared" si="2"/>
        <v>143922</v>
      </c>
      <c r="M37">
        <f t="shared" si="2"/>
        <v>134889</v>
      </c>
      <c r="N37">
        <f t="shared" si="2"/>
        <v>109470</v>
      </c>
      <c r="O37">
        <f t="shared" si="2"/>
        <v>120583</v>
      </c>
      <c r="P37">
        <f t="shared" si="2"/>
        <v>111337</v>
      </c>
    </row>
    <row r="38" spans="1:21" ht="31.5" x14ac:dyDescent="0.3">
      <c r="A38" s="2" t="s">
        <v>19</v>
      </c>
      <c r="C38" s="24">
        <v>3149.578</v>
      </c>
      <c r="D38" s="25">
        <v>3026.768</v>
      </c>
      <c r="E38" s="24">
        <v>2624.598</v>
      </c>
      <c r="F38" s="25">
        <v>1977.7260000000001</v>
      </c>
      <c r="G38" s="24">
        <v>180.13</v>
      </c>
      <c r="H38" s="25">
        <v>3484.97</v>
      </c>
      <c r="I38" s="24">
        <v>911.82600000000002</v>
      </c>
      <c r="J38" s="25">
        <v>536.34400000000005</v>
      </c>
      <c r="K38" s="24">
        <v>348.24799999999999</v>
      </c>
      <c r="L38" s="25">
        <v>68.835999999999999</v>
      </c>
      <c r="M38" s="24">
        <v>2244.848</v>
      </c>
      <c r="N38" s="25">
        <v>2307.2539999999999</v>
      </c>
      <c r="O38" s="24">
        <v>2808.15</v>
      </c>
      <c r="P38" s="25">
        <v>3245.01</v>
      </c>
    </row>
    <row r="40" spans="1:21" x14ac:dyDescent="0.3">
      <c r="A40" s="1" t="s">
        <v>29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377.2223018151667</v>
      </c>
      <c r="D43">
        <f t="shared" ref="D43:P43" si="3">D23*$S23</f>
        <v>228.49450574200358</v>
      </c>
      <c r="E43">
        <f t="shared" si="3"/>
        <v>201.69541356077261</v>
      </c>
      <c r="F43">
        <f t="shared" si="3"/>
        <v>157.2404488836718</v>
      </c>
      <c r="G43">
        <f t="shared" si="3"/>
        <v>138.86802312092416</v>
      </c>
      <c r="H43">
        <f t="shared" si="3"/>
        <v>84.553285491584361</v>
      </c>
      <c r="I43">
        <f t="shared" si="3"/>
        <v>138.86802312092416</v>
      </c>
      <c r="J43">
        <f t="shared" si="3"/>
        <v>84.553285491584361</v>
      </c>
      <c r="K43">
        <f t="shared" si="3"/>
        <v>122.67391928948511</v>
      </c>
      <c r="L43">
        <f t="shared" si="3"/>
        <v>201.69541356077261</v>
      </c>
      <c r="M43">
        <f t="shared" si="3"/>
        <v>201.69541356077261</v>
      </c>
      <c r="N43">
        <f t="shared" si="3"/>
        <v>122.67391928948511</v>
      </c>
      <c r="O43">
        <f t="shared" si="3"/>
        <v>138.86802312092416</v>
      </c>
      <c r="P43">
        <f t="shared" si="3"/>
        <v>108.34285395192845</v>
      </c>
      <c r="Q43">
        <f>SUM(C43:P43)</f>
        <v>2307.4448299999999</v>
      </c>
      <c r="R43">
        <f>R23</f>
        <v>2307.4448299999999</v>
      </c>
      <c r="S43">
        <f>R43/Q43</f>
        <v>1</v>
      </c>
    </row>
    <row r="44" spans="1:21" x14ac:dyDescent="0.3">
      <c r="B44">
        <v>264</v>
      </c>
      <c r="C44">
        <f t="shared" ref="C44:P44" si="4">C24*$S24</f>
        <v>18.352446135068874</v>
      </c>
      <c r="D44">
        <f t="shared" si="4"/>
        <v>34.384362201880172</v>
      </c>
      <c r="E44">
        <f t="shared" si="4"/>
        <v>26.716023256080568</v>
      </c>
      <c r="F44">
        <f t="shared" si="4"/>
        <v>20.79268608780006</v>
      </c>
      <c r="G44">
        <f t="shared" si="4"/>
        <v>18.352446135068874</v>
      </c>
      <c r="H44">
        <f t="shared" si="4"/>
        <v>11.153738274511879</v>
      </c>
      <c r="I44">
        <f t="shared" si="4"/>
        <v>16.199970327706932</v>
      </c>
      <c r="J44">
        <f t="shared" si="4"/>
        <v>9.8530443374428991</v>
      </c>
      <c r="K44">
        <f t="shared" si="4"/>
        <v>11.153738274511879</v>
      </c>
      <c r="L44">
        <f t="shared" si="4"/>
        <v>23.564430335996615</v>
      </c>
      <c r="M44">
        <f t="shared" si="4"/>
        <v>23.564430335996615</v>
      </c>
      <c r="N44">
        <f t="shared" si="4"/>
        <v>14.30302908143288</v>
      </c>
      <c r="O44">
        <f t="shared" si="4"/>
        <v>18.352446135068874</v>
      </c>
      <c r="P44">
        <f t="shared" si="4"/>
        <v>14.30302908143288</v>
      </c>
      <c r="Q44">
        <f t="shared" ref="Q44:Q56" si="5">SUM(C44:P44)</f>
        <v>261.04581999999994</v>
      </c>
      <c r="R44">
        <f t="shared" ref="R44:R56" si="6">R24</f>
        <v>261.04581999999999</v>
      </c>
      <c r="S44">
        <f t="shared" ref="S44:S56" si="7">R44/Q44</f>
        <v>1.0000000000000002</v>
      </c>
    </row>
    <row r="45" spans="1:21" x14ac:dyDescent="0.3">
      <c r="B45">
        <v>269</v>
      </c>
      <c r="C45">
        <f t="shared" ref="C45:P45" si="8">C25*$S25</f>
        <v>3.8350947218596163</v>
      </c>
      <c r="D45">
        <f t="shared" si="8"/>
        <v>6.3246091014893917</v>
      </c>
      <c r="E45">
        <f t="shared" si="8"/>
        <v>8.1399708349716118</v>
      </c>
      <c r="F45">
        <f t="shared" si="8"/>
        <v>6.3246091014893917</v>
      </c>
      <c r="G45">
        <f t="shared" si="8"/>
        <v>5.5785177736187341</v>
      </c>
      <c r="H45">
        <f t="shared" si="8"/>
        <v>3.386022951103282</v>
      </c>
      <c r="I45">
        <f t="shared" si="8"/>
        <v>4.3446603840649232</v>
      </c>
      <c r="J45">
        <f t="shared" si="8"/>
        <v>2.6404766132456787</v>
      </c>
      <c r="K45">
        <f t="shared" si="8"/>
        <v>2.6404766132456787</v>
      </c>
      <c r="L45">
        <f t="shared" si="8"/>
        <v>7.1726135618011098</v>
      </c>
      <c r="M45">
        <f t="shared" si="8"/>
        <v>6.3246091014893917</v>
      </c>
      <c r="N45">
        <f t="shared" si="8"/>
        <v>3.8350947218596163</v>
      </c>
      <c r="O45">
        <f t="shared" si="8"/>
        <v>4.9223497979019548</v>
      </c>
      <c r="P45">
        <f t="shared" si="8"/>
        <v>3.8350947218596163</v>
      </c>
      <c r="Q45">
        <f t="shared" si="5"/>
        <v>69.304200000000009</v>
      </c>
      <c r="R45">
        <f t="shared" si="6"/>
        <v>69.304199999999994</v>
      </c>
      <c r="S45">
        <f t="shared" si="7"/>
        <v>0.99999999999999978</v>
      </c>
    </row>
    <row r="46" spans="1:21" x14ac:dyDescent="0.3">
      <c r="B46">
        <v>271</v>
      </c>
      <c r="C46">
        <f t="shared" ref="C46:P46" si="9">C26*$S26</f>
        <v>40.839589427519087</v>
      </c>
      <c r="D46">
        <f t="shared" si="9"/>
        <v>67.237180406371195</v>
      </c>
      <c r="E46">
        <f t="shared" si="9"/>
        <v>86.391439173598073</v>
      </c>
      <c r="F46">
        <f t="shared" si="9"/>
        <v>126.27815447666903</v>
      </c>
      <c r="G46">
        <f t="shared" si="9"/>
        <v>97.974815248920649</v>
      </c>
      <c r="H46">
        <f t="shared" si="9"/>
        <v>67.237180406371195</v>
      </c>
      <c r="I46">
        <f t="shared" si="9"/>
        <v>67.237180406371195</v>
      </c>
      <c r="J46">
        <f t="shared" si="9"/>
        <v>36.067774476181185</v>
      </c>
      <c r="K46">
        <f t="shared" si="9"/>
        <v>31.861728536234359</v>
      </c>
      <c r="L46">
        <f t="shared" si="9"/>
        <v>76.200152639461422</v>
      </c>
      <c r="M46">
        <f t="shared" si="9"/>
        <v>67.237180406371195</v>
      </c>
      <c r="N46">
        <f t="shared" si="9"/>
        <v>46.251616681220575</v>
      </c>
      <c r="O46">
        <f t="shared" si="9"/>
        <v>52.385743857355415</v>
      </c>
      <c r="P46">
        <f t="shared" si="9"/>
        <v>52.385743857355415</v>
      </c>
      <c r="Q46">
        <f t="shared" si="5"/>
        <v>915.58548000000008</v>
      </c>
      <c r="R46">
        <f t="shared" si="6"/>
        <v>915.58547999999996</v>
      </c>
      <c r="S46">
        <f t="shared" si="7"/>
        <v>0.99999999999999989</v>
      </c>
    </row>
    <row r="47" spans="1:21" x14ac:dyDescent="0.3">
      <c r="B47">
        <v>272</v>
      </c>
      <c r="C47">
        <f t="shared" ref="C47:P47" si="10">C27*$S27</f>
        <v>501.4059383606529</v>
      </c>
      <c r="D47">
        <f t="shared" si="10"/>
        <v>825.50099075344826</v>
      </c>
      <c r="E47">
        <f t="shared" si="10"/>
        <v>935.54341689020112</v>
      </c>
      <c r="F47">
        <f t="shared" si="10"/>
        <v>1202.8807063005017</v>
      </c>
      <c r="G47">
        <f t="shared" si="10"/>
        <v>1365.1110272247015</v>
      </c>
      <c r="H47">
        <f t="shared" si="10"/>
        <v>825.50099075344826</v>
      </c>
      <c r="I47">
        <f t="shared" si="10"/>
        <v>728.61978501843328</v>
      </c>
      <c r="J47">
        <f t="shared" si="10"/>
        <v>442.82022810013916</v>
      </c>
      <c r="K47">
        <f t="shared" si="10"/>
        <v>391.18071749609817</v>
      </c>
      <c r="L47">
        <f t="shared" si="10"/>
        <v>935.54341689020112</v>
      </c>
      <c r="M47">
        <f t="shared" si="10"/>
        <v>825.50099075344826</v>
      </c>
      <c r="N47">
        <f t="shared" si="10"/>
        <v>567.85182191664899</v>
      </c>
      <c r="O47">
        <f t="shared" si="10"/>
        <v>643.16324977103807</v>
      </c>
      <c r="P47">
        <f t="shared" si="10"/>
        <v>643.16324977103807</v>
      </c>
      <c r="Q47">
        <f t="shared" si="5"/>
        <v>10833.786529999999</v>
      </c>
      <c r="R47">
        <f t="shared" si="6"/>
        <v>10833.786529999999</v>
      </c>
      <c r="S47">
        <f t="shared" si="7"/>
        <v>1</v>
      </c>
    </row>
    <row r="48" spans="1:21" x14ac:dyDescent="0.3">
      <c r="B48">
        <v>274</v>
      </c>
      <c r="C48">
        <f t="shared" ref="C48:P48" si="11">C28*$S28</f>
        <v>4.1371556704774548</v>
      </c>
      <c r="D48">
        <f t="shared" si="11"/>
        <v>6.0031504113397025</v>
      </c>
      <c r="E48">
        <f t="shared" si="11"/>
        <v>7.6981575863062073</v>
      </c>
      <c r="F48">
        <f t="shared" si="11"/>
        <v>11.191012283843177</v>
      </c>
      <c r="G48">
        <f t="shared" si="11"/>
        <v>11.191012283843177</v>
      </c>
      <c r="H48">
        <f t="shared" si="11"/>
        <v>16.307009817057136</v>
      </c>
      <c r="I48">
        <f t="shared" si="11"/>
        <v>6.7973752645221071</v>
      </c>
      <c r="J48">
        <f t="shared" si="11"/>
        <v>3.2301781470304656</v>
      </c>
      <c r="K48">
        <f t="shared" si="11"/>
        <v>3.2301781470304656</v>
      </c>
      <c r="L48">
        <f t="shared" si="11"/>
        <v>7.6981575863062073</v>
      </c>
      <c r="M48">
        <f t="shared" si="11"/>
        <v>6.7973752645221071</v>
      </c>
      <c r="N48">
        <f t="shared" si="11"/>
        <v>4.6835724571442885</v>
      </c>
      <c r="O48">
        <f t="shared" si="11"/>
        <v>5.3030926234332147</v>
      </c>
      <c r="P48">
        <f t="shared" si="11"/>
        <v>4.6835724571442885</v>
      </c>
      <c r="Q48">
        <f t="shared" si="5"/>
        <v>98.951000000000022</v>
      </c>
      <c r="R48">
        <f t="shared" si="6"/>
        <v>98.950999999999993</v>
      </c>
      <c r="S48">
        <f t="shared" si="7"/>
        <v>0.99999999999999967</v>
      </c>
    </row>
    <row r="49" spans="1:19" x14ac:dyDescent="0.3">
      <c r="B49">
        <v>499</v>
      </c>
      <c r="C49">
        <f t="shared" ref="C49:P49" si="12">C29*$S29</f>
        <v>182.40664238073683</v>
      </c>
      <c r="D49">
        <f t="shared" si="12"/>
        <v>264.93200050221776</v>
      </c>
      <c r="E49">
        <f t="shared" si="12"/>
        <v>300.13328236516696</v>
      </c>
      <c r="F49">
        <f t="shared" si="12"/>
        <v>340.0406179531094</v>
      </c>
      <c r="G49">
        <f t="shared" si="12"/>
        <v>300.13328236516696</v>
      </c>
      <c r="H49">
        <f t="shared" si="12"/>
        <v>206.53928588250201</v>
      </c>
      <c r="I49">
        <f t="shared" si="12"/>
        <v>436.91002782836966</v>
      </c>
      <c r="J49">
        <f t="shared" si="12"/>
        <v>233.90969434706253</v>
      </c>
      <c r="K49">
        <f t="shared" si="12"/>
        <v>206.53928588250201</v>
      </c>
      <c r="L49">
        <f t="shared" si="12"/>
        <v>436.91002782836966</v>
      </c>
      <c r="M49">
        <f t="shared" si="12"/>
        <v>385.36932743224401</v>
      </c>
      <c r="N49">
        <f t="shared" si="12"/>
        <v>264.93200050221776</v>
      </c>
      <c r="O49">
        <f t="shared" si="12"/>
        <v>300.13328236516696</v>
      </c>
      <c r="P49">
        <f t="shared" si="12"/>
        <v>300.13328236516696</v>
      </c>
      <c r="Q49">
        <f t="shared" si="5"/>
        <v>4159.0220399999998</v>
      </c>
      <c r="R49">
        <f t="shared" si="6"/>
        <v>4159.0220399999998</v>
      </c>
      <c r="S49">
        <f t="shared" si="7"/>
        <v>1</v>
      </c>
    </row>
    <row r="50" spans="1:19" x14ac:dyDescent="0.3">
      <c r="B50">
        <v>500</v>
      </c>
      <c r="C50">
        <f t="shared" ref="C50:P50" si="13">C30*$S30</f>
        <v>9.7668528790179696</v>
      </c>
      <c r="D50">
        <f t="shared" si="13"/>
        <v>14.161374715261958</v>
      </c>
      <c r="E50">
        <f t="shared" si="13"/>
        <v>16.034572428920946</v>
      </c>
      <c r="F50">
        <f t="shared" si="13"/>
        <v>14.161374715261958</v>
      </c>
      <c r="G50">
        <f t="shared" si="13"/>
        <v>12.50921433181473</v>
      </c>
      <c r="H50">
        <f t="shared" si="13"/>
        <v>7.6239146945920861</v>
      </c>
      <c r="I50">
        <f t="shared" si="13"/>
        <v>20.552725314266429</v>
      </c>
      <c r="J50">
        <f t="shared" si="13"/>
        <v>43.476918934025136</v>
      </c>
      <c r="K50">
        <f t="shared" si="13"/>
        <v>18.151285845355606</v>
      </c>
      <c r="L50">
        <f t="shared" si="13"/>
        <v>23.2763547899266</v>
      </c>
      <c r="M50">
        <f t="shared" si="13"/>
        <v>20.552725314266429</v>
      </c>
      <c r="N50">
        <f t="shared" si="13"/>
        <v>18.151285845355606</v>
      </c>
      <c r="O50">
        <f t="shared" si="13"/>
        <v>18.151285845355606</v>
      </c>
      <c r="P50">
        <f t="shared" si="13"/>
        <v>29.866264346578923</v>
      </c>
      <c r="Q50">
        <f t="shared" si="5"/>
        <v>266.43614999999994</v>
      </c>
      <c r="R50">
        <f t="shared" si="6"/>
        <v>266.43615</v>
      </c>
      <c r="S50">
        <f t="shared" si="7"/>
        <v>1.0000000000000002</v>
      </c>
    </row>
    <row r="51" spans="1:19" x14ac:dyDescent="0.3">
      <c r="B51">
        <v>513</v>
      </c>
      <c r="C51">
        <f t="shared" ref="C51:P51" si="14">C31*$S31</f>
        <v>4.8761129708471191</v>
      </c>
      <c r="D51">
        <f t="shared" si="14"/>
        <v>4.8761129708471191</v>
      </c>
      <c r="E51">
        <f t="shared" si="14"/>
        <v>5.5198054541481989</v>
      </c>
      <c r="F51">
        <f t="shared" si="14"/>
        <v>3.3608722579436918</v>
      </c>
      <c r="G51">
        <f t="shared" si="14"/>
        <v>2.9700996530370185</v>
      </c>
      <c r="H51">
        <f t="shared" si="14"/>
        <v>2.3184322186153943</v>
      </c>
      <c r="I51">
        <f t="shared" si="14"/>
        <v>5.5198054541481989</v>
      </c>
      <c r="J51">
        <f t="shared" si="14"/>
        <v>5.5198054541481989</v>
      </c>
      <c r="K51">
        <f t="shared" si="14"/>
        <v>17.016267133778637</v>
      </c>
      <c r="L51">
        <f t="shared" si="14"/>
        <v>7.0783387588488669</v>
      </c>
      <c r="M51">
        <f t="shared" si="14"/>
        <v>7.0783387588488669</v>
      </c>
      <c r="N51">
        <f t="shared" si="14"/>
        <v>9.0823300475685134</v>
      </c>
      <c r="O51">
        <f t="shared" si="14"/>
        <v>8.0171044336100881</v>
      </c>
      <c r="P51">
        <f t="shared" si="14"/>
        <v>8.0171044336100881</v>
      </c>
      <c r="Q51">
        <f t="shared" si="5"/>
        <v>91.250529999999998</v>
      </c>
      <c r="R51">
        <f t="shared" si="6"/>
        <v>91.250529999999998</v>
      </c>
      <c r="S51">
        <f t="shared" si="7"/>
        <v>1</v>
      </c>
    </row>
    <row r="52" spans="1:19" x14ac:dyDescent="0.3">
      <c r="B52">
        <v>515</v>
      </c>
      <c r="C52">
        <f t="shared" ref="C52:P52" si="15">C32*$S32</f>
        <v>153.85932806924066</v>
      </c>
      <c r="D52">
        <f t="shared" si="15"/>
        <v>223.80333694994277</v>
      </c>
      <c r="E52">
        <f t="shared" si="15"/>
        <v>287.75651793651787</v>
      </c>
      <c r="F52">
        <f t="shared" si="15"/>
        <v>197.47867715239187</v>
      </c>
      <c r="G52">
        <f t="shared" si="15"/>
        <v>174.30248164956467</v>
      </c>
      <c r="H52">
        <f t="shared" si="15"/>
        <v>119.94774389482085</v>
      </c>
      <c r="I52">
        <f t="shared" si="15"/>
        <v>253.73561208519794</v>
      </c>
      <c r="J52">
        <f t="shared" si="15"/>
        <v>153.85932806924066</v>
      </c>
      <c r="K52">
        <f t="shared" si="15"/>
        <v>153.85932806924066</v>
      </c>
      <c r="L52">
        <f t="shared" si="15"/>
        <v>370.88472105137549</v>
      </c>
      <c r="M52">
        <f t="shared" si="15"/>
        <v>326.56571323606346</v>
      </c>
      <c r="N52">
        <f t="shared" si="15"/>
        <v>223.80333694994277</v>
      </c>
      <c r="O52">
        <f t="shared" si="15"/>
        <v>287.75651793651787</v>
      </c>
      <c r="P52">
        <f t="shared" si="15"/>
        <v>223.80333694994277</v>
      </c>
      <c r="Q52">
        <f t="shared" si="5"/>
        <v>3151.4159800000002</v>
      </c>
      <c r="R52">
        <f t="shared" si="6"/>
        <v>3151.4159800000002</v>
      </c>
      <c r="S52">
        <f t="shared" si="7"/>
        <v>1</v>
      </c>
    </row>
    <row r="53" spans="1:19" x14ac:dyDescent="0.3">
      <c r="B53">
        <v>516</v>
      </c>
      <c r="C53">
        <f t="shared" ref="C53:P53" si="16">C33*$S33</f>
        <v>223.93718044541586</v>
      </c>
      <c r="D53">
        <f t="shared" si="16"/>
        <v>325.73837985494907</v>
      </c>
      <c r="E53">
        <f t="shared" si="16"/>
        <v>369.30381967728448</v>
      </c>
      <c r="F53">
        <f t="shared" si="16"/>
        <v>253.6915166279459</v>
      </c>
      <c r="G53">
        <f t="shared" si="16"/>
        <v>223.93718044541586</v>
      </c>
      <c r="H53">
        <f t="shared" si="16"/>
        <v>154.1815602185647</v>
      </c>
      <c r="I53">
        <f t="shared" si="16"/>
        <v>287.42370524129547</v>
      </c>
      <c r="J53">
        <f t="shared" si="16"/>
        <v>197.71517722145356</v>
      </c>
      <c r="K53">
        <f t="shared" si="16"/>
        <v>223.93718044541586</v>
      </c>
      <c r="L53">
        <f t="shared" si="16"/>
        <v>475.30563125376312</v>
      </c>
      <c r="M53">
        <f t="shared" si="16"/>
        <v>418.82012673612593</v>
      </c>
      <c r="N53">
        <f t="shared" si="16"/>
        <v>325.73837985494907</v>
      </c>
      <c r="O53">
        <f t="shared" si="16"/>
        <v>418.82012673612593</v>
      </c>
      <c r="P53">
        <f t="shared" si="16"/>
        <v>287.42370524129547</v>
      </c>
      <c r="Q53">
        <f t="shared" si="5"/>
        <v>4185.9736700000012</v>
      </c>
      <c r="R53">
        <f t="shared" si="6"/>
        <v>4185.9736700000003</v>
      </c>
      <c r="S53">
        <f t="shared" si="7"/>
        <v>0.99999999999999978</v>
      </c>
    </row>
    <row r="54" spans="1:19" x14ac:dyDescent="0.3">
      <c r="B54">
        <v>517</v>
      </c>
      <c r="C54">
        <f t="shared" ref="C54:P54" si="17">C34*$S34</f>
        <v>12.28192539403566</v>
      </c>
      <c r="D54">
        <f t="shared" si="17"/>
        <v>17.828879082510177</v>
      </c>
      <c r="E54">
        <f t="shared" si="17"/>
        <v>20.193436681735733</v>
      </c>
      <c r="F54">
        <f t="shared" si="17"/>
        <v>13.903254330397845</v>
      </c>
      <c r="G54">
        <f t="shared" si="17"/>
        <v>12.28192539403566</v>
      </c>
      <c r="H54">
        <f t="shared" si="17"/>
        <v>8.4653457739264475</v>
      </c>
      <c r="I54">
        <f t="shared" si="17"/>
        <v>20.193436681735733</v>
      </c>
      <c r="J54">
        <f t="shared" si="17"/>
        <v>13.903254330397845</v>
      </c>
      <c r="K54">
        <f t="shared" si="17"/>
        <v>25.91830611189955</v>
      </c>
      <c r="L54">
        <f t="shared" si="17"/>
        <v>29.373315031156313</v>
      </c>
      <c r="M54">
        <f t="shared" si="17"/>
        <v>29.373315031156313</v>
      </c>
      <c r="N54">
        <f t="shared" si="17"/>
        <v>42.860476094700147</v>
      </c>
      <c r="O54">
        <f t="shared" si="17"/>
        <v>29.373315031156313</v>
      </c>
      <c r="P54">
        <f t="shared" si="17"/>
        <v>29.373315031156313</v>
      </c>
      <c r="Q54">
        <f t="shared" si="5"/>
        <v>305.32350000000008</v>
      </c>
      <c r="R54">
        <f t="shared" si="6"/>
        <v>305.32350000000002</v>
      </c>
      <c r="S54">
        <f t="shared" si="7"/>
        <v>0.99999999999999978</v>
      </c>
    </row>
    <row r="55" spans="1:19" x14ac:dyDescent="0.3">
      <c r="B55">
        <v>518</v>
      </c>
      <c r="C55">
        <f t="shared" ref="C55:P55" si="18">C35*$S35</f>
        <v>8.0841350849794082</v>
      </c>
      <c r="D55">
        <f t="shared" si="18"/>
        <v>11.747489044377661</v>
      </c>
      <c r="E55">
        <f t="shared" si="18"/>
        <v>13.309498375416336</v>
      </c>
      <c r="F55">
        <f t="shared" si="18"/>
        <v>9.1554377110785747</v>
      </c>
      <c r="G55">
        <f t="shared" si="18"/>
        <v>8.0841350849794082</v>
      </c>
      <c r="H55">
        <f t="shared" si="18"/>
        <v>5.5701842182322574</v>
      </c>
      <c r="I55">
        <f t="shared" si="18"/>
        <v>11.747489044377661</v>
      </c>
      <c r="J55">
        <f t="shared" si="18"/>
        <v>7.1395615178135676</v>
      </c>
      <c r="K55">
        <f t="shared" si="18"/>
        <v>10.369678926904866</v>
      </c>
      <c r="L55">
        <f t="shared" si="18"/>
        <v>17.10105498745644</v>
      </c>
      <c r="M55">
        <f t="shared" si="18"/>
        <v>19.393966797924534</v>
      </c>
      <c r="N55">
        <f t="shared" si="18"/>
        <v>15.083705200482907</v>
      </c>
      <c r="O55">
        <f t="shared" si="18"/>
        <v>22.00959563056005</v>
      </c>
      <c r="P55">
        <f t="shared" si="18"/>
        <v>13.309498375416336</v>
      </c>
      <c r="Q55">
        <f t="shared" si="5"/>
        <v>172.10542999999998</v>
      </c>
      <c r="R55">
        <f t="shared" si="6"/>
        <v>172.10543000000001</v>
      </c>
      <c r="S55">
        <f t="shared" si="7"/>
        <v>1.0000000000000002</v>
      </c>
    </row>
    <row r="56" spans="1:19" x14ac:dyDescent="0.3">
      <c r="B56">
        <v>519</v>
      </c>
      <c r="C56">
        <f t="shared" ref="C56:P56" si="19">C36*$S36</f>
        <v>3.5981526796355578</v>
      </c>
      <c r="D56">
        <f t="shared" si="19"/>
        <v>5.2220808466880078</v>
      </c>
      <c r="E56">
        <f t="shared" si="19"/>
        <v>5.9141065075597146</v>
      </c>
      <c r="F56">
        <f t="shared" si="19"/>
        <v>4.611917918739227</v>
      </c>
      <c r="G56">
        <f t="shared" si="19"/>
        <v>4.0740988012804724</v>
      </c>
      <c r="H56">
        <f t="shared" si="19"/>
        <v>2.4815830782565871</v>
      </c>
      <c r="I56">
        <f t="shared" si="19"/>
        <v>6.6984657160305341</v>
      </c>
      <c r="J56">
        <f t="shared" si="19"/>
        <v>7.5884849635065255</v>
      </c>
      <c r="K56">
        <f t="shared" si="19"/>
        <v>6.6984657160305341</v>
      </c>
      <c r="L56">
        <f t="shared" si="19"/>
        <v>8.5974907413937451</v>
      </c>
      <c r="M56">
        <f t="shared" si="19"/>
        <v>8.5974907413937451</v>
      </c>
      <c r="N56">
        <f t="shared" si="19"/>
        <v>9.7435690023147004</v>
      </c>
      <c r="O56">
        <f t="shared" si="19"/>
        <v>8.5974907413937451</v>
      </c>
      <c r="P56">
        <f t="shared" si="19"/>
        <v>14.217462545776902</v>
      </c>
      <c r="Q56">
        <f t="shared" si="5"/>
        <v>96.640859999999989</v>
      </c>
      <c r="R56">
        <f t="shared" si="6"/>
        <v>96.640860000000004</v>
      </c>
      <c r="S56">
        <f t="shared" si="7"/>
        <v>1.0000000000000002</v>
      </c>
    </row>
    <row r="57" spans="1:19" x14ac:dyDescent="0.3">
      <c r="A57" t="s">
        <v>18</v>
      </c>
      <c r="C57">
        <f>SUM(C43:C56)</f>
        <v>1544.6028560346538</v>
      </c>
      <c r="D57">
        <f t="shared" ref="D57:P57" si="20">SUM(D43:D56)</f>
        <v>2036.2544525833266</v>
      </c>
      <c r="E57">
        <f t="shared" si="20"/>
        <v>2284.3494607286802</v>
      </c>
      <c r="F57">
        <f t="shared" si="20"/>
        <v>2361.1112858008437</v>
      </c>
      <c r="G57">
        <f t="shared" si="20"/>
        <v>2375.3682595123719</v>
      </c>
      <c r="H57">
        <f t="shared" si="20"/>
        <v>1515.2662776735865</v>
      </c>
      <c r="I57">
        <f t="shared" si="20"/>
        <v>2004.8482618874441</v>
      </c>
      <c r="J57">
        <f t="shared" si="20"/>
        <v>1242.2772120032716</v>
      </c>
      <c r="K57">
        <f t="shared" si="20"/>
        <v>1225.2305564877333</v>
      </c>
      <c r="L57">
        <f t="shared" si="20"/>
        <v>2620.4011190168299</v>
      </c>
      <c r="M57">
        <f t="shared" si="20"/>
        <v>2346.8710034706232</v>
      </c>
      <c r="N57">
        <f t="shared" si="20"/>
        <v>1668.9941376453228</v>
      </c>
      <c r="O57">
        <f t="shared" si="20"/>
        <v>1955.8536240256083</v>
      </c>
      <c r="P57">
        <f t="shared" si="20"/>
        <v>1732.8575131297025</v>
      </c>
      <c r="Q57">
        <f>SUM(Q43:Q56)</f>
        <v>26914.286020000003</v>
      </c>
      <c r="R57">
        <f>SUM(R43:R56)</f>
        <v>26914.28602</v>
      </c>
    </row>
    <row r="58" spans="1:19" x14ac:dyDescent="0.3">
      <c r="A58" t="s">
        <v>19</v>
      </c>
      <c r="C58">
        <f>C38</f>
        <v>3149.578</v>
      </c>
      <c r="D58">
        <f t="shared" ref="D58:P58" si="21">D38</f>
        <v>3026.768</v>
      </c>
      <c r="E58">
        <f t="shared" si="21"/>
        <v>2624.598</v>
      </c>
      <c r="F58">
        <f t="shared" si="21"/>
        <v>1977.7260000000001</v>
      </c>
      <c r="G58">
        <f t="shared" si="21"/>
        <v>180.13</v>
      </c>
      <c r="H58">
        <f t="shared" si="21"/>
        <v>3484.97</v>
      </c>
      <c r="I58">
        <f t="shared" si="21"/>
        <v>911.82600000000002</v>
      </c>
      <c r="J58">
        <f t="shared" si="21"/>
        <v>536.34400000000005</v>
      </c>
      <c r="K58">
        <f t="shared" si="21"/>
        <v>348.24799999999999</v>
      </c>
      <c r="L58">
        <f t="shared" si="21"/>
        <v>68.835999999999999</v>
      </c>
      <c r="M58">
        <f t="shared" si="21"/>
        <v>2244.848</v>
      </c>
      <c r="N58">
        <f t="shared" si="21"/>
        <v>2307.2539999999999</v>
      </c>
      <c r="O58">
        <f t="shared" si="21"/>
        <v>2808.15</v>
      </c>
      <c r="P58">
        <f t="shared" si="21"/>
        <v>3245.01</v>
      </c>
    </row>
    <row r="59" spans="1:19" x14ac:dyDescent="0.3">
      <c r="C59">
        <f>C58/C57</f>
        <v>2.0390859616080745</v>
      </c>
      <c r="D59">
        <f t="shared" ref="D59:P59" si="22">D58/D57</f>
        <v>1.4864389841652859</v>
      </c>
      <c r="E59">
        <f t="shared" si="22"/>
        <v>1.1489476742156537</v>
      </c>
      <c r="F59">
        <f t="shared" si="22"/>
        <v>0.83762506743903575</v>
      </c>
      <c r="G59">
        <f t="shared" si="22"/>
        <v>7.5832452201318054E-2</v>
      </c>
      <c r="H59">
        <f t="shared" si="22"/>
        <v>2.2999059976115435</v>
      </c>
      <c r="I59">
        <f t="shared" si="22"/>
        <v>0.45481047984228523</v>
      </c>
      <c r="J59">
        <f t="shared" si="22"/>
        <v>0.43174260528783454</v>
      </c>
      <c r="K59">
        <f t="shared" si="22"/>
        <v>0.28423058677078183</v>
      </c>
      <c r="L59">
        <f t="shared" si="22"/>
        <v>2.6269260648853314E-2</v>
      </c>
      <c r="M59">
        <f t="shared" si="22"/>
        <v>0.95652807362665071</v>
      </c>
      <c r="N59">
        <f t="shared" si="22"/>
        <v>1.3824218719276973</v>
      </c>
      <c r="O59">
        <f t="shared" si="22"/>
        <v>1.4357669538787696</v>
      </c>
      <c r="P59">
        <f t="shared" si="22"/>
        <v>1.8726352140397331</v>
      </c>
    </row>
    <row r="61" spans="1:19" x14ac:dyDescent="0.3">
      <c r="A61" s="1" t="s">
        <v>30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769.18870003679046</v>
      </c>
      <c r="D63">
        <f t="shared" ref="D63:P63" si="23">D43*D$59</f>
        <v>339.64314100249288</v>
      </c>
      <c r="E63">
        <f t="shared" si="23"/>
        <v>231.73747631061411</v>
      </c>
      <c r="F63">
        <f t="shared" si="23"/>
        <v>131.70854160032985</v>
      </c>
      <c r="G63">
        <f t="shared" si="23"/>
        <v>10.530702725609013</v>
      </c>
      <c r="H63">
        <f t="shared" si="23"/>
        <v>194.46460841985598</v>
      </c>
      <c r="I63">
        <f t="shared" si="23"/>
        <v>63.15863223037708</v>
      </c>
      <c r="J63">
        <f t="shared" si="23"/>
        <v>36.505255763782692</v>
      </c>
      <c r="K63">
        <f t="shared" si="23"/>
        <v>34.867680061121888</v>
      </c>
      <c r="L63">
        <f t="shared" si="23"/>
        <v>5.2983893905061992</v>
      </c>
      <c r="M63">
        <f t="shared" si="23"/>
        <v>192.92732539261647</v>
      </c>
      <c r="N63">
        <f t="shared" si="23"/>
        <v>169.58710914087726</v>
      </c>
      <c r="O63">
        <f t="shared" si="23"/>
        <v>199.38211854749585</v>
      </c>
      <c r="P63">
        <f t="shared" si="23"/>
        <v>202.88664349994508</v>
      </c>
      <c r="Q63">
        <f>SUM(C63:P63)</f>
        <v>2581.8863241224149</v>
      </c>
      <c r="R63">
        <f>R23</f>
        <v>2307.4448299999999</v>
      </c>
      <c r="S63">
        <f>R63/Q63</f>
        <v>0.89370504365032499</v>
      </c>
    </row>
    <row r="64" spans="1:19" x14ac:dyDescent="0.3">
      <c r="B64">
        <v>264</v>
      </c>
      <c r="C64">
        <f t="shared" ref="C64:P64" si="24">C44*C$59</f>
        <v>37.422215275187305</v>
      </c>
      <c r="D64">
        <f t="shared" si="24"/>
        <v>51.110256422534015</v>
      </c>
      <c r="E64">
        <f t="shared" si="24"/>
        <v>30.695312784365083</v>
      </c>
      <c r="F64">
        <f t="shared" si="24"/>
        <v>17.416475086532227</v>
      </c>
      <c r="G64">
        <f t="shared" si="24"/>
        <v>1.3917109943148747</v>
      </c>
      <c r="H64">
        <f t="shared" si="24"/>
        <v>25.652549553339298</v>
      </c>
      <c r="I64">
        <f t="shared" si="24"/>
        <v>7.3679162781751728</v>
      </c>
      <c r="J64">
        <f t="shared" si="24"/>
        <v>4.2539790322641426</v>
      </c>
      <c r="K64">
        <f t="shared" si="24"/>
        <v>3.1702335744522392</v>
      </c>
      <c r="L64">
        <f t="shared" si="24"/>
        <v>0.61902016253804115</v>
      </c>
      <c r="M64">
        <f t="shared" si="24"/>
        <v>22.540039155400251</v>
      </c>
      <c r="N64">
        <f t="shared" si="24"/>
        <v>19.772820236990736</v>
      </c>
      <c r="O64">
        <f t="shared" si="24"/>
        <v>26.349835683572035</v>
      </c>
      <c r="P64">
        <f t="shared" si="24"/>
        <v>26.784355925325588</v>
      </c>
      <c r="Q64">
        <f t="shared" ref="Q64:Q76" si="25">SUM(C64:P64)</f>
        <v>274.54672016499097</v>
      </c>
      <c r="R64">
        <f t="shared" ref="R64:R76" si="26">R24</f>
        <v>261.04581999999999</v>
      </c>
      <c r="S64">
        <f t="shared" ref="S64:S76" si="27">R64/Q64</f>
        <v>0.95082476251445469</v>
      </c>
    </row>
    <row r="65" spans="1:19" x14ac:dyDescent="0.3">
      <c r="B65">
        <v>269</v>
      </c>
      <c r="C65">
        <f t="shared" ref="C65:P65" si="28">C45*C$59</f>
        <v>7.8200878087811665</v>
      </c>
      <c r="D65">
        <f t="shared" si="28"/>
        <v>9.4011455280604128</v>
      </c>
      <c r="E65">
        <f t="shared" si="28"/>
        <v>9.3524005590238861</v>
      </c>
      <c r="F65">
        <f t="shared" si="28"/>
        <v>5.2976511251605913</v>
      </c>
      <c r="G65">
        <f t="shared" si="28"/>
        <v>0.42303268242214587</v>
      </c>
      <c r="H65">
        <f t="shared" si="28"/>
        <v>7.7875344932927764</v>
      </c>
      <c r="I65">
        <f t="shared" si="28"/>
        <v>1.975997074028335</v>
      </c>
      <c r="J65">
        <f t="shared" si="28"/>
        <v>1.1400062522042873</v>
      </c>
      <c r="K65">
        <f t="shared" si="28"/>
        <v>0.75050421713734605</v>
      </c>
      <c r="L65">
        <f t="shared" si="28"/>
        <v>0.18841925518845351</v>
      </c>
      <c r="M65">
        <f t="shared" si="28"/>
        <v>6.0496661602892301</v>
      </c>
      <c r="N65">
        <f t="shared" si="28"/>
        <v>5.3017188244132027</v>
      </c>
      <c r="O65">
        <f t="shared" si="28"/>
        <v>7.0673471752594672</v>
      </c>
      <c r="P65">
        <f t="shared" si="28"/>
        <v>7.1817334253322329</v>
      </c>
      <c r="Q65">
        <f t="shared" si="25"/>
        <v>69.73724458059354</v>
      </c>
      <c r="R65">
        <f t="shared" si="26"/>
        <v>69.304199999999994</v>
      </c>
      <c r="S65">
        <f t="shared" si="27"/>
        <v>0.99379033996542421</v>
      </c>
    </row>
    <row r="66" spans="1:19" x14ac:dyDescent="0.3">
      <c r="B66">
        <v>271</v>
      </c>
      <c r="C66">
        <f t="shared" ref="C66:P66" si="29">C46*C$59</f>
        <v>83.27543347949171</v>
      </c>
      <c r="D66">
        <f t="shared" si="29"/>
        <v>99.943966141384465</v>
      </c>
      <c r="E66">
        <f t="shared" si="29"/>
        <v>99.259243110648626</v>
      </c>
      <c r="F66">
        <f t="shared" si="29"/>
        <v>105.77374765959686</v>
      </c>
      <c r="G66">
        <f t="shared" si="29"/>
        <v>7.429670494296742</v>
      </c>
      <c r="H66">
        <f t="shared" si="29"/>
        <v>154.63919447910246</v>
      </c>
      <c r="I66">
        <f t="shared" si="29"/>
        <v>30.580174283863983</v>
      </c>
      <c r="J66">
        <f t="shared" si="29"/>
        <v>15.571994919280526</v>
      </c>
      <c r="K66">
        <f t="shared" si="29"/>
        <v>9.0560777973852566</v>
      </c>
      <c r="L66">
        <f t="shared" si="29"/>
        <v>2.0017216711684198</v>
      </c>
      <c r="M66">
        <f t="shared" si="29"/>
        <v>64.314250650193827</v>
      </c>
      <c r="N66">
        <f t="shared" si="29"/>
        <v>63.939246512135256</v>
      </c>
      <c r="O66">
        <f t="shared" si="29"/>
        <v>75.213719884748656</v>
      </c>
      <c r="P66">
        <f t="shared" si="29"/>
        <v>98.099388660949387</v>
      </c>
      <c r="Q66">
        <f t="shared" si="25"/>
        <v>909.09782974424616</v>
      </c>
      <c r="R66">
        <f t="shared" si="26"/>
        <v>915.58547999999996</v>
      </c>
      <c r="S66">
        <f t="shared" si="27"/>
        <v>1.007136360954221</v>
      </c>
    </row>
    <row r="67" spans="1:19" x14ac:dyDescent="0.3">
      <c r="B67">
        <v>272</v>
      </c>
      <c r="C67">
        <f t="shared" ref="C67:P67" si="30">C47*C$59</f>
        <v>1022.4098099781309</v>
      </c>
      <c r="D67">
        <f t="shared" si="30"/>
        <v>1227.0568541229927</v>
      </c>
      <c r="E67">
        <f t="shared" si="30"/>
        <v>1074.8904329637624</v>
      </c>
      <c r="F67">
        <f t="shared" si="30"/>
        <v>1007.5630327360727</v>
      </c>
      <c r="G67">
        <f t="shared" si="30"/>
        <v>103.51971672150937</v>
      </c>
      <c r="H67">
        <f t="shared" si="30"/>
        <v>1898.5746796681269</v>
      </c>
      <c r="I67">
        <f t="shared" si="30"/>
        <v>331.38391404681636</v>
      </c>
      <c r="J67">
        <f t="shared" si="30"/>
        <v>191.18435895410724</v>
      </c>
      <c r="K67">
        <f t="shared" si="30"/>
        <v>111.18552486733142</v>
      </c>
      <c r="L67">
        <f t="shared" si="30"/>
        <v>24.576033866607531</v>
      </c>
      <c r="M67">
        <f t="shared" si="30"/>
        <v>789.61487246228751</v>
      </c>
      <c r="N67">
        <f t="shared" si="30"/>
        <v>785.01077863156729</v>
      </c>
      <c r="O67">
        <f t="shared" si="30"/>
        <v>923.43253997053364</v>
      </c>
      <c r="P67">
        <f t="shared" si="30"/>
        <v>1204.4101498974783</v>
      </c>
      <c r="Q67">
        <f t="shared" si="25"/>
        <v>10694.812698887325</v>
      </c>
      <c r="R67">
        <f t="shared" si="26"/>
        <v>10833.786529999999</v>
      </c>
      <c r="S67">
        <f t="shared" si="27"/>
        <v>1.0129945081812544</v>
      </c>
    </row>
    <row r="68" spans="1:19" x14ac:dyDescent="0.3">
      <c r="B68">
        <v>274</v>
      </c>
      <c r="C68">
        <f t="shared" ref="C68:P68" si="31">C48*C$59</f>
        <v>8.4360160486578195</v>
      </c>
      <c r="D68">
        <f t="shared" si="31"/>
        <v>8.9233167992232048</v>
      </c>
      <c r="E68">
        <f t="shared" si="31"/>
        <v>8.8447802545321075</v>
      </c>
      <c r="F68">
        <f t="shared" si="31"/>
        <v>9.3738724189652185</v>
      </c>
      <c r="G68">
        <f t="shared" si="31"/>
        <v>0.84864190409890095</v>
      </c>
      <c r="H68">
        <f t="shared" si="31"/>
        <v>37.504589681360024</v>
      </c>
      <c r="I68">
        <f t="shared" si="31"/>
        <v>3.0915175057253799</v>
      </c>
      <c r="J68">
        <f t="shared" si="31"/>
        <v>1.394605528742763</v>
      </c>
      <c r="K68">
        <f t="shared" si="31"/>
        <v>0.91811543010462604</v>
      </c>
      <c r="L68">
        <f t="shared" si="31"/>
        <v>0.20222490815062527</v>
      </c>
      <c r="M68">
        <f t="shared" si="31"/>
        <v>6.5018802674907761</v>
      </c>
      <c r="N68">
        <f t="shared" si="31"/>
        <v>6.474673003514412</v>
      </c>
      <c r="O68">
        <f t="shared" si="31"/>
        <v>7.6140051420836796</v>
      </c>
      <c r="P68">
        <f t="shared" si="31"/>
        <v>8.7706227107549939</v>
      </c>
      <c r="Q68">
        <f t="shared" si="25"/>
        <v>108.89886160340451</v>
      </c>
      <c r="R68">
        <f t="shared" si="26"/>
        <v>98.950999999999993</v>
      </c>
      <c r="S68">
        <f t="shared" si="27"/>
        <v>0.90865045366926478</v>
      </c>
    </row>
    <row r="69" spans="1:19" x14ac:dyDescent="0.3">
      <c r="B69">
        <v>499</v>
      </c>
      <c r="C69">
        <f t="shared" ref="C69:P69" si="32">C49*C$59</f>
        <v>371.94282378262494</v>
      </c>
      <c r="D69">
        <f t="shared" si="32"/>
        <v>393.80525369939357</v>
      </c>
      <c r="E69">
        <f t="shared" si="32"/>
        <v>344.83743672816865</v>
      </c>
      <c r="F69">
        <f t="shared" si="32"/>
        <v>284.82654554498464</v>
      </c>
      <c r="G69">
        <f t="shared" si="32"/>
        <v>22.759842788981217</v>
      </c>
      <c r="H69">
        <f t="shared" si="32"/>
        <v>475.02094234357156</v>
      </c>
      <c r="I69">
        <f t="shared" si="32"/>
        <v>198.711259404527</v>
      </c>
      <c r="J69">
        <f t="shared" si="32"/>
        <v>100.98878083948183</v>
      </c>
      <c r="K69">
        <f t="shared" si="32"/>
        <v>58.704782417601805</v>
      </c>
      <c r="L69">
        <f t="shared" si="32"/>
        <v>11.477303401121198</v>
      </c>
      <c r="M69">
        <f t="shared" si="32"/>
        <v>368.61658040356235</v>
      </c>
      <c r="N69">
        <f t="shared" si="32"/>
        <v>366.24779206782551</v>
      </c>
      <c r="O69">
        <f t="shared" si="32"/>
        <v>430.92144857907243</v>
      </c>
      <c r="P69">
        <f t="shared" si="32"/>
        <v>562.04015346234212</v>
      </c>
      <c r="Q69">
        <f t="shared" si="25"/>
        <v>3990.9009454632592</v>
      </c>
      <c r="R69">
        <f t="shared" si="26"/>
        <v>4159.0220399999998</v>
      </c>
      <c r="S69">
        <f t="shared" si="27"/>
        <v>1.0421261005557796</v>
      </c>
    </row>
    <row r="70" spans="1:19" x14ac:dyDescent="0.3">
      <c r="B70">
        <v>500</v>
      </c>
      <c r="C70">
        <f t="shared" ref="C70:P70" si="33">C50*C$59</f>
        <v>19.915452594696948</v>
      </c>
      <c r="D70">
        <f t="shared" si="33"/>
        <v>21.050019446137949</v>
      </c>
      <c r="E70">
        <f t="shared" si="33"/>
        <v>18.422884699251167</v>
      </c>
      <c r="F70">
        <f t="shared" si="33"/>
        <v>11.861922450900753</v>
      </c>
      <c r="G70">
        <f t="shared" si="33"/>
        <v>0.94860439789338336</v>
      </c>
      <c r="H70">
        <f t="shared" si="33"/>
        <v>17.534287131371119</v>
      </c>
      <c r="I70">
        <f t="shared" si="33"/>
        <v>9.3475948622481972</v>
      </c>
      <c r="J70">
        <f t="shared" si="33"/>
        <v>18.770838250463996</v>
      </c>
      <c r="K70">
        <f t="shared" si="33"/>
        <v>5.1591506264696108</v>
      </c>
      <c r="L70">
        <f t="shared" si="33"/>
        <v>0.61145263093176716</v>
      </c>
      <c r="M70">
        <f t="shared" si="33"/>
        <v>19.659258752632965</v>
      </c>
      <c r="N70">
        <f t="shared" si="33"/>
        <v>25.092734556231211</v>
      </c>
      <c r="O70">
        <f t="shared" si="33"/>
        <v>26.061016387169047</v>
      </c>
      <c r="P70">
        <f t="shared" si="33"/>
        <v>55.92861832722307</v>
      </c>
      <c r="Q70">
        <f t="shared" si="25"/>
        <v>250.36383511362118</v>
      </c>
      <c r="R70">
        <f t="shared" si="26"/>
        <v>266.43615</v>
      </c>
      <c r="S70">
        <f t="shared" si="27"/>
        <v>1.0641958327531003</v>
      </c>
    </row>
    <row r="71" spans="1:19" x14ac:dyDescent="0.3">
      <c r="B71">
        <v>513</v>
      </c>
      <c r="C71">
        <f t="shared" ref="C71:P71" si="34">C51*C$59</f>
        <v>9.9428135060694025</v>
      </c>
      <c r="D71">
        <f t="shared" si="34"/>
        <v>7.2480444110611657</v>
      </c>
      <c r="E71">
        <f t="shared" si="34"/>
        <v>6.3419676386664534</v>
      </c>
      <c r="F71">
        <f t="shared" si="34"/>
        <v>2.8151508517140691</v>
      </c>
      <c r="G71">
        <f t="shared" si="34"/>
        <v>0.22522993997208104</v>
      </c>
      <c r="H71">
        <f t="shared" si="34"/>
        <v>5.3321761646493826</v>
      </c>
      <c r="I71">
        <f t="shared" si="34"/>
        <v>2.5104653672372055</v>
      </c>
      <c r="J71">
        <f t="shared" si="34"/>
        <v>2.3831351874559421</v>
      </c>
      <c r="K71">
        <f t="shared" si="34"/>
        <v>4.8365435920822719</v>
      </c>
      <c r="L71">
        <f t="shared" si="34"/>
        <v>0.18594272581708174</v>
      </c>
      <c r="M71">
        <f t="shared" si="34"/>
        <v>6.770629737478564</v>
      </c>
      <c r="N71">
        <f t="shared" si="34"/>
        <v>12.555611705824836</v>
      </c>
      <c r="O71">
        <f t="shared" si="34"/>
        <v>11.510693611572334</v>
      </c>
      <c r="P71">
        <f t="shared" si="34"/>
        <v>15.01311207701232</v>
      </c>
      <c r="Q71">
        <f t="shared" si="25"/>
        <v>87.67151651661311</v>
      </c>
      <c r="R71">
        <f t="shared" si="26"/>
        <v>91.250529999999998</v>
      </c>
      <c r="S71">
        <f t="shared" si="27"/>
        <v>1.0408229904715824</v>
      </c>
    </row>
    <row r="72" spans="1:19" x14ac:dyDescent="0.3">
      <c r="B72">
        <v>515</v>
      </c>
      <c r="C72">
        <f t="shared" ref="C72:P72" si="35">C52*C$59</f>
        <v>313.73239592843981</v>
      </c>
      <c r="D72">
        <f t="shared" si="35"/>
        <v>332.67000482867411</v>
      </c>
      <c r="E72">
        <f t="shared" si="35"/>
        <v>330.61718202355723</v>
      </c>
      <c r="F72">
        <f t="shared" si="35"/>
        <v>165.41309026754379</v>
      </c>
      <c r="G72">
        <f t="shared" si="35"/>
        <v>13.217784608261731</v>
      </c>
      <c r="H72">
        <f t="shared" si="35"/>
        <v>275.86853558367187</v>
      </c>
      <c r="I72">
        <f t="shared" si="35"/>
        <v>115.40161548554482</v>
      </c>
      <c r="J72">
        <f t="shared" si="35"/>
        <v>66.427627148449616</v>
      </c>
      <c r="K72">
        <f t="shared" si="35"/>
        <v>43.731527097278494</v>
      </c>
      <c r="L72">
        <f t="shared" si="35"/>
        <v>9.7428674079758366</v>
      </c>
      <c r="M72">
        <f t="shared" si="35"/>
        <v>312.36927259420503</v>
      </c>
      <c r="N72">
        <f t="shared" si="35"/>
        <v>309.39062801000506</v>
      </c>
      <c r="O72">
        <f t="shared" si="35"/>
        <v>413.15129921647582</v>
      </c>
      <c r="P72">
        <f t="shared" si="35"/>
        <v>419.10200979206257</v>
      </c>
      <c r="Q72">
        <f t="shared" si="25"/>
        <v>3120.8358399921462</v>
      </c>
      <c r="R72">
        <f t="shared" si="26"/>
        <v>3151.4159800000002</v>
      </c>
      <c r="S72">
        <f t="shared" si="27"/>
        <v>1.0097987018785106</v>
      </c>
    </row>
    <row r="73" spans="1:19" x14ac:dyDescent="0.3">
      <c r="B73">
        <v>516</v>
      </c>
      <c r="C73">
        <f t="shared" ref="C73:P73" si="36">C53*C$59</f>
        <v>456.62716092834171</v>
      </c>
      <c r="D73">
        <f t="shared" si="36"/>
        <v>484.19022645523654</v>
      </c>
      <c r="E73">
        <f t="shared" si="36"/>
        <v>424.31076469717317</v>
      </c>
      <c r="F73">
        <f t="shared" si="36"/>
        <v>212.49837372419444</v>
      </c>
      <c r="G73">
        <f t="shared" si="36"/>
        <v>16.981705532224936</v>
      </c>
      <c r="H73">
        <f t="shared" si="36"/>
        <v>354.60309506778231</v>
      </c>
      <c r="I73">
        <f t="shared" si="36"/>
        <v>130.72331329884113</v>
      </c>
      <c r="J73">
        <f t="shared" si="36"/>
        <v>85.362065718536272</v>
      </c>
      <c r="K73">
        <f t="shared" si="36"/>
        <v>63.649796197795006</v>
      </c>
      <c r="L73">
        <f t="shared" si="36"/>
        <v>12.485927515272863</v>
      </c>
      <c r="M73">
        <f t="shared" si="36"/>
        <v>400.61320902297626</v>
      </c>
      <c r="N73">
        <f t="shared" si="36"/>
        <v>450.307860837774</v>
      </c>
      <c r="O73">
        <f t="shared" si="36"/>
        <v>601.32809758704775</v>
      </c>
      <c r="P73">
        <f t="shared" si="36"/>
        <v>538.23975178462649</v>
      </c>
      <c r="Q73">
        <f t="shared" si="25"/>
        <v>4231.9213483678232</v>
      </c>
      <c r="R73">
        <f t="shared" si="26"/>
        <v>4185.9736700000003</v>
      </c>
      <c r="S73">
        <f t="shared" si="27"/>
        <v>0.98914259633262225</v>
      </c>
    </row>
    <row r="74" spans="1:19" x14ac:dyDescent="0.3">
      <c r="B74">
        <v>517</v>
      </c>
      <c r="C74">
        <f t="shared" ref="C74:P74" si="37">C54*C$59</f>
        <v>25.043901652495833</v>
      </c>
      <c r="D74">
        <f t="shared" si="37"/>
        <v>26.501540912212143</v>
      </c>
      <c r="E74">
        <f t="shared" si="37"/>
        <v>23.201202109901338</v>
      </c>
      <c r="F74">
        <f t="shared" si="37"/>
        <v>11.64571434612156</v>
      </c>
      <c r="G74">
        <f t="shared" si="37"/>
        <v>0.9313685203833636</v>
      </c>
      <c r="H74">
        <f t="shared" si="37"/>
        <v>19.469499517308968</v>
      </c>
      <c r="I74">
        <f t="shared" si="37"/>
        <v>9.1841866268850332</v>
      </c>
      <c r="J74">
        <f t="shared" si="37"/>
        <v>6.002627246585333</v>
      </c>
      <c r="K74">
        <f t="shared" si="37"/>
        <v>7.3667753542899499</v>
      </c>
      <c r="L74">
        <f t="shared" si="37"/>
        <v>0.77161526867432606</v>
      </c>
      <c r="M74">
        <f t="shared" si="37"/>
        <v>28.096400442780691</v>
      </c>
      <c r="N74">
        <f t="shared" si="37"/>
        <v>59.251259594547697</v>
      </c>
      <c r="O74">
        <f t="shared" si="37"/>
        <v>42.173235047604777</v>
      </c>
      <c r="P74">
        <f t="shared" si="37"/>
        <v>55.005504080425915</v>
      </c>
      <c r="Q74">
        <f t="shared" si="25"/>
        <v>314.64483072021693</v>
      </c>
      <c r="R74">
        <f t="shared" si="26"/>
        <v>305.32350000000002</v>
      </c>
      <c r="S74">
        <f t="shared" si="27"/>
        <v>0.97037507115918442</v>
      </c>
    </row>
    <row r="75" spans="1:19" x14ac:dyDescent="0.3">
      <c r="B75">
        <v>518</v>
      </c>
      <c r="C75">
        <f t="shared" ref="C75:P75" si="38">C55*C$59</f>
        <v>16.484246363524811</v>
      </c>
      <c r="D75">
        <f t="shared" si="38"/>
        <v>17.461925681617554</v>
      </c>
      <c r="E75">
        <f t="shared" si="38"/>
        <v>15.29191720341162</v>
      </c>
      <c r="F75">
        <f t="shared" si="38"/>
        <v>7.6688241301760822</v>
      </c>
      <c r="G75">
        <f t="shared" si="38"/>
        <v>0.6130397874206992</v>
      </c>
      <c r="H75">
        <f t="shared" si="38"/>
        <v>12.810900091313535</v>
      </c>
      <c r="I75">
        <f t="shared" si="38"/>
        <v>5.3428811292153924</v>
      </c>
      <c r="J75">
        <f t="shared" si="38"/>
        <v>3.0824528903135961</v>
      </c>
      <c r="K75">
        <f t="shared" si="38"/>
        <v>2.9473799260187814</v>
      </c>
      <c r="L75">
        <f t="shared" si="38"/>
        <v>0.44923207083586614</v>
      </c>
      <c r="M75">
        <f t="shared" si="38"/>
        <v>18.550873701197979</v>
      </c>
      <c r="N75">
        <f t="shared" si="38"/>
        <v>20.852043978857122</v>
      </c>
      <c r="O75">
        <f t="shared" si="38"/>
        <v>31.600650074592679</v>
      </c>
      <c r="P75">
        <f t="shared" si="38"/>
        <v>24.923835339009251</v>
      </c>
      <c r="Q75">
        <f t="shared" si="25"/>
        <v>178.08020236750497</v>
      </c>
      <c r="R75">
        <f t="shared" si="26"/>
        <v>172.10543000000001</v>
      </c>
      <c r="S75">
        <f t="shared" si="27"/>
        <v>0.96644898035787952</v>
      </c>
    </row>
    <row r="76" spans="1:19" x14ac:dyDescent="0.3">
      <c r="B76">
        <v>519</v>
      </c>
      <c r="C76">
        <f t="shared" ref="C76:P76" si="39">C56*C$59</f>
        <v>7.3369426167673417</v>
      </c>
      <c r="D76">
        <f t="shared" si="39"/>
        <v>7.7623045489799178</v>
      </c>
      <c r="E76">
        <f t="shared" si="39"/>
        <v>6.7949989169243965</v>
      </c>
      <c r="F76">
        <f t="shared" si="39"/>
        <v>3.8630580577072422</v>
      </c>
      <c r="G76">
        <f t="shared" si="39"/>
        <v>0.30894890261154861</v>
      </c>
      <c r="H76">
        <f t="shared" si="39"/>
        <v>5.7074078052536406</v>
      </c>
      <c r="I76">
        <f t="shared" si="39"/>
        <v>3.0465324065149439</v>
      </c>
      <c r="J76">
        <f t="shared" si="39"/>
        <v>3.2762722683318652</v>
      </c>
      <c r="K76">
        <f t="shared" si="39"/>
        <v>1.9039088409313241</v>
      </c>
      <c r="L76">
        <f t="shared" si="39"/>
        <v>0.2258497252117754</v>
      </c>
      <c r="M76">
        <f t="shared" si="39"/>
        <v>8.2237412568883244</v>
      </c>
      <c r="N76">
        <f t="shared" si="39"/>
        <v>13.469722899436574</v>
      </c>
      <c r="O76">
        <f t="shared" si="39"/>
        <v>12.343993092771822</v>
      </c>
      <c r="P76">
        <f t="shared" si="39"/>
        <v>26.624121017512817</v>
      </c>
      <c r="Q76">
        <f t="shared" si="25"/>
        <v>100.88780235584353</v>
      </c>
      <c r="R76">
        <f t="shared" si="26"/>
        <v>96.640860000000004</v>
      </c>
      <c r="S76">
        <f t="shared" si="27"/>
        <v>0.95790430303096452</v>
      </c>
    </row>
    <row r="77" spans="1:19" x14ac:dyDescent="0.3">
      <c r="A77" t="s">
        <v>18</v>
      </c>
      <c r="C77">
        <f>SUM(C63:C76)</f>
        <v>3149.5780000000004</v>
      </c>
      <c r="D77">
        <f t="shared" ref="D77:P77" si="40">SUM(D63:D76)</f>
        <v>3026.7680000000005</v>
      </c>
      <c r="E77">
        <f t="shared" si="40"/>
        <v>2624.5979999999995</v>
      </c>
      <c r="F77">
        <f t="shared" si="40"/>
        <v>1977.7260000000001</v>
      </c>
      <c r="G77">
        <f t="shared" si="40"/>
        <v>180.13</v>
      </c>
      <c r="H77">
        <f t="shared" si="40"/>
        <v>3484.9700000000003</v>
      </c>
      <c r="I77">
        <f t="shared" si="40"/>
        <v>911.82600000000014</v>
      </c>
      <c r="J77">
        <f t="shared" si="40"/>
        <v>536.34400000000005</v>
      </c>
      <c r="K77">
        <f t="shared" si="40"/>
        <v>348.24799999999999</v>
      </c>
      <c r="L77">
        <f t="shared" si="40"/>
        <v>68.83599999999997</v>
      </c>
      <c r="M77">
        <f t="shared" si="40"/>
        <v>2244.8480000000004</v>
      </c>
      <c r="N77">
        <f t="shared" si="40"/>
        <v>2307.2539999999999</v>
      </c>
      <c r="O77">
        <f t="shared" si="40"/>
        <v>2808.1499999999996</v>
      </c>
      <c r="P77">
        <f t="shared" si="40"/>
        <v>3245.01</v>
      </c>
      <c r="Q77">
        <f>SUM(Q63:Q76)</f>
        <v>26914.286</v>
      </c>
      <c r="R77">
        <f>SUM(R63:R76)</f>
        <v>26914.28602</v>
      </c>
    </row>
    <row r="78" spans="1:19" x14ac:dyDescent="0.3">
      <c r="A78" t="s">
        <v>19</v>
      </c>
      <c r="C78">
        <f>C58</f>
        <v>3149.578</v>
      </c>
      <c r="D78">
        <f t="shared" ref="D78:P78" si="41">D58</f>
        <v>3026.768</v>
      </c>
      <c r="E78">
        <f t="shared" si="41"/>
        <v>2624.598</v>
      </c>
      <c r="F78">
        <f t="shared" si="41"/>
        <v>1977.7260000000001</v>
      </c>
      <c r="G78">
        <f t="shared" si="41"/>
        <v>180.13</v>
      </c>
      <c r="H78">
        <f t="shared" si="41"/>
        <v>3484.97</v>
      </c>
      <c r="I78">
        <f t="shared" si="41"/>
        <v>911.82600000000002</v>
      </c>
      <c r="J78">
        <f t="shared" si="41"/>
        <v>536.34400000000005</v>
      </c>
      <c r="K78">
        <f t="shared" si="41"/>
        <v>348.24799999999999</v>
      </c>
      <c r="L78">
        <f t="shared" si="41"/>
        <v>68.835999999999999</v>
      </c>
      <c r="M78">
        <f t="shared" si="41"/>
        <v>2244.848</v>
      </c>
      <c r="N78">
        <f t="shared" si="41"/>
        <v>2307.2539999999999</v>
      </c>
      <c r="O78">
        <f t="shared" si="41"/>
        <v>2808.15</v>
      </c>
      <c r="P78">
        <f t="shared" si="41"/>
        <v>3245.01</v>
      </c>
    </row>
    <row r="79" spans="1:19" x14ac:dyDescent="0.3">
      <c r="C79">
        <f>C78/C77</f>
        <v>0.99999999999999989</v>
      </c>
      <c r="D79">
        <f t="shared" ref="D79" si="42">D78/D77</f>
        <v>0.99999999999999989</v>
      </c>
      <c r="E79">
        <f t="shared" ref="E79" si="43">E78/E77</f>
        <v>1.0000000000000002</v>
      </c>
      <c r="F79">
        <f t="shared" ref="F79" si="44">F78/F77</f>
        <v>1</v>
      </c>
      <c r="G79">
        <f t="shared" ref="G79" si="45">G78/G77</f>
        <v>1</v>
      </c>
      <c r="H79">
        <f t="shared" ref="H79" si="46">H78/H77</f>
        <v>0.99999999999999989</v>
      </c>
      <c r="I79">
        <f t="shared" ref="I79" si="47">I78/I77</f>
        <v>0.99999999999999989</v>
      </c>
      <c r="J79">
        <f t="shared" ref="J79" si="48">J78/J77</f>
        <v>1</v>
      </c>
      <c r="K79">
        <f t="shared" ref="K79" si="49">K78/K77</f>
        <v>1</v>
      </c>
      <c r="L79">
        <f t="shared" ref="L79" si="50">L78/L77</f>
        <v>1.0000000000000004</v>
      </c>
      <c r="M79">
        <f t="shared" ref="M79" si="51">M78/M77</f>
        <v>0.99999999999999978</v>
      </c>
      <c r="N79">
        <f t="shared" ref="N79" si="52">N78/N77</f>
        <v>1</v>
      </c>
      <c r="O79">
        <f t="shared" ref="O79" si="53">O78/O77</f>
        <v>1.0000000000000002</v>
      </c>
      <c r="P79">
        <f t="shared" ref="P79" si="54">P78/P77</f>
        <v>1</v>
      </c>
    </row>
    <row r="81" spans="1:19" x14ac:dyDescent="0.3">
      <c r="A81" s="1" t="s">
        <v>31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687.42782074171657</v>
      </c>
      <c r="D83">
        <f t="shared" ref="D83:P83" si="55">D63*$S63</f>
        <v>303.54078815516641</v>
      </c>
      <c r="E83">
        <f t="shared" si="55"/>
        <v>207.10495138159354</v>
      </c>
      <c r="F83">
        <f t="shared" si="55"/>
        <v>117.70858792004344</v>
      </c>
      <c r="G83">
        <f t="shared" si="55"/>
        <v>9.4113421390589984</v>
      </c>
      <c r="H83">
        <f t="shared" si="55"/>
        <v>173.79400135631073</v>
      </c>
      <c r="I83">
        <f t="shared" si="55"/>
        <v>56.445188174343969</v>
      </c>
      <c r="J83">
        <f t="shared" si="55"/>
        <v>32.624931195837689</v>
      </c>
      <c r="K83">
        <f t="shared" si="55"/>
        <v>31.161421531010504</v>
      </c>
      <c r="L83">
        <f t="shared" si="55"/>
        <v>4.7351973215187613</v>
      </c>
      <c r="M83">
        <f t="shared" si="55"/>
        <v>172.42012376134875</v>
      </c>
      <c r="N83">
        <f t="shared" si="55"/>
        <v>151.56085477728013</v>
      </c>
      <c r="O83">
        <f t="shared" si="55"/>
        <v>178.18880495958405</v>
      </c>
      <c r="P83">
        <f t="shared" si="55"/>
        <v>181.32081658518635</v>
      </c>
      <c r="Q83">
        <f>SUM(C83:P83)</f>
        <v>2307.4448300000004</v>
      </c>
      <c r="R83">
        <f>R23</f>
        <v>2307.4448299999999</v>
      </c>
      <c r="S83">
        <f>R83/Q83</f>
        <v>0.99999999999999978</v>
      </c>
    </row>
    <row r="84" spans="1:19" x14ac:dyDescent="0.3">
      <c r="B84">
        <v>264</v>
      </c>
      <c r="C84">
        <f t="shared" ref="C84:P84" si="56">C64*$S64</f>
        <v>35.581968951794771</v>
      </c>
      <c r="D84">
        <f t="shared" si="56"/>
        <v>48.596897425008784</v>
      </c>
      <c r="E84">
        <f t="shared" si="56"/>
        <v>29.185863488500836</v>
      </c>
      <c r="F84">
        <f t="shared" si="56"/>
        <v>16.56001578799092</v>
      </c>
      <c r="G84">
        <f t="shared" si="56"/>
        <v>1.3232732756581964</v>
      </c>
      <c r="H84">
        <f t="shared" si="56"/>
        <v>24.39107933694412</v>
      </c>
      <c r="I84">
        <f t="shared" si="56"/>
        <v>7.0055972454222939</v>
      </c>
      <c r="J84">
        <f t="shared" si="56"/>
        <v>4.0447886030940232</v>
      </c>
      <c r="K84">
        <f t="shared" si="56"/>
        <v>3.014336585543901</v>
      </c>
      <c r="L84">
        <f t="shared" si="56"/>
        <v>0.58857969903689211</v>
      </c>
      <c r="M84">
        <f t="shared" si="56"/>
        <v>21.431627376999952</v>
      </c>
      <c r="N84">
        <f t="shared" si="56"/>
        <v>18.800487106077721</v>
      </c>
      <c r="O84">
        <f t="shared" si="56"/>
        <v>25.054076256127285</v>
      </c>
      <c r="P84">
        <f t="shared" si="56"/>
        <v>25.467228861800329</v>
      </c>
      <c r="Q84">
        <f t="shared" ref="Q84:Q96" si="57">SUM(C84:P84)</f>
        <v>261.04582000000005</v>
      </c>
      <c r="R84">
        <f t="shared" ref="R84:R96" si="58">R24</f>
        <v>261.04581999999999</v>
      </c>
      <c r="S84">
        <f t="shared" ref="S84:S96" si="59">R84/Q84</f>
        <v>0.99999999999999978</v>
      </c>
    </row>
    <row r="85" spans="1:19" x14ac:dyDescent="0.3">
      <c r="B85">
        <v>269</v>
      </c>
      <c r="C85">
        <f t="shared" ref="C85:P85" si="60">C65*$S65</f>
        <v>7.7715277220481047</v>
      </c>
      <c r="D85">
        <f t="shared" si="60"/>
        <v>9.342767610395585</v>
      </c>
      <c r="E85">
        <f t="shared" si="60"/>
        <v>9.2943253310451706</v>
      </c>
      <c r="F85">
        <f t="shared" si="60"/>
        <v>5.2647545126915558</v>
      </c>
      <c r="G85">
        <f t="shared" si="60"/>
        <v>0.4204057932807897</v>
      </c>
      <c r="H85">
        <f t="shared" si="60"/>
        <v>7.7391765515818953</v>
      </c>
      <c r="I85">
        <f t="shared" si="60"/>
        <v>1.9637268039693025</v>
      </c>
      <c r="J85">
        <f t="shared" si="60"/>
        <v>1.1329272009408078</v>
      </c>
      <c r="K85">
        <f t="shared" si="60"/>
        <v>0.74584384109440771</v>
      </c>
      <c r="L85">
        <f t="shared" si="60"/>
        <v>0.18724923566976523</v>
      </c>
      <c r="M85">
        <f t="shared" si="60"/>
        <v>6.0120997901111561</v>
      </c>
      <c r="N85">
        <f t="shared" si="60"/>
        <v>5.2687969529146859</v>
      </c>
      <c r="O85">
        <f t="shared" si="60"/>
        <v>7.0234613519547864</v>
      </c>
      <c r="P85">
        <f t="shared" si="60"/>
        <v>7.1371373023019702</v>
      </c>
      <c r="Q85">
        <f t="shared" si="57"/>
        <v>69.30419999999998</v>
      </c>
      <c r="R85">
        <f t="shared" si="58"/>
        <v>69.304199999999994</v>
      </c>
      <c r="S85">
        <f t="shared" si="59"/>
        <v>1.0000000000000002</v>
      </c>
    </row>
    <row r="86" spans="1:19" x14ac:dyDescent="0.3">
      <c r="B86">
        <v>271</v>
      </c>
      <c r="C86">
        <f t="shared" ref="C86:P86" si="61">C66*$S66</f>
        <v>83.869717031420578</v>
      </c>
      <c r="D86">
        <f t="shared" si="61"/>
        <v>100.65720235896582</v>
      </c>
      <c r="E86">
        <f t="shared" si="61"/>
        <v>99.967592897528988</v>
      </c>
      <c r="F86">
        <f t="shared" si="61"/>
        <v>106.52858730237644</v>
      </c>
      <c r="G86">
        <f t="shared" si="61"/>
        <v>7.4826913047149688</v>
      </c>
      <c r="H86">
        <f t="shared" si="61"/>
        <v>155.74275558857531</v>
      </c>
      <c r="I86">
        <f t="shared" si="61"/>
        <v>30.798405445596622</v>
      </c>
      <c r="J86">
        <f t="shared" si="61"/>
        <v>15.683122295801807</v>
      </c>
      <c r="K86">
        <f t="shared" si="61"/>
        <v>9.1207052373769049</v>
      </c>
      <c r="L86">
        <f t="shared" si="61"/>
        <v>2.0160066795437639</v>
      </c>
      <c r="M86">
        <f t="shared" si="61"/>
        <v>64.773220357333855</v>
      </c>
      <c r="N86">
        <f t="shared" si="61"/>
        <v>64.395540054386771</v>
      </c>
      <c r="O86">
        <f t="shared" si="61"/>
        <v>75.750472138555892</v>
      </c>
      <c r="P86">
        <f t="shared" si="61"/>
        <v>98.799461307822341</v>
      </c>
      <c r="Q86">
        <f t="shared" si="57"/>
        <v>915.58548000000008</v>
      </c>
      <c r="R86">
        <f t="shared" si="58"/>
        <v>915.58547999999996</v>
      </c>
      <c r="S86">
        <f t="shared" si="59"/>
        <v>0.99999999999999989</v>
      </c>
    </row>
    <row r="87" spans="1:19" x14ac:dyDescent="0.3">
      <c r="B87">
        <v>272</v>
      </c>
      <c r="C87">
        <f t="shared" ref="C87:P87" si="62">C67*$S67</f>
        <v>1035.6955226184864</v>
      </c>
      <c r="D87">
        <f t="shared" si="62"/>
        <v>1243.0018544527582</v>
      </c>
      <c r="E87">
        <f t="shared" si="62"/>
        <v>1088.8581054888621</v>
      </c>
      <c r="F87">
        <f t="shared" si="62"/>
        <v>1020.6558188080911</v>
      </c>
      <c r="G87">
        <f t="shared" si="62"/>
        <v>104.86490452736815</v>
      </c>
      <c r="H87">
        <f t="shared" si="62"/>
        <v>1923.2457238757968</v>
      </c>
      <c r="I87">
        <f t="shared" si="62"/>
        <v>335.69008502903381</v>
      </c>
      <c r="J87">
        <f t="shared" si="62"/>
        <v>193.66870567066425</v>
      </c>
      <c r="K87">
        <f t="shared" si="62"/>
        <v>112.63032607985703</v>
      </c>
      <c r="L87">
        <f t="shared" si="62"/>
        <v>24.895387339749949</v>
      </c>
      <c r="M87">
        <f t="shared" si="62"/>
        <v>799.87552938253884</v>
      </c>
      <c r="N87">
        <f t="shared" si="62"/>
        <v>795.21160761686804</v>
      </c>
      <c r="O87">
        <f t="shared" si="62"/>
        <v>935.43209166601719</v>
      </c>
      <c r="P87">
        <f t="shared" si="62"/>
        <v>1220.0608674439068</v>
      </c>
      <c r="Q87">
        <f t="shared" si="57"/>
        <v>10833.786529999998</v>
      </c>
      <c r="R87">
        <f t="shared" si="58"/>
        <v>10833.786529999999</v>
      </c>
      <c r="S87">
        <f t="shared" si="59"/>
        <v>1.0000000000000002</v>
      </c>
    </row>
    <row r="88" spans="1:19" x14ac:dyDescent="0.3">
      <c r="B88">
        <v>274</v>
      </c>
      <c r="C88">
        <f t="shared" ref="C88:P88" si="63">C68*$S68</f>
        <v>7.6653898097741262</v>
      </c>
      <c r="D88">
        <f t="shared" si="63"/>
        <v>8.1081758578487371</v>
      </c>
      <c r="E88">
        <f t="shared" si="63"/>
        <v>8.0368135908855542</v>
      </c>
      <c r="F88">
        <f t="shared" si="63"/>
        <v>8.5175734261305536</v>
      </c>
      <c r="G88">
        <f t="shared" si="63"/>
        <v>0.77111885116221501</v>
      </c>
      <c r="H88">
        <f t="shared" si="63"/>
        <v>34.078562428647409</v>
      </c>
      <c r="I88">
        <f t="shared" si="63"/>
        <v>2.8091087841038402</v>
      </c>
      <c r="J88">
        <f t="shared" si="63"/>
        <v>1.2672089463817764</v>
      </c>
      <c r="K88">
        <f t="shared" si="63"/>
        <v>0.83424600208532063</v>
      </c>
      <c r="L88">
        <f t="shared" si="63"/>
        <v>0.18375175453429105</v>
      </c>
      <c r="M88">
        <f t="shared" si="63"/>
        <v>5.9079364547587341</v>
      </c>
      <c r="N88">
        <f t="shared" si="63"/>
        <v>5.8832145620035119</v>
      </c>
      <c r="O88">
        <f t="shared" si="63"/>
        <v>6.9184692265944507</v>
      </c>
      <c r="P88">
        <f t="shared" si="63"/>
        <v>7.9694303050894817</v>
      </c>
      <c r="Q88">
        <f t="shared" si="57"/>
        <v>98.951000000000022</v>
      </c>
      <c r="R88">
        <f t="shared" si="58"/>
        <v>98.950999999999993</v>
      </c>
      <c r="S88">
        <f t="shared" si="59"/>
        <v>0.99999999999999967</v>
      </c>
    </row>
    <row r="89" spans="1:19" x14ac:dyDescent="0.3">
      <c r="B89">
        <v>499</v>
      </c>
      <c r="C89">
        <f t="shared" ref="C89:P89" si="64">C69*$S69</f>
        <v>387.6113245782924</v>
      </c>
      <c r="D89">
        <f t="shared" si="64"/>
        <v>410.39473341612853</v>
      </c>
      <c r="E89">
        <f t="shared" si="64"/>
        <v>359.36409326317676</v>
      </c>
      <c r="F89">
        <f t="shared" si="64"/>
        <v>296.82517724356802</v>
      </c>
      <c r="G89">
        <f t="shared" si="64"/>
        <v>23.718626214943576</v>
      </c>
      <c r="H89">
        <f t="shared" si="64"/>
        <v>495.03172232683806</v>
      </c>
      <c r="I89">
        <f t="shared" si="64"/>
        <v>207.08218989976771</v>
      </c>
      <c r="J89">
        <f t="shared" si="64"/>
        <v>105.24304437613144</v>
      </c>
      <c r="K89">
        <f t="shared" si="64"/>
        <v>61.177785984830862</v>
      </c>
      <c r="L89">
        <f t="shared" si="64"/>
        <v>11.96079743830602</v>
      </c>
      <c r="M89">
        <f t="shared" si="64"/>
        <v>384.1449595361704</v>
      </c>
      <c r="N89">
        <f t="shared" si="64"/>
        <v>381.67638338480697</v>
      </c>
      <c r="O89">
        <f t="shared" si="64"/>
        <v>449.07448885355666</v>
      </c>
      <c r="P89">
        <f t="shared" si="64"/>
        <v>585.71671348348252</v>
      </c>
      <c r="Q89">
        <f t="shared" si="57"/>
        <v>4159.0220399999998</v>
      </c>
      <c r="R89">
        <f t="shared" si="58"/>
        <v>4159.0220399999998</v>
      </c>
      <c r="S89">
        <f t="shared" si="59"/>
        <v>1</v>
      </c>
    </row>
    <row r="90" spans="1:19" x14ac:dyDescent="0.3">
      <c r="B90">
        <v>500</v>
      </c>
      <c r="C90">
        <f t="shared" ref="C90:P90" si="65">C70*$S70</f>
        <v>21.193941658668411</v>
      </c>
      <c r="D90">
        <f t="shared" si="65"/>
        <v>22.401342973951728</v>
      </c>
      <c r="E90">
        <f t="shared" si="65"/>
        <v>19.605557124233943</v>
      </c>
      <c r="F90">
        <f t="shared" si="65"/>
        <v>12.623408440689023</v>
      </c>
      <c r="G90">
        <f t="shared" si="65"/>
        <v>1.0095008471694025</v>
      </c>
      <c r="H90">
        <f t="shared" si="65"/>
        <v>18.659915295501456</v>
      </c>
      <c r="I90">
        <f t="shared" si="65"/>
        <v>9.9476714986688215</v>
      </c>
      <c r="J90">
        <f t="shared" si="65"/>
        <v>19.97584784342628</v>
      </c>
      <c r="K90">
        <f t="shared" si="65"/>
        <v>5.490346597234506</v>
      </c>
      <c r="L90">
        <f t="shared" si="65"/>
        <v>0.65070534176350603</v>
      </c>
      <c r="M90">
        <f t="shared" si="65"/>
        <v>20.921301239566912</v>
      </c>
      <c r="N90">
        <f t="shared" si="65"/>
        <v>26.703583547120967</v>
      </c>
      <c r="O90">
        <f t="shared" si="65"/>
        <v>27.734025036535556</v>
      </c>
      <c r="P90">
        <f t="shared" si="65"/>
        <v>59.519002555469463</v>
      </c>
      <c r="Q90">
        <f t="shared" si="57"/>
        <v>266.43614999999994</v>
      </c>
      <c r="R90">
        <f t="shared" si="58"/>
        <v>266.43615</v>
      </c>
      <c r="S90">
        <f t="shared" si="59"/>
        <v>1.0000000000000002</v>
      </c>
    </row>
    <row r="91" spans="1:19" x14ac:dyDescent="0.3">
      <c r="B91">
        <v>513</v>
      </c>
      <c r="C91">
        <f t="shared" ref="C91:P91" si="66">C71*$S71</f>
        <v>10.348708887088394</v>
      </c>
      <c r="D91">
        <f t="shared" si="66"/>
        <v>7.5439312589915222</v>
      </c>
      <c r="E91">
        <f t="shared" si="66"/>
        <v>6.6008657231508181</v>
      </c>
      <c r="F91">
        <f t="shared" si="66"/>
        <v>2.9300737281096598</v>
      </c>
      <c r="G91">
        <f t="shared" si="66"/>
        <v>0.2344244996654764</v>
      </c>
      <c r="H91">
        <f t="shared" si="66"/>
        <v>5.5498515414116634</v>
      </c>
      <c r="I91">
        <f t="shared" si="66"/>
        <v>2.6129500710031675</v>
      </c>
      <c r="J91">
        <f t="shared" si="66"/>
        <v>2.4804218925059489</v>
      </c>
      <c r="K91">
        <f t="shared" si="66"/>
        <v>5.0339857650572393</v>
      </c>
      <c r="L91">
        <f t="shared" si="66"/>
        <v>0.19353346394137252</v>
      </c>
      <c r="M91">
        <f t="shared" si="66"/>
        <v>7.0470270907382639</v>
      </c>
      <c r="N91">
        <f t="shared" si="66"/>
        <v>13.068169322856612</v>
      </c>
      <c r="O91">
        <f t="shared" si="66"/>
        <v>11.980594547198857</v>
      </c>
      <c r="P91">
        <f t="shared" si="66"/>
        <v>15.625992208280993</v>
      </c>
      <c r="Q91">
        <f t="shared" si="57"/>
        <v>91.250529999999983</v>
      </c>
      <c r="R91">
        <f t="shared" si="58"/>
        <v>91.250529999999998</v>
      </c>
      <c r="S91">
        <f t="shared" si="59"/>
        <v>1.0000000000000002</v>
      </c>
    </row>
    <row r="92" spans="1:19" x14ac:dyDescent="0.3">
      <c r="B92">
        <v>515</v>
      </c>
      <c r="C92">
        <f t="shared" ref="C92:P92" si="67">C72*$S72</f>
        <v>316.80656614577344</v>
      </c>
      <c r="D92">
        <f t="shared" si="67"/>
        <v>335.92973902991298</v>
      </c>
      <c r="E92">
        <f t="shared" si="67"/>
        <v>333.85680122611933</v>
      </c>
      <c r="F92">
        <f t="shared" si="67"/>
        <v>167.03392382587862</v>
      </c>
      <c r="G92">
        <f t="shared" si="67"/>
        <v>13.347301739132453</v>
      </c>
      <c r="H92">
        <f t="shared" si="67"/>
        <v>278.57168912151758</v>
      </c>
      <c r="I92">
        <f t="shared" si="67"/>
        <v>116.53240151198619</v>
      </c>
      <c r="J92">
        <f t="shared" si="67"/>
        <v>67.078531663374136</v>
      </c>
      <c r="K92">
        <f t="shared" si="67"/>
        <v>44.160039293996732</v>
      </c>
      <c r="L92">
        <f t="shared" si="67"/>
        <v>9.83833486114845</v>
      </c>
      <c r="M92">
        <f t="shared" si="67"/>
        <v>315.43008597236286</v>
      </c>
      <c r="N92">
        <f t="shared" si="67"/>
        <v>312.42225453788029</v>
      </c>
      <c r="O92">
        <f t="shared" si="67"/>
        <v>417.19964562821741</v>
      </c>
      <c r="P92">
        <f t="shared" si="67"/>
        <v>423.20866544269961</v>
      </c>
      <c r="Q92">
        <f t="shared" si="57"/>
        <v>3151.4159799999998</v>
      </c>
      <c r="R92">
        <f t="shared" si="58"/>
        <v>3151.4159800000002</v>
      </c>
      <c r="S92">
        <f t="shared" si="59"/>
        <v>1.0000000000000002</v>
      </c>
    </row>
    <row r="93" spans="1:19" x14ac:dyDescent="0.3">
      <c r="B93">
        <v>516</v>
      </c>
      <c r="C93">
        <f t="shared" ref="C93:P93" si="68">C73*$S73</f>
        <v>451.66937551665404</v>
      </c>
      <c r="D93">
        <f t="shared" si="68"/>
        <v>478.93317771481298</v>
      </c>
      <c r="E93">
        <f t="shared" si="68"/>
        <v>419.70385144444225</v>
      </c>
      <c r="F93">
        <f t="shared" si="68"/>
        <v>210.19119310200955</v>
      </c>
      <c r="G93">
        <f t="shared" si="68"/>
        <v>16.797328300301029</v>
      </c>
      <c r="H93">
        <f t="shared" si="68"/>
        <v>350.75302612292984</v>
      </c>
      <c r="I93">
        <f t="shared" si="68"/>
        <v>129.30399751761851</v>
      </c>
      <c r="J93">
        <f t="shared" si="68"/>
        <v>84.4352553131489</v>
      </c>
      <c r="K93">
        <f t="shared" si="68"/>
        <v>62.958724667129218</v>
      </c>
      <c r="L93">
        <f t="shared" si="68"/>
        <v>12.350362760077926</v>
      </c>
      <c r="M93">
        <f t="shared" si="68"/>
        <v>396.2635896981302</v>
      </c>
      <c r="N93">
        <f t="shared" si="68"/>
        <v>445.4186866180649</v>
      </c>
      <c r="O93">
        <f t="shared" si="68"/>
        <v>594.79923569500886</v>
      </c>
      <c r="P93">
        <f t="shared" si="68"/>
        <v>532.3958655296716</v>
      </c>
      <c r="Q93">
        <f t="shared" si="57"/>
        <v>4185.9736700000003</v>
      </c>
      <c r="R93">
        <f t="shared" si="58"/>
        <v>4185.9736700000003</v>
      </c>
      <c r="S93">
        <f t="shared" si="59"/>
        <v>1</v>
      </c>
    </row>
    <row r="94" spans="1:19" x14ac:dyDescent="0.3">
      <c r="B94">
        <v>517</v>
      </c>
      <c r="C94">
        <f t="shared" ref="C94:P94" si="69">C74*$S74</f>
        <v>24.301977848144261</v>
      </c>
      <c r="D94">
        <f t="shared" si="69"/>
        <v>25.716434648515897</v>
      </c>
      <c r="E94">
        <f t="shared" si="69"/>
        <v>22.513868148374129</v>
      </c>
      <c r="F94">
        <f t="shared" si="69"/>
        <v>11.300710887317244</v>
      </c>
      <c r="G94">
        <f t="shared" si="69"/>
        <v>0.90377679424243074</v>
      </c>
      <c r="H94">
        <f t="shared" si="69"/>
        <v>18.892716979542396</v>
      </c>
      <c r="I94">
        <f t="shared" si="69"/>
        <v>8.9121057516027946</v>
      </c>
      <c r="J94">
        <f t="shared" si="69"/>
        <v>5.8247998415473017</v>
      </c>
      <c r="K94">
        <f t="shared" si="69"/>
        <v>7.1485351586328365</v>
      </c>
      <c r="L94">
        <f t="shared" si="69"/>
        <v>0.74875622124736241</v>
      </c>
      <c r="M94">
        <f t="shared" si="69"/>
        <v>27.264046578980253</v>
      </c>
      <c r="N94">
        <f t="shared" si="69"/>
        <v>57.495945245330532</v>
      </c>
      <c r="O94">
        <f t="shared" si="69"/>
        <v>40.923855960332496</v>
      </c>
      <c r="P94">
        <f t="shared" si="69"/>
        <v>53.375969936190103</v>
      </c>
      <c r="Q94">
        <f t="shared" si="57"/>
        <v>305.32350000000008</v>
      </c>
      <c r="R94">
        <f t="shared" si="58"/>
        <v>305.32350000000002</v>
      </c>
      <c r="S94">
        <f t="shared" si="59"/>
        <v>0.99999999999999978</v>
      </c>
    </row>
    <row r="95" spans="1:19" x14ac:dyDescent="0.3">
      <c r="B95">
        <v>518</v>
      </c>
      <c r="C95">
        <f t="shared" ref="C95:P95" si="70">C75*$S75</f>
        <v>15.931183089996637</v>
      </c>
      <c r="D95">
        <f t="shared" si="70"/>
        <v>16.876060270084356</v>
      </c>
      <c r="E95">
        <f t="shared" si="70"/>
        <v>14.778857788954276</v>
      </c>
      <c r="F95">
        <f t="shared" si="70"/>
        <v>7.4115272611525773</v>
      </c>
      <c r="G95">
        <f t="shared" si="70"/>
        <v>0.59247167747154594</v>
      </c>
      <c r="H95">
        <f t="shared" si="70"/>
        <v>12.381081330716631</v>
      </c>
      <c r="I95">
        <f t="shared" si="70"/>
        <v>5.1636220195035722</v>
      </c>
      <c r="J95">
        <f t="shared" si="70"/>
        <v>2.9790334528447735</v>
      </c>
      <c r="K95">
        <f t="shared" si="70"/>
        <v>2.8484923242281335</v>
      </c>
      <c r="L95">
        <f t="shared" si="70"/>
        <v>0.43415987680338153</v>
      </c>
      <c r="M95">
        <f t="shared" si="70"/>
        <v>17.928472973270591</v>
      </c>
      <c r="N95">
        <f t="shared" si="70"/>
        <v>20.152436641744128</v>
      </c>
      <c r="O95">
        <f t="shared" si="70"/>
        <v>30.540416043236245</v>
      </c>
      <c r="P95">
        <f t="shared" si="70"/>
        <v>24.087615249993174</v>
      </c>
      <c r="Q95">
        <f t="shared" si="57"/>
        <v>172.10543000000001</v>
      </c>
      <c r="R95">
        <f t="shared" si="58"/>
        <v>172.10543000000001</v>
      </c>
      <c r="S95">
        <f t="shared" si="59"/>
        <v>1</v>
      </c>
    </row>
    <row r="96" spans="1:19" x14ac:dyDescent="0.3">
      <c r="B96">
        <v>519</v>
      </c>
      <c r="C96">
        <f t="shared" ref="C96:P96" si="71">C76*$S76</f>
        <v>7.0280889036927015</v>
      </c>
      <c r="D96">
        <f t="shared" si="71"/>
        <v>7.4355449289046938</v>
      </c>
      <c r="E96">
        <f t="shared" si="71"/>
        <v>6.5089587016126229</v>
      </c>
      <c r="F96">
        <f t="shared" si="71"/>
        <v>3.7004399363362075</v>
      </c>
      <c r="G96">
        <f t="shared" si="71"/>
        <v>0.29594348322829683</v>
      </c>
      <c r="H96">
        <f t="shared" si="71"/>
        <v>5.467150495804975</v>
      </c>
      <c r="I96">
        <f t="shared" si="71"/>
        <v>2.9182865015239443</v>
      </c>
      <c r="J96">
        <f t="shared" si="71"/>
        <v>3.1383553037361125</v>
      </c>
      <c r="K96">
        <f t="shared" si="71"/>
        <v>1.8237624713068115</v>
      </c>
      <c r="L96">
        <f t="shared" si="71"/>
        <v>0.21634242361872058</v>
      </c>
      <c r="M96">
        <f t="shared" si="71"/>
        <v>7.8775571369865984</v>
      </c>
      <c r="N96">
        <f t="shared" si="71"/>
        <v>12.902705526005015</v>
      </c>
      <c r="O96">
        <f t="shared" si="71"/>
        <v>11.824364100150632</v>
      </c>
      <c r="P96">
        <f t="shared" si="71"/>
        <v>25.50336008709267</v>
      </c>
      <c r="Q96">
        <f t="shared" si="57"/>
        <v>96.640860000000004</v>
      </c>
      <c r="R96">
        <f t="shared" si="58"/>
        <v>96.640860000000004</v>
      </c>
      <c r="S96">
        <f t="shared" si="59"/>
        <v>1</v>
      </c>
    </row>
    <row r="97" spans="1:19" x14ac:dyDescent="0.3">
      <c r="A97" t="s">
        <v>18</v>
      </c>
      <c r="C97">
        <f>SUM(C83:C96)</f>
        <v>3092.9031135035502</v>
      </c>
      <c r="D97">
        <f t="shared" ref="D97" si="72">SUM(D83:D96)</f>
        <v>3018.4786501014464</v>
      </c>
      <c r="E97">
        <f t="shared" ref="E97" si="73">SUM(E83:E96)</f>
        <v>2625.3805055984799</v>
      </c>
      <c r="F97">
        <f t="shared" ref="F97" si="74">SUM(F83:F96)</f>
        <v>1987.2517921823849</v>
      </c>
      <c r="G97">
        <f t="shared" ref="G97" si="75">SUM(G83:G96)</f>
        <v>181.17310944739748</v>
      </c>
      <c r="H97">
        <f t="shared" ref="H97" si="76">SUM(H83:H96)</f>
        <v>3504.2984523521186</v>
      </c>
      <c r="I97">
        <f t="shared" ref="I97" si="77">SUM(I83:I96)</f>
        <v>917.18533625414466</v>
      </c>
      <c r="J97">
        <f t="shared" ref="J97" si="78">SUM(J83:J96)</f>
        <v>539.57697359943518</v>
      </c>
      <c r="K97">
        <f t="shared" ref="K97" si="79">SUM(K83:K96)</f>
        <v>348.14855153938441</v>
      </c>
      <c r="L97">
        <f t="shared" ref="L97" si="80">SUM(L83:L96)</f>
        <v>68.99916441696017</v>
      </c>
      <c r="M97">
        <f t="shared" ref="M97" si="81">SUM(M83:M96)</f>
        <v>2247.2975773492981</v>
      </c>
      <c r="N97">
        <f t="shared" ref="N97" si="82">SUM(N83:N96)</f>
        <v>2310.9606658933403</v>
      </c>
      <c r="O97">
        <f t="shared" ref="O97" si="83">SUM(O83:O96)</f>
        <v>2812.44400146307</v>
      </c>
      <c r="P97">
        <f t="shared" ref="P97" si="84">SUM(P83:P96)</f>
        <v>3260.1881262989864</v>
      </c>
      <c r="Q97">
        <f>SUM(Q83:Q96)</f>
        <v>26914.286019999996</v>
      </c>
      <c r="R97">
        <f>SUM(R83:R96)</f>
        <v>26914.28602</v>
      </c>
    </row>
    <row r="98" spans="1:19" x14ac:dyDescent="0.3">
      <c r="A98" t="s">
        <v>19</v>
      </c>
      <c r="C98">
        <f>C58</f>
        <v>3149.578</v>
      </c>
      <c r="D98">
        <f t="shared" ref="D98:P98" si="85">D58</f>
        <v>3026.768</v>
      </c>
      <c r="E98">
        <f t="shared" si="85"/>
        <v>2624.598</v>
      </c>
      <c r="F98">
        <f t="shared" si="85"/>
        <v>1977.7260000000001</v>
      </c>
      <c r="G98">
        <f t="shared" si="85"/>
        <v>180.13</v>
      </c>
      <c r="H98">
        <f t="shared" si="85"/>
        <v>3484.97</v>
      </c>
      <c r="I98">
        <f t="shared" si="85"/>
        <v>911.82600000000002</v>
      </c>
      <c r="J98">
        <f t="shared" si="85"/>
        <v>536.34400000000005</v>
      </c>
      <c r="K98">
        <f t="shared" si="85"/>
        <v>348.24799999999999</v>
      </c>
      <c r="L98">
        <f t="shared" si="85"/>
        <v>68.835999999999999</v>
      </c>
      <c r="M98">
        <f t="shared" si="85"/>
        <v>2244.848</v>
      </c>
      <c r="N98">
        <f t="shared" si="85"/>
        <v>2307.2539999999999</v>
      </c>
      <c r="O98">
        <f t="shared" si="85"/>
        <v>2808.15</v>
      </c>
      <c r="P98">
        <f t="shared" si="85"/>
        <v>3245.01</v>
      </c>
    </row>
    <row r="99" spans="1:19" x14ac:dyDescent="0.3">
      <c r="C99">
        <f>C98/C97</f>
        <v>1.018324171309799</v>
      </c>
      <c r="D99">
        <f t="shared" ref="D99" si="86">D98/D97</f>
        <v>1.0027462012687336</v>
      </c>
      <c r="E99">
        <f t="shared" ref="E99" si="87">E98/E97</f>
        <v>0.99970194583344729</v>
      </c>
      <c r="F99">
        <f t="shared" ref="F99" si="88">F98/F97</f>
        <v>0.9952065499601721</v>
      </c>
      <c r="G99">
        <f t="shared" ref="G99" si="89">G98/G97</f>
        <v>0.99424247091315532</v>
      </c>
      <c r="H99">
        <f t="shared" ref="H99" si="90">H98/H97</f>
        <v>0.99448435896230658</v>
      </c>
      <c r="I99">
        <f t="shared" ref="I99" si="91">I98/I97</f>
        <v>0.99415675759052957</v>
      </c>
      <c r="J99">
        <f t="shared" ref="J99" si="92">J98/J97</f>
        <v>0.99400831807579104</v>
      </c>
      <c r="K99">
        <f t="shared" ref="K99" si="93">K98/K97</f>
        <v>1.0002856495027075</v>
      </c>
      <c r="L99">
        <f t="shared" ref="L99" si="94">L98/L97</f>
        <v>0.99763526966827931</v>
      </c>
      <c r="M99">
        <f t="shared" ref="M99" si="95">M98/M97</f>
        <v>0.99890998976994072</v>
      </c>
      <c r="N99">
        <f t="shared" ref="N99" si="96">N98/N97</f>
        <v>0.99839604976923846</v>
      </c>
      <c r="O99">
        <f t="shared" ref="O99" si="97">O98/O97</f>
        <v>0.99847321352502094</v>
      </c>
      <c r="P99">
        <f t="shared" ref="P99" si="98">P98/P97</f>
        <v>0.99534440169984406</v>
      </c>
    </row>
    <row r="101" spans="1:19" x14ac:dyDescent="0.3">
      <c r="A101" s="1" t="s">
        <v>32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700.02436589210959</v>
      </c>
      <c r="D103">
        <f t="shared" ref="D103:P103" si="99">D83*D$99</f>
        <v>304.37437225271054</v>
      </c>
      <c r="E103">
        <f t="shared" si="99"/>
        <v>207.04322288792056</v>
      </c>
      <c r="F103">
        <f t="shared" si="99"/>
        <v>117.14435768459002</v>
      </c>
      <c r="G103">
        <f t="shared" si="99"/>
        <v>9.3571560629471193</v>
      </c>
      <c r="H103">
        <f t="shared" si="99"/>
        <v>172.83541603032492</v>
      </c>
      <c r="I103">
        <f t="shared" si="99"/>
        <v>56.115365256993101</v>
      </c>
      <c r="J103">
        <f t="shared" si="99"/>
        <v>32.429452985313027</v>
      </c>
      <c r="K103">
        <f t="shared" si="99"/>
        <v>31.170322775574494</v>
      </c>
      <c r="L103">
        <f t="shared" si="99"/>
        <v>4.7239998567858832</v>
      </c>
      <c r="M103">
        <f t="shared" si="99"/>
        <v>172.23218406258079</v>
      </c>
      <c r="N103">
        <f t="shared" si="99"/>
        <v>151.3177587092857</v>
      </c>
      <c r="O103">
        <f t="shared" si="99"/>
        <v>177.91674870217906</v>
      </c>
      <c r="P103">
        <f t="shared" si="99"/>
        <v>180.47665969970947</v>
      </c>
      <c r="Q103">
        <f>SUM(C103:P103)</f>
        <v>2317.1613828590243</v>
      </c>
      <c r="R103">
        <f>R23</f>
        <v>2307.4448299999999</v>
      </c>
      <c r="S103">
        <f>R103/Q103</f>
        <v>0.99580669998606841</v>
      </c>
    </row>
    <row r="104" spans="1:19" x14ac:dyDescent="0.3">
      <c r="B104">
        <v>264</v>
      </c>
      <c r="C104">
        <f t="shared" ref="C104:P104" si="100">C84*C$99</f>
        <v>36.233979046407406</v>
      </c>
      <c r="D104">
        <f t="shared" si="100"/>
        <v>48.73035428637386</v>
      </c>
      <c r="E104">
        <f t="shared" si="100"/>
        <v>29.17716452028365</v>
      </c>
      <c r="F104">
        <f t="shared" si="100"/>
        <v>16.480636179652425</v>
      </c>
      <c r="G104">
        <f t="shared" si="100"/>
        <v>1.31565449128375</v>
      </c>
      <c r="H104">
        <f t="shared" si="100"/>
        <v>24.256546898799634</v>
      </c>
      <c r="I104">
        <f t="shared" si="100"/>
        <v>6.9646618424941735</v>
      </c>
      <c r="J104">
        <f t="shared" si="100"/>
        <v>4.0205535163336181</v>
      </c>
      <c r="K104">
        <f t="shared" si="100"/>
        <v>3.0151976292905545</v>
      </c>
      <c r="L104">
        <f t="shared" si="100"/>
        <v>0.5871878667699445</v>
      </c>
      <c r="M104">
        <f t="shared" si="100"/>
        <v>21.408266683912203</v>
      </c>
      <c r="N104">
        <f t="shared" si="100"/>
        <v>18.770332060445497</v>
      </c>
      <c r="O104">
        <f t="shared" si="100"/>
        <v>25.015824031356335</v>
      </c>
      <c r="P104">
        <f t="shared" si="100"/>
        <v>25.348663674401649</v>
      </c>
      <c r="Q104">
        <f t="shared" ref="Q104:Q116" si="101">SUM(C104:P104)</f>
        <v>261.32502272780471</v>
      </c>
      <c r="R104">
        <f t="shared" ref="R104:R116" si="102">R24</f>
        <v>261.04581999999999</v>
      </c>
      <c r="S104">
        <f t="shared" ref="S104:S116" si="103">R104/Q104</f>
        <v>0.99893158823869865</v>
      </c>
    </row>
    <row r="105" spans="1:19" x14ac:dyDescent="0.3">
      <c r="B105">
        <v>269</v>
      </c>
      <c r="C105">
        <f t="shared" ref="C105:P105" si="104">C85*C$99</f>
        <v>7.9139345273657664</v>
      </c>
      <c r="D105">
        <f t="shared" si="104"/>
        <v>9.3684247306607364</v>
      </c>
      <c r="E105">
        <f t="shared" si="104"/>
        <v>9.2915551186549568</v>
      </c>
      <c r="F105">
        <f t="shared" si="104"/>
        <v>5.2395181749630106</v>
      </c>
      <c r="G105">
        <f t="shared" si="104"/>
        <v>0.41798529469769752</v>
      </c>
      <c r="H105">
        <f t="shared" si="104"/>
        <v>7.6964900317960359</v>
      </c>
      <c r="I105">
        <f t="shared" si="104"/>
        <v>1.9522522722277353</v>
      </c>
      <c r="J105">
        <f t="shared" si="104"/>
        <v>1.1261390615094862</v>
      </c>
      <c r="K105">
        <f t="shared" si="104"/>
        <v>0.7460568910167138</v>
      </c>
      <c r="L105">
        <f t="shared" si="104"/>
        <v>0.18680644172258543</v>
      </c>
      <c r="M105">
        <f t="shared" si="104"/>
        <v>6.0055465398357981</v>
      </c>
      <c r="N105">
        <f t="shared" si="104"/>
        <v>5.2603460648262228</v>
      </c>
      <c r="O105">
        <f t="shared" si="104"/>
        <v>7.012738026155084</v>
      </c>
      <c r="P105">
        <f t="shared" si="104"/>
        <v>7.1039096580093934</v>
      </c>
      <c r="Q105">
        <f t="shared" si="101"/>
        <v>69.321702833441236</v>
      </c>
      <c r="R105">
        <f t="shared" si="102"/>
        <v>69.304199999999994</v>
      </c>
      <c r="S105">
        <f t="shared" si="103"/>
        <v>0.99974751293280695</v>
      </c>
    </row>
    <row r="106" spans="1:19" x14ac:dyDescent="0.3">
      <c r="B106">
        <v>271</v>
      </c>
      <c r="C106">
        <f t="shared" ref="C106:P106" si="105">C86*C$99</f>
        <v>85.406560094008697</v>
      </c>
      <c r="D106">
        <f t="shared" si="105"/>
        <v>100.93362729579118</v>
      </c>
      <c r="E106">
        <f t="shared" si="105"/>
        <v>99.93779713994563</v>
      </c>
      <c r="F106">
        <f t="shared" si="105"/>
        <v>106.01794784132905</v>
      </c>
      <c r="G106">
        <f t="shared" si="105"/>
        <v>7.4396094918801925</v>
      </c>
      <c r="H106">
        <f t="shared" si="105"/>
        <v>154.88373445452751</v>
      </c>
      <c r="I106">
        <f t="shared" si="105"/>
        <v>30.618442896752846</v>
      </c>
      <c r="J106">
        <f t="shared" si="105"/>
        <v>15.589154015426892</v>
      </c>
      <c r="K106">
        <f t="shared" si="105"/>
        <v>9.1233105622923034</v>
      </c>
      <c r="L106">
        <f t="shared" si="105"/>
        <v>2.0112393673996953</v>
      </c>
      <c r="M106">
        <f t="shared" si="105"/>
        <v>64.702616884510476</v>
      </c>
      <c r="N106">
        <f t="shared" si="105"/>
        <v>64.292252813056521</v>
      </c>
      <c r="O106">
        <f t="shared" si="105"/>
        <v>75.634817342221467</v>
      </c>
      <c r="P106">
        <f t="shared" si="105"/>
        <v>98.339490703701316</v>
      </c>
      <c r="Q106">
        <f t="shared" si="101"/>
        <v>914.93060090284382</v>
      </c>
      <c r="R106">
        <f t="shared" si="102"/>
        <v>915.58547999999996</v>
      </c>
      <c r="S106">
        <f t="shared" si="103"/>
        <v>1.0007157691485125</v>
      </c>
    </row>
    <row r="107" spans="1:19" x14ac:dyDescent="0.3">
      <c r="B107">
        <v>272</v>
      </c>
      <c r="C107">
        <f t="shared" ref="C107:P107" si="106">C87*C$99</f>
        <v>1054.6737847997395</v>
      </c>
      <c r="D107">
        <f t="shared" si="106"/>
        <v>1246.4153877224944</v>
      </c>
      <c r="E107">
        <f t="shared" si="106"/>
        <v>1088.5335667937363</v>
      </c>
      <c r="F107">
        <f t="shared" si="106"/>
        <v>1015.7633561327749</v>
      </c>
      <c r="G107">
        <f t="shared" si="106"/>
        <v>104.26114178936264</v>
      </c>
      <c r="H107">
        <f t="shared" si="106"/>
        <v>1912.6377908356189</v>
      </c>
      <c r="I107">
        <f t="shared" si="106"/>
        <v>333.72856648775343</v>
      </c>
      <c r="J107">
        <f t="shared" si="106"/>
        <v>192.50830438761238</v>
      </c>
      <c r="K107">
        <f t="shared" si="106"/>
        <v>112.66249887649153</v>
      </c>
      <c r="L107">
        <f t="shared" si="106"/>
        <v>24.836516462187706</v>
      </c>
      <c r="M107">
        <f t="shared" si="106"/>
        <v>799.00365687273779</v>
      </c>
      <c r="N107">
        <f t="shared" si="106"/>
        <v>793.93612777532667</v>
      </c>
      <c r="O107">
        <f t="shared" si="106"/>
        <v>934.00388660020019</v>
      </c>
      <c r="P107">
        <f t="shared" si="106"/>
        <v>1214.3807541433482</v>
      </c>
      <c r="Q107">
        <f t="shared" si="101"/>
        <v>10827.345339679383</v>
      </c>
      <c r="R107">
        <f t="shared" si="102"/>
        <v>10833.786529999999</v>
      </c>
      <c r="S107">
        <f t="shared" si="103"/>
        <v>1.0005949002381047</v>
      </c>
    </row>
    <row r="108" spans="1:19" x14ac:dyDescent="0.3">
      <c r="B108">
        <v>274</v>
      </c>
      <c r="C108">
        <f t="shared" ref="C108:P108" si="107">C88*C$99</f>
        <v>7.805851725804815</v>
      </c>
      <c r="D108">
        <f t="shared" si="107"/>
        <v>8.1304425406766772</v>
      </c>
      <c r="E108">
        <f t="shared" si="107"/>
        <v>8.0344181851089829</v>
      </c>
      <c r="F108">
        <f t="shared" si="107"/>
        <v>8.476744863451831</v>
      </c>
      <c r="G108">
        <f t="shared" si="107"/>
        <v>0.76667911194723426</v>
      </c>
      <c r="H108">
        <f t="shared" si="107"/>
        <v>33.890597311210364</v>
      </c>
      <c r="I108">
        <f t="shared" si="107"/>
        <v>2.7926944805237488</v>
      </c>
      <c r="J108">
        <f t="shared" si="107"/>
        <v>1.2596162334435448</v>
      </c>
      <c r="K108">
        <f t="shared" si="107"/>
        <v>0.83448430404095197</v>
      </c>
      <c r="L108">
        <f t="shared" si="107"/>
        <v>0.1833172311868369</v>
      </c>
      <c r="M108">
        <f t="shared" si="107"/>
        <v>5.9014967435845067</v>
      </c>
      <c r="N108">
        <f t="shared" si="107"/>
        <v>5.8737781786491663</v>
      </c>
      <c r="O108">
        <f t="shared" si="107"/>
        <v>6.9079062013517278</v>
      </c>
      <c r="P108">
        <f t="shared" si="107"/>
        <v>7.9323278389078959</v>
      </c>
      <c r="Q108">
        <f t="shared" si="101"/>
        <v>98.790354949888282</v>
      </c>
      <c r="R108">
        <f t="shared" si="102"/>
        <v>98.950999999999993</v>
      </c>
      <c r="S108">
        <f t="shared" si="103"/>
        <v>1.0016261207907715</v>
      </c>
    </row>
    <row r="109" spans="1:19" x14ac:dyDescent="0.3">
      <c r="B109">
        <v>499</v>
      </c>
      <c r="C109">
        <f t="shared" ref="C109:P109" si="108">C89*C$99</f>
        <v>394.71398089148312</v>
      </c>
      <c r="D109">
        <f t="shared" si="108"/>
        <v>411.52175995371749</v>
      </c>
      <c r="E109">
        <f t="shared" si="108"/>
        <v>359.25698329787025</v>
      </c>
      <c r="F109">
        <f t="shared" si="108"/>
        <v>295.40236058588789</v>
      </c>
      <c r="G109">
        <f t="shared" si="108"/>
        <v>23.582065534611043</v>
      </c>
      <c r="H109">
        <f t="shared" si="108"/>
        <v>492.30130504421209</v>
      </c>
      <c r="I109">
        <f t="shared" si="108"/>
        <v>205.87215846549938</v>
      </c>
      <c r="J109">
        <f t="shared" si="108"/>
        <v>104.61246152949425</v>
      </c>
      <c r="K109">
        <f t="shared" si="108"/>
        <v>61.195261388974174</v>
      </c>
      <c r="L109">
        <f t="shared" si="108"/>
        <v>11.932513377812091</v>
      </c>
      <c r="M109">
        <f t="shared" si="108"/>
        <v>383.72623760045025</v>
      </c>
      <c r="N109">
        <f t="shared" si="108"/>
        <v>381.06419346160067</v>
      </c>
      <c r="O109">
        <f t="shared" si="108"/>
        <v>448.38884799771694</v>
      </c>
      <c r="P109">
        <f t="shared" si="108"/>
        <v>582.98985174781592</v>
      </c>
      <c r="Q109">
        <f t="shared" si="101"/>
        <v>4156.5599808771458</v>
      </c>
      <c r="R109">
        <f t="shared" si="102"/>
        <v>4159.0220399999998</v>
      </c>
      <c r="S109">
        <f t="shared" si="103"/>
        <v>1.0005923309501561</v>
      </c>
    </row>
    <row r="110" spans="1:19" x14ac:dyDescent="0.3">
      <c r="B110">
        <v>500</v>
      </c>
      <c r="C110">
        <f t="shared" ref="C110:P110" si="109">C90*C$99</f>
        <v>21.582303076351739</v>
      </c>
      <c r="D110">
        <f t="shared" si="109"/>
        <v>22.46286157044813</v>
      </c>
      <c r="E110">
        <f t="shared" si="109"/>
        <v>19.599713606245476</v>
      </c>
      <c r="F110">
        <f t="shared" si="109"/>
        <v>12.562898762996237</v>
      </c>
      <c r="G110">
        <f t="shared" si="109"/>
        <v>1.0036886166786303</v>
      </c>
      <c r="H110">
        <f t="shared" si="109"/>
        <v>18.556993900937705</v>
      </c>
      <c r="I110">
        <f t="shared" si="109"/>
        <v>9.8895448426923203</v>
      </c>
      <c r="J110">
        <f t="shared" si="109"/>
        <v>19.856158916982075</v>
      </c>
      <c r="K110">
        <f t="shared" si="109"/>
        <v>5.4919149120096975</v>
      </c>
      <c r="L110">
        <f t="shared" si="109"/>
        <v>0.64916659910482521</v>
      </c>
      <c r="M110">
        <f t="shared" si="109"/>
        <v>20.89849680718963</v>
      </c>
      <c r="N110">
        <f t="shared" si="109"/>
        <v>26.660752328128403</v>
      </c>
      <c r="O110">
        <f t="shared" si="109"/>
        <v>27.691681102213042</v>
      </c>
      <c r="P110">
        <f t="shared" si="109"/>
        <v>59.241905988345245</v>
      </c>
      <c r="Q110">
        <f t="shared" si="101"/>
        <v>266.14808103032317</v>
      </c>
      <c r="R110">
        <f t="shared" si="102"/>
        <v>266.43615</v>
      </c>
      <c r="S110">
        <f t="shared" si="103"/>
        <v>1.0010823635044133</v>
      </c>
    </row>
    <row r="111" spans="1:19" x14ac:dyDescent="0.3">
      <c r="B111">
        <v>513</v>
      </c>
      <c r="C111">
        <f t="shared" ref="C111:P111" si="110">C91*C$99</f>
        <v>10.538340401570641</v>
      </c>
      <c r="D111">
        <f t="shared" si="110"/>
        <v>7.5646484125862035</v>
      </c>
      <c r="E111">
        <f t="shared" si="110"/>
        <v>6.5988983076191783</v>
      </c>
      <c r="F111">
        <f t="shared" si="110"/>
        <v>2.916028566080954</v>
      </c>
      <c r="G111">
        <f t="shared" si="110"/>
        <v>0.23307479378998341</v>
      </c>
      <c r="H111">
        <f t="shared" si="110"/>
        <v>5.5192405524967469</v>
      </c>
      <c r="I111">
        <f t="shared" si="110"/>
        <v>2.5976819703344529</v>
      </c>
      <c r="J111">
        <f t="shared" si="110"/>
        <v>2.4655599934882089</v>
      </c>
      <c r="K111">
        <f t="shared" si="110"/>
        <v>5.0354237205876649</v>
      </c>
      <c r="L111">
        <f t="shared" si="110"/>
        <v>0.19307580948898739</v>
      </c>
      <c r="M111">
        <f t="shared" si="110"/>
        <v>7.0393457591178548</v>
      </c>
      <c r="N111">
        <f t="shared" si="110"/>
        <v>13.047208629655586</v>
      </c>
      <c r="O111">
        <f t="shared" si="110"/>
        <v>11.962302737481986</v>
      </c>
      <c r="P111">
        <f t="shared" si="110"/>
        <v>15.553243865517869</v>
      </c>
      <c r="Q111">
        <f t="shared" si="101"/>
        <v>91.264073519816336</v>
      </c>
      <c r="R111">
        <f t="shared" si="102"/>
        <v>91.250529999999998</v>
      </c>
      <c r="S111">
        <f t="shared" si="103"/>
        <v>0.99985160075269486</v>
      </c>
    </row>
    <row r="112" spans="1:19" x14ac:dyDescent="0.3">
      <c r="B112">
        <v>515</v>
      </c>
      <c r="C112">
        <f t="shared" ref="C112:P112" si="111">C92*C$99</f>
        <v>322.61178393589779</v>
      </c>
      <c r="D112">
        <f t="shared" si="111"/>
        <v>336.85226970544227</v>
      </c>
      <c r="E112">
        <f t="shared" si="111"/>
        <v>333.75729381548194</v>
      </c>
      <c r="F112">
        <f t="shared" si="111"/>
        <v>166.23325505706285</v>
      </c>
      <c r="G112">
        <f t="shared" si="111"/>
        <v>13.270454261138505</v>
      </c>
      <c r="H112">
        <f t="shared" si="111"/>
        <v>277.03518768105937</v>
      </c>
      <c r="I112">
        <f t="shared" si="111"/>
        <v>115.85147444139392</v>
      </c>
      <c r="J112">
        <f t="shared" si="111"/>
        <v>66.676618437704221</v>
      </c>
      <c r="K112">
        <f t="shared" si="111"/>
        <v>44.172653587260605</v>
      </c>
      <c r="L112">
        <f t="shared" si="111"/>
        <v>9.8150698522886675</v>
      </c>
      <c r="M112">
        <f t="shared" si="111"/>
        <v>315.08626395178453</v>
      </c>
      <c r="N112">
        <f t="shared" si="111"/>
        <v>311.92114479061922</v>
      </c>
      <c r="O112">
        <f t="shared" si="111"/>
        <v>416.5626708519062</v>
      </c>
      <c r="P112">
        <f t="shared" si="111"/>
        <v>421.2383758992533</v>
      </c>
      <c r="Q112">
        <f t="shared" si="101"/>
        <v>3151.0845162682936</v>
      </c>
      <c r="R112">
        <f t="shared" si="102"/>
        <v>3151.4159800000002</v>
      </c>
      <c r="S112">
        <f t="shared" si="103"/>
        <v>1.0001051903654108</v>
      </c>
    </row>
    <row r="113" spans="1:19" x14ac:dyDescent="0.3">
      <c r="B113">
        <v>516</v>
      </c>
      <c r="C113">
        <f t="shared" ref="C113:P113" si="112">C93*C$99</f>
        <v>459.94584252901114</v>
      </c>
      <c r="D113">
        <f t="shared" si="112"/>
        <v>480.24842461509201</v>
      </c>
      <c r="E113">
        <f t="shared" si="112"/>
        <v>419.57875696280104</v>
      </c>
      <c r="F113">
        <f t="shared" si="112"/>
        <v>209.18365211906325</v>
      </c>
      <c r="G113">
        <f t="shared" si="112"/>
        <v>16.700617194030766</v>
      </c>
      <c r="H113">
        <f t="shared" si="112"/>
        <v>348.81839833795107</v>
      </c>
      <c r="I113">
        <f t="shared" si="112"/>
        <v>128.54844291560951</v>
      </c>
      <c r="J113">
        <f t="shared" si="112"/>
        <v>83.929346120123142</v>
      </c>
      <c r="K113">
        <f t="shared" si="112"/>
        <v>62.976708795521482</v>
      </c>
      <c r="L113">
        <f t="shared" si="112"/>
        <v>12.321157482651417</v>
      </c>
      <c r="M113">
        <f t="shared" si="112"/>
        <v>395.83165833155925</v>
      </c>
      <c r="N113">
        <f t="shared" si="112"/>
        <v>444.70425721287836</v>
      </c>
      <c r="O113">
        <f t="shared" si="112"/>
        <v>593.89110426662182</v>
      </c>
      <c r="P113">
        <f t="shared" si="112"/>
        <v>529.91724424310166</v>
      </c>
      <c r="Q113">
        <f t="shared" si="101"/>
        <v>4186.5956111260157</v>
      </c>
      <c r="R113">
        <f t="shared" si="102"/>
        <v>4185.9736700000003</v>
      </c>
      <c r="S113">
        <f t="shared" si="103"/>
        <v>0.99985144466201548</v>
      </c>
    </row>
    <row r="114" spans="1:19" x14ac:dyDescent="0.3">
      <c r="B114">
        <v>517</v>
      </c>
      <c r="C114">
        <f t="shared" ref="C114:P114" si="113">C94*C$99</f>
        <v>24.747291453400599</v>
      </c>
      <c r="D114">
        <f t="shared" si="113"/>
        <v>25.787057153974956</v>
      </c>
      <c r="E114">
        <f t="shared" si="113"/>
        <v>22.507157796167288</v>
      </c>
      <c r="F114">
        <f t="shared" si="113"/>
        <v>11.246541494264349</v>
      </c>
      <c r="G114">
        <f t="shared" si="113"/>
        <v>0.89857327306156465</v>
      </c>
      <c r="H114">
        <f t="shared" si="113"/>
        <v>18.788511534456504</v>
      </c>
      <c r="I114">
        <f t="shared" si="113"/>
        <v>8.8600301573173432</v>
      </c>
      <c r="J114">
        <f t="shared" si="113"/>
        <v>5.7898994936245671</v>
      </c>
      <c r="K114">
        <f t="shared" si="113"/>
        <v>7.1505771341459869</v>
      </c>
      <c r="L114">
        <f t="shared" si="113"/>
        <v>0.7469856146999142</v>
      </c>
      <c r="M114">
        <f t="shared" si="113"/>
        <v>27.234328489296352</v>
      </c>
      <c r="N114">
        <f t="shared" si="113"/>
        <v>57.403724610686432</v>
      </c>
      <c r="O114">
        <f t="shared" si="113"/>
        <v>40.861373970548271</v>
      </c>
      <c r="P114">
        <f t="shared" si="113"/>
        <v>53.127472861286002</v>
      </c>
      <c r="Q114">
        <f t="shared" si="101"/>
        <v>305.14952503693013</v>
      </c>
      <c r="R114">
        <f t="shared" si="102"/>
        <v>305.32350000000002</v>
      </c>
      <c r="S114">
        <f t="shared" si="103"/>
        <v>1.0005701302109149</v>
      </c>
    </row>
    <row r="115" spans="1:19" x14ac:dyDescent="0.3">
      <c r="B115">
        <v>518</v>
      </c>
      <c r="C115">
        <f t="shared" ref="C115:P115" si="114">C95*C$99</f>
        <v>16.223108818105509</v>
      </c>
      <c r="D115">
        <f t="shared" si="114"/>
        <v>16.922405328209287</v>
      </c>
      <c r="E115">
        <f t="shared" si="114"/>
        <v>14.774452888813389</v>
      </c>
      <c r="F115">
        <f t="shared" si="114"/>
        <v>7.3760004755074196</v>
      </c>
      <c r="G115">
        <f t="shared" si="114"/>
        <v>0.58906050455537184</v>
      </c>
      <c r="H115">
        <f t="shared" si="114"/>
        <v>12.31279173043791</v>
      </c>
      <c r="I115">
        <f t="shared" si="114"/>
        <v>5.1334497243327339</v>
      </c>
      <c r="J115">
        <f t="shared" si="114"/>
        <v>2.9611840319537497</v>
      </c>
      <c r="K115">
        <f t="shared" si="114"/>
        <v>2.8493059946440153</v>
      </c>
      <c r="L115">
        <f t="shared" si="114"/>
        <v>0.43313320577388847</v>
      </c>
      <c r="M115">
        <f t="shared" si="114"/>
        <v>17.908930754320384</v>
      </c>
      <c r="N115">
        <f t="shared" si="114"/>
        <v>20.120113136342194</v>
      </c>
      <c r="O115">
        <f t="shared" si="114"/>
        <v>30.493787349081199</v>
      </c>
      <c r="P115">
        <f t="shared" si="114"/>
        <v>23.975472989380496</v>
      </c>
      <c r="Q115">
        <f t="shared" si="101"/>
        <v>172.07319693145755</v>
      </c>
      <c r="R115">
        <f t="shared" si="102"/>
        <v>172.10543000000001</v>
      </c>
      <c r="S115">
        <f t="shared" si="103"/>
        <v>1.0001873218439437</v>
      </c>
    </row>
    <row r="116" spans="1:19" x14ac:dyDescent="0.3">
      <c r="B116">
        <v>519</v>
      </c>
      <c r="C116">
        <f t="shared" ref="C116:P116" si="115">C96*C$99</f>
        <v>7.1568728087444642</v>
      </c>
      <c r="D116">
        <f t="shared" si="115"/>
        <v>7.4559644318221778</v>
      </c>
      <c r="E116">
        <f t="shared" si="115"/>
        <v>6.5070186793516882</v>
      </c>
      <c r="F116">
        <f t="shared" si="115"/>
        <v>3.6827020623759958</v>
      </c>
      <c r="G116">
        <f t="shared" si="115"/>
        <v>0.29423958001554779</v>
      </c>
      <c r="H116">
        <f t="shared" si="115"/>
        <v>5.4369956561710673</v>
      </c>
      <c r="I116">
        <f t="shared" si="115"/>
        <v>2.9012342460752545</v>
      </c>
      <c r="J116">
        <f t="shared" si="115"/>
        <v>3.1195512769909715</v>
      </c>
      <c r="K116">
        <f t="shared" si="115"/>
        <v>1.8242834281497968</v>
      </c>
      <c r="L116">
        <f t="shared" si="115"/>
        <v>0.21583083212755141</v>
      </c>
      <c r="M116">
        <f t="shared" si="115"/>
        <v>7.8689705191194061</v>
      </c>
      <c r="N116">
        <f t="shared" si="115"/>
        <v>12.88201022849913</v>
      </c>
      <c r="O116">
        <f t="shared" si="115"/>
        <v>11.806310820967294</v>
      </c>
      <c r="P116">
        <f t="shared" si="115"/>
        <v>25.384626687222937</v>
      </c>
      <c r="Q116">
        <f t="shared" si="101"/>
        <v>96.536611257633282</v>
      </c>
      <c r="R116">
        <f t="shared" si="102"/>
        <v>96.640860000000004</v>
      </c>
      <c r="S116">
        <f t="shared" si="103"/>
        <v>1.001079888148223</v>
      </c>
    </row>
    <row r="117" spans="1:19" x14ac:dyDescent="0.3">
      <c r="A117" t="s">
        <v>18</v>
      </c>
      <c r="C117">
        <f>SUM(C103:C116)</f>
        <v>3149.5780000000009</v>
      </c>
      <c r="D117">
        <f t="shared" ref="D117" si="116">SUM(D103:D116)</f>
        <v>3026.7680000000005</v>
      </c>
      <c r="E117">
        <f t="shared" ref="E117" si="117">SUM(E103:E116)</f>
        <v>2624.5980000000004</v>
      </c>
      <c r="F117">
        <f t="shared" ref="F117" si="118">SUM(F103:F116)</f>
        <v>1977.7260000000001</v>
      </c>
      <c r="G117">
        <f t="shared" ref="G117" si="119">SUM(G103:G116)</f>
        <v>180.13000000000005</v>
      </c>
      <c r="H117">
        <f t="shared" ref="H117" si="120">SUM(H103:H116)</f>
        <v>3484.9700000000007</v>
      </c>
      <c r="I117">
        <f t="shared" ref="I117" si="121">SUM(I103:I116)</f>
        <v>911.82599999999979</v>
      </c>
      <c r="J117">
        <f t="shared" ref="J117" si="122">SUM(J103:J116)</f>
        <v>536.34400000000016</v>
      </c>
      <c r="K117">
        <f t="shared" ref="K117" si="123">SUM(K103:K116)</f>
        <v>348.24799999999988</v>
      </c>
      <c r="L117">
        <f t="shared" ref="L117" si="124">SUM(L103:L116)</f>
        <v>68.835999999999984</v>
      </c>
      <c r="M117">
        <f t="shared" ref="M117" si="125">SUM(M103:M116)</f>
        <v>2244.847999999999</v>
      </c>
      <c r="N117">
        <f t="shared" ref="N117" si="126">SUM(N103:N116)</f>
        <v>2307.2539999999999</v>
      </c>
      <c r="O117">
        <f t="shared" ref="O117" si="127">SUM(O103:O116)</f>
        <v>2808.150000000001</v>
      </c>
      <c r="P117">
        <f t="shared" ref="P117" si="128">SUM(P103:P116)</f>
        <v>3245.0100000000011</v>
      </c>
      <c r="Q117">
        <f>SUM(C117:P117)</f>
        <v>26914.286000000004</v>
      </c>
      <c r="R117">
        <f>SUM(R103:R116)</f>
        <v>26914.28602</v>
      </c>
    </row>
    <row r="118" spans="1:19" x14ac:dyDescent="0.3">
      <c r="A118" t="s">
        <v>19</v>
      </c>
      <c r="C118">
        <f>C58</f>
        <v>3149.578</v>
      </c>
      <c r="D118">
        <f t="shared" ref="D118:P118" si="129">D58</f>
        <v>3026.768</v>
      </c>
      <c r="E118">
        <f t="shared" si="129"/>
        <v>2624.598</v>
      </c>
      <c r="F118">
        <f t="shared" si="129"/>
        <v>1977.7260000000001</v>
      </c>
      <c r="G118">
        <f t="shared" si="129"/>
        <v>180.13</v>
      </c>
      <c r="H118">
        <f t="shared" si="129"/>
        <v>3484.97</v>
      </c>
      <c r="I118">
        <f t="shared" si="129"/>
        <v>911.82600000000002</v>
      </c>
      <c r="J118">
        <f t="shared" si="129"/>
        <v>536.34400000000005</v>
      </c>
      <c r="K118">
        <f t="shared" si="129"/>
        <v>348.24799999999999</v>
      </c>
      <c r="L118">
        <f t="shared" si="129"/>
        <v>68.835999999999999</v>
      </c>
      <c r="M118">
        <f t="shared" si="129"/>
        <v>2244.848</v>
      </c>
      <c r="N118">
        <f t="shared" si="129"/>
        <v>2307.2539999999999</v>
      </c>
      <c r="O118">
        <f t="shared" si="129"/>
        <v>2808.15</v>
      </c>
      <c r="P118">
        <f t="shared" si="129"/>
        <v>3245.01</v>
      </c>
      <c r="Q118">
        <f>SUM(Q103:Q117)</f>
        <v>53828.572</v>
      </c>
    </row>
    <row r="119" spans="1:19" x14ac:dyDescent="0.3">
      <c r="C119">
        <f>C118/C117</f>
        <v>0.99999999999999967</v>
      </c>
      <c r="D119">
        <f t="shared" ref="D119" si="130">D118/D117</f>
        <v>0.99999999999999989</v>
      </c>
      <c r="E119">
        <f t="shared" ref="E119" si="131">E118/E117</f>
        <v>0.99999999999999978</v>
      </c>
      <c r="F119">
        <f t="shared" ref="F119" si="132">F118/F117</f>
        <v>1</v>
      </c>
      <c r="G119">
        <f t="shared" ref="G119" si="133">G118/G117</f>
        <v>0.99999999999999967</v>
      </c>
      <c r="H119">
        <f t="shared" ref="H119" si="134">H118/H117</f>
        <v>0.99999999999999978</v>
      </c>
      <c r="I119">
        <f t="shared" ref="I119" si="135">I118/I117</f>
        <v>1.0000000000000002</v>
      </c>
      <c r="J119">
        <f t="shared" ref="J119" si="136">J118/J117</f>
        <v>0.99999999999999978</v>
      </c>
      <c r="K119">
        <f t="shared" ref="K119" si="137">K118/K117</f>
        <v>1.0000000000000002</v>
      </c>
      <c r="L119">
        <f t="shared" ref="L119" si="138">L118/L117</f>
        <v>1.0000000000000002</v>
      </c>
      <c r="M119">
        <f t="shared" ref="M119" si="139">M118/M117</f>
        <v>1.0000000000000004</v>
      </c>
      <c r="N119">
        <f t="shared" ref="N119" si="140">N118/N117</f>
        <v>1</v>
      </c>
      <c r="O119">
        <f t="shared" ref="O119" si="141">O118/O117</f>
        <v>0.99999999999999967</v>
      </c>
      <c r="P119">
        <f t="shared" ref="P119" si="142">P118/P117</f>
        <v>0.99999999999999967</v>
      </c>
    </row>
    <row r="120" spans="1:19" x14ac:dyDescent="0.3">
      <c r="A120" s="1"/>
    </row>
    <row r="121" spans="1:19" x14ac:dyDescent="0.3">
      <c r="A121" s="1" t="s">
        <v>65</v>
      </c>
    </row>
    <row r="122" spans="1:19" x14ac:dyDescent="0.3">
      <c r="C122">
        <v>263</v>
      </c>
      <c r="D122">
        <v>264</v>
      </c>
      <c r="E122">
        <v>269</v>
      </c>
      <c r="F122">
        <v>271</v>
      </c>
      <c r="G122">
        <v>272</v>
      </c>
      <c r="H122">
        <v>274</v>
      </c>
      <c r="I122">
        <v>499</v>
      </c>
      <c r="J122">
        <v>500</v>
      </c>
      <c r="K122">
        <v>513</v>
      </c>
      <c r="L122">
        <v>515</v>
      </c>
      <c r="M122">
        <v>516</v>
      </c>
      <c r="N122">
        <v>517</v>
      </c>
      <c r="O122">
        <v>518</v>
      </c>
      <c r="P122">
        <v>519</v>
      </c>
      <c r="Q122" t="s">
        <v>17</v>
      </c>
      <c r="R122" t="s">
        <v>20</v>
      </c>
    </row>
    <row r="123" spans="1:19" x14ac:dyDescent="0.3">
      <c r="A123" t="s">
        <v>10</v>
      </c>
      <c r="B123">
        <v>263</v>
      </c>
      <c r="C123">
        <f t="shared" ref="C123:P123" si="143">C103*$S103</f>
        <v>697.08895370886171</v>
      </c>
      <c r="D123">
        <f t="shared" si="143"/>
        <v>303.09803919330284</v>
      </c>
      <c r="E123">
        <f t="shared" si="143"/>
        <v>206.17502853850021</v>
      </c>
      <c r="F123">
        <f t="shared" si="143"/>
        <v>116.65313624787922</v>
      </c>
      <c r="G123">
        <f t="shared" si="143"/>
        <v>9.3179187002980033</v>
      </c>
      <c r="H123">
        <f t="shared" si="143"/>
        <v>172.11066527787708</v>
      </c>
      <c r="I123">
        <f t="shared" si="143"/>
        <v>55.880056695079176</v>
      </c>
      <c r="J123">
        <f t="shared" si="143"/>
        <v>32.293466559657922</v>
      </c>
      <c r="K123">
        <f t="shared" si="143"/>
        <v>31.039616260645424</v>
      </c>
      <c r="L123">
        <f t="shared" si="143"/>
        <v>4.7041907081206098</v>
      </c>
      <c r="M123">
        <f t="shared" si="143"/>
        <v>171.50996284275169</v>
      </c>
      <c r="N123">
        <f t="shared" si="143"/>
        <v>150.68323794958195</v>
      </c>
      <c r="O123">
        <f t="shared" si="143"/>
        <v>177.17069039736757</v>
      </c>
      <c r="P123">
        <f t="shared" si="143"/>
        <v>179.71986692007636</v>
      </c>
      <c r="Q123">
        <f>Q103*$S103</f>
        <v>2307.4448299999999</v>
      </c>
      <c r="R123">
        <f>R43</f>
        <v>2307.4448299999999</v>
      </c>
      <c r="S123">
        <f>R123/Q123</f>
        <v>1</v>
      </c>
    </row>
    <row r="124" spans="1:19" x14ac:dyDescent="0.3">
      <c r="B124">
        <v>264</v>
      </c>
      <c r="C124">
        <f t="shared" ref="C124:Q124" si="144">C104*$S104</f>
        <v>36.195266237035476</v>
      </c>
      <c r="D124">
        <f t="shared" si="144"/>
        <v>48.678290202721918</v>
      </c>
      <c r="E124">
        <f t="shared" si="144"/>
        <v>29.145991294548754</v>
      </c>
      <c r="F124">
        <f t="shared" si="144"/>
        <v>16.463028074124356</v>
      </c>
      <c r="G124">
        <f t="shared" si="144"/>
        <v>1.3142488305514535</v>
      </c>
      <c r="H124">
        <f t="shared" si="144"/>
        <v>24.230630918804398</v>
      </c>
      <c r="I124">
        <f t="shared" si="144"/>
        <v>6.957220715868166</v>
      </c>
      <c r="J124">
        <f t="shared" si="144"/>
        <v>4.0162579096698261</v>
      </c>
      <c r="K124">
        <f t="shared" si="144"/>
        <v>3.0119761566807726</v>
      </c>
      <c r="L124">
        <f t="shared" si="144"/>
        <v>0.58656050834699403</v>
      </c>
      <c r="M124">
        <f t="shared" si="144"/>
        <v>21.385393839998034</v>
      </c>
      <c r="N124">
        <f t="shared" si="144"/>
        <v>18.750277616908587</v>
      </c>
      <c r="O124">
        <f t="shared" si="144"/>
        <v>24.989096830742589</v>
      </c>
      <c r="P124">
        <f t="shared" si="144"/>
        <v>25.321580863998648</v>
      </c>
      <c r="Q124">
        <f t="shared" si="144"/>
        <v>261.04581999999999</v>
      </c>
      <c r="R124">
        <f t="shared" ref="R124:R136" si="145">R44</f>
        <v>261.04581999999999</v>
      </c>
      <c r="S124">
        <f t="shared" ref="S124:S136" si="146">R124/Q124</f>
        <v>1</v>
      </c>
    </row>
    <row r="125" spans="1:19" x14ac:dyDescent="0.3">
      <c r="B125">
        <v>269</v>
      </c>
      <c r="C125">
        <f t="shared" ref="C125:Q125" si="147">C105*$S105</f>
        <v>7.911936361246994</v>
      </c>
      <c r="D125">
        <f t="shared" si="147"/>
        <v>9.3660593245762733</v>
      </c>
      <c r="E125">
        <f t="shared" si="147"/>
        <v>9.2892091211533856</v>
      </c>
      <c r="F125">
        <f t="shared" si="147"/>
        <v>5.2381952643855092</v>
      </c>
      <c r="G125">
        <f t="shared" si="147"/>
        <v>0.41787975881650946</v>
      </c>
      <c r="H125">
        <f t="shared" si="147"/>
        <v>7.6945467676002268</v>
      </c>
      <c r="I125">
        <f t="shared" si="147"/>
        <v>1.9517593537770996</v>
      </c>
      <c r="J125">
        <f t="shared" si="147"/>
        <v>1.1258547259605942</v>
      </c>
      <c r="K125">
        <f t="shared" si="147"/>
        <v>0.74586852130034187</v>
      </c>
      <c r="L125">
        <f t="shared" si="147"/>
        <v>0.18675927551198213</v>
      </c>
      <c r="M125">
        <f t="shared" si="147"/>
        <v>6.0040302170030637</v>
      </c>
      <c r="N125">
        <f t="shared" si="147"/>
        <v>5.2590178954758944</v>
      </c>
      <c r="O125">
        <f t="shared" si="147"/>
        <v>7.0109674004978668</v>
      </c>
      <c r="P125">
        <f t="shared" si="147"/>
        <v>7.1021160126942382</v>
      </c>
      <c r="Q125">
        <f t="shared" si="147"/>
        <v>69.304199999999994</v>
      </c>
      <c r="R125">
        <f t="shared" si="145"/>
        <v>69.304199999999994</v>
      </c>
      <c r="S125">
        <f t="shared" si="146"/>
        <v>1</v>
      </c>
    </row>
    <row r="126" spans="1:19" x14ac:dyDescent="0.3">
      <c r="B126">
        <v>271</v>
      </c>
      <c r="C126">
        <f t="shared" ref="C126:Q126" si="148">C106*$S106</f>
        <v>85.467691474804568</v>
      </c>
      <c r="D126">
        <f t="shared" si="148"/>
        <v>101.00587247225697</v>
      </c>
      <c r="E126">
        <f t="shared" si="148"/>
        <v>100.0093295319087</v>
      </c>
      <c r="F126">
        <f t="shared" si="148"/>
        <v>106.09383221758247</v>
      </c>
      <c r="G126">
        <f t="shared" si="148"/>
        <v>7.4449345348314608</v>
      </c>
      <c r="H126">
        <f t="shared" si="148"/>
        <v>154.99459545325647</v>
      </c>
      <c r="I126">
        <f t="shared" si="148"/>
        <v>30.640358633553831</v>
      </c>
      <c r="J126">
        <f t="shared" si="148"/>
        <v>15.600312250922544</v>
      </c>
      <c r="K126">
        <f t="shared" si="148"/>
        <v>9.1298407465250904</v>
      </c>
      <c r="L126">
        <f t="shared" si="148"/>
        <v>2.0126789504891538</v>
      </c>
      <c r="M126">
        <f t="shared" si="148"/>
        <v>64.748929021504424</v>
      </c>
      <c r="N126">
        <f t="shared" si="148"/>
        <v>64.338271224108468</v>
      </c>
      <c r="O126">
        <f t="shared" si="148"/>
        <v>75.688954411028405</v>
      </c>
      <c r="P126">
        <f t="shared" si="148"/>
        <v>98.409879077227458</v>
      </c>
      <c r="Q126">
        <f t="shared" si="148"/>
        <v>915.58548000000008</v>
      </c>
      <c r="R126">
        <f t="shared" si="145"/>
        <v>915.58547999999996</v>
      </c>
      <c r="S126">
        <f t="shared" si="146"/>
        <v>0.99999999999999989</v>
      </c>
    </row>
    <row r="127" spans="1:19" x14ac:dyDescent="0.3">
      <c r="B127">
        <v>272</v>
      </c>
      <c r="C127">
        <f t="shared" ref="C127:Q127" si="149">C107*$S107</f>
        <v>1055.3012104854397</v>
      </c>
      <c r="D127">
        <f t="shared" si="149"/>
        <v>1247.156880533428</v>
      </c>
      <c r="E127">
        <f t="shared" si="149"/>
        <v>1089.1811356718069</v>
      </c>
      <c r="F127">
        <f t="shared" si="149"/>
        <v>1016.3676339951963</v>
      </c>
      <c r="G127">
        <f t="shared" si="149"/>
        <v>104.3231667674382</v>
      </c>
      <c r="H127">
        <f t="shared" si="149"/>
        <v>1913.7756195127952</v>
      </c>
      <c r="I127">
        <f t="shared" si="149"/>
        <v>333.92710169141935</v>
      </c>
      <c r="J127">
        <f t="shared" si="149"/>
        <v>192.62282762372971</v>
      </c>
      <c r="K127">
        <f t="shared" si="149"/>
        <v>112.72952182389862</v>
      </c>
      <c r="L127">
        <f t="shared" si="149"/>
        <v>24.851291711744754</v>
      </c>
      <c r="M127">
        <f t="shared" si="149"/>
        <v>799.47898433845796</v>
      </c>
      <c r="N127">
        <f t="shared" si="149"/>
        <v>794.40844056678009</v>
      </c>
      <c r="O127">
        <f t="shared" si="149"/>
        <v>934.55952573472939</v>
      </c>
      <c r="P127">
        <f t="shared" si="149"/>
        <v>1215.1031895431379</v>
      </c>
      <c r="Q127">
        <f t="shared" si="149"/>
        <v>10833.786529999999</v>
      </c>
      <c r="R127">
        <f t="shared" si="145"/>
        <v>10833.786529999999</v>
      </c>
      <c r="S127">
        <f t="shared" si="146"/>
        <v>1</v>
      </c>
    </row>
    <row r="128" spans="1:19" x14ac:dyDescent="0.3">
      <c r="B128">
        <v>274</v>
      </c>
      <c r="C128">
        <f t="shared" ref="C128:Q128" si="150">C108*$S108</f>
        <v>7.8185449835858263</v>
      </c>
      <c r="D128">
        <f t="shared" si="150"/>
        <v>8.1436636223302443</v>
      </c>
      <c r="E128">
        <f t="shared" si="150"/>
        <v>8.0474831195615408</v>
      </c>
      <c r="F128">
        <f t="shared" si="150"/>
        <v>8.4905290745123558</v>
      </c>
      <c r="G128">
        <f t="shared" si="150"/>
        <v>0.76792582479102189</v>
      </c>
      <c r="H128">
        <f t="shared" si="150"/>
        <v>33.945707516109785</v>
      </c>
      <c r="I128">
        <f t="shared" si="150"/>
        <v>2.7972357390808011</v>
      </c>
      <c r="J128">
        <f t="shared" si="150"/>
        <v>1.2616645215891407</v>
      </c>
      <c r="K128">
        <f t="shared" si="150"/>
        <v>0.83584127631732541</v>
      </c>
      <c r="L128">
        <f t="shared" si="150"/>
        <v>0.18361532714777648</v>
      </c>
      <c r="M128">
        <f t="shared" si="150"/>
        <v>5.9110932901359199</v>
      </c>
      <c r="N128">
        <f t="shared" si="150"/>
        <v>5.8833296514658473</v>
      </c>
      <c r="O128">
        <f t="shared" si="150"/>
        <v>6.9191392912464451</v>
      </c>
      <c r="P128">
        <f t="shared" si="150"/>
        <v>7.9452267621259596</v>
      </c>
      <c r="Q128">
        <f t="shared" si="150"/>
        <v>98.950999999999993</v>
      </c>
      <c r="R128">
        <f t="shared" si="145"/>
        <v>98.950999999999993</v>
      </c>
      <c r="S128">
        <f t="shared" si="146"/>
        <v>1</v>
      </c>
    </row>
    <row r="129" spans="1:19" x14ac:dyDescent="0.3">
      <c r="B129">
        <v>499</v>
      </c>
      <c r="C129">
        <f t="shared" ref="C129:Q129" si="151">C109*$S109</f>
        <v>394.94778219882448</v>
      </c>
      <c r="D129">
        <f t="shared" si="151"/>
        <v>411.76551702880079</v>
      </c>
      <c r="E129">
        <f t="shared" si="151"/>
        <v>359.46978232813728</v>
      </c>
      <c r="F129">
        <f t="shared" si="151"/>
        <v>295.57733654681209</v>
      </c>
      <c r="G129">
        <f t="shared" si="151"/>
        <v>23.596033921895803</v>
      </c>
      <c r="H129">
        <f t="shared" si="151"/>
        <v>492.592910343992</v>
      </c>
      <c r="I129">
        <f t="shared" si="151"/>
        <v>205.99410291673394</v>
      </c>
      <c r="J129">
        <f t="shared" si="151"/>
        <v>104.67442672823019</v>
      </c>
      <c r="K129">
        <f t="shared" si="151"/>
        <v>61.231509236297754</v>
      </c>
      <c r="L129">
        <f t="shared" si="151"/>
        <v>11.939581374798921</v>
      </c>
      <c r="M129">
        <f t="shared" si="151"/>
        <v>383.95353052736795</v>
      </c>
      <c r="N129">
        <f t="shared" si="151"/>
        <v>381.28990957738426</v>
      </c>
      <c r="O129">
        <f t="shared" si="151"/>
        <v>448.65444259009081</v>
      </c>
      <c r="P129">
        <f t="shared" si="151"/>
        <v>583.33517468063303</v>
      </c>
      <c r="Q129">
        <f t="shared" si="151"/>
        <v>4159.0220399999998</v>
      </c>
      <c r="R129">
        <f t="shared" si="145"/>
        <v>4159.0220399999998</v>
      </c>
      <c r="S129">
        <f t="shared" si="146"/>
        <v>1</v>
      </c>
    </row>
    <row r="130" spans="1:19" x14ac:dyDescent="0.3">
      <c r="B130">
        <v>500</v>
      </c>
      <c r="C130">
        <f t="shared" ref="C130:Q130" si="152">C110*$S110</f>
        <v>21.605662973542767</v>
      </c>
      <c r="D130">
        <f t="shared" si="152"/>
        <v>22.487174552016668</v>
      </c>
      <c r="E130">
        <f t="shared" si="152"/>
        <v>19.620927620949828</v>
      </c>
      <c r="F130">
        <f t="shared" si="152"/>
        <v>12.576496386126943</v>
      </c>
      <c r="G130">
        <f t="shared" si="152"/>
        <v>1.0047749726071182</v>
      </c>
      <c r="H130">
        <f t="shared" si="152"/>
        <v>18.577079313887701</v>
      </c>
      <c r="I130">
        <f t="shared" si="152"/>
        <v>9.9002489251053092</v>
      </c>
      <c r="J130">
        <f t="shared" si="152"/>
        <v>19.877650498731647</v>
      </c>
      <c r="K130">
        <f t="shared" si="152"/>
        <v>5.4978591602798002</v>
      </c>
      <c r="L130">
        <f t="shared" si="152"/>
        <v>0.64986923333998037</v>
      </c>
      <c r="M130">
        <f t="shared" si="152"/>
        <v>20.92111657743083</v>
      </c>
      <c r="N130">
        <f t="shared" si="152"/>
        <v>26.68960895344857</v>
      </c>
      <c r="O130">
        <f t="shared" si="152"/>
        <v>27.721653567213927</v>
      </c>
      <c r="P130">
        <f t="shared" si="152"/>
        <v>59.30602726531891</v>
      </c>
      <c r="Q130">
        <f t="shared" si="152"/>
        <v>266.43615</v>
      </c>
      <c r="R130">
        <f t="shared" si="145"/>
        <v>266.43615</v>
      </c>
      <c r="S130">
        <f t="shared" si="146"/>
        <v>1</v>
      </c>
    </row>
    <row r="131" spans="1:19" x14ac:dyDescent="0.3">
      <c r="B131">
        <v>513</v>
      </c>
      <c r="C131">
        <f t="shared" ref="C131:Q131" si="153">C111*$S111</f>
        <v>10.536776519787203</v>
      </c>
      <c r="D131">
        <f t="shared" si="153"/>
        <v>7.563525824455648</v>
      </c>
      <c r="E131">
        <f t="shared" si="153"/>
        <v>6.5979190360772844</v>
      </c>
      <c r="F131">
        <f t="shared" si="153"/>
        <v>2.9155958296366271</v>
      </c>
      <c r="G131">
        <f t="shared" si="153"/>
        <v>0.23304020566601918</v>
      </c>
      <c r="H131">
        <f t="shared" si="153"/>
        <v>5.5184215013530604</v>
      </c>
      <c r="I131">
        <f t="shared" si="153"/>
        <v>2.597296476285317</v>
      </c>
      <c r="J131">
        <f t="shared" si="153"/>
        <v>2.4651941062409897</v>
      </c>
      <c r="K131">
        <f t="shared" si="153"/>
        <v>5.0346764674976674</v>
      </c>
      <c r="L131">
        <f t="shared" si="153"/>
        <v>0.19304715718418639</v>
      </c>
      <c r="M131">
        <f t="shared" si="153"/>
        <v>7.0383011255056811</v>
      </c>
      <c r="N131">
        <f t="shared" si="153"/>
        <v>13.045272433715512</v>
      </c>
      <c r="O131">
        <f t="shared" si="153"/>
        <v>11.960527540759708</v>
      </c>
      <c r="P131">
        <f t="shared" si="153"/>
        <v>15.550935775835073</v>
      </c>
      <c r="Q131">
        <f t="shared" si="153"/>
        <v>91.250529999999998</v>
      </c>
      <c r="R131">
        <f t="shared" si="145"/>
        <v>91.250529999999998</v>
      </c>
      <c r="S131">
        <f t="shared" si="146"/>
        <v>1</v>
      </c>
    </row>
    <row r="132" spans="1:19" x14ac:dyDescent="0.3">
      <c r="B132">
        <v>515</v>
      </c>
      <c r="C132">
        <f t="shared" ref="C132:Q132" si="154">C112*$S112</f>
        <v>322.64571958733586</v>
      </c>
      <c r="D132">
        <f t="shared" si="154"/>
        <v>336.88770331878203</v>
      </c>
      <c r="E132">
        <f t="shared" si="154"/>
        <v>333.79240186717692</v>
      </c>
      <c r="F132">
        <f t="shared" si="154"/>
        <v>166.25074119390572</v>
      </c>
      <c r="G132">
        <f t="shared" si="154"/>
        <v>13.271850185071402</v>
      </c>
      <c r="H132">
        <f t="shared" si="154"/>
        <v>277.06432911368319</v>
      </c>
      <c r="I132">
        <f t="shared" si="154"/>
        <v>115.86366090032379</v>
      </c>
      <c r="J132">
        <f t="shared" si="154"/>
        <v>66.683632175562039</v>
      </c>
      <c r="K132">
        <f t="shared" si="154"/>
        <v>44.177300124832612</v>
      </c>
      <c r="L132">
        <f t="shared" si="154"/>
        <v>9.8161023030729613</v>
      </c>
      <c r="M132">
        <f t="shared" si="154"/>
        <v>315.11940799102553</v>
      </c>
      <c r="N132">
        <f t="shared" si="154"/>
        <v>311.9539558898191</v>
      </c>
      <c r="O132">
        <f t="shared" si="154"/>
        <v>416.6064892314696</v>
      </c>
      <c r="P132">
        <f t="shared" si="154"/>
        <v>421.28268611793919</v>
      </c>
      <c r="Q132">
        <f t="shared" si="154"/>
        <v>3151.4159800000002</v>
      </c>
      <c r="R132">
        <f t="shared" si="145"/>
        <v>3151.4159800000002</v>
      </c>
      <c r="S132">
        <f t="shared" si="146"/>
        <v>1</v>
      </c>
    </row>
    <row r="133" spans="1:19" x14ac:dyDescent="0.3">
      <c r="B133">
        <v>516</v>
      </c>
      <c r="C133">
        <f t="shared" ref="C133:Q133" si="155">C113*$S113</f>
        <v>459.87751511891969</v>
      </c>
      <c r="D133">
        <f t="shared" si="155"/>
        <v>480.1770811480568</v>
      </c>
      <c r="E133">
        <f t="shared" si="155"/>
        <v>419.51642629874931</v>
      </c>
      <c r="F133">
        <f t="shared" si="155"/>
        <v>209.15257677092188</v>
      </c>
      <c r="G133">
        <f t="shared" si="155"/>
        <v>16.698136228198958</v>
      </c>
      <c r="H133">
        <f t="shared" si="155"/>
        <v>348.76657950289075</v>
      </c>
      <c r="I133">
        <f t="shared" si="155"/>
        <v>128.52934635822481</v>
      </c>
      <c r="J133">
        <f t="shared" si="155"/>
        <v>83.916877967743446</v>
      </c>
      <c r="K133">
        <f t="shared" si="155"/>
        <v>62.96735326926121</v>
      </c>
      <c r="L133">
        <f t="shared" si="155"/>
        <v>12.319327108937221</v>
      </c>
      <c r="M133">
        <f t="shared" si="155"/>
        <v>395.77285542577084</v>
      </c>
      <c r="N133">
        <f t="shared" si="155"/>
        <v>444.63819402164495</v>
      </c>
      <c r="O133">
        <f t="shared" si="155"/>
        <v>593.80287857290148</v>
      </c>
      <c r="P133">
        <f t="shared" si="155"/>
        <v>529.83852220777931</v>
      </c>
      <c r="Q133">
        <f t="shared" si="155"/>
        <v>4185.9736700000003</v>
      </c>
      <c r="R133">
        <f t="shared" si="145"/>
        <v>4185.9736700000003</v>
      </c>
      <c r="S133">
        <f t="shared" si="146"/>
        <v>1</v>
      </c>
    </row>
    <row r="134" spans="1:19" x14ac:dyDescent="0.3">
      <c r="B134">
        <v>517</v>
      </c>
      <c r="C134">
        <f t="shared" ref="C134:Q134" si="156">C114*$S114</f>
        <v>24.7614006318965</v>
      </c>
      <c r="D134">
        <f t="shared" si="156"/>
        <v>25.801759134309027</v>
      </c>
      <c r="E134">
        <f t="shared" si="156"/>
        <v>22.519989806788711</v>
      </c>
      <c r="F134">
        <f t="shared" si="156"/>
        <v>11.252953487338537</v>
      </c>
      <c r="G134">
        <f t="shared" si="156"/>
        <v>0.89908557683125778</v>
      </c>
      <c r="H134">
        <f t="shared" si="156"/>
        <v>18.799223432500419</v>
      </c>
      <c r="I134">
        <f t="shared" si="156"/>
        <v>8.8650815281796476</v>
      </c>
      <c r="J134">
        <f t="shared" si="156"/>
        <v>5.7932004902440433</v>
      </c>
      <c r="K134">
        <f t="shared" si="156"/>
        <v>7.1546538941956408</v>
      </c>
      <c r="L134">
        <f t="shared" si="156"/>
        <v>0.74741149376597349</v>
      </c>
      <c r="M134">
        <f t="shared" si="156"/>
        <v>27.24985560274208</v>
      </c>
      <c r="N134">
        <f t="shared" si="156"/>
        <v>57.436452208306022</v>
      </c>
      <c r="O134">
        <f t="shared" si="156"/>
        <v>40.88467027430837</v>
      </c>
      <c r="P134">
        <f t="shared" si="156"/>
        <v>53.157762438593785</v>
      </c>
      <c r="Q134">
        <f t="shared" si="156"/>
        <v>305.32350000000002</v>
      </c>
      <c r="R134">
        <f t="shared" si="145"/>
        <v>305.32350000000002</v>
      </c>
      <c r="S134">
        <f t="shared" si="146"/>
        <v>1</v>
      </c>
    </row>
    <row r="135" spans="1:19" x14ac:dyDescent="0.3">
      <c r="B135">
        <v>518</v>
      </c>
      <c r="C135">
        <f t="shared" ref="C135:Q135" si="157">C115*$S115</f>
        <v>16.226147760763816</v>
      </c>
      <c r="D135">
        <f t="shared" si="157"/>
        <v>16.925575264379329</v>
      </c>
      <c r="E135">
        <f t="shared" si="157"/>
        <v>14.77722046657178</v>
      </c>
      <c r="F135">
        <f t="shared" si="157"/>
        <v>7.3773821615174207</v>
      </c>
      <c r="G135">
        <f t="shared" si="157"/>
        <v>0.58917084845527956</v>
      </c>
      <c r="H135">
        <f t="shared" si="157"/>
        <v>12.315098185288949</v>
      </c>
      <c r="I135">
        <f t="shared" si="157"/>
        <v>5.1344113316008881</v>
      </c>
      <c r="J135">
        <f t="shared" si="157"/>
        <v>2.961738726406872</v>
      </c>
      <c r="K135">
        <f t="shared" si="157"/>
        <v>2.8498397318968918</v>
      </c>
      <c r="L135">
        <f t="shared" si="157"/>
        <v>0.43321434108466728</v>
      </c>
      <c r="M135">
        <f t="shared" si="157"/>
        <v>17.912285488252341</v>
      </c>
      <c r="N135">
        <f t="shared" si="157"/>
        <v>20.123882073035247</v>
      </c>
      <c r="O135">
        <f t="shared" si="157"/>
        <v>30.499499501556254</v>
      </c>
      <c r="P135">
        <f t="shared" si="157"/>
        <v>23.979964119190289</v>
      </c>
      <c r="Q135">
        <f t="shared" si="157"/>
        <v>172.10543000000001</v>
      </c>
      <c r="R135">
        <f t="shared" si="145"/>
        <v>172.10543000000001</v>
      </c>
      <c r="S135">
        <f t="shared" si="146"/>
        <v>1</v>
      </c>
    </row>
    <row r="136" spans="1:19" x14ac:dyDescent="0.3">
      <c r="B136">
        <v>519</v>
      </c>
      <c r="C136">
        <f t="shared" ref="C136:Q136" si="158">C116*$S116</f>
        <v>7.1646014308689665</v>
      </c>
      <c r="D136">
        <f t="shared" si="158"/>
        <v>7.4640160394456752</v>
      </c>
      <c r="E136">
        <f t="shared" si="158"/>
        <v>6.5140455317037862</v>
      </c>
      <c r="F136">
        <f t="shared" si="158"/>
        <v>3.686678968686592</v>
      </c>
      <c r="G136">
        <f t="shared" si="158"/>
        <v>0.29455732585074468</v>
      </c>
      <c r="H136">
        <f t="shared" si="158"/>
        <v>5.4428670033421067</v>
      </c>
      <c r="I136">
        <f t="shared" si="158"/>
        <v>2.9043672545528101</v>
      </c>
      <c r="J136">
        <f t="shared" si="158"/>
        <v>3.1229200434427682</v>
      </c>
      <c r="K136">
        <f t="shared" si="158"/>
        <v>1.8262534502028553</v>
      </c>
      <c r="L136">
        <f t="shared" si="158"/>
        <v>0.21606390528518707</v>
      </c>
      <c r="M136">
        <f t="shared" si="158"/>
        <v>7.8774681271217197</v>
      </c>
      <c r="N136">
        <f t="shared" si="158"/>
        <v>12.895921358670174</v>
      </c>
      <c r="O136">
        <f t="shared" si="158"/>
        <v>11.819060316097094</v>
      </c>
      <c r="P136">
        <f t="shared" si="158"/>
        <v>25.412039244729534</v>
      </c>
      <c r="Q136">
        <f t="shared" si="158"/>
        <v>96.640860000000018</v>
      </c>
      <c r="R136">
        <f t="shared" si="145"/>
        <v>96.640860000000004</v>
      </c>
      <c r="S136">
        <f t="shared" si="146"/>
        <v>0.99999999999999989</v>
      </c>
    </row>
    <row r="137" spans="1:19" x14ac:dyDescent="0.3">
      <c r="A137" t="s">
        <v>18</v>
      </c>
      <c r="C137">
        <f>SUM(C123:C136)</f>
        <v>3147.5492094729134</v>
      </c>
      <c r="D137">
        <f t="shared" ref="D137:P137" si="159">SUM(D123:D136)</f>
        <v>3026.5211576588622</v>
      </c>
      <c r="E137">
        <f t="shared" si="159"/>
        <v>2624.6568902336339</v>
      </c>
      <c r="F137">
        <f t="shared" si="159"/>
        <v>1978.0961162186265</v>
      </c>
      <c r="G137">
        <f t="shared" si="159"/>
        <v>180.17272368130321</v>
      </c>
      <c r="H137">
        <f t="shared" si="159"/>
        <v>3485.8282738433818</v>
      </c>
      <c r="I137">
        <f t="shared" si="159"/>
        <v>911.94224851978481</v>
      </c>
      <c r="J137">
        <f t="shared" si="159"/>
        <v>536.4160243281317</v>
      </c>
      <c r="K137">
        <f t="shared" si="159"/>
        <v>348.23211011983199</v>
      </c>
      <c r="L137">
        <f t="shared" si="159"/>
        <v>68.839713398830355</v>
      </c>
      <c r="M137">
        <f t="shared" si="159"/>
        <v>2244.8832144150688</v>
      </c>
      <c r="N137">
        <f t="shared" si="159"/>
        <v>2307.3957714203448</v>
      </c>
      <c r="O137">
        <f t="shared" si="159"/>
        <v>2808.2875956600096</v>
      </c>
      <c r="P137">
        <f t="shared" si="159"/>
        <v>3245.4649710292788</v>
      </c>
      <c r="Q137">
        <f>SUM(C137:P137)</f>
        <v>26914.286020000003</v>
      </c>
      <c r="R137">
        <f>SUM(R123:R136)</f>
        <v>26914.28602</v>
      </c>
    </row>
    <row r="138" spans="1:19" x14ac:dyDescent="0.3">
      <c r="A138" t="s">
        <v>19</v>
      </c>
      <c r="C138">
        <f>C78</f>
        <v>3149.578</v>
      </c>
      <c r="D138">
        <f t="shared" ref="D138:P138" si="160">D78</f>
        <v>3026.768</v>
      </c>
      <c r="E138">
        <f t="shared" si="160"/>
        <v>2624.598</v>
      </c>
      <c r="F138">
        <f t="shared" si="160"/>
        <v>1977.7260000000001</v>
      </c>
      <c r="G138">
        <f t="shared" si="160"/>
        <v>180.13</v>
      </c>
      <c r="H138">
        <f t="shared" si="160"/>
        <v>3484.97</v>
      </c>
      <c r="I138">
        <f t="shared" si="160"/>
        <v>911.82600000000002</v>
      </c>
      <c r="J138">
        <f t="shared" si="160"/>
        <v>536.34400000000005</v>
      </c>
      <c r="K138">
        <f t="shared" si="160"/>
        <v>348.24799999999999</v>
      </c>
      <c r="L138">
        <f t="shared" si="160"/>
        <v>68.835999999999999</v>
      </c>
      <c r="M138">
        <f t="shared" si="160"/>
        <v>2244.848</v>
      </c>
      <c r="N138">
        <f t="shared" si="160"/>
        <v>2307.2539999999999</v>
      </c>
      <c r="O138">
        <f t="shared" si="160"/>
        <v>2808.15</v>
      </c>
      <c r="P138">
        <f t="shared" si="160"/>
        <v>3245.01</v>
      </c>
      <c r="Q138">
        <f>SUM(Q123:Q137)</f>
        <v>53828.572039999999</v>
      </c>
    </row>
    <row r="139" spans="1:19" x14ac:dyDescent="0.3">
      <c r="C139">
        <f>C138/C137</f>
        <v>1.0006445619725279</v>
      </c>
      <c r="D139">
        <f t="shared" ref="D139:P139" si="161">D138/D137</f>
        <v>1.0000815597606225</v>
      </c>
      <c r="E139">
        <f t="shared" si="161"/>
        <v>0.9999775626925359</v>
      </c>
      <c r="F139">
        <f t="shared" si="161"/>
        <v>0.99981289270243656</v>
      </c>
      <c r="G139">
        <f t="shared" si="161"/>
        <v>0.99976287375563688</v>
      </c>
      <c r="H139">
        <f t="shared" si="161"/>
        <v>0.99975378194909303</v>
      </c>
      <c r="I139">
        <f t="shared" si="161"/>
        <v>0.99987252644564562</v>
      </c>
      <c r="J139">
        <f t="shared" si="161"/>
        <v>0.99986573046876837</v>
      </c>
      <c r="K139">
        <f t="shared" si="161"/>
        <v>1.0000456301406626</v>
      </c>
      <c r="L139">
        <f t="shared" si="161"/>
        <v>0.9999460573171064</v>
      </c>
      <c r="M139">
        <f t="shared" si="161"/>
        <v>0.99998431347571104</v>
      </c>
      <c r="N139">
        <f t="shared" si="161"/>
        <v>0.999938557822589</v>
      </c>
      <c r="O139">
        <f t="shared" si="161"/>
        <v>0.99995100371478252</v>
      </c>
      <c r="P139">
        <f t="shared" si="161"/>
        <v>0.99985981329845186</v>
      </c>
    </row>
    <row r="141" spans="1:19" x14ac:dyDescent="0.3">
      <c r="A141" s="1" t="s">
        <v>38</v>
      </c>
    </row>
    <row r="142" spans="1:19" x14ac:dyDescent="0.3">
      <c r="C142">
        <v>263</v>
      </c>
      <c r="D142">
        <v>264</v>
      </c>
      <c r="E142">
        <v>269</v>
      </c>
      <c r="F142">
        <v>271</v>
      </c>
      <c r="G142">
        <v>272</v>
      </c>
      <c r="H142">
        <v>274</v>
      </c>
      <c r="I142">
        <v>499</v>
      </c>
      <c r="J142">
        <v>500</v>
      </c>
      <c r="K142">
        <v>513</v>
      </c>
      <c r="L142">
        <v>515</v>
      </c>
      <c r="M142">
        <v>516</v>
      </c>
      <c r="N142">
        <v>517</v>
      </c>
      <c r="O142">
        <v>518</v>
      </c>
      <c r="P142">
        <v>519</v>
      </c>
      <c r="Q142" t="s">
        <v>57</v>
      </c>
    </row>
    <row r="143" spans="1:19" x14ac:dyDescent="0.3">
      <c r="A143" t="s">
        <v>10</v>
      </c>
      <c r="B143">
        <v>263</v>
      </c>
      <c r="C143">
        <f>C103*C5</f>
        <v>4232.8373332398196</v>
      </c>
      <c r="D143">
        <f>D103*D5</f>
        <v>3000.2181872949677</v>
      </c>
      <c r="E143">
        <f>E103*E5</f>
        <v>2225.30055959937</v>
      </c>
      <c r="F143">
        <f>F103*F5</f>
        <v>1559.3085451395777</v>
      </c>
      <c r="G143">
        <f>G103*G5</f>
        <v>134.20968941085053</v>
      </c>
      <c r="H143">
        <f>H103*H5</f>
        <v>3130.5678905572754</v>
      </c>
      <c r="I143">
        <f>I103*I5</f>
        <v>811.42818161612024</v>
      </c>
      <c r="J143">
        <f>J103*J5</f>
        <v>592.12938205883063</v>
      </c>
      <c r="K143">
        <f>K103*K5</f>
        <v>452.87361960632182</v>
      </c>
      <c r="L143">
        <f>L103*L5</f>
        <v>50.239738476917864</v>
      </c>
      <c r="M143">
        <f>M103*M5</f>
        <v>1893.1761672158882</v>
      </c>
      <c r="N143">
        <f>N103*N5</f>
        <v>2227.0947726832669</v>
      </c>
      <c r="O143">
        <f>O103*O5</f>
        <v>2406.3240261969718</v>
      </c>
      <c r="P143">
        <f>P103*P5</f>
        <v>2805.8706283513834</v>
      </c>
      <c r="Q143">
        <f>SUM(C143:P143)</f>
        <v>25521.57872144756</v>
      </c>
    </row>
    <row r="144" spans="1:19" x14ac:dyDescent="0.3">
      <c r="B144">
        <v>264</v>
      </c>
      <c r="C144">
        <f>C104*C6</f>
        <v>356.57858779569523</v>
      </c>
      <c r="D144">
        <f>D104*D6</f>
        <v>249.05596772222816</v>
      </c>
      <c r="E144">
        <f>E104*E6</f>
        <v>193.73637241468342</v>
      </c>
      <c r="F144">
        <f>F104*F6</f>
        <v>151.67129476134124</v>
      </c>
      <c r="G144">
        <f>G104*G6</f>
        <v>13.378890521864454</v>
      </c>
      <c r="H144">
        <f>H104*H6</f>
        <v>347.13544266872157</v>
      </c>
      <c r="I144">
        <f>I104*I6</f>
        <v>79.397145004433582</v>
      </c>
      <c r="J144">
        <f>J104*J6</f>
        <v>61.108392894754658</v>
      </c>
      <c r="K144">
        <f>K104*K6</f>
        <v>41.700183213088366</v>
      </c>
      <c r="L144">
        <f>L104*L6</f>
        <v>4.4479480907823294</v>
      </c>
      <c r="M144">
        <f>M104*M6</f>
        <v>169.8103713367916</v>
      </c>
      <c r="N144">
        <f>N104*N6</f>
        <v>225.33783638564822</v>
      </c>
      <c r="O144">
        <f>O104*O6</f>
        <v>261.79059848814404</v>
      </c>
      <c r="P144">
        <f>P104*P6</f>
        <v>316.52876330225342</v>
      </c>
      <c r="Q144">
        <f t="shared" ref="Q144:Q156" si="162">SUM(C144:P144)</f>
        <v>2471.6777946004304</v>
      </c>
    </row>
    <row r="145" spans="1:17" x14ac:dyDescent="0.3">
      <c r="B145">
        <v>269</v>
      </c>
      <c r="C145">
        <f t="shared" ref="C145:P145" si="163">C105*C7</f>
        <v>83.594890412564595</v>
      </c>
      <c r="D145">
        <f t="shared" si="163"/>
        <v>62.206340211587289</v>
      </c>
      <c r="E145">
        <f t="shared" si="163"/>
        <v>46.197612049952447</v>
      </c>
      <c r="F145">
        <f t="shared" si="163"/>
        <v>37.179620969537524</v>
      </c>
      <c r="G145">
        <f t="shared" si="163"/>
        <v>3.3982204458922811</v>
      </c>
      <c r="H145">
        <f t="shared" si="163"/>
        <v>93.927964348038827</v>
      </c>
      <c r="I145">
        <f t="shared" si="163"/>
        <v>19.590851551805326</v>
      </c>
      <c r="J145">
        <f t="shared" si="163"/>
        <v>15.579007776922232</v>
      </c>
      <c r="K145">
        <f t="shared" si="163"/>
        <v>10.103848475039355</v>
      </c>
      <c r="L145">
        <f t="shared" si="163"/>
        <v>1.1600680030972554</v>
      </c>
      <c r="M145">
        <f t="shared" si="163"/>
        <v>39.43842412710169</v>
      </c>
      <c r="N145">
        <f t="shared" si="163"/>
        <v>55.970082129751013</v>
      </c>
      <c r="O145">
        <f t="shared" si="163"/>
        <v>63.81591603801126</v>
      </c>
      <c r="P145">
        <f t="shared" si="163"/>
        <v>79.009683216380466</v>
      </c>
      <c r="Q145">
        <f t="shared" si="162"/>
        <v>611.17252975568158</v>
      </c>
    </row>
    <row r="146" spans="1:17" x14ac:dyDescent="0.3">
      <c r="B146">
        <v>271</v>
      </c>
      <c r="C146">
        <f t="shared" ref="C146:P146" si="164">C106*C8</f>
        <v>1096.6202316070717</v>
      </c>
      <c r="D146">
        <f t="shared" si="164"/>
        <v>900.02515459656991</v>
      </c>
      <c r="E146">
        <f t="shared" si="164"/>
        <v>709.15860850505419</v>
      </c>
      <c r="F146">
        <f t="shared" si="164"/>
        <v>454.8169962393016</v>
      </c>
      <c r="G146">
        <f t="shared" si="164"/>
        <v>42.695918873900425</v>
      </c>
      <c r="H146">
        <f t="shared" si="164"/>
        <v>1374.2833758150225</v>
      </c>
      <c r="I146">
        <f t="shared" si="164"/>
        <v>277.9848430596191</v>
      </c>
      <c r="J146">
        <f t="shared" si="164"/>
        <v>219.29262953501009</v>
      </c>
      <c r="K146">
        <f t="shared" si="164"/>
        <v>138.62870399403155</v>
      </c>
      <c r="L146">
        <f t="shared" si="164"/>
        <v>15.440284623527461</v>
      </c>
      <c r="M146">
        <f t="shared" si="164"/>
        <v>581.09420223978861</v>
      </c>
      <c r="N146">
        <f t="shared" si="164"/>
        <v>786.80858992618573</v>
      </c>
      <c r="O146">
        <f t="shared" si="164"/>
        <v>809.1412759270853</v>
      </c>
      <c r="P146">
        <f t="shared" si="164"/>
        <v>1116.6449169405284</v>
      </c>
      <c r="Q146">
        <f t="shared" si="162"/>
        <v>8522.6357318826958</v>
      </c>
    </row>
    <row r="147" spans="1:17" x14ac:dyDescent="0.3">
      <c r="B147">
        <v>272</v>
      </c>
      <c r="C147">
        <f t="shared" ref="C147:P147" si="165">C107*C9</f>
        <v>13671.736272359021</v>
      </c>
      <c r="D147">
        <f t="shared" si="165"/>
        <v>11267.595105011349</v>
      </c>
      <c r="E147">
        <f t="shared" si="165"/>
        <v>8387.1511321457383</v>
      </c>
      <c r="F147">
        <f t="shared" si="165"/>
        <v>5829.4659008459948</v>
      </c>
      <c r="G147">
        <f t="shared" si="165"/>
        <v>487.43126397944923</v>
      </c>
      <c r="H147">
        <f t="shared" si="165"/>
        <v>18116.505154794981</v>
      </c>
      <c r="I147">
        <f t="shared" si="165"/>
        <v>3213.4723667105777</v>
      </c>
      <c r="J147">
        <f t="shared" si="165"/>
        <v>2731.6928392602194</v>
      </c>
      <c r="K147">
        <f t="shared" si="165"/>
        <v>1725.7641577900972</v>
      </c>
      <c r="L147">
        <f t="shared" si="165"/>
        <v>193.7248284050641</v>
      </c>
      <c r="M147">
        <f t="shared" si="165"/>
        <v>7274.1292921694039</v>
      </c>
      <c r="N147">
        <f t="shared" si="165"/>
        <v>9813.844475430813</v>
      </c>
      <c r="O147">
        <f t="shared" si="165"/>
        <v>10106.856056900766</v>
      </c>
      <c r="P147">
        <f t="shared" si="165"/>
        <v>13938.662296057351</v>
      </c>
      <c r="Q147">
        <f t="shared" si="162"/>
        <v>106758.03114186082</v>
      </c>
    </row>
    <row r="148" spans="1:17" x14ac:dyDescent="0.3">
      <c r="B148">
        <v>274</v>
      </c>
      <c r="C148">
        <f t="shared" ref="C148:P148" si="166">C108*C10</f>
        <v>134.84608856327816</v>
      </c>
      <c r="D148">
        <f t="shared" si="166"/>
        <v>111.35454103710777</v>
      </c>
      <c r="E148">
        <f t="shared" si="166"/>
        <v>98.068108367440246</v>
      </c>
      <c r="F148">
        <f t="shared" si="166"/>
        <v>75.231110663134999</v>
      </c>
      <c r="G148">
        <f t="shared" si="166"/>
        <v>7.264284585700044</v>
      </c>
      <c r="H148">
        <f t="shared" si="166"/>
        <v>186.53384760090182</v>
      </c>
      <c r="I148">
        <f t="shared" si="166"/>
        <v>35.394609846157991</v>
      </c>
      <c r="J148">
        <f t="shared" si="166"/>
        <v>23.738727535477047</v>
      </c>
      <c r="K148">
        <f t="shared" si="166"/>
        <v>16.038788323667095</v>
      </c>
      <c r="L148">
        <f t="shared" si="166"/>
        <v>2.122080268218824</v>
      </c>
      <c r="M148">
        <f t="shared" si="166"/>
        <v>76.011278057368457</v>
      </c>
      <c r="N148">
        <f t="shared" si="166"/>
        <v>94.785158468861596</v>
      </c>
      <c r="O148">
        <f t="shared" si="166"/>
        <v>100.83470682113116</v>
      </c>
      <c r="P148">
        <f t="shared" si="166"/>
        <v>127.98017735293999</v>
      </c>
      <c r="Q148">
        <f t="shared" si="162"/>
        <v>1090.2035074913852</v>
      </c>
    </row>
    <row r="149" spans="1:17" x14ac:dyDescent="0.3">
      <c r="B149">
        <v>499</v>
      </c>
      <c r="C149">
        <f t="shared" ref="C149:P149" si="167">C109*C11</f>
        <v>5660.9879139456507</v>
      </c>
      <c r="D149">
        <f t="shared" si="167"/>
        <v>4668.3028449149706</v>
      </c>
      <c r="E149">
        <f t="shared" si="167"/>
        <v>3582.1513804630645</v>
      </c>
      <c r="F149">
        <f t="shared" si="167"/>
        <v>2681.9580317592763</v>
      </c>
      <c r="G149">
        <f t="shared" si="167"/>
        <v>246.33825657454696</v>
      </c>
      <c r="H149">
        <f t="shared" si="167"/>
        <v>6238.4421375202555</v>
      </c>
      <c r="I149">
        <f t="shared" si="167"/>
        <v>1404.1716440297851</v>
      </c>
      <c r="J149">
        <f t="shared" si="167"/>
        <v>1247.7128286622778</v>
      </c>
      <c r="K149">
        <f t="shared" si="167"/>
        <v>823.68821829559249</v>
      </c>
      <c r="L149">
        <f t="shared" si="167"/>
        <v>84.864035142999597</v>
      </c>
      <c r="M149">
        <f t="shared" si="167"/>
        <v>3206.4164413893623</v>
      </c>
      <c r="N149">
        <f t="shared" si="167"/>
        <v>4257.2491693530028</v>
      </c>
      <c r="O149">
        <f t="shared" si="167"/>
        <v>4318.8813839140093</v>
      </c>
      <c r="P149">
        <f t="shared" si="167"/>
        <v>5608.3623738139886</v>
      </c>
      <c r="Q149">
        <f t="shared" si="162"/>
        <v>44029.526659778785</v>
      </c>
    </row>
    <row r="150" spans="1:17" x14ac:dyDescent="0.3">
      <c r="B150">
        <v>500</v>
      </c>
      <c r="C150">
        <f t="shared" ref="C150:P150" si="168">C110*C12</f>
        <v>408.03502196150595</v>
      </c>
      <c r="D150">
        <f t="shared" si="168"/>
        <v>357.33920186268881</v>
      </c>
      <c r="E150">
        <f t="shared" si="168"/>
        <v>284.88183726677801</v>
      </c>
      <c r="F150">
        <f t="shared" si="168"/>
        <v>203.59433735311703</v>
      </c>
      <c r="G150">
        <f t="shared" si="168"/>
        <v>17.301584374306227</v>
      </c>
      <c r="H150">
        <f t="shared" si="168"/>
        <v>391.7566982426959</v>
      </c>
      <c r="I150">
        <f t="shared" si="168"/>
        <v>126.57628444161899</v>
      </c>
      <c r="J150">
        <f t="shared" si="168"/>
        <v>134.21572058344864</v>
      </c>
      <c r="K150">
        <f t="shared" si="168"/>
        <v>77.282226641800463</v>
      </c>
      <c r="L150">
        <f t="shared" si="168"/>
        <v>7.5874592103371974</v>
      </c>
      <c r="M150">
        <f t="shared" si="168"/>
        <v>270.00857874889005</v>
      </c>
      <c r="N150">
        <f t="shared" si="168"/>
        <v>362.61289241487441</v>
      </c>
      <c r="O150">
        <f t="shared" si="168"/>
        <v>393.11110492701636</v>
      </c>
      <c r="P150">
        <f t="shared" si="168"/>
        <v>606.16318207274855</v>
      </c>
      <c r="Q150">
        <f t="shared" si="162"/>
        <v>3640.4661301018259</v>
      </c>
    </row>
    <row r="151" spans="1:17" x14ac:dyDescent="0.3">
      <c r="B151">
        <v>513</v>
      </c>
      <c r="C151">
        <f t="shared" ref="C151:P151" si="169">C111*C13</f>
        <v>157.81164751352034</v>
      </c>
      <c r="D151">
        <f t="shared" si="169"/>
        <v>114.32453145941528</v>
      </c>
      <c r="E151">
        <f t="shared" si="169"/>
        <v>95.103322409407596</v>
      </c>
      <c r="F151">
        <f t="shared" si="169"/>
        <v>51.555385048311265</v>
      </c>
      <c r="G151">
        <f t="shared" si="169"/>
        <v>4.36129554139817</v>
      </c>
      <c r="H151">
        <f t="shared" si="169"/>
        <v>118.50913314321016</v>
      </c>
      <c r="I151">
        <f t="shared" si="169"/>
        <v>37.601446520591203</v>
      </c>
      <c r="J151">
        <f t="shared" si="169"/>
        <v>34.877811667884203</v>
      </c>
      <c r="K151">
        <f t="shared" si="169"/>
        <v>26.728532651251381</v>
      </c>
      <c r="L151">
        <f t="shared" si="169"/>
        <v>2.3290734898656549</v>
      </c>
      <c r="M151">
        <f t="shared" si="169"/>
        <v>82.761588089948617</v>
      </c>
      <c r="N151">
        <f t="shared" si="169"/>
        <v>128.81509080058959</v>
      </c>
      <c r="O151">
        <f t="shared" si="169"/>
        <v>137.15976318796845</v>
      </c>
      <c r="P151">
        <f t="shared" si="169"/>
        <v>177.83579035833131</v>
      </c>
      <c r="Q151">
        <f t="shared" si="162"/>
        <v>1169.7744118816934</v>
      </c>
    </row>
    <row r="152" spans="1:17" x14ac:dyDescent="0.3">
      <c r="B152">
        <v>515</v>
      </c>
      <c r="C152">
        <f t="shared" ref="C152:P152" si="170">C112*C14</f>
        <v>3460.9792180643112</v>
      </c>
      <c r="D152">
        <f t="shared" si="170"/>
        <v>2603.8680448230689</v>
      </c>
      <c r="E152">
        <f t="shared" si="170"/>
        <v>2121.6951167850189</v>
      </c>
      <c r="F152">
        <f t="shared" si="170"/>
        <v>1534.1667109216328</v>
      </c>
      <c r="G152">
        <f t="shared" si="170"/>
        <v>136.16813117354221</v>
      </c>
      <c r="H152">
        <f t="shared" si="170"/>
        <v>3607.2751787950742</v>
      </c>
      <c r="I152">
        <f t="shared" si="170"/>
        <v>832.04528943809112</v>
      </c>
      <c r="J152">
        <f t="shared" si="170"/>
        <v>732.17594706443003</v>
      </c>
      <c r="K152">
        <f t="shared" si="170"/>
        <v>489.52134705402204</v>
      </c>
      <c r="L152">
        <f t="shared" si="170"/>
        <v>37.331618183179948</v>
      </c>
      <c r="M152">
        <f t="shared" si="170"/>
        <v>1494.1390636593621</v>
      </c>
      <c r="N152">
        <f t="shared" si="170"/>
        <v>2495.0572371801632</v>
      </c>
      <c r="O152">
        <f t="shared" si="170"/>
        <v>2690.5782910324619</v>
      </c>
      <c r="P152">
        <f t="shared" si="170"/>
        <v>3483.2201303109255</v>
      </c>
      <c r="Q152">
        <f t="shared" si="162"/>
        <v>25718.221324485286</v>
      </c>
    </row>
    <row r="153" spans="1:17" x14ac:dyDescent="0.3">
      <c r="B153">
        <v>516</v>
      </c>
      <c r="C153">
        <f t="shared" ref="C153:P153" si="171">C113*C15</f>
        <v>5035.0271381650846</v>
      </c>
      <c r="D153">
        <f t="shared" si="171"/>
        <v>3817.4947272653662</v>
      </c>
      <c r="E153">
        <f t="shared" si="171"/>
        <v>2759.1499057873793</v>
      </c>
      <c r="F153">
        <f t="shared" si="171"/>
        <v>2073.4283598041552</v>
      </c>
      <c r="G153">
        <f t="shared" si="171"/>
        <v>182.77155457147271</v>
      </c>
      <c r="H153">
        <f t="shared" si="171"/>
        <v>4780.2073308232821</v>
      </c>
      <c r="I153">
        <f t="shared" si="171"/>
        <v>1103.2027371017609</v>
      </c>
      <c r="J153">
        <f t="shared" si="171"/>
        <v>1039.1292343132448</v>
      </c>
      <c r="K153">
        <f t="shared" si="171"/>
        <v>681.59691929392898</v>
      </c>
      <c r="L153">
        <f t="shared" si="171"/>
        <v>59.646723373515513</v>
      </c>
      <c r="M153">
        <f t="shared" si="171"/>
        <v>2456.5312716056569</v>
      </c>
      <c r="N153">
        <f t="shared" si="171"/>
        <v>3522.0577171259965</v>
      </c>
      <c r="O153">
        <f t="shared" si="171"/>
        <v>3789.025245221047</v>
      </c>
      <c r="P153">
        <f t="shared" si="171"/>
        <v>4811.6485777273629</v>
      </c>
      <c r="Q153">
        <f t="shared" si="162"/>
        <v>36110.917442179256</v>
      </c>
    </row>
    <row r="154" spans="1:17" x14ac:dyDescent="0.3">
      <c r="B154">
        <v>517</v>
      </c>
      <c r="C154">
        <f t="shared" ref="C154:P154" si="172">C114*C16</f>
        <v>364.0079099880694</v>
      </c>
      <c r="D154">
        <f t="shared" si="172"/>
        <v>309.93463993362502</v>
      </c>
      <c r="E154">
        <f t="shared" si="172"/>
        <v>239.61120189799698</v>
      </c>
      <c r="F154">
        <f t="shared" si="172"/>
        <v>154.40376817475524</v>
      </c>
      <c r="G154">
        <f t="shared" si="172"/>
        <v>13.263840083661755</v>
      </c>
      <c r="H154">
        <f t="shared" si="172"/>
        <v>329.19351059521239</v>
      </c>
      <c r="I154">
        <f t="shared" si="172"/>
        <v>100.70310276806892</v>
      </c>
      <c r="J154">
        <f t="shared" si="172"/>
        <v>79.095816982405211</v>
      </c>
      <c r="K154">
        <f t="shared" si="172"/>
        <v>67.344135449386897</v>
      </c>
      <c r="L154">
        <f t="shared" si="172"/>
        <v>6.0595473064457037</v>
      </c>
      <c r="M154">
        <f t="shared" si="172"/>
        <v>217.62951895796715</v>
      </c>
      <c r="N154">
        <f t="shared" si="172"/>
        <v>309.4519986312884</v>
      </c>
      <c r="O154">
        <f t="shared" si="172"/>
        <v>312.18089713498875</v>
      </c>
      <c r="P154">
        <f t="shared" si="172"/>
        <v>414.39428831803082</v>
      </c>
      <c r="Q154">
        <f t="shared" si="162"/>
        <v>2917.2741762219025</v>
      </c>
    </row>
    <row r="155" spans="1:17" x14ac:dyDescent="0.3">
      <c r="B155">
        <v>518</v>
      </c>
      <c r="C155">
        <f t="shared" ref="C155:P155" si="173">C115*C17</f>
        <v>218.60639132397174</v>
      </c>
      <c r="D155">
        <f t="shared" si="173"/>
        <v>177.29604062364871</v>
      </c>
      <c r="E155">
        <f t="shared" si="173"/>
        <v>134.50661909975707</v>
      </c>
      <c r="F155">
        <f t="shared" si="173"/>
        <v>89.891317795008916</v>
      </c>
      <c r="G155">
        <f t="shared" si="173"/>
        <v>7.7867908097174601</v>
      </c>
      <c r="H155">
        <f t="shared" si="173"/>
        <v>196.74609906066735</v>
      </c>
      <c r="I155">
        <f t="shared" si="173"/>
        <v>50.431010091844776</v>
      </c>
      <c r="J155">
        <f t="shared" si="173"/>
        <v>40.340210067305932</v>
      </c>
      <c r="K155">
        <f t="shared" si="173"/>
        <v>30.897874205919702</v>
      </c>
      <c r="L155">
        <f t="shared" si="173"/>
        <v>2.8456851619344472</v>
      </c>
      <c r="M155">
        <f t="shared" si="173"/>
        <v>115.49469443461216</v>
      </c>
      <c r="N155">
        <f t="shared" si="173"/>
        <v>153.71766436165436</v>
      </c>
      <c r="O155">
        <f t="shared" si="173"/>
        <v>141.74122235599924</v>
      </c>
      <c r="P155">
        <f t="shared" si="173"/>
        <v>210.98416230654837</v>
      </c>
      <c r="Q155">
        <f t="shared" si="162"/>
        <v>1571.2857816985904</v>
      </c>
    </row>
    <row r="156" spans="1:17" x14ac:dyDescent="0.3">
      <c r="B156">
        <v>519</v>
      </c>
      <c r="C156">
        <f t="shared" ref="C156:P156" si="174">C116*C18</f>
        <v>115.77673142705919</v>
      </c>
      <c r="D156">
        <f t="shared" si="174"/>
        <v>98.262155246984477</v>
      </c>
      <c r="E156">
        <f t="shared" si="174"/>
        <v>76.821862528426024</v>
      </c>
      <c r="F156">
        <f t="shared" si="174"/>
        <v>50.850750077287749</v>
      </c>
      <c r="G156">
        <f t="shared" si="174"/>
        <v>4.3665153674307291</v>
      </c>
      <c r="H156">
        <f t="shared" si="174"/>
        <v>101.56851585293171</v>
      </c>
      <c r="I156">
        <f t="shared" si="174"/>
        <v>30.639934872800762</v>
      </c>
      <c r="J156">
        <f t="shared" si="174"/>
        <v>31.919248666171619</v>
      </c>
      <c r="K156">
        <f t="shared" si="174"/>
        <v>20.723859743781691</v>
      </c>
      <c r="L156">
        <f t="shared" si="174"/>
        <v>2.0011834754866569</v>
      </c>
      <c r="M156">
        <f t="shared" si="174"/>
        <v>72.008949220461687</v>
      </c>
      <c r="N156">
        <f t="shared" si="174"/>
        <v>100.47967978229322</v>
      </c>
      <c r="O156">
        <f t="shared" si="174"/>
        <v>103.8955352245122</v>
      </c>
      <c r="P156">
        <f t="shared" si="174"/>
        <v>121.10751546207192</v>
      </c>
      <c r="Q156">
        <f t="shared" si="162"/>
        <v>930.42243694769957</v>
      </c>
    </row>
    <row r="157" spans="1:17" x14ac:dyDescent="0.3">
      <c r="Q157">
        <f>SUM(Q143:Q156)</f>
        <v>261063.18779033361</v>
      </c>
    </row>
    <row r="158" spans="1:17" x14ac:dyDescent="0.3">
      <c r="A158" s="21" t="s">
        <v>33</v>
      </c>
      <c r="C158">
        <f>SUM(C143:P156)</f>
        <v>261063.1877903335</v>
      </c>
    </row>
    <row r="159" spans="1:17" x14ac:dyDescent="0.3">
      <c r="A159" s="21" t="s">
        <v>34</v>
      </c>
      <c r="C159">
        <f>C158/Q117</f>
        <v>9.6997998680081441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workbookViewId="0">
      <selection activeCell="C23" sqref="C23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44</v>
      </c>
    </row>
    <row r="3" spans="1:16" x14ac:dyDescent="0.3">
      <c r="A3" s="7"/>
      <c r="B3" s="8" t="s">
        <v>11</v>
      </c>
      <c r="C3" s="31" t="s">
        <v>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3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4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4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4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4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4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4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4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4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4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4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4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4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5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31" t="s">
        <v>9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4"/>
    </row>
    <row r="23" spans="1:21" x14ac:dyDescent="0.3">
      <c r="A23" s="33" t="s">
        <v>10</v>
      </c>
      <c r="B23" s="7">
        <v>263</v>
      </c>
      <c r="C23" s="26">
        <f>VLOOKUP(ROUND(C5,0), 'F-factors_calib'!$A$4:$D$33, 2)</f>
        <v>13148.589384997196</v>
      </c>
      <c r="D23" s="26">
        <f>VLOOKUP(ROUND(D5,0), 'F-factors_calib'!$A$4:$D$33, 2)</f>
        <v>7957.3654327904296</v>
      </c>
      <c r="E23" s="26">
        <f>VLOOKUP(ROUND(E5,0), 'F-factors_calib'!$A$4:$D$33, 2)</f>
        <v>7023.0090492723266</v>
      </c>
      <c r="F23" s="26">
        <f>VLOOKUP(ROUND(F5,0), 'F-factors_calib'!$A$4:$D$33, 2)</f>
        <v>5473.1301048294208</v>
      </c>
      <c r="G23" s="26">
        <f>VLOOKUP(ROUND(G5,0), 'F-factors_calib'!$A$4:$D$33, 2)</f>
        <v>4832.5221931083515</v>
      </c>
      <c r="H23" s="26">
        <f>VLOOKUP(ROUND(H5,0), 'F-factors_calib'!$A$4:$D$33, 2)</f>
        <v>2939.802011317277</v>
      </c>
      <c r="I23" s="26">
        <f>VLOOKUP(ROUND(I5,0), 'F-factors_calib'!$A$4:$D$33, 2)</f>
        <v>4832.5221931083515</v>
      </c>
      <c r="J23" s="26">
        <f>VLOOKUP(ROUND(J5,0), 'F-factors_calib'!$A$4:$D$33, 2)</f>
        <v>2939.802011317277</v>
      </c>
      <c r="K23" s="26">
        <f>VLOOKUP(ROUND(K5,0), 'F-factors_calib'!$A$4:$D$33, 2)</f>
        <v>4267.3314005635884</v>
      </c>
      <c r="L23" s="26">
        <f>VLOOKUP(ROUND(L5,0), 'F-factors_calib'!$A$4:$D$33, 2)</f>
        <v>7023.0090492723266</v>
      </c>
      <c r="M23" s="26">
        <f>VLOOKUP(ROUND(M5,0), 'F-factors_calib'!$A$4:$D$33, 2)</f>
        <v>7023.0090492723266</v>
      </c>
      <c r="N23" s="26">
        <f>VLOOKUP(ROUND(N5,0), 'F-factors_calib'!$A$4:$D$33, 2)</f>
        <v>4267.3314005635884</v>
      </c>
      <c r="O23" s="26">
        <f>VLOOKUP(ROUND(O5,0), 'F-factors_calib'!$A$4:$D$33, 2)</f>
        <v>4832.5221931083515</v>
      </c>
      <c r="P23" s="26">
        <f>VLOOKUP(ROUND(P5,0), 'F-factors_calib'!$A$4:$D$33, 2)</f>
        <v>3768.5785831087705</v>
      </c>
      <c r="Q23">
        <f t="shared" ref="Q23:Q36" si="0">SUM(C23:P23)</f>
        <v>80328.524056629583</v>
      </c>
      <c r="R23" s="22">
        <f>'Trip_Prod&amp;Attr'!P24</f>
        <v>2307.4448299999999</v>
      </c>
      <c r="S23">
        <f>R23/Q23</f>
        <v>2.8725099298143576E-2</v>
      </c>
      <c r="U23" s="25"/>
    </row>
    <row r="24" spans="1:21" x14ac:dyDescent="0.3">
      <c r="A24" s="34"/>
      <c r="B24" s="9">
        <v>264</v>
      </c>
      <c r="C24" s="26">
        <f>VLOOKUP(ROUND(C6,0), 'F-factors_calib'!$A$4:$D$33, 2)</f>
        <v>7957.3654327904296</v>
      </c>
      <c r="D24" s="26">
        <f>VLOOKUP(ROUND(D6,0), 'F-factors_calib'!$A$4:$D$33, 2)</f>
        <v>14923.854604293585</v>
      </c>
      <c r="E24" s="26">
        <f>VLOOKUP(ROUND(E6,0), 'F-factors_calib'!$A$4:$D$33, 2)</f>
        <v>11591.02936309777</v>
      </c>
      <c r="F24" s="26">
        <f>VLOOKUP(ROUND(F6,0), 'F-factors_calib'!$A$4:$D$33, 2)</f>
        <v>9017.8430846110914</v>
      </c>
      <c r="G24" s="26">
        <f>VLOOKUP(ROUND(G6,0), 'F-factors_calib'!$A$4:$D$33, 2)</f>
        <v>7957.3654327904296</v>
      </c>
      <c r="H24" s="26">
        <f>VLOOKUP(ROUND(H6,0), 'F-factors_calib'!$A$4:$D$33, 2)</f>
        <v>4832.5221931083515</v>
      </c>
      <c r="I24" s="26">
        <f>VLOOKUP(ROUND(I6,0), 'F-factors_calib'!$A$4:$D$33, 2)</f>
        <v>7023.0090492723266</v>
      </c>
      <c r="J24" s="26">
        <f>VLOOKUP(ROUND(J6,0), 'F-factors_calib'!$A$4:$D$33, 2)</f>
        <v>4267.3314005635884</v>
      </c>
      <c r="K24" s="26">
        <f>VLOOKUP(ROUND(K6,0), 'F-factors_calib'!$A$4:$D$33, 2)</f>
        <v>4832.5221931083515</v>
      </c>
      <c r="L24" s="26">
        <f>VLOOKUP(ROUND(L6,0), 'F-factors_calib'!$A$4:$D$33, 2)</f>
        <v>10222.189926236346</v>
      </c>
      <c r="M24" s="26">
        <f>VLOOKUP(ROUND(M6,0), 'F-factors_calib'!$A$4:$D$33, 2)</f>
        <v>10222.189926236346</v>
      </c>
      <c r="N24" s="26">
        <f>VLOOKUP(ROUND(N6,0), 'F-factors_calib'!$A$4:$D$33, 2)</f>
        <v>6199.393955471226</v>
      </c>
      <c r="O24" s="26">
        <f>VLOOKUP(ROUND(O6,0), 'F-factors_calib'!$A$4:$D$33, 2)</f>
        <v>7957.3654327904296</v>
      </c>
      <c r="P24" s="26">
        <f>VLOOKUP(ROUND(P6,0), 'F-factors_calib'!$A$4:$D$33, 2)</f>
        <v>6199.393955471226</v>
      </c>
      <c r="Q24">
        <f t="shared" si="0"/>
        <v>113203.37594984149</v>
      </c>
      <c r="R24" s="22">
        <f>'Trip_Prod&amp;Attr'!P25</f>
        <v>261.04581999999999</v>
      </c>
      <c r="S24">
        <f t="shared" ref="S24:S36" si="1">R24/Q24</f>
        <v>2.3059897093145438E-3</v>
      </c>
      <c r="U24" s="24"/>
    </row>
    <row r="25" spans="1:21" x14ac:dyDescent="0.3">
      <c r="A25" s="34"/>
      <c r="B25" s="9">
        <v>269</v>
      </c>
      <c r="C25" s="26">
        <f>VLOOKUP(ROUND(C7,0), 'F-factors_calib'!$A$4:$D$33, 2)</f>
        <v>7023.0090492723266</v>
      </c>
      <c r="D25" s="26">
        <f>VLOOKUP(ROUND(D7,0), 'F-factors_calib'!$A$4:$D$33, 2)</f>
        <v>11591.02936309777</v>
      </c>
      <c r="E25" s="26">
        <f>VLOOKUP(ROUND(E7,0), 'F-factors_calib'!$A$4:$D$33, 2)</f>
        <v>14923.854604293585</v>
      </c>
      <c r="F25" s="26">
        <f>VLOOKUP(ROUND(F7,0), 'F-factors_calib'!$A$4:$D$33, 2)</f>
        <v>11591.02936309777</v>
      </c>
      <c r="G25" s="26">
        <f>VLOOKUP(ROUND(G7,0), 'F-factors_calib'!$A$4:$D$33, 2)</f>
        <v>10222.189926236346</v>
      </c>
      <c r="H25" s="26">
        <f>VLOOKUP(ROUND(H7,0), 'F-factors_calib'!$A$4:$D$33, 2)</f>
        <v>6199.393955471226</v>
      </c>
      <c r="I25" s="26">
        <f>VLOOKUP(ROUND(I7,0), 'F-factors_calib'!$A$4:$D$33, 2)</f>
        <v>7957.3654327904296</v>
      </c>
      <c r="J25" s="26">
        <f>VLOOKUP(ROUND(J7,0), 'F-factors_calib'!$A$4:$D$33, 2)</f>
        <v>4832.5221931083515</v>
      </c>
      <c r="K25" s="26">
        <f>VLOOKUP(ROUND(K7,0), 'F-factors_calib'!$A$4:$D$33, 2)</f>
        <v>4832.5221931083515</v>
      </c>
      <c r="L25" s="26">
        <f>VLOOKUP(ROUND(L7,0), 'F-factors_calib'!$A$4:$D$33, 2)</f>
        <v>13148.589384997196</v>
      </c>
      <c r="M25" s="26">
        <f>VLOOKUP(ROUND(M7,0), 'F-factors_calib'!$A$4:$D$33, 2)</f>
        <v>11591.02936309777</v>
      </c>
      <c r="N25" s="26">
        <f>VLOOKUP(ROUND(N7,0), 'F-factors_calib'!$A$4:$D$33, 2)</f>
        <v>7023.0090492723266</v>
      </c>
      <c r="O25" s="26">
        <f>VLOOKUP(ROUND(O7,0), 'F-factors_calib'!$A$4:$D$33, 2)</f>
        <v>9017.8430846110914</v>
      </c>
      <c r="P25" s="26">
        <f>VLOOKUP(ROUND(P7,0), 'F-factors_calib'!$A$4:$D$33, 2)</f>
        <v>7023.0090492723266</v>
      </c>
      <c r="Q25">
        <f t="shared" si="0"/>
        <v>126976.39601172686</v>
      </c>
      <c r="R25" s="22">
        <f>'Trip_Prod&amp;Attr'!P26</f>
        <v>69.304199999999994</v>
      </c>
      <c r="S25">
        <f t="shared" si="1"/>
        <v>5.458038043039072E-4</v>
      </c>
      <c r="U25" s="25"/>
    </row>
    <row r="26" spans="1:21" x14ac:dyDescent="0.3">
      <c r="A26" s="34"/>
      <c r="B26" s="9">
        <v>271</v>
      </c>
      <c r="C26" s="26">
        <f>VLOOKUP(ROUND(C8,0), 'F-factors_calib'!$A$4:$D$33, 2)</f>
        <v>5473.1301048294208</v>
      </c>
      <c r="D26" s="26">
        <f>VLOOKUP(ROUND(D8,0), 'F-factors_calib'!$A$4:$D$33, 2)</f>
        <v>9017.8430846110914</v>
      </c>
      <c r="E26" s="26">
        <f>VLOOKUP(ROUND(E8,0), 'F-factors_calib'!$A$4:$D$33, 2)</f>
        <v>11591.02936309777</v>
      </c>
      <c r="F26" s="26">
        <f>VLOOKUP(ROUND(F8,0), 'F-factors_calib'!$A$4:$D$33, 2)</f>
        <v>16952.643560366258</v>
      </c>
      <c r="G26" s="26">
        <f>VLOOKUP(ROUND(G8,0), 'F-factors_calib'!$A$4:$D$33, 2)</f>
        <v>13148.589384997196</v>
      </c>
      <c r="H26" s="26">
        <f>VLOOKUP(ROUND(H8,0), 'F-factors_calib'!$A$4:$D$33, 2)</f>
        <v>9017.8430846110914</v>
      </c>
      <c r="I26" s="26">
        <f>VLOOKUP(ROUND(I8,0), 'F-factors_calib'!$A$4:$D$33, 2)</f>
        <v>9017.8430846110914</v>
      </c>
      <c r="J26" s="26">
        <f>VLOOKUP(ROUND(J8,0), 'F-factors_calib'!$A$4:$D$33, 2)</f>
        <v>4832.5221931083515</v>
      </c>
      <c r="K26" s="26">
        <f>VLOOKUP(ROUND(K8,0), 'F-factors_calib'!$A$4:$D$33, 2)</f>
        <v>4267.3314005635884</v>
      </c>
      <c r="L26" s="26">
        <f>VLOOKUP(ROUND(L8,0), 'F-factors_calib'!$A$4:$D$33, 2)</f>
        <v>10222.189926236346</v>
      </c>
      <c r="M26" s="26">
        <f>VLOOKUP(ROUND(M8,0), 'F-factors_calib'!$A$4:$D$33, 2)</f>
        <v>9017.8430846110914</v>
      </c>
      <c r="N26" s="26">
        <f>VLOOKUP(ROUND(N8,0), 'F-factors_calib'!$A$4:$D$33, 2)</f>
        <v>6199.393955471226</v>
      </c>
      <c r="O26" s="26">
        <f>VLOOKUP(ROUND(O8,0), 'F-factors_calib'!$A$4:$D$33, 2)</f>
        <v>7023.0090492723266</v>
      </c>
      <c r="P26" s="26">
        <f>VLOOKUP(ROUND(P8,0), 'F-factors_calib'!$A$4:$D$33, 2)</f>
        <v>7023.0090492723266</v>
      </c>
      <c r="Q26">
        <f t="shared" si="0"/>
        <v>122804.22032565916</v>
      </c>
      <c r="R26" s="22">
        <f>'Trip_Prod&amp;Attr'!P27</f>
        <v>915.58547999999996</v>
      </c>
      <c r="S26">
        <f t="shared" si="1"/>
        <v>7.4556515856865398E-3</v>
      </c>
      <c r="U26" s="24"/>
    </row>
    <row r="27" spans="1:21" x14ac:dyDescent="0.3">
      <c r="A27" s="34"/>
      <c r="B27" s="9">
        <v>272</v>
      </c>
      <c r="C27" s="26">
        <f>VLOOKUP(ROUND(C9,0), 'F-factors_calib'!$A$4:$D$33, 2)</f>
        <v>5473.1301048294208</v>
      </c>
      <c r="D27" s="26">
        <f>VLOOKUP(ROUND(D9,0), 'F-factors_calib'!$A$4:$D$33, 2)</f>
        <v>9017.8430846110914</v>
      </c>
      <c r="E27" s="26">
        <f>VLOOKUP(ROUND(E9,0), 'F-factors_calib'!$A$4:$D$33, 2)</f>
        <v>10222.189926236346</v>
      </c>
      <c r="F27" s="26">
        <f>VLOOKUP(ROUND(F9,0), 'F-factors_calib'!$A$4:$D$33, 2)</f>
        <v>13148.589384997196</v>
      </c>
      <c r="G27" s="26">
        <f>VLOOKUP(ROUND(G9,0), 'F-factors_calib'!$A$4:$D$33, 2)</f>
        <v>14923.854604293585</v>
      </c>
      <c r="H27" s="26">
        <f>VLOOKUP(ROUND(H9,0), 'F-factors_calib'!$A$4:$D$33, 2)</f>
        <v>9017.8430846110914</v>
      </c>
      <c r="I27" s="26">
        <f>VLOOKUP(ROUND(I9,0), 'F-factors_calib'!$A$4:$D$33, 2)</f>
        <v>7957.3654327904296</v>
      </c>
      <c r="J27" s="26">
        <f>VLOOKUP(ROUND(J9,0), 'F-factors_calib'!$A$4:$D$33, 2)</f>
        <v>4832.5221931083515</v>
      </c>
      <c r="K27" s="26">
        <f>VLOOKUP(ROUND(K9,0), 'F-factors_calib'!$A$4:$D$33, 2)</f>
        <v>4267.3314005635884</v>
      </c>
      <c r="L27" s="26">
        <f>VLOOKUP(ROUND(L9,0), 'F-factors_calib'!$A$4:$D$33, 2)</f>
        <v>10222.189926236346</v>
      </c>
      <c r="M27" s="26">
        <f>VLOOKUP(ROUND(M9,0), 'F-factors_calib'!$A$4:$D$33, 2)</f>
        <v>9017.8430846110914</v>
      </c>
      <c r="N27" s="26">
        <f>VLOOKUP(ROUND(N9,0), 'F-factors_calib'!$A$4:$D$33, 2)</f>
        <v>6199.393955471226</v>
      </c>
      <c r="O27" s="26">
        <f>VLOOKUP(ROUND(O9,0), 'F-factors_calib'!$A$4:$D$33, 2)</f>
        <v>7023.0090492723266</v>
      </c>
      <c r="P27" s="26">
        <f>VLOOKUP(ROUND(P9,0), 'F-factors_calib'!$A$4:$D$33, 2)</f>
        <v>7023.0090492723266</v>
      </c>
      <c r="Q27">
        <f t="shared" si="0"/>
        <v>118346.11428090441</v>
      </c>
      <c r="R27" s="22">
        <f>'Trip_Prod&amp;Attr'!P28</f>
        <v>10833.786529999999</v>
      </c>
      <c r="S27">
        <f t="shared" si="1"/>
        <v>9.1543238202862323E-2</v>
      </c>
      <c r="U27" s="25"/>
    </row>
    <row r="28" spans="1:21" x14ac:dyDescent="0.3">
      <c r="A28" s="34"/>
      <c r="B28" s="9">
        <v>274</v>
      </c>
      <c r="C28" s="26">
        <f>VLOOKUP(ROUND(C10,0), 'F-factors_calib'!$A$4:$D$33, 2)</f>
        <v>3328.3790185855551</v>
      </c>
      <c r="D28" s="26">
        <f>VLOOKUP(ROUND(D10,0), 'F-factors_calib'!$A$4:$D$33, 2)</f>
        <v>4832.5221931083515</v>
      </c>
      <c r="E28" s="26">
        <f>VLOOKUP(ROUND(E10,0), 'F-factors_calib'!$A$4:$D$33, 2)</f>
        <v>6199.393955471226</v>
      </c>
      <c r="F28" s="26">
        <f>VLOOKUP(ROUND(F10,0), 'F-factors_calib'!$A$4:$D$33, 2)</f>
        <v>9017.8430846110914</v>
      </c>
      <c r="G28" s="26">
        <f>VLOOKUP(ROUND(G10,0), 'F-factors_calib'!$A$4:$D$33, 2)</f>
        <v>9017.8430846110914</v>
      </c>
      <c r="H28" s="26">
        <f>VLOOKUP(ROUND(H10,0), 'F-factors_calib'!$A$4:$D$33, 2)</f>
        <v>13148.589384997196</v>
      </c>
      <c r="I28" s="26">
        <f>VLOOKUP(ROUND(I10,0), 'F-factors_calib'!$A$4:$D$33, 2)</f>
        <v>5473.1301048294208</v>
      </c>
      <c r="J28" s="26">
        <f>VLOOKUP(ROUND(J10,0), 'F-factors_calib'!$A$4:$D$33, 2)</f>
        <v>2596.7505932078475</v>
      </c>
      <c r="K28" s="26">
        <f>VLOOKUP(ROUND(K10,0), 'F-factors_calib'!$A$4:$D$33, 2)</f>
        <v>2596.7505932078475</v>
      </c>
      <c r="L28" s="26">
        <f>VLOOKUP(ROUND(L10,0), 'F-factors_calib'!$A$4:$D$33, 2)</f>
        <v>6199.393955471226</v>
      </c>
      <c r="M28" s="26">
        <f>VLOOKUP(ROUND(M10,0), 'F-factors_calib'!$A$4:$D$33, 2)</f>
        <v>5473.1301048294208</v>
      </c>
      <c r="N28" s="26">
        <f>VLOOKUP(ROUND(N10,0), 'F-factors_calib'!$A$4:$D$33, 2)</f>
        <v>3768.5785831087705</v>
      </c>
      <c r="O28" s="26">
        <f>VLOOKUP(ROUND(O10,0), 'F-factors_calib'!$A$4:$D$33, 2)</f>
        <v>4267.3314005635884</v>
      </c>
      <c r="P28" s="26">
        <f>VLOOKUP(ROUND(P10,0), 'F-factors_calib'!$A$4:$D$33, 2)</f>
        <v>3768.5785831087705</v>
      </c>
      <c r="Q28">
        <f t="shared" si="0"/>
        <v>79688.214639711412</v>
      </c>
      <c r="R28" s="22">
        <f>'Trip_Prod&amp;Attr'!P29</f>
        <v>98.950999999999993</v>
      </c>
      <c r="S28">
        <f t="shared" si="1"/>
        <v>1.2417269033743576E-3</v>
      </c>
      <c r="U28" s="24"/>
    </row>
    <row r="29" spans="1:21" x14ac:dyDescent="0.3">
      <c r="A29" s="34"/>
      <c r="B29" s="9">
        <v>499</v>
      </c>
      <c r="C29" s="26">
        <f>VLOOKUP(ROUND(C11,0), 'F-factors_calib'!$A$4:$D$33, 2)</f>
        <v>4832.5221931083515</v>
      </c>
      <c r="D29" s="26">
        <f>VLOOKUP(ROUND(D11,0), 'F-factors_calib'!$A$4:$D$33, 2)</f>
        <v>7023.0090492723266</v>
      </c>
      <c r="E29" s="26">
        <f>VLOOKUP(ROUND(E11,0), 'F-factors_calib'!$A$4:$D$33, 2)</f>
        <v>7957.3654327904296</v>
      </c>
      <c r="F29" s="26">
        <f>VLOOKUP(ROUND(F11,0), 'F-factors_calib'!$A$4:$D$33, 2)</f>
        <v>9017.8430846110914</v>
      </c>
      <c r="G29" s="26">
        <f>VLOOKUP(ROUND(G11,0), 'F-factors_calib'!$A$4:$D$33, 2)</f>
        <v>7957.3654327904296</v>
      </c>
      <c r="H29" s="26">
        <f>VLOOKUP(ROUND(H11,0), 'F-factors_calib'!$A$4:$D$33, 2)</f>
        <v>5473.1301048294208</v>
      </c>
      <c r="I29" s="26">
        <f>VLOOKUP(ROUND(I11,0), 'F-factors_calib'!$A$4:$D$33, 2)</f>
        <v>11591.02936309777</v>
      </c>
      <c r="J29" s="26">
        <f>VLOOKUP(ROUND(J11,0), 'F-factors_calib'!$A$4:$D$33, 2)</f>
        <v>6199.393955471226</v>
      </c>
      <c r="K29" s="26">
        <f>VLOOKUP(ROUND(K11,0), 'F-factors_calib'!$A$4:$D$33, 2)</f>
        <v>5473.1301048294208</v>
      </c>
      <c r="L29" s="26">
        <f>VLOOKUP(ROUND(L11,0), 'F-factors_calib'!$A$4:$D$33, 2)</f>
        <v>11591.02936309777</v>
      </c>
      <c r="M29" s="26">
        <f>VLOOKUP(ROUND(M11,0), 'F-factors_calib'!$A$4:$D$33, 2)</f>
        <v>10222.189926236346</v>
      </c>
      <c r="N29" s="26">
        <f>VLOOKUP(ROUND(N11,0), 'F-factors_calib'!$A$4:$D$33, 2)</f>
        <v>7023.0090492723266</v>
      </c>
      <c r="O29" s="26">
        <f>VLOOKUP(ROUND(O11,0), 'F-factors_calib'!$A$4:$D$33, 2)</f>
        <v>7957.3654327904296</v>
      </c>
      <c r="P29" s="26">
        <f>VLOOKUP(ROUND(P11,0), 'F-factors_calib'!$A$4:$D$33, 2)</f>
        <v>7957.3654327904296</v>
      </c>
      <c r="Q29">
        <f t="shared" si="0"/>
        <v>110275.74792498775</v>
      </c>
      <c r="R29" s="22">
        <f>'Trip_Prod&amp;Attr'!P30</f>
        <v>4159.0220399999998</v>
      </c>
      <c r="S29">
        <f t="shared" si="1"/>
        <v>3.7714747968239287E-2</v>
      </c>
      <c r="U29" s="25"/>
    </row>
    <row r="30" spans="1:21" x14ac:dyDescent="0.3">
      <c r="A30" s="34"/>
      <c r="B30" s="9">
        <v>500</v>
      </c>
      <c r="C30" s="26">
        <f>VLOOKUP(ROUND(C12,0), 'F-factors_calib'!$A$4:$D$33, 2)</f>
        <v>2596.7505932078475</v>
      </c>
      <c r="D30" s="26">
        <f>VLOOKUP(ROUND(D12,0), 'F-factors_calib'!$A$4:$D$33, 2)</f>
        <v>3768.5785831087705</v>
      </c>
      <c r="E30" s="26">
        <f>VLOOKUP(ROUND(E12,0), 'F-factors_calib'!$A$4:$D$33, 2)</f>
        <v>4267.3314005635884</v>
      </c>
      <c r="F30" s="26">
        <f>VLOOKUP(ROUND(F12,0), 'F-factors_calib'!$A$4:$D$33, 2)</f>
        <v>3768.5785831087705</v>
      </c>
      <c r="G30" s="26">
        <f>VLOOKUP(ROUND(G12,0), 'F-factors_calib'!$A$4:$D$33, 2)</f>
        <v>3328.3790185855551</v>
      </c>
      <c r="H30" s="26">
        <f>VLOOKUP(ROUND(H12,0), 'F-factors_calib'!$A$4:$D$33, 2)</f>
        <v>2026.3967632170593</v>
      </c>
      <c r="I30" s="26">
        <f>VLOOKUP(ROUND(I12,0), 'F-factors_calib'!$A$4:$D$33, 2)</f>
        <v>5473.1301048294208</v>
      </c>
      <c r="J30" s="26">
        <f>VLOOKUP(ROUND(J12,0), 'F-factors_calib'!$A$4:$D$33, 2)</f>
        <v>11591.02936309777</v>
      </c>
      <c r="K30" s="26">
        <f>VLOOKUP(ROUND(K12,0), 'F-factors_calib'!$A$4:$D$33, 2)</f>
        <v>4832.5221931083515</v>
      </c>
      <c r="L30" s="26">
        <f>VLOOKUP(ROUND(L12,0), 'F-factors_calib'!$A$4:$D$33, 2)</f>
        <v>6199.393955471226</v>
      </c>
      <c r="M30" s="26">
        <f>VLOOKUP(ROUND(M12,0), 'F-factors_calib'!$A$4:$D$33, 2)</f>
        <v>5473.1301048294208</v>
      </c>
      <c r="N30" s="26">
        <f>VLOOKUP(ROUND(N12,0), 'F-factors_calib'!$A$4:$D$33, 2)</f>
        <v>4832.5221931083515</v>
      </c>
      <c r="O30" s="26">
        <f>VLOOKUP(ROUND(O12,0), 'F-factors_calib'!$A$4:$D$33, 2)</f>
        <v>4832.5221931083515</v>
      </c>
      <c r="P30" s="26">
        <f>VLOOKUP(ROUND(P12,0), 'F-factors_calib'!$A$4:$D$33, 2)</f>
        <v>7957.3654327904296</v>
      </c>
      <c r="Q30">
        <f t="shared" si="0"/>
        <v>70947.630482134904</v>
      </c>
      <c r="R30" s="22">
        <f>'Trip_Prod&amp;Attr'!P31</f>
        <v>266.43615</v>
      </c>
      <c r="S30">
        <f t="shared" si="1"/>
        <v>3.7553918036359289E-3</v>
      </c>
      <c r="U30" s="24"/>
    </row>
    <row r="31" spans="1:21" x14ac:dyDescent="0.3">
      <c r="A31" s="34"/>
      <c r="B31" s="9">
        <v>513</v>
      </c>
      <c r="C31" s="26">
        <f>VLOOKUP(ROUND(C13,0), 'F-factors_calib'!$A$4:$D$33, 2)</f>
        <v>4267.3314005635884</v>
      </c>
      <c r="D31" s="26">
        <f>VLOOKUP(ROUND(D13,0), 'F-factors_calib'!$A$4:$D$33, 2)</f>
        <v>4267.3314005635884</v>
      </c>
      <c r="E31" s="26">
        <f>VLOOKUP(ROUND(E13,0), 'F-factors_calib'!$A$4:$D$33, 2)</f>
        <v>4832.5221931083515</v>
      </c>
      <c r="F31" s="26">
        <f>VLOOKUP(ROUND(F13,0), 'F-factors_calib'!$A$4:$D$33, 2)</f>
        <v>2939.802011317277</v>
      </c>
      <c r="G31" s="26">
        <f>VLOOKUP(ROUND(G13,0), 'F-factors_calib'!$A$4:$D$33, 2)</f>
        <v>2596.7505932078475</v>
      </c>
      <c r="H31" s="26">
        <f>VLOOKUP(ROUND(H13,0), 'F-factors_calib'!$A$4:$D$33, 2)</f>
        <v>2026.3967632170593</v>
      </c>
      <c r="I31" s="26">
        <f>VLOOKUP(ROUND(I13,0), 'F-factors_calib'!$A$4:$D$33, 2)</f>
        <v>4832.5221931083515</v>
      </c>
      <c r="J31" s="26">
        <f>VLOOKUP(ROUND(J13,0), 'F-factors_calib'!$A$4:$D$33, 2)</f>
        <v>4832.5221931083515</v>
      </c>
      <c r="K31" s="26">
        <f>VLOOKUP(ROUND(K13,0), 'F-factors_calib'!$A$4:$D$33, 2)</f>
        <v>14923.854604293585</v>
      </c>
      <c r="L31" s="26">
        <f>VLOOKUP(ROUND(L13,0), 'F-factors_calib'!$A$4:$D$33, 2)</f>
        <v>6199.393955471226</v>
      </c>
      <c r="M31" s="26">
        <f>VLOOKUP(ROUND(M13,0), 'F-factors_calib'!$A$4:$D$33, 2)</f>
        <v>6199.393955471226</v>
      </c>
      <c r="N31" s="26">
        <f>VLOOKUP(ROUND(N13,0), 'F-factors_calib'!$A$4:$D$33, 2)</f>
        <v>7957.3654327904296</v>
      </c>
      <c r="O31" s="26">
        <f>VLOOKUP(ROUND(O13,0), 'F-factors_calib'!$A$4:$D$33, 2)</f>
        <v>7023.0090492723266</v>
      </c>
      <c r="P31" s="26">
        <f>VLOOKUP(ROUND(P13,0), 'F-factors_calib'!$A$4:$D$33, 2)</f>
        <v>7023.0090492723266</v>
      </c>
      <c r="Q31">
        <f t="shared" si="0"/>
        <v>79921.204794765537</v>
      </c>
      <c r="R31" s="22">
        <f>'Trip_Prod&amp;Attr'!P32</f>
        <v>91.250529999999998</v>
      </c>
      <c r="S31">
        <f t="shared" si="1"/>
        <v>1.1417561864129515E-3</v>
      </c>
      <c r="U31" s="25"/>
    </row>
    <row r="32" spans="1:21" x14ac:dyDescent="0.3">
      <c r="A32" s="34"/>
      <c r="B32" s="9">
        <v>515</v>
      </c>
      <c r="C32" s="26">
        <f>VLOOKUP(ROUND(C14,0), 'F-factors_calib'!$A$4:$D$33, 2)</f>
        <v>7023.0090492723266</v>
      </c>
      <c r="D32" s="26">
        <f>VLOOKUP(ROUND(D14,0), 'F-factors_calib'!$A$4:$D$33, 2)</f>
        <v>10222.189926236346</v>
      </c>
      <c r="E32" s="26">
        <f>VLOOKUP(ROUND(E14,0), 'F-factors_calib'!$A$4:$D$33, 2)</f>
        <v>13148.589384997196</v>
      </c>
      <c r="F32" s="26">
        <f>VLOOKUP(ROUND(F14,0), 'F-factors_calib'!$A$4:$D$33, 2)</f>
        <v>9017.8430846110914</v>
      </c>
      <c r="G32" s="26">
        <f>VLOOKUP(ROUND(G14,0), 'F-factors_calib'!$A$4:$D$33, 2)</f>
        <v>7957.3654327904296</v>
      </c>
      <c r="H32" s="26">
        <f>VLOOKUP(ROUND(H14,0), 'F-factors_calib'!$A$4:$D$33, 2)</f>
        <v>5473.1301048294208</v>
      </c>
      <c r="I32" s="26">
        <f>VLOOKUP(ROUND(I14,0), 'F-factors_calib'!$A$4:$D$33, 2)</f>
        <v>11591.02936309777</v>
      </c>
      <c r="J32" s="26">
        <f>VLOOKUP(ROUND(J14,0), 'F-factors_calib'!$A$4:$D$33, 2)</f>
        <v>7023.0090492723266</v>
      </c>
      <c r="K32" s="26">
        <f>VLOOKUP(ROUND(K14,0), 'F-factors_calib'!$A$4:$D$33, 2)</f>
        <v>7023.0090492723266</v>
      </c>
      <c r="L32" s="26">
        <f>VLOOKUP(ROUND(L14,0), 'F-factors_calib'!$A$4:$D$33, 2)</f>
        <v>16952.643560366258</v>
      </c>
      <c r="M32" s="26">
        <f>VLOOKUP(ROUND(M14,0), 'F-factors_calib'!$A$4:$D$33, 2)</f>
        <v>14923.854604293585</v>
      </c>
      <c r="N32" s="26">
        <f>VLOOKUP(ROUND(N14,0), 'F-factors_calib'!$A$4:$D$33, 2)</f>
        <v>10222.189926236346</v>
      </c>
      <c r="O32" s="26">
        <f>VLOOKUP(ROUND(O14,0), 'F-factors_calib'!$A$4:$D$33, 2)</f>
        <v>13148.589384997196</v>
      </c>
      <c r="P32" s="26">
        <f>VLOOKUP(ROUND(P14,0), 'F-factors_calib'!$A$4:$D$33, 2)</f>
        <v>10222.189926236346</v>
      </c>
      <c r="Q32">
        <f t="shared" si="0"/>
        <v>143948.64184650895</v>
      </c>
      <c r="R32" s="22">
        <f>'Trip_Prod&amp;Attr'!P33</f>
        <v>3151.4159800000002</v>
      </c>
      <c r="S32">
        <f t="shared" si="1"/>
        <v>2.1892641289108686E-2</v>
      </c>
      <c r="U32" s="24"/>
    </row>
    <row r="33" spans="1:21" x14ac:dyDescent="0.3">
      <c r="A33" s="34"/>
      <c r="B33" s="9">
        <v>516</v>
      </c>
      <c r="C33" s="26">
        <f>VLOOKUP(ROUND(C15,0), 'F-factors_calib'!$A$4:$D$33, 2)</f>
        <v>7023.0090492723266</v>
      </c>
      <c r="D33" s="26">
        <f>VLOOKUP(ROUND(D15,0), 'F-factors_calib'!$A$4:$D$33, 2)</f>
        <v>10222.189926236346</v>
      </c>
      <c r="E33" s="26">
        <f>VLOOKUP(ROUND(E15,0), 'F-factors_calib'!$A$4:$D$33, 2)</f>
        <v>11591.02936309777</v>
      </c>
      <c r="F33" s="26">
        <f>VLOOKUP(ROUND(F15,0), 'F-factors_calib'!$A$4:$D$33, 2)</f>
        <v>7957.3654327904296</v>
      </c>
      <c r="G33" s="26">
        <f>VLOOKUP(ROUND(G15,0), 'F-factors_calib'!$A$4:$D$33, 2)</f>
        <v>7023.0090492723266</v>
      </c>
      <c r="H33" s="26">
        <f>VLOOKUP(ROUND(H15,0), 'F-factors_calib'!$A$4:$D$33, 2)</f>
        <v>4832.5221931083515</v>
      </c>
      <c r="I33" s="26">
        <f>VLOOKUP(ROUND(I15,0), 'F-factors_calib'!$A$4:$D$33, 2)</f>
        <v>9017.8430846110914</v>
      </c>
      <c r="J33" s="26">
        <f>VLOOKUP(ROUND(J15,0), 'F-factors_calib'!$A$4:$D$33, 2)</f>
        <v>6199.393955471226</v>
      </c>
      <c r="K33" s="26">
        <f>VLOOKUP(ROUND(K15,0), 'F-factors_calib'!$A$4:$D$33, 2)</f>
        <v>7023.0090492723266</v>
      </c>
      <c r="L33" s="26">
        <f>VLOOKUP(ROUND(L15,0), 'F-factors_calib'!$A$4:$D$33, 2)</f>
        <v>14923.854604293585</v>
      </c>
      <c r="M33" s="26">
        <f>VLOOKUP(ROUND(M15,0), 'F-factors_calib'!$A$4:$D$33, 2)</f>
        <v>13148.589384997196</v>
      </c>
      <c r="N33" s="26">
        <f>VLOOKUP(ROUND(N15,0), 'F-factors_calib'!$A$4:$D$33, 2)</f>
        <v>10222.189926236346</v>
      </c>
      <c r="O33" s="26">
        <f>VLOOKUP(ROUND(O15,0), 'F-factors_calib'!$A$4:$D$33, 2)</f>
        <v>13148.589384997196</v>
      </c>
      <c r="P33" s="26">
        <f>VLOOKUP(ROUND(P15,0), 'F-factors_calib'!$A$4:$D$33, 2)</f>
        <v>9017.8430846110914</v>
      </c>
      <c r="Q33">
        <f t="shared" si="0"/>
        <v>131350.43748826761</v>
      </c>
      <c r="R33" s="22">
        <f>'Trip_Prod&amp;Attr'!P34</f>
        <v>4185.9736700000003</v>
      </c>
      <c r="S33">
        <f t="shared" si="1"/>
        <v>3.186874554851709E-2</v>
      </c>
      <c r="U33" s="25"/>
    </row>
    <row r="34" spans="1:21" x14ac:dyDescent="0.3">
      <c r="A34" s="34"/>
      <c r="B34" s="9">
        <v>517</v>
      </c>
      <c r="C34" s="26">
        <f>VLOOKUP(ROUND(C16,0), 'F-factors_calib'!$A$4:$D$33, 2)</f>
        <v>4267.3314005635884</v>
      </c>
      <c r="D34" s="26">
        <f>VLOOKUP(ROUND(D16,0), 'F-factors_calib'!$A$4:$D$33, 2)</f>
        <v>6199.393955471226</v>
      </c>
      <c r="E34" s="26">
        <f>VLOOKUP(ROUND(E16,0), 'F-factors_calib'!$A$4:$D$33, 2)</f>
        <v>7023.0090492723266</v>
      </c>
      <c r="F34" s="26">
        <f>VLOOKUP(ROUND(F16,0), 'F-factors_calib'!$A$4:$D$33, 2)</f>
        <v>4832.5221931083515</v>
      </c>
      <c r="G34" s="26">
        <f>VLOOKUP(ROUND(G16,0), 'F-factors_calib'!$A$4:$D$33, 2)</f>
        <v>4267.3314005635884</v>
      </c>
      <c r="H34" s="26">
        <f>VLOOKUP(ROUND(H16,0), 'F-factors_calib'!$A$4:$D$33, 2)</f>
        <v>2939.802011317277</v>
      </c>
      <c r="I34" s="26">
        <f>VLOOKUP(ROUND(I16,0), 'F-factors_calib'!$A$4:$D$33, 2)</f>
        <v>7023.0090492723266</v>
      </c>
      <c r="J34" s="26">
        <f>VLOOKUP(ROUND(J16,0), 'F-factors_calib'!$A$4:$D$33, 2)</f>
        <v>4832.5221931083515</v>
      </c>
      <c r="K34" s="26">
        <f>VLOOKUP(ROUND(K16,0), 'F-factors_calib'!$A$4:$D$33, 2)</f>
        <v>9017.8430846110914</v>
      </c>
      <c r="L34" s="26">
        <f>VLOOKUP(ROUND(L16,0), 'F-factors_calib'!$A$4:$D$33, 2)</f>
        <v>10222.189926236346</v>
      </c>
      <c r="M34" s="26">
        <f>VLOOKUP(ROUND(M16,0), 'F-factors_calib'!$A$4:$D$33, 2)</f>
        <v>10222.189926236346</v>
      </c>
      <c r="N34" s="26">
        <f>VLOOKUP(ROUND(N16,0), 'F-factors_calib'!$A$4:$D$33, 2)</f>
        <v>14923.854604293585</v>
      </c>
      <c r="O34" s="26">
        <f>VLOOKUP(ROUND(O16,0), 'F-factors_calib'!$A$4:$D$33, 2)</f>
        <v>10222.189926236346</v>
      </c>
      <c r="P34" s="26">
        <f>VLOOKUP(ROUND(P16,0), 'F-factors_calib'!$A$4:$D$33, 2)</f>
        <v>10222.189926236346</v>
      </c>
      <c r="Q34">
        <f t="shared" si="0"/>
        <v>106215.3786465271</v>
      </c>
      <c r="R34" s="22">
        <f>'Trip_Prod&amp;Attr'!P35</f>
        <v>305.32350000000002</v>
      </c>
      <c r="S34">
        <f t="shared" si="1"/>
        <v>2.8745696140300217E-3</v>
      </c>
      <c r="U34" s="24"/>
    </row>
    <row r="35" spans="1:21" x14ac:dyDescent="0.3">
      <c r="A35" s="34"/>
      <c r="B35" s="9">
        <v>518</v>
      </c>
      <c r="C35" s="26">
        <f>VLOOKUP(ROUND(C17,0), 'F-factors_calib'!$A$4:$D$33, 2)</f>
        <v>5473.1301048294208</v>
      </c>
      <c r="D35" s="26">
        <f>VLOOKUP(ROUND(D17,0), 'F-factors_calib'!$A$4:$D$33, 2)</f>
        <v>7957.3654327904296</v>
      </c>
      <c r="E35" s="26">
        <f>VLOOKUP(ROUND(E17,0), 'F-factors_calib'!$A$4:$D$33, 2)</f>
        <v>9017.8430846110914</v>
      </c>
      <c r="F35" s="26">
        <f>VLOOKUP(ROUND(F17,0), 'F-factors_calib'!$A$4:$D$33, 2)</f>
        <v>6199.393955471226</v>
      </c>
      <c r="G35" s="26">
        <f>VLOOKUP(ROUND(G17,0), 'F-factors_calib'!$A$4:$D$33, 2)</f>
        <v>5473.1301048294208</v>
      </c>
      <c r="H35" s="26">
        <f>VLOOKUP(ROUND(H17,0), 'F-factors_calib'!$A$4:$D$33, 2)</f>
        <v>3768.5785831087705</v>
      </c>
      <c r="I35" s="26">
        <f>VLOOKUP(ROUND(I17,0), 'F-factors_calib'!$A$4:$D$33, 2)</f>
        <v>7957.3654327904296</v>
      </c>
      <c r="J35" s="26">
        <f>VLOOKUP(ROUND(J17,0), 'F-factors_calib'!$A$4:$D$33, 2)</f>
        <v>4832.5221931083515</v>
      </c>
      <c r="K35" s="26">
        <f>VLOOKUP(ROUND(K17,0), 'F-factors_calib'!$A$4:$D$33, 2)</f>
        <v>7023.0090492723266</v>
      </c>
      <c r="L35" s="26">
        <f>VLOOKUP(ROUND(L17,0), 'F-factors_calib'!$A$4:$D$33, 2)</f>
        <v>11591.02936309777</v>
      </c>
      <c r="M35" s="26">
        <f>VLOOKUP(ROUND(M17,0), 'F-factors_calib'!$A$4:$D$33, 2)</f>
        <v>13148.589384997196</v>
      </c>
      <c r="N35" s="26">
        <f>VLOOKUP(ROUND(N17,0), 'F-factors_calib'!$A$4:$D$33, 2)</f>
        <v>10222.189926236346</v>
      </c>
      <c r="O35" s="26">
        <f>VLOOKUP(ROUND(O17,0), 'F-factors_calib'!$A$4:$D$33, 2)</f>
        <v>14923.854604293585</v>
      </c>
      <c r="P35" s="26">
        <f>VLOOKUP(ROUND(P17,0), 'F-factors_calib'!$A$4:$D$33, 2)</f>
        <v>9017.8430846110914</v>
      </c>
      <c r="Q35">
        <f t="shared" si="0"/>
        <v>116605.84430404744</v>
      </c>
      <c r="R35" s="22">
        <f>'Trip_Prod&amp;Attr'!P36</f>
        <v>172.10543000000001</v>
      </c>
      <c r="S35">
        <f t="shared" si="1"/>
        <v>1.4759588683328643E-3</v>
      </c>
      <c r="U35" s="25"/>
    </row>
    <row r="36" spans="1:21" x14ac:dyDescent="0.3">
      <c r="A36" s="35"/>
      <c r="B36" s="4">
        <v>519</v>
      </c>
      <c r="C36" s="26">
        <f>VLOOKUP(ROUND(C18,0), 'F-factors_calib'!$A$4:$D$33, 2)</f>
        <v>3768.5785831087705</v>
      </c>
      <c r="D36" s="26">
        <f>VLOOKUP(ROUND(D18,0), 'F-factors_calib'!$A$4:$D$33, 2)</f>
        <v>5473.1301048294208</v>
      </c>
      <c r="E36" s="26">
        <f>VLOOKUP(ROUND(E18,0), 'F-factors_calib'!$A$4:$D$33, 2)</f>
        <v>6199.393955471226</v>
      </c>
      <c r="F36" s="26">
        <f>VLOOKUP(ROUND(F18,0), 'F-factors_calib'!$A$4:$D$33, 2)</f>
        <v>4832.5221931083515</v>
      </c>
      <c r="G36" s="26">
        <f>VLOOKUP(ROUND(G18,0), 'F-factors_calib'!$A$4:$D$33, 2)</f>
        <v>4267.3314005635884</v>
      </c>
      <c r="H36" s="26">
        <f>VLOOKUP(ROUND(H18,0), 'F-factors_calib'!$A$4:$D$33, 2)</f>
        <v>2596.7505932078475</v>
      </c>
      <c r="I36" s="26">
        <f>VLOOKUP(ROUND(I18,0), 'F-factors_calib'!$A$4:$D$33, 2)</f>
        <v>7023.0090492723266</v>
      </c>
      <c r="J36" s="26">
        <f>VLOOKUP(ROUND(J18,0), 'F-factors_calib'!$A$4:$D$33, 2)</f>
        <v>7957.3654327904296</v>
      </c>
      <c r="K36" s="26">
        <f>VLOOKUP(ROUND(K18,0), 'F-factors_calib'!$A$4:$D$33, 2)</f>
        <v>7023.0090492723266</v>
      </c>
      <c r="L36" s="26">
        <f>VLOOKUP(ROUND(L18,0), 'F-factors_calib'!$A$4:$D$33, 2)</f>
        <v>9017.8430846110914</v>
      </c>
      <c r="M36" s="26">
        <f>VLOOKUP(ROUND(M18,0), 'F-factors_calib'!$A$4:$D$33, 2)</f>
        <v>9017.8430846110914</v>
      </c>
      <c r="N36" s="26">
        <f>VLOOKUP(ROUND(N18,0), 'F-factors_calib'!$A$4:$D$33, 2)</f>
        <v>10222.189926236346</v>
      </c>
      <c r="O36" s="26">
        <f>VLOOKUP(ROUND(O18,0), 'F-factors_calib'!$A$4:$D$33, 2)</f>
        <v>9017.8430846110914</v>
      </c>
      <c r="P36" s="26">
        <f>VLOOKUP(ROUND(P18,0), 'F-factors_calib'!$A$4:$D$33, 2)</f>
        <v>14923.854604293585</v>
      </c>
      <c r="Q36">
        <f t="shared" si="0"/>
        <v>101340.66414598748</v>
      </c>
      <c r="R36" s="22">
        <f>'Trip_Prod&amp;Attr'!P37</f>
        <v>96.640860000000004</v>
      </c>
      <c r="S36">
        <f t="shared" si="1"/>
        <v>9.5362370884784101E-4</v>
      </c>
    </row>
    <row r="37" spans="1:21" x14ac:dyDescent="0.3">
      <c r="A37" t="s">
        <v>18</v>
      </c>
      <c r="B37" s="3"/>
      <c r="C37">
        <f>SUM(C23:C36)</f>
        <v>81655.26546923058</v>
      </c>
      <c r="D37">
        <f t="shared" ref="D37:P37" si="2">SUM(D23:D36)</f>
        <v>112473.64614102077</v>
      </c>
      <c r="E37">
        <f t="shared" si="2"/>
        <v>125587.590125381</v>
      </c>
      <c r="F37">
        <f t="shared" si="2"/>
        <v>113766.94912063942</v>
      </c>
      <c r="G37">
        <f t="shared" si="2"/>
        <v>102973.0270586402</v>
      </c>
      <c r="H37">
        <f t="shared" si="2"/>
        <v>74292.700830951449</v>
      </c>
      <c r="I37">
        <f t="shared" si="2"/>
        <v>106770.17293748153</v>
      </c>
      <c r="J37">
        <f t="shared" si="2"/>
        <v>77769.208919841796</v>
      </c>
      <c r="K37">
        <f t="shared" si="2"/>
        <v>87403.175365047064</v>
      </c>
      <c r="L37">
        <f t="shared" si="2"/>
        <v>143734.93998109506</v>
      </c>
      <c r="M37">
        <f t="shared" si="2"/>
        <v>134700.82498433045</v>
      </c>
      <c r="N37">
        <f t="shared" si="2"/>
        <v>109282.61188376843</v>
      </c>
      <c r="O37">
        <f t="shared" si="2"/>
        <v>120395.04326992462</v>
      </c>
      <c r="P37">
        <f t="shared" si="2"/>
        <v>111147.23881034736</v>
      </c>
    </row>
    <row r="38" spans="1:21" ht="31.5" x14ac:dyDescent="0.3">
      <c r="A38" s="2" t="s">
        <v>19</v>
      </c>
      <c r="C38" s="24">
        <v>3149.578</v>
      </c>
      <c r="D38" s="25">
        <v>3026.768</v>
      </c>
      <c r="E38" s="24">
        <v>2624.598</v>
      </c>
      <c r="F38" s="25">
        <v>1977.7260000000001</v>
      </c>
      <c r="G38" s="24">
        <v>180.13</v>
      </c>
      <c r="H38" s="25">
        <v>3484.97</v>
      </c>
      <c r="I38" s="24">
        <v>911.82600000000002</v>
      </c>
      <c r="J38" s="25">
        <v>536.34400000000005</v>
      </c>
      <c r="K38" s="24">
        <v>348.24799999999999</v>
      </c>
      <c r="L38" s="25">
        <v>68.835999999999999</v>
      </c>
      <c r="M38" s="24">
        <v>2244.848</v>
      </c>
      <c r="N38" s="25">
        <v>2307.2539999999999</v>
      </c>
      <c r="O38" s="24">
        <v>2808.15</v>
      </c>
      <c r="P38" s="25">
        <v>3245.01</v>
      </c>
    </row>
    <row r="40" spans="1:21" x14ac:dyDescent="0.3">
      <c r="A40" s="1" t="s">
        <v>29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377.69453571456103</v>
      </c>
      <c r="D43">
        <f t="shared" ref="D43:P43" si="3">D23*$S23</f>
        <v>228.57611220852033</v>
      </c>
      <c r="E43">
        <f t="shared" si="3"/>
        <v>201.7366323121085</v>
      </c>
      <c r="F43">
        <f t="shared" si="3"/>
        <v>157.21620573288408</v>
      </c>
      <c r="G43">
        <f t="shared" si="3"/>
        <v>138.81467985751996</v>
      </c>
      <c r="H43">
        <f t="shared" si="3"/>
        <v>84.446104691970987</v>
      </c>
      <c r="I43">
        <f t="shared" si="3"/>
        <v>138.81467985751996</v>
      </c>
      <c r="J43">
        <f t="shared" si="3"/>
        <v>84.446104691970987</v>
      </c>
      <c r="K43">
        <f t="shared" si="3"/>
        <v>122.57951821927517</v>
      </c>
      <c r="L43">
        <f t="shared" si="3"/>
        <v>201.7366323121085</v>
      </c>
      <c r="M43">
        <f t="shared" si="3"/>
        <v>201.7366323121085</v>
      </c>
      <c r="N43">
        <f t="shared" si="3"/>
        <v>122.57951821927517</v>
      </c>
      <c r="O43">
        <f t="shared" si="3"/>
        <v>138.81467985751996</v>
      </c>
      <c r="P43">
        <f t="shared" si="3"/>
        <v>108.25279401265666</v>
      </c>
      <c r="Q43">
        <f>SUM(C43:P43)</f>
        <v>2307.4448299999995</v>
      </c>
      <c r="R43">
        <f>R23</f>
        <v>2307.4448299999999</v>
      </c>
      <c r="S43">
        <f>R43/Q43</f>
        <v>1.0000000000000002</v>
      </c>
    </row>
    <row r="44" spans="1:21" x14ac:dyDescent="0.3">
      <c r="B44">
        <v>264</v>
      </c>
      <c r="C44">
        <f t="shared" ref="C44:P56" si="4">C24*$S24</f>
        <v>18.349602801270002</v>
      </c>
      <c r="D44">
        <f t="shared" si="4"/>
        <v>34.414255140807477</v>
      </c>
      <c r="E44">
        <f t="shared" si="4"/>
        <v>26.72879443166617</v>
      </c>
      <c r="F44">
        <f t="shared" si="4"/>
        <v>20.795053353326498</v>
      </c>
      <c r="G44">
        <f t="shared" si="4"/>
        <v>18.349602801270002</v>
      </c>
      <c r="H44">
        <f t="shared" si="4"/>
        <v>11.143746447342009</v>
      </c>
      <c r="I44">
        <f t="shared" si="4"/>
        <v>16.194986596044902</v>
      </c>
      <c r="J44">
        <f t="shared" si="4"/>
        <v>9.8404222959344541</v>
      </c>
      <c r="K44">
        <f t="shared" si="4"/>
        <v>11.143746447342009</v>
      </c>
      <c r="L44">
        <f t="shared" si="4"/>
        <v>23.572264776559809</v>
      </c>
      <c r="M44">
        <f t="shared" si="4"/>
        <v>23.572264776559809</v>
      </c>
      <c r="N44">
        <f t="shared" si="4"/>
        <v>14.295738665303432</v>
      </c>
      <c r="O44">
        <f t="shared" si="4"/>
        <v>18.349602801270002</v>
      </c>
      <c r="P44">
        <f t="shared" si="4"/>
        <v>14.295738665303432</v>
      </c>
      <c r="Q44">
        <f t="shared" ref="Q44:Q56" si="5">SUM(C44:P44)</f>
        <v>261.04582000000005</v>
      </c>
      <c r="R44">
        <f t="shared" ref="R44:R56" si="6">R24</f>
        <v>261.04581999999999</v>
      </c>
      <c r="S44">
        <f t="shared" ref="S44:S56" si="7">R44/Q44</f>
        <v>0.99999999999999978</v>
      </c>
    </row>
    <row r="45" spans="1:21" x14ac:dyDescent="0.3">
      <c r="B45">
        <v>269</v>
      </c>
      <c r="C45">
        <f t="shared" si="4"/>
        <v>3.8331850567536021</v>
      </c>
      <c r="D45">
        <f t="shared" si="4"/>
        <v>6.3264279221770572</v>
      </c>
      <c r="E45">
        <f t="shared" si="4"/>
        <v>8.14549661790182</v>
      </c>
      <c r="F45">
        <f t="shared" si="4"/>
        <v>6.3264279221770572</v>
      </c>
      <c r="G45">
        <f t="shared" si="4"/>
        <v>5.579310150056874</v>
      </c>
      <c r="H45">
        <f t="shared" si="4"/>
        <v>3.383652805274842</v>
      </c>
      <c r="I45">
        <f t="shared" si="4"/>
        <v>4.3431603254534235</v>
      </c>
      <c r="J45">
        <f t="shared" si="4"/>
        <v>2.6376089973815993</v>
      </c>
      <c r="K45">
        <f t="shared" si="4"/>
        <v>2.6376089973815993</v>
      </c>
      <c r="L45">
        <f t="shared" si="4"/>
        <v>7.1765501075614413</v>
      </c>
      <c r="M45">
        <f t="shared" si="4"/>
        <v>6.3264279221770572</v>
      </c>
      <c r="N45">
        <f t="shared" si="4"/>
        <v>3.8331850567536021</v>
      </c>
      <c r="O45">
        <f t="shared" si="4"/>
        <v>4.9219730621964146</v>
      </c>
      <c r="P45">
        <f t="shared" si="4"/>
        <v>3.8331850567536021</v>
      </c>
      <c r="Q45">
        <f t="shared" si="5"/>
        <v>69.304199999999994</v>
      </c>
      <c r="R45">
        <f t="shared" si="6"/>
        <v>69.304199999999994</v>
      </c>
      <c r="S45">
        <f t="shared" si="7"/>
        <v>1</v>
      </c>
    </row>
    <row r="46" spans="1:21" x14ac:dyDescent="0.3">
      <c r="B46">
        <v>271</v>
      </c>
      <c r="C46">
        <f t="shared" si="4"/>
        <v>40.805751144740206</v>
      </c>
      <c r="D46">
        <f t="shared" si="4"/>
        <v>67.23389609325308</v>
      </c>
      <c r="E46">
        <f t="shared" si="4"/>
        <v>86.418676450719133</v>
      </c>
      <c r="F46">
        <f t="shared" si="4"/>
        <v>126.3930038424234</v>
      </c>
      <c r="G46">
        <f t="shared" si="4"/>
        <v>98.031301297795551</v>
      </c>
      <c r="H46">
        <f t="shared" si="4"/>
        <v>67.23389609325308</v>
      </c>
      <c r="I46">
        <f t="shared" si="4"/>
        <v>67.23389609325308</v>
      </c>
      <c r="J46">
        <f t="shared" si="4"/>
        <v>36.029601751913674</v>
      </c>
      <c r="K46">
        <f t="shared" si="4"/>
        <v>31.815736123261882</v>
      </c>
      <c r="L46">
        <f t="shared" si="4"/>
        <v>76.213086532732987</v>
      </c>
      <c r="M46">
        <f t="shared" si="4"/>
        <v>67.23389609325308</v>
      </c>
      <c r="N46">
        <f t="shared" si="4"/>
        <v>46.220521374404598</v>
      </c>
      <c r="O46">
        <f t="shared" si="4"/>
        <v>52.361108554498138</v>
      </c>
      <c r="P46">
        <f t="shared" si="4"/>
        <v>52.361108554498138</v>
      </c>
      <c r="Q46">
        <f t="shared" si="5"/>
        <v>915.58548000000008</v>
      </c>
      <c r="R46">
        <f t="shared" si="6"/>
        <v>915.58547999999996</v>
      </c>
      <c r="S46">
        <f t="shared" si="7"/>
        <v>0.99999999999999989</v>
      </c>
    </row>
    <row r="47" spans="1:21" x14ac:dyDescent="0.3">
      <c r="B47">
        <v>272</v>
      </c>
      <c r="C47">
        <f t="shared" si="4"/>
        <v>501.02805290165651</v>
      </c>
      <c r="D47">
        <f t="shared" si="4"/>
        <v>825.52255757058788</v>
      </c>
      <c r="E47">
        <f t="shared" si="4"/>
        <v>935.77236737235341</v>
      </c>
      <c r="F47">
        <f t="shared" si="4"/>
        <v>1203.6644501024255</v>
      </c>
      <c r="G47">
        <f t="shared" si="4"/>
        <v>1366.1779769457312</v>
      </c>
      <c r="H47">
        <f t="shared" si="4"/>
        <v>825.52255757058788</v>
      </c>
      <c r="I47">
        <f t="shared" si="4"/>
        <v>728.44299928115697</v>
      </c>
      <c r="J47">
        <f t="shared" si="4"/>
        <v>442.38473024433648</v>
      </c>
      <c r="K47">
        <f t="shared" si="4"/>
        <v>390.64533489234668</v>
      </c>
      <c r="L47">
        <f t="shared" si="4"/>
        <v>935.77236737235341</v>
      </c>
      <c r="M47">
        <f t="shared" si="4"/>
        <v>825.52255757058788</v>
      </c>
      <c r="N47">
        <f t="shared" si="4"/>
        <v>567.51259757908736</v>
      </c>
      <c r="O47">
        <f t="shared" si="4"/>
        <v>642.9089902983942</v>
      </c>
      <c r="P47">
        <f t="shared" si="4"/>
        <v>642.9089902983942</v>
      </c>
      <c r="Q47">
        <f t="shared" si="5"/>
        <v>10833.786529999998</v>
      </c>
      <c r="R47">
        <f t="shared" si="6"/>
        <v>10833.786529999999</v>
      </c>
      <c r="S47">
        <f t="shared" si="7"/>
        <v>1.0000000000000002</v>
      </c>
    </row>
    <row r="48" spans="1:21" x14ac:dyDescent="0.3">
      <c r="B48">
        <v>274</v>
      </c>
      <c r="C48">
        <f t="shared" si="4"/>
        <v>4.1329377720044249</v>
      </c>
      <c r="D48">
        <f t="shared" si="4"/>
        <v>6.0006728183362927</v>
      </c>
      <c r="E48">
        <f t="shared" si="4"/>
        <v>7.6979542591249954</v>
      </c>
      <c r="F48">
        <f t="shared" si="4"/>
        <v>11.197698368569995</v>
      </c>
      <c r="G48">
        <f t="shared" si="4"/>
        <v>11.197698368569995</v>
      </c>
      <c r="H48">
        <f t="shared" si="4"/>
        <v>16.326957180773519</v>
      </c>
      <c r="I48">
        <f t="shared" si="4"/>
        <v>6.79613289683481</v>
      </c>
      <c r="J48">
        <f t="shared" si="4"/>
        <v>3.2244550729395067</v>
      </c>
      <c r="K48">
        <f t="shared" si="4"/>
        <v>3.2244550729395067</v>
      </c>
      <c r="L48">
        <f t="shared" si="4"/>
        <v>7.6979542591249954</v>
      </c>
      <c r="M48">
        <f t="shared" si="4"/>
        <v>6.79613289683481</v>
      </c>
      <c r="N48">
        <f t="shared" si="4"/>
        <v>4.6795454141265775</v>
      </c>
      <c r="O48">
        <f t="shared" si="4"/>
        <v>5.2988602056939849</v>
      </c>
      <c r="P48">
        <f t="shared" si="4"/>
        <v>4.6795454141265775</v>
      </c>
      <c r="Q48">
        <f t="shared" si="5"/>
        <v>98.950999999999993</v>
      </c>
      <c r="R48">
        <f t="shared" si="6"/>
        <v>98.950999999999993</v>
      </c>
      <c r="S48">
        <f t="shared" si="7"/>
        <v>1</v>
      </c>
    </row>
    <row r="49" spans="1:19" x14ac:dyDescent="0.3">
      <c r="B49">
        <v>499</v>
      </c>
      <c r="C49">
        <f t="shared" si="4"/>
        <v>182.25735656400445</v>
      </c>
      <c r="D49">
        <f t="shared" si="4"/>
        <v>264.87101627196961</v>
      </c>
      <c r="E49">
        <f t="shared" si="4"/>
        <v>300.1100317888704</v>
      </c>
      <c r="F49">
        <f t="shared" si="4"/>
        <v>340.10567915323685</v>
      </c>
      <c r="G49">
        <f t="shared" si="4"/>
        <v>300.1100317888704</v>
      </c>
      <c r="H49">
        <f t="shared" si="4"/>
        <v>206.41772250102468</v>
      </c>
      <c r="I49">
        <f t="shared" si="4"/>
        <v>437.15275112169354</v>
      </c>
      <c r="J49">
        <f t="shared" si="4"/>
        <v>233.80858058642335</v>
      </c>
      <c r="K49">
        <f t="shared" si="4"/>
        <v>206.41772250102468</v>
      </c>
      <c r="L49">
        <f t="shared" si="4"/>
        <v>437.15275112169354</v>
      </c>
      <c r="M49">
        <f t="shared" si="4"/>
        <v>385.52731675147834</v>
      </c>
      <c r="N49">
        <f t="shared" si="4"/>
        <v>264.87101627196961</v>
      </c>
      <c r="O49">
        <f t="shared" si="4"/>
        <v>300.1100317888704</v>
      </c>
      <c r="P49">
        <f t="shared" si="4"/>
        <v>300.1100317888704</v>
      </c>
      <c r="Q49">
        <f t="shared" si="5"/>
        <v>4159.0220399999998</v>
      </c>
      <c r="R49">
        <f t="shared" si="6"/>
        <v>4159.0220399999998</v>
      </c>
      <c r="S49">
        <f t="shared" si="7"/>
        <v>1</v>
      </c>
    </row>
    <row r="50" spans="1:19" x14ac:dyDescent="0.3">
      <c r="B50">
        <v>500</v>
      </c>
      <c r="C50">
        <f t="shared" si="4"/>
        <v>9.7518158938194865</v>
      </c>
      <c r="D50">
        <f t="shared" si="4"/>
        <v>14.15248912236458</v>
      </c>
      <c r="E50">
        <f t="shared" si="4"/>
        <v>16.025501365074728</v>
      </c>
      <c r="F50">
        <f t="shared" si="4"/>
        <v>14.15248912236458</v>
      </c>
      <c r="G50">
        <f t="shared" si="4"/>
        <v>12.49936728578999</v>
      </c>
      <c r="H50">
        <f t="shared" si="4"/>
        <v>7.6099137954997209</v>
      </c>
      <c r="I50">
        <f t="shared" si="4"/>
        <v>20.55374793590946</v>
      </c>
      <c r="J50">
        <f t="shared" si="4"/>
        <v>43.528856665880745</v>
      </c>
      <c r="K50">
        <f t="shared" si="4"/>
        <v>18.148014234887828</v>
      </c>
      <c r="L50">
        <f t="shared" si="4"/>
        <v>23.281153247886763</v>
      </c>
      <c r="M50">
        <f t="shared" si="4"/>
        <v>20.55374793590946</v>
      </c>
      <c r="N50">
        <f t="shared" si="4"/>
        <v>18.148014234887828</v>
      </c>
      <c r="O50">
        <f t="shared" si="4"/>
        <v>18.148014234887828</v>
      </c>
      <c r="P50">
        <f t="shared" si="4"/>
        <v>29.883024924837045</v>
      </c>
      <c r="Q50">
        <f t="shared" si="5"/>
        <v>266.43615</v>
      </c>
      <c r="R50">
        <f t="shared" si="6"/>
        <v>266.43615</v>
      </c>
      <c r="S50">
        <f t="shared" si="7"/>
        <v>1</v>
      </c>
    </row>
    <row r="51" spans="1:19" x14ac:dyDescent="0.3">
      <c r="B51">
        <v>513</v>
      </c>
      <c r="C51">
        <f t="shared" si="4"/>
        <v>4.8722520260677218</v>
      </c>
      <c r="D51">
        <f t="shared" si="4"/>
        <v>4.8722520260677218</v>
      </c>
      <c r="E51">
        <f t="shared" si="4"/>
        <v>5.5175621099593446</v>
      </c>
      <c r="F51">
        <f t="shared" si="4"/>
        <v>3.3565371332507388</v>
      </c>
      <c r="G51">
        <f t="shared" si="4"/>
        <v>2.9648560543665616</v>
      </c>
      <c r="H51">
        <f t="shared" si="4"/>
        <v>2.3136510405302584</v>
      </c>
      <c r="I51">
        <f t="shared" si="4"/>
        <v>5.5175621099593446</v>
      </c>
      <c r="J51">
        <f t="shared" si="4"/>
        <v>5.5175621099593446</v>
      </c>
      <c r="K51">
        <f t="shared" si="4"/>
        <v>17.039403319579613</v>
      </c>
      <c r="L51">
        <f t="shared" si="4"/>
        <v>7.07819640067033</v>
      </c>
      <c r="M51">
        <f t="shared" si="4"/>
        <v>7.07819640067033</v>
      </c>
      <c r="N51">
        <f t="shared" si="4"/>
        <v>9.0853712104370459</v>
      </c>
      <c r="O51">
        <f t="shared" si="4"/>
        <v>8.0185640292408209</v>
      </c>
      <c r="P51">
        <f t="shared" si="4"/>
        <v>8.0185640292408209</v>
      </c>
      <c r="Q51">
        <f t="shared" si="5"/>
        <v>91.250529999999998</v>
      </c>
      <c r="R51">
        <f t="shared" si="6"/>
        <v>91.250529999999998</v>
      </c>
      <c r="S51">
        <f t="shared" si="7"/>
        <v>1</v>
      </c>
    </row>
    <row r="52" spans="1:19" x14ac:dyDescent="0.3">
      <c r="B52">
        <v>515</v>
      </c>
      <c r="C52">
        <f t="shared" si="4"/>
        <v>153.75221788588328</v>
      </c>
      <c r="D52">
        <f t="shared" si="4"/>
        <v>223.7907372442327</v>
      </c>
      <c r="E52">
        <f t="shared" si="4"/>
        <v>287.85735086352582</v>
      </c>
      <c r="F52">
        <f t="shared" si="4"/>
        <v>197.42440385286002</v>
      </c>
      <c r="G52">
        <f t="shared" si="4"/>
        <v>174.20774702643396</v>
      </c>
      <c r="H52">
        <f t="shared" si="4"/>
        <v>119.82127411365232</v>
      </c>
      <c r="I52">
        <f t="shared" si="4"/>
        <v>253.75824801782539</v>
      </c>
      <c r="J52">
        <f t="shared" si="4"/>
        <v>153.75221788588328</v>
      </c>
      <c r="K52">
        <f t="shared" si="4"/>
        <v>153.75221788588328</v>
      </c>
      <c r="L52">
        <f t="shared" si="4"/>
        <v>371.13814436921683</v>
      </c>
      <c r="M52">
        <f t="shared" si="4"/>
        <v>326.72259550261253</v>
      </c>
      <c r="N52">
        <f t="shared" si="4"/>
        <v>223.7907372442327</v>
      </c>
      <c r="O52">
        <f t="shared" si="4"/>
        <v>287.85735086352582</v>
      </c>
      <c r="P52">
        <f t="shared" si="4"/>
        <v>223.7907372442327</v>
      </c>
      <c r="Q52">
        <f t="shared" si="5"/>
        <v>3151.4159800000007</v>
      </c>
      <c r="R52">
        <f t="shared" si="6"/>
        <v>3151.4159800000002</v>
      </c>
      <c r="S52">
        <f t="shared" si="7"/>
        <v>0.99999999999999989</v>
      </c>
    </row>
    <row r="53" spans="1:19" x14ac:dyDescent="0.3">
      <c r="B53">
        <v>516</v>
      </c>
      <c r="C53">
        <f t="shared" si="4"/>
        <v>223.81448837619268</v>
      </c>
      <c r="D53">
        <f t="shared" si="4"/>
        <v>325.7683697078408</v>
      </c>
      <c r="E53">
        <f t="shared" si="4"/>
        <v>369.39156541795296</v>
      </c>
      <c r="F53">
        <f t="shared" si="4"/>
        <v>253.59125421416377</v>
      </c>
      <c r="G53">
        <f t="shared" si="4"/>
        <v>223.81448837619268</v>
      </c>
      <c r="H53">
        <f t="shared" si="4"/>
        <v>154.00642012973182</v>
      </c>
      <c r="I53">
        <f t="shared" si="4"/>
        <v>287.38734665992536</v>
      </c>
      <c r="J53">
        <f t="shared" si="4"/>
        <v>197.56690852192739</v>
      </c>
      <c r="K53">
        <f t="shared" si="4"/>
        <v>223.81448837619268</v>
      </c>
      <c r="L53">
        <f t="shared" si="4"/>
        <v>475.60452498729745</v>
      </c>
      <c r="M53">
        <f t="shared" si="4"/>
        <v>419.02904943240844</v>
      </c>
      <c r="N53">
        <f t="shared" si="4"/>
        <v>325.7683697078408</v>
      </c>
      <c r="O53">
        <f t="shared" si="4"/>
        <v>419.02904943240844</v>
      </c>
      <c r="P53">
        <f t="shared" si="4"/>
        <v>287.38734665992536</v>
      </c>
      <c r="Q53">
        <f t="shared" si="5"/>
        <v>4185.9736700000012</v>
      </c>
      <c r="R53">
        <f t="shared" si="6"/>
        <v>4185.9736700000003</v>
      </c>
      <c r="S53">
        <f t="shared" si="7"/>
        <v>0.99999999999999978</v>
      </c>
    </row>
    <row r="54" spans="1:19" x14ac:dyDescent="0.3">
      <c r="B54">
        <v>517</v>
      </c>
      <c r="C54">
        <f t="shared" si="4"/>
        <v>12.266741177056266</v>
      </c>
      <c r="D54">
        <f t="shared" si="4"/>
        <v>17.820589489798973</v>
      </c>
      <c r="E54">
        <f t="shared" si="4"/>
        <v>20.188128412096102</v>
      </c>
      <c r="F54">
        <f t="shared" si="4"/>
        <v>13.891421455434989</v>
      </c>
      <c r="G54">
        <f t="shared" si="4"/>
        <v>12.266741177056266</v>
      </c>
      <c r="H54">
        <f t="shared" si="4"/>
        <v>8.450665532996986</v>
      </c>
      <c r="I54">
        <f t="shared" si="4"/>
        <v>20.188128412096102</v>
      </c>
      <c r="J54">
        <f t="shared" si="4"/>
        <v>13.891421455434989</v>
      </c>
      <c r="K54">
        <f t="shared" si="4"/>
        <v>25.922417715113806</v>
      </c>
      <c r="L54">
        <f t="shared" si="4"/>
        <v>29.384396550802787</v>
      </c>
      <c r="M54">
        <f t="shared" si="4"/>
        <v>29.384396550802787</v>
      </c>
      <c r="N54">
        <f t="shared" si="4"/>
        <v>42.899658969704376</v>
      </c>
      <c r="O54">
        <f t="shared" si="4"/>
        <v>29.384396550802787</v>
      </c>
      <c r="P54">
        <f t="shared" si="4"/>
        <v>29.384396550802787</v>
      </c>
      <c r="Q54">
        <f t="shared" si="5"/>
        <v>305.32349999999997</v>
      </c>
      <c r="R54">
        <f t="shared" si="6"/>
        <v>305.32350000000002</v>
      </c>
      <c r="S54">
        <f t="shared" si="7"/>
        <v>1.0000000000000002</v>
      </c>
    </row>
    <row r="55" spans="1:19" x14ac:dyDescent="0.3">
      <c r="B55">
        <v>518</v>
      </c>
      <c r="C55">
        <f t="shared" si="4"/>
        <v>8.078114915762562</v>
      </c>
      <c r="D55">
        <f t="shared" si="4"/>
        <v>11.744744079092415</v>
      </c>
      <c r="E55">
        <f t="shared" si="4"/>
        <v>13.309965473965931</v>
      </c>
      <c r="F55">
        <f t="shared" si="4"/>
        <v>9.1500504868669097</v>
      </c>
      <c r="G55">
        <f t="shared" si="4"/>
        <v>8.078114915762562</v>
      </c>
      <c r="H55">
        <f t="shared" si="4"/>
        <v>5.5622669807486904</v>
      </c>
      <c r="I55">
        <f t="shared" si="4"/>
        <v>11.744744079092415</v>
      </c>
      <c r="J55">
        <f t="shared" si="4"/>
        <v>7.1326039873336535</v>
      </c>
      <c r="K55">
        <f t="shared" si="4"/>
        <v>10.365672488655449</v>
      </c>
      <c r="L55">
        <f t="shared" si="4"/>
        <v>17.107882581570784</v>
      </c>
      <c r="M55">
        <f t="shared" si="4"/>
        <v>19.406777108853973</v>
      </c>
      <c r="N55">
        <f t="shared" si="4"/>
        <v>15.087531875411402</v>
      </c>
      <c r="O55">
        <f t="shared" si="4"/>
        <v>22.026995552917366</v>
      </c>
      <c r="P55">
        <f t="shared" si="4"/>
        <v>13.309965473965931</v>
      </c>
      <c r="Q55">
        <f t="shared" si="5"/>
        <v>172.10543000000007</v>
      </c>
      <c r="R55">
        <f t="shared" si="6"/>
        <v>172.10543000000001</v>
      </c>
      <c r="S55">
        <f t="shared" si="7"/>
        <v>0.99999999999999967</v>
      </c>
    </row>
    <row r="56" spans="1:19" x14ac:dyDescent="0.3">
      <c r="B56">
        <v>519</v>
      </c>
      <c r="C56">
        <f t="shared" si="4"/>
        <v>3.5938058855087274</v>
      </c>
      <c r="D56">
        <f t="shared" si="4"/>
        <v>5.2193066295742048</v>
      </c>
      <c r="E56">
        <f t="shared" si="4"/>
        <v>5.9118890564253581</v>
      </c>
      <c r="F56">
        <f t="shared" si="4"/>
        <v>4.6084077368814889</v>
      </c>
      <c r="G56">
        <f t="shared" si="4"/>
        <v>4.0694283970883012</v>
      </c>
      <c r="H56">
        <f t="shared" si="4"/>
        <v>2.4763229316476987</v>
      </c>
      <c r="I56">
        <f t="shared" si="4"/>
        <v>6.6973079368390263</v>
      </c>
      <c r="J56">
        <f t="shared" si="4"/>
        <v>7.5883323366752151</v>
      </c>
      <c r="K56">
        <f t="shared" si="4"/>
        <v>6.6973079368390263</v>
      </c>
      <c r="L56">
        <f t="shared" si="4"/>
        <v>8.5996289681546845</v>
      </c>
      <c r="M56">
        <f t="shared" si="4"/>
        <v>8.5996289681546845</v>
      </c>
      <c r="N56">
        <f t="shared" si="4"/>
        <v>9.7481226700045429</v>
      </c>
      <c r="O56">
        <f t="shared" si="4"/>
        <v>8.5996289681546845</v>
      </c>
      <c r="P56">
        <f t="shared" si="4"/>
        <v>14.231741578052377</v>
      </c>
      <c r="Q56">
        <f t="shared" si="5"/>
        <v>96.640860000000032</v>
      </c>
      <c r="R56">
        <f t="shared" si="6"/>
        <v>96.640860000000004</v>
      </c>
      <c r="S56">
        <f t="shared" si="7"/>
        <v>0.99999999999999967</v>
      </c>
    </row>
    <row r="57" spans="1:19" x14ac:dyDescent="0.3">
      <c r="A57" t="s">
        <v>18</v>
      </c>
      <c r="C57">
        <f>SUM(C43:C56)</f>
        <v>1544.2308581152811</v>
      </c>
      <c r="D57">
        <f t="shared" ref="D57:P57" si="8">SUM(D43:D56)</f>
        <v>2036.3134263246236</v>
      </c>
      <c r="E57">
        <f t="shared" si="8"/>
        <v>2284.8119159317444</v>
      </c>
      <c r="F57">
        <f t="shared" si="8"/>
        <v>2361.8730824768659</v>
      </c>
      <c r="G57">
        <f t="shared" si="8"/>
        <v>2376.1613444425038</v>
      </c>
      <c r="H57">
        <f t="shared" si="8"/>
        <v>1514.7151518150347</v>
      </c>
      <c r="I57">
        <f t="shared" si="8"/>
        <v>2004.8256913236039</v>
      </c>
      <c r="J57">
        <f t="shared" si="8"/>
        <v>1241.3494066039946</v>
      </c>
      <c r="K57">
        <f t="shared" si="8"/>
        <v>1224.2036442107233</v>
      </c>
      <c r="L57">
        <f t="shared" si="8"/>
        <v>2621.5155335877339</v>
      </c>
      <c r="M57">
        <f t="shared" si="8"/>
        <v>2347.4896202224118</v>
      </c>
      <c r="N57">
        <f t="shared" si="8"/>
        <v>1668.519928493439</v>
      </c>
      <c r="O57">
        <f t="shared" si="8"/>
        <v>1955.8292462003812</v>
      </c>
      <c r="P57">
        <f t="shared" si="8"/>
        <v>1732.4471702516601</v>
      </c>
      <c r="Q57">
        <f>SUM(Q43:Q56)</f>
        <v>26914.286019999996</v>
      </c>
      <c r="R57">
        <f>SUM(R43:R56)</f>
        <v>26914.28602</v>
      </c>
    </row>
    <row r="58" spans="1:19" x14ac:dyDescent="0.3">
      <c r="A58" t="s">
        <v>19</v>
      </c>
      <c r="C58">
        <f>C38</f>
        <v>3149.578</v>
      </c>
      <c r="D58">
        <f t="shared" ref="D58:P58" si="9">D38</f>
        <v>3026.768</v>
      </c>
      <c r="E58">
        <f t="shared" si="9"/>
        <v>2624.598</v>
      </c>
      <c r="F58">
        <f t="shared" si="9"/>
        <v>1977.7260000000001</v>
      </c>
      <c r="G58">
        <f t="shared" si="9"/>
        <v>180.13</v>
      </c>
      <c r="H58">
        <f t="shared" si="9"/>
        <v>3484.97</v>
      </c>
      <c r="I58">
        <f t="shared" si="9"/>
        <v>911.82600000000002</v>
      </c>
      <c r="J58">
        <f t="shared" si="9"/>
        <v>536.34400000000005</v>
      </c>
      <c r="K58">
        <f t="shared" si="9"/>
        <v>348.24799999999999</v>
      </c>
      <c r="L58">
        <f t="shared" si="9"/>
        <v>68.835999999999999</v>
      </c>
      <c r="M58">
        <f t="shared" si="9"/>
        <v>2244.848</v>
      </c>
      <c r="N58">
        <f t="shared" si="9"/>
        <v>2307.2539999999999</v>
      </c>
      <c r="O58">
        <f t="shared" si="9"/>
        <v>2808.15</v>
      </c>
      <c r="P58">
        <f t="shared" si="9"/>
        <v>3245.01</v>
      </c>
    </row>
    <row r="59" spans="1:19" x14ac:dyDescent="0.3">
      <c r="C59">
        <f>C58/C57</f>
        <v>2.0395771677843748</v>
      </c>
      <c r="D59">
        <f t="shared" ref="D59:P59" si="10">D58/D57</f>
        <v>1.4863959353561129</v>
      </c>
      <c r="E59">
        <f t="shared" si="10"/>
        <v>1.1487151225442078</v>
      </c>
      <c r="F59">
        <f t="shared" si="10"/>
        <v>0.83735490051225969</v>
      </c>
      <c r="G59">
        <f t="shared" si="10"/>
        <v>7.5807141809329529E-2</v>
      </c>
      <c r="H59">
        <f t="shared" si="10"/>
        <v>2.3007428134749111</v>
      </c>
      <c r="I59">
        <f t="shared" si="10"/>
        <v>0.45481560015225281</v>
      </c>
      <c r="J59">
        <f t="shared" si="10"/>
        <v>0.43206529696364548</v>
      </c>
      <c r="K59">
        <f t="shared" si="10"/>
        <v>0.28446901105618316</v>
      </c>
      <c r="L59">
        <f t="shared" si="10"/>
        <v>2.6258093502804062E-2</v>
      </c>
      <c r="M59">
        <f t="shared" si="10"/>
        <v>0.95627600678690661</v>
      </c>
      <c r="N59">
        <f t="shared" si="10"/>
        <v>1.3828147693047304</v>
      </c>
      <c r="O59">
        <f t="shared" si="10"/>
        <v>1.4357848495493333</v>
      </c>
      <c r="P59">
        <f t="shared" si="10"/>
        <v>1.8730787614889413</v>
      </c>
    </row>
    <row r="61" spans="1:19" x14ac:dyDescent="0.3">
      <c r="A61" s="1" t="s">
        <v>30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770.33715144033874</v>
      </c>
      <c r="D63">
        <f t="shared" ref="D63:P63" si="11">D43*D$59</f>
        <v>339.75460410624737</v>
      </c>
      <c r="E63">
        <f t="shared" si="11"/>
        <v>231.7379203080595</v>
      </c>
      <c r="F63">
        <f t="shared" si="11"/>
        <v>131.6457603103741</v>
      </c>
      <c r="G63">
        <f t="shared" si="11"/>
        <v>10.523144121175696</v>
      </c>
      <c r="H63">
        <f t="shared" si="11"/>
        <v>194.28876849600221</v>
      </c>
      <c r="I63">
        <f t="shared" si="11"/>
        <v>63.135081929340778</v>
      </c>
      <c r="J63">
        <f t="shared" si="11"/>
        <v>36.486231301159542</v>
      </c>
      <c r="K63">
        <f t="shared" si="11"/>
        <v>34.870074323580596</v>
      </c>
      <c r="L63">
        <f t="shared" si="11"/>
        <v>5.2972193541921477</v>
      </c>
      <c r="M63">
        <f t="shared" si="11"/>
        <v>192.91590117006155</v>
      </c>
      <c r="N63">
        <f t="shared" si="11"/>
        <v>169.50476820787199</v>
      </c>
      <c r="O63">
        <f t="shared" si="11"/>
        <v>199.30801423446817</v>
      </c>
      <c r="P63">
        <f t="shared" si="11"/>
        <v>202.76600933694442</v>
      </c>
      <c r="Q63">
        <f>SUM(C63:P63)</f>
        <v>2582.5706486398167</v>
      </c>
      <c r="R63">
        <f>R23</f>
        <v>2307.4448299999999</v>
      </c>
      <c r="S63">
        <f>R63/Q63</f>
        <v>0.89346823143648768</v>
      </c>
    </row>
    <row r="64" spans="1:19" x14ac:dyDescent="0.3">
      <c r="B64">
        <v>264</v>
      </c>
      <c r="C64">
        <f t="shared" ref="C64:P76" si="12">C44*C$59</f>
        <v>37.425430911382499</v>
      </c>
      <c r="D64">
        <f t="shared" si="12"/>
        <v>51.153208959604449</v>
      </c>
      <c r="E64">
        <f t="shared" si="12"/>
        <v>30.703770371030345</v>
      </c>
      <c r="F64">
        <f t="shared" si="12"/>
        <v>17.412839831821842</v>
      </c>
      <c r="G64">
        <f t="shared" si="12"/>
        <v>1.3910309417007454</v>
      </c>
      <c r="H64">
        <f t="shared" si="12"/>
        <v>25.638894553908699</v>
      </c>
      <c r="I64">
        <f t="shared" si="12"/>
        <v>7.3657325481378519</v>
      </c>
      <c r="J64">
        <f t="shared" si="12"/>
        <v>4.2517049815405983</v>
      </c>
      <c r="K64">
        <f t="shared" si="12"/>
        <v>3.1700505313362357</v>
      </c>
      <c r="L64">
        <f t="shared" si="12"/>
        <v>0.61896273257576218</v>
      </c>
      <c r="M64">
        <f t="shared" si="12"/>
        <v>22.541591231452266</v>
      </c>
      <c r="N64">
        <f t="shared" si="12"/>
        <v>19.768358564502279</v>
      </c>
      <c r="O64">
        <f t="shared" si="12"/>
        <v>26.346081697311476</v>
      </c>
      <c r="P64">
        <f t="shared" si="12"/>
        <v>26.777044473776122</v>
      </c>
      <c r="Q64">
        <f t="shared" ref="Q64:Q76" si="13">SUM(C64:P64)</f>
        <v>274.56470233008116</v>
      </c>
      <c r="R64">
        <f t="shared" ref="R64:R76" si="14">R24</f>
        <v>261.04581999999999</v>
      </c>
      <c r="S64">
        <f t="shared" ref="S64:S76" si="15">R64/Q64</f>
        <v>0.95076248980530353</v>
      </c>
    </row>
    <row r="65" spans="1:19" x14ac:dyDescent="0.3">
      <c r="B65">
        <v>269</v>
      </c>
      <c r="C65">
        <f t="shared" si="12"/>
        <v>7.8180767216469</v>
      </c>
      <c r="D65">
        <f t="shared" si="12"/>
        <v>9.4035767488473976</v>
      </c>
      <c r="E65">
        <f t="shared" si="12"/>
        <v>9.3568551456165192</v>
      </c>
      <c r="F65">
        <f t="shared" si="12"/>
        <v>5.2974654233725511</v>
      </c>
      <c r="G65">
        <f t="shared" si="12"/>
        <v>0.42295155574359306</v>
      </c>
      <c r="H65">
        <f t="shared" si="12"/>
        <v>7.7849148750303154</v>
      </c>
      <c r="I65">
        <f t="shared" si="12"/>
        <v>1.9753370699785524</v>
      </c>
      <c r="J65">
        <f t="shared" si="12"/>
        <v>1.1396193147276639</v>
      </c>
      <c r="K65">
        <f t="shared" si="12"/>
        <v>0.7503180230380343</v>
      </c>
      <c r="L65">
        <f t="shared" si="12"/>
        <v>0.18844252375190687</v>
      </c>
      <c r="M65">
        <f t="shared" si="12"/>
        <v>6.0498112306446634</v>
      </c>
      <c r="N65">
        <f t="shared" si="12"/>
        <v>5.3005849099570721</v>
      </c>
      <c r="O65">
        <f t="shared" si="12"/>
        <v>7.0668943525915502</v>
      </c>
      <c r="P65">
        <f t="shared" si="12"/>
        <v>7.1798575186619544</v>
      </c>
      <c r="Q65">
        <f t="shared" si="13"/>
        <v>69.73470541360868</v>
      </c>
      <c r="R65">
        <f t="shared" si="14"/>
        <v>69.304199999999994</v>
      </c>
      <c r="S65">
        <f t="shared" si="15"/>
        <v>0.99382652567247132</v>
      </c>
    </row>
    <row r="66" spans="1:19" x14ac:dyDescent="0.3">
      <c r="B66">
        <v>271</v>
      </c>
      <c r="C66">
        <f t="shared" si="12"/>
        <v>83.226478349103246</v>
      </c>
      <c r="D66">
        <f t="shared" si="12"/>
        <v>99.936189871166619</v>
      </c>
      <c r="E66">
        <f t="shared" si="12"/>
        <v>99.270440509196078</v>
      </c>
      <c r="F66">
        <f t="shared" si="12"/>
        <v>105.8358011579181</v>
      </c>
      <c r="G66">
        <f t="shared" si="12"/>
        <v>7.4314727592350973</v>
      </c>
      <c r="H66">
        <f t="shared" si="12"/>
        <v>154.68790325847093</v>
      </c>
      <c r="I66">
        <f t="shared" si="12"/>
        <v>30.579024802227107</v>
      </c>
      <c r="J66">
        <f t="shared" si="12"/>
        <v>15.567140580422462</v>
      </c>
      <c r="K66">
        <f t="shared" si="12"/>
        <v>9.0505909910087912</v>
      </c>
      <c r="L66">
        <f t="shared" si="12"/>
        <v>2.0012103523137998</v>
      </c>
      <c r="M66">
        <f t="shared" si="12"/>
        <v>64.294161676781854</v>
      </c>
      <c r="N66">
        <f t="shared" si="12"/>
        <v>63.914419601491652</v>
      </c>
      <c r="O66">
        <f t="shared" si="12"/>
        <v>75.179286368156411</v>
      </c>
      <c r="P66">
        <f t="shared" si="12"/>
        <v>98.076480361447381</v>
      </c>
      <c r="Q66">
        <f t="shared" si="13"/>
        <v>909.05060063893961</v>
      </c>
      <c r="R66">
        <f t="shared" si="14"/>
        <v>915.58547999999996</v>
      </c>
      <c r="S66">
        <f t="shared" si="15"/>
        <v>1.0071886860384529</v>
      </c>
    </row>
    <row r="67" spans="1:19" x14ac:dyDescent="0.3">
      <c r="B67">
        <v>272</v>
      </c>
      <c r="C67">
        <f t="shared" si="12"/>
        <v>1021.8853771176805</v>
      </c>
      <c r="D67">
        <f t="shared" si="12"/>
        <v>1227.0533741177046</v>
      </c>
      <c r="E67">
        <f t="shared" si="12"/>
        <v>1074.9358696596164</v>
      </c>
      <c r="F67">
        <f t="shared" si="12"/>
        <v>1007.8943258656602</v>
      </c>
      <c r="G67">
        <f t="shared" si="12"/>
        <v>103.56604763510798</v>
      </c>
      <c r="H67">
        <f t="shared" si="12"/>
        <v>1899.3150916919585</v>
      </c>
      <c r="I67">
        <f t="shared" si="12"/>
        <v>331.3072398947665</v>
      </c>
      <c r="J67">
        <f t="shared" si="12"/>
        <v>191.13908984520145</v>
      </c>
      <c r="K67">
        <f t="shared" si="12"/>
        <v>111.12649209053734</v>
      </c>
      <c r="L67">
        <f t="shared" si="12"/>
        <v>24.57159831980357</v>
      </c>
      <c r="M67">
        <f t="shared" si="12"/>
        <v>789.42741486611601</v>
      </c>
      <c r="N67">
        <f t="shared" si="12"/>
        <v>784.76480169885394</v>
      </c>
      <c r="O67">
        <f t="shared" si="12"/>
        <v>923.07898790949366</v>
      </c>
      <c r="P67">
        <f t="shared" si="12"/>
        <v>1204.2191752982219</v>
      </c>
      <c r="Q67">
        <f t="shared" si="13"/>
        <v>10694.284886010721</v>
      </c>
      <c r="R67">
        <f t="shared" si="14"/>
        <v>10833.786529999999</v>
      </c>
      <c r="S67">
        <f t="shared" si="15"/>
        <v>1.0130445041885654</v>
      </c>
    </row>
    <row r="68" spans="1:19" x14ac:dyDescent="0.3">
      <c r="B68">
        <v>274</v>
      </c>
      <c r="C68">
        <f t="shared" si="12"/>
        <v>8.4294455156538497</v>
      </c>
      <c r="D68">
        <f t="shared" si="12"/>
        <v>8.9193756865769753</v>
      </c>
      <c r="E68">
        <f t="shared" si="12"/>
        <v>8.8427564701104764</v>
      </c>
      <c r="F68">
        <f t="shared" si="12"/>
        <v>9.3764476033802211</v>
      </c>
      <c r="G68">
        <f t="shared" si="12"/>
        <v>0.84886550816428352</v>
      </c>
      <c r="H68">
        <f t="shared" si="12"/>
        <v>37.564129399577268</v>
      </c>
      <c r="I68">
        <f t="shared" si="12"/>
        <v>3.0909872621883925</v>
      </c>
      <c r="J68">
        <f t="shared" si="12"/>
        <v>1.3931751386355411</v>
      </c>
      <c r="K68">
        <f t="shared" si="12"/>
        <v>0.91725754579419438</v>
      </c>
      <c r="L68">
        <f t="shared" si="12"/>
        <v>0.2021336027164129</v>
      </c>
      <c r="M68">
        <f t="shared" si="12"/>
        <v>6.4989788281783243</v>
      </c>
      <c r="N68">
        <f t="shared" si="12"/>
        <v>6.4709445122864517</v>
      </c>
      <c r="O68">
        <f t="shared" si="12"/>
        <v>7.6080232032152875</v>
      </c>
      <c r="P68">
        <f t="shared" si="12"/>
        <v>8.7651571286234642</v>
      </c>
      <c r="Q68">
        <f t="shared" si="13"/>
        <v>108.92767740510115</v>
      </c>
      <c r="R68">
        <f t="shared" si="14"/>
        <v>98.950999999999993</v>
      </c>
      <c r="S68">
        <f t="shared" si="15"/>
        <v>0.90841007866166124</v>
      </c>
    </row>
    <row r="69" spans="1:19" x14ac:dyDescent="0.3">
      <c r="B69">
        <v>499</v>
      </c>
      <c r="C69">
        <f t="shared" si="12"/>
        <v>371.72794310867914</v>
      </c>
      <c r="D69">
        <f t="shared" si="12"/>
        <v>393.70320198029845</v>
      </c>
      <c r="E69">
        <f t="shared" si="12"/>
        <v>344.74093194309836</v>
      </c>
      <c r="F69">
        <f t="shared" si="12"/>
        <v>284.78915713101316</v>
      </c>
      <c r="G69">
        <f t="shared" si="12"/>
        <v>22.750483738221291</v>
      </c>
      <c r="H69">
        <f t="shared" si="12"/>
        <v>474.91409161809099</v>
      </c>
      <c r="I69">
        <f t="shared" si="12"/>
        <v>198.82389085962146</v>
      </c>
      <c r="J69">
        <f t="shared" si="12"/>
        <v>101.02057380372143</v>
      </c>
      <c r="K69">
        <f t="shared" si="12"/>
        <v>58.71944538433614</v>
      </c>
      <c r="L69">
        <f t="shared" si="12"/>
        <v>11.478797813961462</v>
      </c>
      <c r="M69">
        <f t="shared" si="12"/>
        <v>368.67052297037458</v>
      </c>
      <c r="N69">
        <f t="shared" si="12"/>
        <v>366.26755326163311</v>
      </c>
      <c r="O69">
        <f t="shared" si="12"/>
        <v>430.8934368402289</v>
      </c>
      <c r="P69">
        <f t="shared" si="12"/>
        <v>562.12972665350412</v>
      </c>
      <c r="Q69">
        <f t="shared" si="13"/>
        <v>3990.6297571067826</v>
      </c>
      <c r="R69">
        <f t="shared" si="14"/>
        <v>4159.0220399999998</v>
      </c>
      <c r="S69">
        <f t="shared" si="15"/>
        <v>1.0421969195697327</v>
      </c>
    </row>
    <row r="70" spans="1:19" x14ac:dyDescent="0.3">
      <c r="B70">
        <v>500</v>
      </c>
      <c r="C70">
        <f t="shared" si="12"/>
        <v>19.889581041471001</v>
      </c>
      <c r="D70">
        <f t="shared" si="12"/>
        <v>21.036202306654314</v>
      </c>
      <c r="E70">
        <f t="shared" si="12"/>
        <v>18.408735764414185</v>
      </c>
      <c r="F70">
        <f t="shared" si="12"/>
        <v>11.85065612105843</v>
      </c>
      <c r="G70">
        <f t="shared" si="12"/>
        <v>0.9475413083607761</v>
      </c>
      <c r="H70">
        <f t="shared" si="12"/>
        <v>17.508454476159567</v>
      </c>
      <c r="I70">
        <f t="shared" si="12"/>
        <v>9.3481652028487883</v>
      </c>
      <c r="J70">
        <f t="shared" si="12"/>
        <v>18.807308381831724</v>
      </c>
      <c r="K70">
        <f t="shared" si="12"/>
        <v>5.1625476620320754</v>
      </c>
      <c r="L70">
        <f t="shared" si="12"/>
        <v>0.61131869883612111</v>
      </c>
      <c r="M70">
        <f t="shared" si="12"/>
        <v>19.655056000656121</v>
      </c>
      <c r="N70">
        <f t="shared" si="12"/>
        <v>25.095342117555376</v>
      </c>
      <c r="O70">
        <f t="shared" si="12"/>
        <v>26.056643887857579</v>
      </c>
      <c r="P70">
        <f t="shared" si="12"/>
        <v>55.973259315756934</v>
      </c>
      <c r="Q70">
        <f t="shared" si="13"/>
        <v>250.35081228549299</v>
      </c>
      <c r="R70">
        <f t="shared" si="14"/>
        <v>266.43615</v>
      </c>
      <c r="S70">
        <f t="shared" si="15"/>
        <v>1.0642511904301861</v>
      </c>
    </row>
    <row r="71" spans="1:19" x14ac:dyDescent="0.3">
      <c r="B71">
        <v>513</v>
      </c>
      <c r="C71">
        <f t="shared" si="12"/>
        <v>9.9373339880588851</v>
      </c>
      <c r="D71">
        <f t="shared" si="12"/>
        <v>7.2420956075776477</v>
      </c>
      <c r="E71">
        <f t="shared" si="12"/>
        <v>6.3381070352872264</v>
      </c>
      <c r="F71">
        <f t="shared" si="12"/>
        <v>2.8106128172788778</v>
      </c>
      <c r="G71">
        <f t="shared" si="12"/>
        <v>0.22475726335761514</v>
      </c>
      <c r="H71">
        <f t="shared" si="12"/>
        <v>5.3231160043887424</v>
      </c>
      <c r="I71">
        <f t="shared" si="12"/>
        <v>2.5094733224184895</v>
      </c>
      <c r="J71">
        <f t="shared" si="12"/>
        <v>2.3839471115549427</v>
      </c>
      <c r="K71">
        <f t="shared" si="12"/>
        <v>4.8471822113082572</v>
      </c>
      <c r="L71">
        <f t="shared" si="12"/>
        <v>0.18585994292001268</v>
      </c>
      <c r="M71">
        <f t="shared" si="12"/>
        <v>6.768709389286478</v>
      </c>
      <c r="N71">
        <f t="shared" si="12"/>
        <v>12.563385494408342</v>
      </c>
      <c r="O71">
        <f t="shared" si="12"/>
        <v>11.512932748325227</v>
      </c>
      <c r="P71">
        <f t="shared" si="12"/>
        <v>15.019401980810171</v>
      </c>
      <c r="Q71">
        <f t="shared" si="13"/>
        <v>87.666914916980929</v>
      </c>
      <c r="R71">
        <f t="shared" si="14"/>
        <v>91.250529999999998</v>
      </c>
      <c r="S71">
        <f t="shared" si="15"/>
        <v>1.0408776228342549</v>
      </c>
    </row>
    <row r="72" spans="1:19" x14ac:dyDescent="0.3">
      <c r="B72">
        <v>515</v>
      </c>
      <c r="C72">
        <f t="shared" si="12"/>
        <v>313.58951309625593</v>
      </c>
      <c r="D72">
        <f t="shared" si="12"/>
        <v>332.64164221017535</v>
      </c>
      <c r="E72">
        <f t="shared" si="12"/>
        <v>330.66609207244608</v>
      </c>
      <c r="F72">
        <f t="shared" si="12"/>
        <v>165.31429204690377</v>
      </c>
      <c r="G72">
        <f t="shared" si="12"/>
        <v>13.206191383116684</v>
      </c>
      <c r="H72">
        <f t="shared" si="12"/>
        <v>275.677935318393</v>
      </c>
      <c r="I72">
        <f t="shared" si="12"/>
        <v>115.41320986581147</v>
      </c>
      <c r="J72">
        <f t="shared" si="12"/>
        <v>66.430997679683287</v>
      </c>
      <c r="K72">
        <f t="shared" si="12"/>
        <v>43.737741369692017</v>
      </c>
      <c r="L72">
        <f t="shared" si="12"/>
        <v>9.7453800973040892</v>
      </c>
      <c r="M72">
        <f t="shared" si="12"/>
        <v>312.43697895429204</v>
      </c>
      <c r="N72">
        <f t="shared" si="12"/>
        <v>309.46113669491916</v>
      </c>
      <c r="O72">
        <f t="shared" si="12"/>
        <v>413.30122320125707</v>
      </c>
      <c r="P72">
        <f t="shared" si="12"/>
        <v>419.17767695012446</v>
      </c>
      <c r="Q72">
        <f t="shared" si="13"/>
        <v>3120.8000109403742</v>
      </c>
      <c r="R72">
        <f t="shared" si="14"/>
        <v>3151.4159800000002</v>
      </c>
      <c r="S72">
        <f t="shared" si="15"/>
        <v>1.0098102951013515</v>
      </c>
    </row>
    <row r="73" spans="1:19" x14ac:dyDescent="0.3">
      <c r="B73">
        <v>516</v>
      </c>
      <c r="C73">
        <f t="shared" si="12"/>
        <v>456.48692031142394</v>
      </c>
      <c r="D73">
        <f t="shared" si="12"/>
        <v>484.22078060132202</v>
      </c>
      <c r="E73">
        <f t="shared" si="12"/>
        <v>424.32567733588058</v>
      </c>
      <c r="F73">
        <f t="shared" si="12"/>
        <v>212.34587944328027</v>
      </c>
      <c r="G73">
        <f t="shared" si="12"/>
        <v>16.966736659316574</v>
      </c>
      <c r="H73">
        <f t="shared" si="12"/>
        <v>354.32916434247835</v>
      </c>
      <c r="I73">
        <f t="shared" si="12"/>
        <v>130.70824854729747</v>
      </c>
      <c r="J73">
        <f t="shared" si="12"/>
        <v>85.361805000715933</v>
      </c>
      <c r="K73">
        <f t="shared" si="12"/>
        <v>63.668286168421133</v>
      </c>
      <c r="L73">
        <f t="shared" si="12"/>
        <v>12.488468087473168</v>
      </c>
      <c r="M73">
        <f t="shared" si="12"/>
        <v>400.70742611893684</v>
      </c>
      <c r="N73">
        <f t="shared" si="12"/>
        <v>450.47731300432599</v>
      </c>
      <c r="O73">
        <f t="shared" si="12"/>
        <v>601.6355606961107</v>
      </c>
      <c r="P73">
        <f t="shared" si="12"/>
        <v>538.299135349366</v>
      </c>
      <c r="Q73">
        <f t="shared" si="13"/>
        <v>4232.0214016663494</v>
      </c>
      <c r="R73">
        <f t="shared" si="14"/>
        <v>4185.9736700000003</v>
      </c>
      <c r="S73">
        <f t="shared" si="15"/>
        <v>0.98911921105875833</v>
      </c>
    </row>
    <row r="74" spans="1:19" x14ac:dyDescent="0.3">
      <c r="B74">
        <v>517</v>
      </c>
      <c r="C74">
        <f t="shared" si="12"/>
        <v>25.018965227844387</v>
      </c>
      <c r="D74">
        <f t="shared" si="12"/>
        <v>26.488451783287058</v>
      </c>
      <c r="E74">
        <f t="shared" si="12"/>
        <v>23.190408402839179</v>
      </c>
      <c r="F74">
        <f t="shared" si="12"/>
        <v>11.632049830789635</v>
      </c>
      <c r="G74">
        <f t="shared" si="12"/>
        <v>0.92990658794744618</v>
      </c>
      <c r="H74">
        <f t="shared" si="12"/>
        <v>19.442807994122944</v>
      </c>
      <c r="I74">
        <f t="shared" si="12"/>
        <v>9.1818757396982349</v>
      </c>
      <c r="J74">
        <f t="shared" si="12"/>
        <v>6.0020011363896746</v>
      </c>
      <c r="K74">
        <f t="shared" si="12"/>
        <v>7.3741245316037078</v>
      </c>
      <c r="L74">
        <f t="shared" si="12"/>
        <v>0.77157823215445276</v>
      </c>
      <c r="M74">
        <f t="shared" si="12"/>
        <v>28.099593395444643</v>
      </c>
      <c r="N74">
        <f t="shared" si="12"/>
        <v>59.322282021443364</v>
      </c>
      <c r="O74">
        <f t="shared" si="12"/>
        <v>42.189671380792326</v>
      </c>
      <c r="P74">
        <f t="shared" si="12"/>
        <v>55.039289098477603</v>
      </c>
      <c r="Q74">
        <f t="shared" si="13"/>
        <v>314.68300536283465</v>
      </c>
      <c r="R74">
        <f t="shared" si="14"/>
        <v>305.32350000000002</v>
      </c>
      <c r="S74">
        <f t="shared" si="15"/>
        <v>0.97025735358017517</v>
      </c>
    </row>
    <row r="75" spans="1:19" x14ac:dyDescent="0.3">
      <c r="B75">
        <v>518</v>
      </c>
      <c r="C75">
        <f t="shared" si="12"/>
        <v>16.47593874092772</v>
      </c>
      <c r="D75">
        <f t="shared" si="12"/>
        <v>17.45733986096074</v>
      </c>
      <c r="E75">
        <f t="shared" si="12"/>
        <v>15.289358620485951</v>
      </c>
      <c r="F75">
        <f t="shared" si="12"/>
        <v>7.6618396151125943</v>
      </c>
      <c r="G75">
        <f t="shared" si="12"/>
        <v>0.61237880297127256</v>
      </c>
      <c r="H75">
        <f t="shared" si="12"/>
        <v>12.797345782586341</v>
      </c>
      <c r="I75">
        <f t="shared" si="12"/>
        <v>5.3416928269670345</v>
      </c>
      <c r="J75">
        <f t="shared" si="12"/>
        <v>3.0817506599113971</v>
      </c>
      <c r="K75">
        <f t="shared" si="12"/>
        <v>2.9487126017801004</v>
      </c>
      <c r="L75">
        <f t="shared" si="12"/>
        <v>0.44922038046187862</v>
      </c>
      <c r="M75">
        <f t="shared" si="12"/>
        <v>18.558235318258426</v>
      </c>
      <c r="N75">
        <f t="shared" si="12"/>
        <v>20.863261909674783</v>
      </c>
      <c r="O75">
        <f t="shared" si="12"/>
        <v>31.626026495969295</v>
      </c>
      <c r="P75">
        <f t="shared" si="12"/>
        <v>24.930613645436676</v>
      </c>
      <c r="Q75">
        <f t="shared" si="13"/>
        <v>178.09371526150417</v>
      </c>
      <c r="R75">
        <f t="shared" si="14"/>
        <v>172.10543000000001</v>
      </c>
      <c r="S75">
        <f t="shared" si="15"/>
        <v>0.96637565086049637</v>
      </c>
    </row>
    <row r="76" spans="1:19" x14ac:dyDescent="0.3">
      <c r="B76">
        <v>519</v>
      </c>
      <c r="C76">
        <f t="shared" si="12"/>
        <v>7.3298444295327077</v>
      </c>
      <c r="D76">
        <f t="shared" si="12"/>
        <v>7.7579561595763114</v>
      </c>
      <c r="E76">
        <f t="shared" si="12"/>
        <v>6.7910763619194165</v>
      </c>
      <c r="F76">
        <f t="shared" si="12"/>
        <v>3.858872802036327</v>
      </c>
      <c r="G76">
        <f t="shared" si="12"/>
        <v>0.30849173558098542</v>
      </c>
      <c r="H76">
        <f t="shared" si="12"/>
        <v>5.6973821888315666</v>
      </c>
      <c r="I76">
        <f t="shared" si="12"/>
        <v>3.046040128697888</v>
      </c>
      <c r="J76">
        <f t="shared" si="12"/>
        <v>3.2786550645044108</v>
      </c>
      <c r="K76">
        <f t="shared" si="12"/>
        <v>1.9051765655313242</v>
      </c>
      <c r="L76">
        <f t="shared" si="12"/>
        <v>0.22580986153522811</v>
      </c>
      <c r="M76">
        <f t="shared" si="12"/>
        <v>8.223618849515967</v>
      </c>
      <c r="N76">
        <f t="shared" si="12"/>
        <v>13.479848001076544</v>
      </c>
      <c r="O76">
        <f t="shared" si="12"/>
        <v>12.347216984222062</v>
      </c>
      <c r="P76">
        <f t="shared" si="12"/>
        <v>26.657172888849018</v>
      </c>
      <c r="Q76">
        <f t="shared" si="13"/>
        <v>100.90716202140976</v>
      </c>
      <c r="R76">
        <f t="shared" si="14"/>
        <v>96.640860000000004</v>
      </c>
      <c r="S76">
        <f t="shared" si="15"/>
        <v>0.95772052314280165</v>
      </c>
    </row>
    <row r="77" spans="1:19" x14ac:dyDescent="0.3">
      <c r="A77" t="s">
        <v>18</v>
      </c>
      <c r="C77">
        <f>SUM(C63:C76)</f>
        <v>3149.578</v>
      </c>
      <c r="D77">
        <f t="shared" ref="D77:P77" si="16">SUM(D63:D76)</f>
        <v>3026.7679999999987</v>
      </c>
      <c r="E77">
        <f t="shared" si="16"/>
        <v>2624.5980000000004</v>
      </c>
      <c r="F77">
        <f t="shared" si="16"/>
        <v>1977.7259999999999</v>
      </c>
      <c r="G77">
        <f t="shared" si="16"/>
        <v>180.13000000000002</v>
      </c>
      <c r="H77">
        <f t="shared" si="16"/>
        <v>3484.9699999999989</v>
      </c>
      <c r="I77">
        <f t="shared" si="16"/>
        <v>911.82600000000002</v>
      </c>
      <c r="J77">
        <f t="shared" si="16"/>
        <v>536.34400000000016</v>
      </c>
      <c r="K77">
        <f t="shared" si="16"/>
        <v>348.24799999999993</v>
      </c>
      <c r="L77">
        <f t="shared" si="16"/>
        <v>68.836000000000013</v>
      </c>
      <c r="M77">
        <f t="shared" si="16"/>
        <v>2244.847999999999</v>
      </c>
      <c r="N77">
        <f t="shared" si="16"/>
        <v>2307.2539999999999</v>
      </c>
      <c r="O77">
        <f t="shared" si="16"/>
        <v>2808.1499999999996</v>
      </c>
      <c r="P77">
        <f t="shared" si="16"/>
        <v>3245.01</v>
      </c>
      <c r="Q77">
        <f>SUM(Q63:Q76)</f>
        <v>26914.285999999996</v>
      </c>
      <c r="R77">
        <f>SUM(R63:R76)</f>
        <v>26914.28602</v>
      </c>
    </row>
    <row r="78" spans="1:19" x14ac:dyDescent="0.3">
      <c r="A78" t="s">
        <v>19</v>
      </c>
      <c r="C78">
        <f>C58</f>
        <v>3149.578</v>
      </c>
      <c r="D78">
        <f t="shared" ref="D78:P78" si="17">D58</f>
        <v>3026.768</v>
      </c>
      <c r="E78">
        <f t="shared" si="17"/>
        <v>2624.598</v>
      </c>
      <c r="F78">
        <f t="shared" si="17"/>
        <v>1977.7260000000001</v>
      </c>
      <c r="G78">
        <f t="shared" si="17"/>
        <v>180.13</v>
      </c>
      <c r="H78">
        <f t="shared" si="17"/>
        <v>3484.97</v>
      </c>
      <c r="I78">
        <f t="shared" si="17"/>
        <v>911.82600000000002</v>
      </c>
      <c r="J78">
        <f t="shared" si="17"/>
        <v>536.34400000000005</v>
      </c>
      <c r="K78">
        <f t="shared" si="17"/>
        <v>348.24799999999999</v>
      </c>
      <c r="L78">
        <f t="shared" si="17"/>
        <v>68.835999999999999</v>
      </c>
      <c r="M78">
        <f t="shared" si="17"/>
        <v>2244.848</v>
      </c>
      <c r="N78">
        <f t="shared" si="17"/>
        <v>2307.2539999999999</v>
      </c>
      <c r="O78">
        <f t="shared" si="17"/>
        <v>2808.15</v>
      </c>
      <c r="P78">
        <f t="shared" si="17"/>
        <v>3245.01</v>
      </c>
    </row>
    <row r="79" spans="1:19" x14ac:dyDescent="0.3">
      <c r="C79">
        <f>C78/C77</f>
        <v>1</v>
      </c>
      <c r="D79">
        <f t="shared" ref="D79:P79" si="18">D78/D77</f>
        <v>1.0000000000000004</v>
      </c>
      <c r="E79">
        <f t="shared" si="18"/>
        <v>0.99999999999999978</v>
      </c>
      <c r="F79">
        <f t="shared" si="18"/>
        <v>1.0000000000000002</v>
      </c>
      <c r="G79">
        <f t="shared" si="18"/>
        <v>0.99999999999999989</v>
      </c>
      <c r="H79">
        <f t="shared" si="18"/>
        <v>1.0000000000000002</v>
      </c>
      <c r="I79">
        <f t="shared" si="18"/>
        <v>1</v>
      </c>
      <c r="J79">
        <f t="shared" si="18"/>
        <v>0.99999999999999978</v>
      </c>
      <c r="K79">
        <f t="shared" si="18"/>
        <v>1.0000000000000002</v>
      </c>
      <c r="L79">
        <f t="shared" si="18"/>
        <v>0.99999999999999978</v>
      </c>
      <c r="M79">
        <f t="shared" si="18"/>
        <v>1.0000000000000004</v>
      </c>
      <c r="N79">
        <f t="shared" si="18"/>
        <v>1</v>
      </c>
      <c r="O79">
        <f t="shared" si="18"/>
        <v>1.0000000000000002</v>
      </c>
      <c r="P79">
        <f t="shared" si="18"/>
        <v>1</v>
      </c>
    </row>
    <row r="81" spans="1:19" x14ac:dyDescent="0.3">
      <c r="A81" s="1" t="s">
        <v>63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688.27177230722123</v>
      </c>
      <c r="D83">
        <f t="shared" ref="D83:P83" si="19">D63*$S63</f>
        <v>303.55994525321285</v>
      </c>
      <c r="E83">
        <f t="shared" si="19"/>
        <v>207.05046981441166</v>
      </c>
      <c r="F83">
        <f t="shared" si="19"/>
        <v>117.62130464062172</v>
      </c>
      <c r="G83">
        <f t="shared" si="19"/>
        <v>9.4020949670981206</v>
      </c>
      <c r="H83">
        <f t="shared" si="19"/>
        <v>173.59084237609628</v>
      </c>
      <c r="I83">
        <f t="shared" si="19"/>
        <v>56.40918999300586</v>
      </c>
      <c r="J83">
        <f t="shared" si="19"/>
        <v>32.599288552429634</v>
      </c>
      <c r="K83">
        <f t="shared" si="19"/>
        <v>31.155303635948435</v>
      </c>
      <c r="L83">
        <f t="shared" si="19"/>
        <v>4.7328972079211917</v>
      </c>
      <c r="M83">
        <f t="shared" si="19"/>
        <v>172.36422903439114</v>
      </c>
      <c r="N83">
        <f t="shared" si="19"/>
        <v>151.44712547073917</v>
      </c>
      <c r="O83">
        <f t="shared" si="19"/>
        <v>178.07537898918858</v>
      </c>
      <c r="P83">
        <f t="shared" si="19"/>
        <v>181.16498775771407</v>
      </c>
      <c r="Q83">
        <f>SUM(C83:P83)</f>
        <v>2307.4448300000004</v>
      </c>
      <c r="R83">
        <f>R23</f>
        <v>2307.4448299999999</v>
      </c>
      <c r="S83">
        <f>R83/Q83</f>
        <v>0.99999999999999978</v>
      </c>
    </row>
    <row r="84" spans="1:19" x14ac:dyDescent="0.3">
      <c r="B84">
        <v>264</v>
      </c>
      <c r="C84">
        <f t="shared" ref="C84:P96" si="20">C64*$S64</f>
        <v>35.582695875342395</v>
      </c>
      <c r="D84">
        <f t="shared" si="20"/>
        <v>48.634552311964484</v>
      </c>
      <c r="E84">
        <f t="shared" si="20"/>
        <v>29.191993164371119</v>
      </c>
      <c r="F84">
        <f t="shared" si="20"/>
        <v>16.555474953083898</v>
      </c>
      <c r="G84">
        <f t="shared" si="20"/>
        <v>1.3225400415276167</v>
      </c>
      <c r="H84">
        <f t="shared" si="20"/>
        <v>24.376499221929873</v>
      </c>
      <c r="I84">
        <f t="shared" si="20"/>
        <v>7.0030622167075069</v>
      </c>
      <c r="J84">
        <f t="shared" si="20"/>
        <v>4.0423616141671515</v>
      </c>
      <c r="K84">
        <f t="shared" si="20"/>
        <v>3.0139651359818647</v>
      </c>
      <c r="L84">
        <f t="shared" si="20"/>
        <v>0.58848654872042594</v>
      </c>
      <c r="M84">
        <f t="shared" si="20"/>
        <v>21.431699403388954</v>
      </c>
      <c r="N84">
        <f t="shared" si="20"/>
        <v>18.795013808150184</v>
      </c>
      <c r="O84">
        <f t="shared" si="20"/>
        <v>25.048866231149795</v>
      </c>
      <c r="P84">
        <f t="shared" si="20"/>
        <v>25.458609473514731</v>
      </c>
      <c r="Q84">
        <f t="shared" ref="Q84:Q96" si="21">SUM(C84:P84)</f>
        <v>261.04581999999999</v>
      </c>
      <c r="R84">
        <f t="shared" ref="R84:R96" si="22">R24</f>
        <v>261.04581999999999</v>
      </c>
      <c r="S84">
        <f t="shared" ref="S84:S96" si="23">R84/Q84</f>
        <v>1</v>
      </c>
    </row>
    <row r="85" spans="1:19" x14ac:dyDescent="0.3">
      <c r="B85">
        <v>269</v>
      </c>
      <c r="C85">
        <f t="shared" si="20"/>
        <v>7.7698120257151633</v>
      </c>
      <c r="D85">
        <f t="shared" si="20"/>
        <v>9.3455240092014424</v>
      </c>
      <c r="E85">
        <f t="shared" si="20"/>
        <v>9.2990908405886508</v>
      </c>
      <c r="F85">
        <f t="shared" si="20"/>
        <v>5.2647616565803901</v>
      </c>
      <c r="G85">
        <f t="shared" si="20"/>
        <v>0.42034047517242168</v>
      </c>
      <c r="H85">
        <f t="shared" si="20"/>
        <v>7.7368549029073197</v>
      </c>
      <c r="I85">
        <f t="shared" si="20"/>
        <v>1.9631423772888241</v>
      </c>
      <c r="J85">
        <f t="shared" si="20"/>
        <v>1.1325839041450367</v>
      </c>
      <c r="K85">
        <f t="shared" si="20"/>
        <v>0.74568595398532689</v>
      </c>
      <c r="L85">
        <f t="shared" si="20"/>
        <v>0.18727917866930976</v>
      </c>
      <c r="M85">
        <f t="shared" si="20"/>
        <v>6.0124628763258841</v>
      </c>
      <c r="N85">
        <f t="shared" si="20"/>
        <v>5.2678618850945664</v>
      </c>
      <c r="O85">
        <f t="shared" si="20"/>
        <v>7.0232670617304684</v>
      </c>
      <c r="P85">
        <f t="shared" si="20"/>
        <v>7.1355328525951807</v>
      </c>
      <c r="Q85">
        <f t="shared" si="21"/>
        <v>69.30419999999998</v>
      </c>
      <c r="R85">
        <f t="shared" si="22"/>
        <v>69.304199999999994</v>
      </c>
      <c r="S85">
        <f t="shared" si="23"/>
        <v>1.0000000000000002</v>
      </c>
    </row>
    <row r="86" spans="1:19" x14ac:dyDescent="0.3">
      <c r="B86">
        <v>271</v>
      </c>
      <c r="C86">
        <f t="shared" si="20"/>
        <v>83.824767372041052</v>
      </c>
      <c r="D86">
        <f t="shared" si="20"/>
        <v>100.65459976402965</v>
      </c>
      <c r="E86">
        <f t="shared" si="20"/>
        <v>99.984064538915604</v>
      </c>
      <c r="F86">
        <f t="shared" si="20"/>
        <v>106.5966215040705</v>
      </c>
      <c r="G86">
        <f t="shared" si="20"/>
        <v>7.4848952837045539</v>
      </c>
      <c r="H86">
        <f t="shared" si="20"/>
        <v>155.79990602894264</v>
      </c>
      <c r="I86">
        <f t="shared" si="20"/>
        <v>30.798847810892383</v>
      </c>
      <c r="J86">
        <f t="shared" si="20"/>
        <v>15.67904786657158</v>
      </c>
      <c r="K86">
        <f t="shared" si="20"/>
        <v>9.1156528481056043</v>
      </c>
      <c r="L86">
        <f t="shared" si="20"/>
        <v>2.0155964252334857</v>
      </c>
      <c r="M86">
        <f t="shared" si="20"/>
        <v>64.756352219181764</v>
      </c>
      <c r="N86">
        <f t="shared" si="20"/>
        <v>64.373880297336711</v>
      </c>
      <c r="O86">
        <f t="shared" si="20"/>
        <v>75.719726654452032</v>
      </c>
      <c r="P86">
        <f t="shared" si="20"/>
        <v>98.781521386522314</v>
      </c>
      <c r="Q86">
        <f t="shared" si="21"/>
        <v>915.58547999999973</v>
      </c>
      <c r="R86">
        <f t="shared" si="22"/>
        <v>915.58547999999996</v>
      </c>
      <c r="S86">
        <f t="shared" si="23"/>
        <v>1.0000000000000002</v>
      </c>
    </row>
    <row r="87" spans="1:19" x14ac:dyDescent="0.3">
      <c r="B87">
        <v>272</v>
      </c>
      <c r="C87">
        <f t="shared" si="20"/>
        <v>1035.2153651997257</v>
      </c>
      <c r="D87">
        <f t="shared" si="20"/>
        <v>1243.0596769959764</v>
      </c>
      <c r="E87">
        <f t="shared" si="20"/>
        <v>1088.9578751138304</v>
      </c>
      <c r="F87">
        <f t="shared" si="20"/>
        <v>1021.0418076210461</v>
      </c>
      <c r="G87">
        <f t="shared" si="20"/>
        <v>104.91701537727731</v>
      </c>
      <c r="H87">
        <f t="shared" si="20"/>
        <v>1924.0907153609398</v>
      </c>
      <c r="I87">
        <f t="shared" si="20"/>
        <v>335.62897857327584</v>
      </c>
      <c r="J87">
        <f t="shared" si="20"/>
        <v>193.63240450328576</v>
      </c>
      <c r="K87">
        <f t="shared" si="20"/>
        <v>112.57608208207293</v>
      </c>
      <c r="L87">
        <f t="shared" si="20"/>
        <v>24.892122637005993</v>
      </c>
      <c r="M87">
        <f t="shared" si="20"/>
        <v>799.7251040859054</v>
      </c>
      <c r="N87">
        <f t="shared" si="20"/>
        <v>795.00166944165335</v>
      </c>
      <c r="O87">
        <f t="shared" si="20"/>
        <v>935.12009563365575</v>
      </c>
      <c r="P87">
        <f t="shared" si="20"/>
        <v>1219.9276173743503</v>
      </c>
      <c r="Q87">
        <f t="shared" si="21"/>
        <v>10833.786530000003</v>
      </c>
      <c r="R87">
        <f t="shared" si="22"/>
        <v>10833.786529999999</v>
      </c>
      <c r="S87">
        <f t="shared" si="23"/>
        <v>0.99999999999999967</v>
      </c>
    </row>
    <row r="88" spans="1:19" x14ac:dyDescent="0.3">
      <c r="B88">
        <v>274</v>
      </c>
      <c r="C88">
        <f t="shared" si="20"/>
        <v>7.6573932639493014</v>
      </c>
      <c r="D88">
        <f t="shared" si="20"/>
        <v>8.1024507690562988</v>
      </c>
      <c r="E88">
        <f t="shared" si="20"/>
        <v>8.0328491005989715</v>
      </c>
      <c r="F88">
        <f t="shared" si="20"/>
        <v>8.5176595049535724</v>
      </c>
      <c r="G88">
        <f t="shared" si="20"/>
        <v>0.77111798304468782</v>
      </c>
      <c r="H88">
        <f t="shared" si="20"/>
        <v>34.12363374272681</v>
      </c>
      <c r="I88">
        <f t="shared" si="20"/>
        <v>2.8078839819867505</v>
      </c>
      <c r="J88">
        <f t="shared" si="20"/>
        <v>1.2655743372773827</v>
      </c>
      <c r="K88">
        <f t="shared" si="20"/>
        <v>0.83324599932790644</v>
      </c>
      <c r="L88">
        <f t="shared" si="20"/>
        <v>0.18362020194378162</v>
      </c>
      <c r="M88">
        <f t="shared" si="20"/>
        <v>5.9037378685259423</v>
      </c>
      <c r="N88">
        <f t="shared" si="20"/>
        <v>5.8782712134213808</v>
      </c>
      <c r="O88">
        <f t="shared" si="20"/>
        <v>6.9112049564925435</v>
      </c>
      <c r="P88">
        <f t="shared" si="20"/>
        <v>7.9623570766946621</v>
      </c>
      <c r="Q88">
        <f t="shared" si="21"/>
        <v>98.950999999999979</v>
      </c>
      <c r="R88">
        <f t="shared" si="22"/>
        <v>98.950999999999993</v>
      </c>
      <c r="S88">
        <f t="shared" si="23"/>
        <v>1.0000000000000002</v>
      </c>
    </row>
    <row r="89" spans="1:19" x14ac:dyDescent="0.3">
      <c r="B89">
        <v>499</v>
      </c>
      <c r="C89">
        <f t="shared" si="20"/>
        <v>387.41371722585825</v>
      </c>
      <c r="D89">
        <f t="shared" si="20"/>
        <v>410.3162643286073</v>
      </c>
      <c r="E89">
        <f t="shared" si="20"/>
        <v>359.28793732069596</v>
      </c>
      <c r="F89">
        <f t="shared" si="20"/>
        <v>296.80638228880247</v>
      </c>
      <c r="G89">
        <f t="shared" si="20"/>
        <v>23.710484070695529</v>
      </c>
      <c r="H89">
        <f t="shared" si="20"/>
        <v>494.95400334463227</v>
      </c>
      <c r="I89">
        <f t="shared" si="20"/>
        <v>207.21364659076622</v>
      </c>
      <c r="J89">
        <f t="shared" si="20"/>
        <v>105.28333083140531</v>
      </c>
      <c r="K89">
        <f t="shared" si="20"/>
        <v>61.197225098398285</v>
      </c>
      <c r="L89">
        <f t="shared" si="20"/>
        <v>11.963167722074417</v>
      </c>
      <c r="M89">
        <f t="shared" si="20"/>
        <v>384.22728337588677</v>
      </c>
      <c r="N89">
        <f t="shared" si="20"/>
        <v>381.72291574761704</v>
      </c>
      <c r="O89">
        <f t="shared" si="20"/>
        <v>449.07581253770172</v>
      </c>
      <c r="P89">
        <f t="shared" si="20"/>
        <v>585.84986951685789</v>
      </c>
      <c r="Q89">
        <f t="shared" si="21"/>
        <v>4159.0220399999998</v>
      </c>
      <c r="R89">
        <f t="shared" si="22"/>
        <v>4159.0220399999998</v>
      </c>
      <c r="S89">
        <f t="shared" si="23"/>
        <v>1</v>
      </c>
    </row>
    <row r="90" spans="1:19" x14ac:dyDescent="0.3">
      <c r="B90">
        <v>500</v>
      </c>
      <c r="C90">
        <f t="shared" si="20"/>
        <v>21.167510300543174</v>
      </c>
      <c r="D90">
        <f t="shared" si="20"/>
        <v>22.387803346987081</v>
      </c>
      <c r="E90">
        <f t="shared" si="20"/>
        <v>19.591518951592541</v>
      </c>
      <c r="F90">
        <f t="shared" si="20"/>
        <v>12.612074884215206</v>
      </c>
      <c r="G90">
        <f t="shared" si="20"/>
        <v>1.0084219654047319</v>
      </c>
      <c r="H90">
        <f t="shared" si="20"/>
        <v>18.633393518845541</v>
      </c>
      <c r="I90">
        <f t="shared" si="20"/>
        <v>9.9487959454698647</v>
      </c>
      <c r="J90">
        <f t="shared" si="20"/>
        <v>20.015700334152029</v>
      </c>
      <c r="K90">
        <f t="shared" si="20"/>
        <v>5.4942474949702103</v>
      </c>
      <c r="L90">
        <f t="shared" si="20"/>
        <v>0.65059665296857427</v>
      </c>
      <c r="M90">
        <f t="shared" si="20"/>
        <v>20.917916746670251</v>
      </c>
      <c r="N90">
        <f t="shared" si="20"/>
        <v>26.707747722861097</v>
      </c>
      <c r="O90">
        <f t="shared" si="20"/>
        <v>27.730814276267861</v>
      </c>
      <c r="P90">
        <f t="shared" si="20"/>
        <v>59.569607859051821</v>
      </c>
      <c r="Q90">
        <f t="shared" si="21"/>
        <v>266.43615</v>
      </c>
      <c r="R90">
        <f t="shared" si="22"/>
        <v>266.43615</v>
      </c>
      <c r="S90">
        <f t="shared" si="23"/>
        <v>1</v>
      </c>
    </row>
    <row r="91" spans="1:19" x14ac:dyDescent="0.3">
      <c r="B91">
        <v>513</v>
      </c>
      <c r="C91">
        <f t="shared" si="20"/>
        <v>10.343548578800778</v>
      </c>
      <c r="D91">
        <f t="shared" si="20"/>
        <v>7.5381352603538208</v>
      </c>
      <c r="E91">
        <f t="shared" si="20"/>
        <v>6.5971937841588355</v>
      </c>
      <c r="F91">
        <f t="shared" si="20"/>
        <v>2.9255039879567262</v>
      </c>
      <c r="G91">
        <f t="shared" si="20"/>
        <v>0.23394480599840703</v>
      </c>
      <c r="H91">
        <f t="shared" si="20"/>
        <v>5.5407123327191314</v>
      </c>
      <c r="I91">
        <f t="shared" si="20"/>
        <v>2.6120546264049369</v>
      </c>
      <c r="J91">
        <f t="shared" si="20"/>
        <v>2.481397202437897</v>
      </c>
      <c r="K91">
        <f t="shared" si="20"/>
        <v>5.0453234975510259</v>
      </c>
      <c r="L91">
        <f t="shared" si="20"/>
        <v>0.19345745556669311</v>
      </c>
      <c r="M91">
        <f t="shared" si="20"/>
        <v>7.0453981387764104</v>
      </c>
      <c r="N91">
        <f t="shared" si="20"/>
        <v>13.076946828170115</v>
      </c>
      <c r="O91">
        <f t="shared" si="20"/>
        <v>11.983554070927408</v>
      </c>
      <c r="P91">
        <f t="shared" si="20"/>
        <v>15.633359430177791</v>
      </c>
      <c r="Q91">
        <f t="shared" si="21"/>
        <v>91.250529999999969</v>
      </c>
      <c r="R91">
        <f t="shared" si="22"/>
        <v>91.250529999999998</v>
      </c>
      <c r="S91">
        <f t="shared" si="23"/>
        <v>1.0000000000000002</v>
      </c>
    </row>
    <row r="92" spans="1:19" x14ac:dyDescent="0.3">
      <c r="B92">
        <v>515</v>
      </c>
      <c r="C92">
        <f t="shared" si="20"/>
        <v>316.66591876041929</v>
      </c>
      <c r="D92">
        <f t="shared" si="20"/>
        <v>335.90495488325536</v>
      </c>
      <c r="E92">
        <f t="shared" si="20"/>
        <v>333.91002401568744</v>
      </c>
      <c r="F92">
        <f t="shared" si="20"/>
        <v>166.93607403635491</v>
      </c>
      <c r="G92">
        <f t="shared" si="20"/>
        <v>13.335748017749983</v>
      </c>
      <c r="H92">
        <f t="shared" si="20"/>
        <v>278.38241721679771</v>
      </c>
      <c r="I92">
        <f t="shared" si="20"/>
        <v>116.54544751318929</v>
      </c>
      <c r="J92">
        <f t="shared" si="20"/>
        <v>67.08270537079818</v>
      </c>
      <c r="K92">
        <f t="shared" si="20"/>
        <v>44.166821519595281</v>
      </c>
      <c r="L92">
        <f t="shared" si="20"/>
        <v>9.840985151933479</v>
      </c>
      <c r="M92">
        <f t="shared" si="20"/>
        <v>315.50207791840836</v>
      </c>
      <c r="N92">
        <f t="shared" si="20"/>
        <v>312.49704176829596</v>
      </c>
      <c r="O92">
        <f t="shared" si="20"/>
        <v>417.35583016661093</v>
      </c>
      <c r="P92">
        <f t="shared" si="20"/>
        <v>423.28993366090413</v>
      </c>
      <c r="Q92">
        <f t="shared" si="21"/>
        <v>3151.4159799999998</v>
      </c>
      <c r="R92">
        <f t="shared" si="22"/>
        <v>3151.4159800000002</v>
      </c>
      <c r="S92">
        <f t="shared" si="23"/>
        <v>1.0000000000000002</v>
      </c>
    </row>
    <row r="93" spans="1:19" x14ac:dyDescent="0.3">
      <c r="B93">
        <v>516</v>
      </c>
      <c r="C93">
        <f t="shared" si="20"/>
        <v>451.51998247707792</v>
      </c>
      <c r="D93">
        <f t="shared" si="20"/>
        <v>478.95207648663575</v>
      </c>
      <c r="E93">
        <f t="shared" si="20"/>
        <v>419.70867919843943</v>
      </c>
      <c r="F93">
        <f t="shared" si="20"/>
        <v>210.03538874651559</v>
      </c>
      <c r="G93">
        <f t="shared" si="20"/>
        <v>16.782125178704923</v>
      </c>
      <c r="H93">
        <f t="shared" si="20"/>
        <v>350.47378348954129</v>
      </c>
      <c r="I93">
        <f t="shared" si="20"/>
        <v>129.28603968197498</v>
      </c>
      <c r="J93">
        <f t="shared" si="20"/>
        <v>84.433001216859708</v>
      </c>
      <c r="K93">
        <f t="shared" si="20"/>
        <v>62.975524984371965</v>
      </c>
      <c r="L93">
        <f t="shared" si="20"/>
        <v>12.35258370201394</v>
      </c>
      <c r="M93">
        <f t="shared" si="20"/>
        <v>396.34741318814849</v>
      </c>
      <c r="N93">
        <f t="shared" si="20"/>
        <v>445.57576443870823</v>
      </c>
      <c r="O93">
        <f t="shared" si="20"/>
        <v>595.08929114063073</v>
      </c>
      <c r="P93">
        <f t="shared" si="20"/>
        <v>532.44201607037667</v>
      </c>
      <c r="Q93">
        <f t="shared" si="21"/>
        <v>4185.9736699999994</v>
      </c>
      <c r="R93">
        <f t="shared" si="22"/>
        <v>4185.9736700000003</v>
      </c>
      <c r="S93">
        <f t="shared" si="23"/>
        <v>1.0000000000000002</v>
      </c>
    </row>
    <row r="94" spans="1:19" x14ac:dyDescent="0.3">
      <c r="B94">
        <v>517</v>
      </c>
      <c r="C94">
        <f t="shared" si="20"/>
        <v>24.27483499128272</v>
      </c>
      <c r="D94">
        <f t="shared" si="20"/>
        <v>25.700615127688174</v>
      </c>
      <c r="E94">
        <f t="shared" si="20"/>
        <v>22.5006642853822</v>
      </c>
      <c r="F94">
        <f t="shared" si="20"/>
        <v>11.286081885534676</v>
      </c>
      <c r="G94">
        <f t="shared" si="20"/>
        <v>0.90224870509865951</v>
      </c>
      <c r="H94">
        <f t="shared" si="20"/>
        <v>18.864527430545202</v>
      </c>
      <c r="I94">
        <f t="shared" si="20"/>
        <v>8.9087824561016227</v>
      </c>
      <c r="J94">
        <f t="shared" si="20"/>
        <v>5.8234857387786496</v>
      </c>
      <c r="K94">
        <f t="shared" si="20"/>
        <v>7.1547985530044622</v>
      </c>
      <c r="L94">
        <f t="shared" si="20"/>
        <v>0.74862945361024935</v>
      </c>
      <c r="M94">
        <f t="shared" si="20"/>
        <v>27.263837124543087</v>
      </c>
      <c r="N94">
        <f t="shared" si="20"/>
        <v>57.557880362462441</v>
      </c>
      <c r="O94">
        <f t="shared" si="20"/>
        <v>40.934838902344815</v>
      </c>
      <c r="P94">
        <f t="shared" si="20"/>
        <v>53.402274983623066</v>
      </c>
      <c r="Q94">
        <f t="shared" si="21"/>
        <v>305.32350000000002</v>
      </c>
      <c r="R94">
        <f t="shared" si="22"/>
        <v>305.32350000000002</v>
      </c>
      <c r="S94">
        <f t="shared" si="23"/>
        <v>1</v>
      </c>
    </row>
    <row r="95" spans="1:19" x14ac:dyDescent="0.3">
      <c r="B95">
        <v>518</v>
      </c>
      <c r="C95">
        <f t="shared" si="20"/>
        <v>15.921946024301693</v>
      </c>
      <c r="D95">
        <f t="shared" si="20"/>
        <v>16.870348170428823</v>
      </c>
      <c r="E95">
        <f t="shared" si="20"/>
        <v>14.775263888111651</v>
      </c>
      <c r="F95">
        <f t="shared" si="20"/>
        <v>7.4042152448431686</v>
      </c>
      <c r="G95">
        <f t="shared" si="20"/>
        <v>0.59178796429453517</v>
      </c>
      <c r="H95">
        <f t="shared" si="20"/>
        <v>12.367043359933703</v>
      </c>
      <c r="I95">
        <f t="shared" si="20"/>
        <v>5.1620818823571124</v>
      </c>
      <c r="J95">
        <f t="shared" si="20"/>
        <v>2.9781287997616404</v>
      </c>
      <c r="K95">
        <f t="shared" si="20"/>
        <v>2.8495640597457923</v>
      </c>
      <c r="L95">
        <f t="shared" si="20"/>
        <v>0.43411563754864774</v>
      </c>
      <c r="M95">
        <f t="shared" si="20"/>
        <v>17.934226734504236</v>
      </c>
      <c r="N95">
        <f t="shared" si="20"/>
        <v>20.161748307034969</v>
      </c>
      <c r="O95">
        <f t="shared" si="20"/>
        <v>30.562621939173631</v>
      </c>
      <c r="P95">
        <f t="shared" si="20"/>
        <v>24.092337987960441</v>
      </c>
      <c r="Q95">
        <f t="shared" si="21"/>
        <v>172.10543000000001</v>
      </c>
      <c r="R95">
        <f t="shared" si="22"/>
        <v>172.10543000000001</v>
      </c>
      <c r="S95">
        <f t="shared" si="23"/>
        <v>1</v>
      </c>
    </row>
    <row r="96" spans="1:19" x14ac:dyDescent="0.3">
      <c r="B96">
        <v>519</v>
      </c>
      <c r="C96">
        <f t="shared" si="20"/>
        <v>7.019942441607415</v>
      </c>
      <c r="D96">
        <f t="shared" si="20"/>
        <v>7.4299538316683451</v>
      </c>
      <c r="E96">
        <f t="shared" si="20"/>
        <v>6.5039532060401779</v>
      </c>
      <c r="F96">
        <f t="shared" si="20"/>
        <v>3.69572167870776</v>
      </c>
      <c r="G96">
        <f t="shared" si="20"/>
        <v>0.29544886638585222</v>
      </c>
      <c r="H96">
        <f t="shared" si="20"/>
        <v>5.4564998504322482</v>
      </c>
      <c r="I96">
        <f t="shared" si="20"/>
        <v>2.917255145570508</v>
      </c>
      <c r="J96">
        <f t="shared" si="20"/>
        <v>3.1400352435819605</v>
      </c>
      <c r="K96">
        <f t="shared" si="20"/>
        <v>1.824626697020066</v>
      </c>
      <c r="L96">
        <f t="shared" si="20"/>
        <v>0.21626273872032228</v>
      </c>
      <c r="M96">
        <f t="shared" si="20"/>
        <v>7.8759285466854365</v>
      </c>
      <c r="N96">
        <f t="shared" si="20"/>
        <v>12.909927079476477</v>
      </c>
      <c r="O96">
        <f t="shared" si="20"/>
        <v>11.825183109486838</v>
      </c>
      <c r="P96">
        <f t="shared" si="20"/>
        <v>25.530121564616593</v>
      </c>
      <c r="Q96">
        <f t="shared" si="21"/>
        <v>96.640860000000004</v>
      </c>
      <c r="R96">
        <f t="shared" si="22"/>
        <v>96.640860000000004</v>
      </c>
      <c r="S96">
        <f t="shared" si="23"/>
        <v>1</v>
      </c>
    </row>
    <row r="97" spans="1:18" x14ac:dyDescent="0.3">
      <c r="A97" t="s">
        <v>18</v>
      </c>
      <c r="C97">
        <f>SUM(C83:C96)</f>
        <v>3092.6492068438856</v>
      </c>
      <c r="D97">
        <f t="shared" ref="D97:P97" si="24">SUM(D83:D96)</f>
        <v>3018.4569005390654</v>
      </c>
      <c r="E97">
        <f t="shared" si="24"/>
        <v>2625.3915772228243</v>
      </c>
      <c r="F97">
        <f t="shared" si="24"/>
        <v>1987.2990726332869</v>
      </c>
      <c r="G97">
        <f t="shared" si="24"/>
        <v>181.17821370215728</v>
      </c>
      <c r="H97">
        <f t="shared" si="24"/>
        <v>3504.3908321769904</v>
      </c>
      <c r="I97">
        <f t="shared" si="24"/>
        <v>917.2052087949919</v>
      </c>
      <c r="J97">
        <f t="shared" si="24"/>
        <v>539.58904551565183</v>
      </c>
      <c r="K97">
        <f t="shared" si="24"/>
        <v>348.14806756007914</v>
      </c>
      <c r="L97">
        <f t="shared" si="24"/>
        <v>68.999800713930497</v>
      </c>
      <c r="M97">
        <f t="shared" si="24"/>
        <v>2247.3076672613415</v>
      </c>
      <c r="N97">
        <f t="shared" si="24"/>
        <v>2310.9737943710215</v>
      </c>
      <c r="O97">
        <f t="shared" si="24"/>
        <v>2812.4564856698134</v>
      </c>
      <c r="P97">
        <f t="shared" si="24"/>
        <v>3260.24014699496</v>
      </c>
      <c r="Q97">
        <f>SUM(C97:P97)</f>
        <v>26914.28602</v>
      </c>
      <c r="R97">
        <f>SUM(R83:R96)</f>
        <v>26914.28602</v>
      </c>
    </row>
    <row r="98" spans="1:18" x14ac:dyDescent="0.3">
      <c r="A98" t="s">
        <v>19</v>
      </c>
      <c r="C98">
        <f>C58</f>
        <v>3149.578</v>
      </c>
      <c r="D98">
        <f t="shared" ref="D98:P98" si="25">D58</f>
        <v>3026.768</v>
      </c>
      <c r="E98">
        <f t="shared" si="25"/>
        <v>2624.598</v>
      </c>
      <c r="F98">
        <f t="shared" si="25"/>
        <v>1977.7260000000001</v>
      </c>
      <c r="G98">
        <f t="shared" si="25"/>
        <v>180.13</v>
      </c>
      <c r="H98">
        <f t="shared" si="25"/>
        <v>3484.97</v>
      </c>
      <c r="I98">
        <f t="shared" si="25"/>
        <v>911.82600000000002</v>
      </c>
      <c r="J98">
        <f t="shared" si="25"/>
        <v>536.34400000000005</v>
      </c>
      <c r="K98">
        <f t="shared" si="25"/>
        <v>348.24799999999999</v>
      </c>
      <c r="L98">
        <f t="shared" si="25"/>
        <v>68.835999999999999</v>
      </c>
      <c r="M98">
        <f t="shared" si="25"/>
        <v>2244.848</v>
      </c>
      <c r="N98">
        <f t="shared" si="25"/>
        <v>2307.2539999999999</v>
      </c>
      <c r="O98">
        <f t="shared" si="25"/>
        <v>2808.15</v>
      </c>
      <c r="P98">
        <f t="shared" si="25"/>
        <v>3245.01</v>
      </c>
    </row>
    <row r="99" spans="1:18" x14ac:dyDescent="0.3">
      <c r="C99">
        <f>C98/C97</f>
        <v>1.0184077757768757</v>
      </c>
      <c r="D99">
        <f t="shared" ref="D99:P99" si="26">D98/D97</f>
        <v>1.0027534265801346</v>
      </c>
      <c r="E99">
        <f t="shared" si="26"/>
        <v>0.99969772995780548</v>
      </c>
      <c r="F99">
        <f t="shared" si="26"/>
        <v>0.99518287269132477</v>
      </c>
      <c r="G99">
        <f t="shared" si="26"/>
        <v>0.99421446055384743</v>
      </c>
      <c r="H99">
        <f t="shared" si="26"/>
        <v>0.99445814319605264</v>
      </c>
      <c r="I99">
        <f t="shared" si="26"/>
        <v>0.99413521778614955</v>
      </c>
      <c r="J99">
        <f t="shared" si="26"/>
        <v>0.99398607969783614</v>
      </c>
      <c r="K99">
        <f t="shared" si="26"/>
        <v>1.0002870400534496</v>
      </c>
      <c r="L99">
        <f t="shared" si="26"/>
        <v>0.99762606975330825</v>
      </c>
      <c r="M99">
        <f t="shared" si="26"/>
        <v>0.99890550488605812</v>
      </c>
      <c r="N99">
        <f t="shared" si="26"/>
        <v>0.99839037795232377</v>
      </c>
      <c r="O99">
        <f t="shared" si="26"/>
        <v>0.99846878140452799</v>
      </c>
      <c r="P99">
        <f t="shared" si="26"/>
        <v>0.99532851989170257</v>
      </c>
    </row>
    <row r="101" spans="1:18" x14ac:dyDescent="0.3">
      <c r="A101" s="1" t="s">
        <v>38</v>
      </c>
    </row>
    <row r="102" spans="1:18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57</v>
      </c>
    </row>
    <row r="103" spans="1:18" x14ac:dyDescent="0.3">
      <c r="A103" t="s">
        <v>10</v>
      </c>
      <c r="B103">
        <v>263</v>
      </c>
      <c r="C103">
        <f>C83*C5</f>
        <v>4161.7729256100747</v>
      </c>
      <c r="D103">
        <f t="shared" ref="D103:P103" si="27">D83*D5</f>
        <v>2992.1903803609189</v>
      </c>
      <c r="E103">
        <f t="shared" si="27"/>
        <v>2225.3784495652963</v>
      </c>
      <c r="F103">
        <f t="shared" si="27"/>
        <v>1565.6571860713157</v>
      </c>
      <c r="G103">
        <f t="shared" si="27"/>
        <v>134.85424811308835</v>
      </c>
      <c r="H103">
        <f t="shared" si="27"/>
        <v>3144.2509279582318</v>
      </c>
      <c r="I103">
        <f t="shared" si="27"/>
        <v>815.67688729886481</v>
      </c>
      <c r="J103">
        <f t="shared" si="27"/>
        <v>595.23040967881275</v>
      </c>
      <c r="K103">
        <f t="shared" si="27"/>
        <v>452.65540652669483</v>
      </c>
      <c r="L103">
        <f t="shared" si="27"/>
        <v>50.334361806241873</v>
      </c>
      <c r="M103">
        <f t="shared" si="27"/>
        <v>1894.6276055460276</v>
      </c>
      <c r="N103">
        <f t="shared" si="27"/>
        <v>2228.9987926783392</v>
      </c>
      <c r="O103">
        <f t="shared" si="27"/>
        <v>2408.4695008287754</v>
      </c>
      <c r="P103">
        <f t="shared" si="27"/>
        <v>2816.5720646691807</v>
      </c>
      <c r="Q103">
        <f>SUM(C103:P103)</f>
        <v>25486.669146711865</v>
      </c>
    </row>
    <row r="104" spans="1:18" x14ac:dyDescent="0.3">
      <c r="B104">
        <v>264</v>
      </c>
      <c r="C104">
        <f t="shared" ref="C104:P104" si="28">C84*C6</f>
        <v>350.16931010924446</v>
      </c>
      <c r="D104">
        <f t="shared" si="28"/>
        <v>248.56633341121929</v>
      </c>
      <c r="E104">
        <f t="shared" si="28"/>
        <v>193.83483461142421</v>
      </c>
      <c r="F104">
        <f t="shared" si="28"/>
        <v>152.36003599323109</v>
      </c>
      <c r="G104">
        <f t="shared" si="28"/>
        <v>13.448909682294335</v>
      </c>
      <c r="H104">
        <f t="shared" si="28"/>
        <v>348.85208036503843</v>
      </c>
      <c r="I104">
        <f t="shared" si="28"/>
        <v>79.834909270465587</v>
      </c>
      <c r="J104">
        <f t="shared" si="28"/>
        <v>61.439854173726538</v>
      </c>
      <c r="K104">
        <f t="shared" si="28"/>
        <v>41.683137830629185</v>
      </c>
      <c r="L104">
        <f t="shared" si="28"/>
        <v>4.457785606557227</v>
      </c>
      <c r="M104">
        <f t="shared" si="28"/>
        <v>169.99623966768118</v>
      </c>
      <c r="N104">
        <f t="shared" si="28"/>
        <v>225.63414076684296</v>
      </c>
      <c r="O104">
        <f t="shared" si="28"/>
        <v>262.13638510898261</v>
      </c>
      <c r="P104">
        <f t="shared" si="28"/>
        <v>317.90165649577847</v>
      </c>
      <c r="Q104">
        <f t="shared" ref="Q104:Q116" si="29">SUM(C104:P104)</f>
        <v>2470.3156130931161</v>
      </c>
    </row>
    <row r="105" spans="1:18" x14ac:dyDescent="0.3">
      <c r="B105">
        <v>269</v>
      </c>
      <c r="C105">
        <f t="shared" ref="C105:P105" si="30">C85*C7</f>
        <v>82.072524427629276</v>
      </c>
      <c r="D105">
        <f t="shared" si="30"/>
        <v>62.054279421097576</v>
      </c>
      <c r="E105">
        <f t="shared" si="30"/>
        <v>46.235079659406779</v>
      </c>
      <c r="F105">
        <f t="shared" si="30"/>
        <v>37.35874871509445</v>
      </c>
      <c r="G105">
        <f t="shared" si="30"/>
        <v>3.4173680631517884</v>
      </c>
      <c r="H105">
        <f t="shared" si="30"/>
        <v>94.420577235080941</v>
      </c>
      <c r="I105">
        <f t="shared" si="30"/>
        <v>19.700133756093351</v>
      </c>
      <c r="J105">
        <f t="shared" si="30"/>
        <v>15.668165729942437</v>
      </c>
      <c r="K105">
        <f t="shared" si="30"/>
        <v>10.098824874823281</v>
      </c>
      <c r="L105">
        <f t="shared" si="30"/>
        <v>1.1630036995364137</v>
      </c>
      <c r="M105">
        <f t="shared" si="30"/>
        <v>39.483843708832083</v>
      </c>
      <c r="N105">
        <f t="shared" si="30"/>
        <v>56.050050457406186</v>
      </c>
      <c r="O105">
        <f t="shared" si="30"/>
        <v>63.911730261747259</v>
      </c>
      <c r="P105">
        <f t="shared" si="30"/>
        <v>79.361396386563598</v>
      </c>
      <c r="Q105">
        <f t="shared" si="29"/>
        <v>610.99572639640542</v>
      </c>
    </row>
    <row r="106" spans="1:18" x14ac:dyDescent="0.3">
      <c r="B106">
        <v>271</v>
      </c>
      <c r="C106">
        <f t="shared" ref="C106:P106" si="31">C86*C8</f>
        <v>1076.3100130570072</v>
      </c>
      <c r="D106">
        <f t="shared" si="31"/>
        <v>897.53706609585242</v>
      </c>
      <c r="E106">
        <f t="shared" si="31"/>
        <v>709.48692196814511</v>
      </c>
      <c r="F106">
        <f t="shared" si="31"/>
        <v>457.29950625246244</v>
      </c>
      <c r="G106">
        <f t="shared" si="31"/>
        <v>42.955814033180431</v>
      </c>
      <c r="H106">
        <f t="shared" si="31"/>
        <v>1382.4125661948081</v>
      </c>
      <c r="I106">
        <f t="shared" si="31"/>
        <v>279.62273927509199</v>
      </c>
      <c r="J106">
        <f t="shared" si="31"/>
        <v>220.55716633906241</v>
      </c>
      <c r="K106">
        <f t="shared" si="31"/>
        <v>138.51234502696465</v>
      </c>
      <c r="L106">
        <f t="shared" si="31"/>
        <v>15.473733756517468</v>
      </c>
      <c r="M106">
        <f t="shared" si="31"/>
        <v>581.57679928047139</v>
      </c>
      <c r="N106">
        <f t="shared" si="31"/>
        <v>787.80754707880669</v>
      </c>
      <c r="O106">
        <f t="shared" si="31"/>
        <v>810.04963574932788</v>
      </c>
      <c r="P106">
        <f t="shared" si="31"/>
        <v>1121.664175343961</v>
      </c>
      <c r="Q106">
        <f t="shared" si="29"/>
        <v>8521.2660294516591</v>
      </c>
    </row>
    <row r="107" spans="1:18" x14ac:dyDescent="0.3">
      <c r="B107">
        <v>272</v>
      </c>
      <c r="C107">
        <f t="shared" ref="C107:P107" si="32">C87*C9</f>
        <v>13419.496779084044</v>
      </c>
      <c r="D107">
        <f t="shared" si="32"/>
        <v>11237.259480043625</v>
      </c>
      <c r="E107">
        <f t="shared" si="32"/>
        <v>8390.4204277520639</v>
      </c>
      <c r="F107">
        <f t="shared" si="32"/>
        <v>5859.7589339371834</v>
      </c>
      <c r="G107">
        <f t="shared" si="32"/>
        <v>490.49753859030909</v>
      </c>
      <c r="H107">
        <f t="shared" si="32"/>
        <v>18224.987255898821</v>
      </c>
      <c r="I107">
        <f t="shared" si="32"/>
        <v>3231.771434682073</v>
      </c>
      <c r="J107">
        <f t="shared" si="32"/>
        <v>2747.6438199016247</v>
      </c>
      <c r="K107">
        <f t="shared" si="32"/>
        <v>1724.4404253331932</v>
      </c>
      <c r="L107">
        <f t="shared" si="32"/>
        <v>194.15855656864673</v>
      </c>
      <c r="M107">
        <f t="shared" si="32"/>
        <v>7280.6973475980822</v>
      </c>
      <c r="N107">
        <f t="shared" si="32"/>
        <v>9827.0156359682769</v>
      </c>
      <c r="O107">
        <f t="shared" si="32"/>
        <v>10118.934554851789</v>
      </c>
      <c r="P107">
        <f t="shared" si="32"/>
        <v>14002.329192222793</v>
      </c>
      <c r="Q107">
        <f t="shared" si="29"/>
        <v>106749.41138243253</v>
      </c>
    </row>
    <row r="108" spans="1:18" x14ac:dyDescent="0.3">
      <c r="B108">
        <v>274</v>
      </c>
      <c r="C108">
        <f t="shared" ref="C108:P108" si="33">C88*C10</f>
        <v>132.28146863472418</v>
      </c>
      <c r="D108">
        <f t="shared" si="33"/>
        <v>110.97116573299506</v>
      </c>
      <c r="E108">
        <f t="shared" si="33"/>
        <v>98.048956121911047</v>
      </c>
      <c r="F108">
        <f t="shared" si="33"/>
        <v>75.59422810646295</v>
      </c>
      <c r="G108">
        <f t="shared" si="33"/>
        <v>7.306342889348417</v>
      </c>
      <c r="H108">
        <f t="shared" si="33"/>
        <v>187.81648011996833</v>
      </c>
      <c r="I108">
        <f t="shared" si="33"/>
        <v>35.587121587700075</v>
      </c>
      <c r="J108">
        <f t="shared" si="33"/>
        <v>23.851013960329553</v>
      </c>
      <c r="K108">
        <f t="shared" si="33"/>
        <v>16.01498810708236</v>
      </c>
      <c r="L108">
        <f t="shared" si="33"/>
        <v>2.1255874577012159</v>
      </c>
      <c r="M108">
        <f t="shared" si="33"/>
        <v>76.040143746614135</v>
      </c>
      <c r="N108">
        <f t="shared" si="33"/>
        <v>94.857662570980821</v>
      </c>
      <c r="O108">
        <f t="shared" si="33"/>
        <v>100.88285874992165</v>
      </c>
      <c r="P108">
        <f t="shared" si="33"/>
        <v>128.46466907539167</v>
      </c>
      <c r="Q108">
        <f t="shared" si="29"/>
        <v>1089.8426868611314</v>
      </c>
    </row>
    <row r="109" spans="1:18" x14ac:dyDescent="0.3">
      <c r="B109">
        <v>499</v>
      </c>
      <c r="C109">
        <f t="shared" ref="C109:P109" si="34">C89*C11</f>
        <v>5556.2875324532588</v>
      </c>
      <c r="D109">
        <f t="shared" si="34"/>
        <v>4654.6277025437212</v>
      </c>
      <c r="E109">
        <f t="shared" si="34"/>
        <v>3582.4600230246592</v>
      </c>
      <c r="F109">
        <f t="shared" si="34"/>
        <v>2694.7051448000379</v>
      </c>
      <c r="G109">
        <f t="shared" si="34"/>
        <v>247.67971660248548</v>
      </c>
      <c r="H109">
        <f t="shared" si="34"/>
        <v>6272.0571303831803</v>
      </c>
      <c r="I109">
        <f t="shared" si="34"/>
        <v>1413.32139793698</v>
      </c>
      <c r="J109">
        <f t="shared" si="34"/>
        <v>1255.714286826171</v>
      </c>
      <c r="K109">
        <f t="shared" si="34"/>
        <v>823.71464982444093</v>
      </c>
      <c r="L109">
        <f t="shared" si="34"/>
        <v>85.082048839393252</v>
      </c>
      <c r="M109">
        <f t="shared" si="34"/>
        <v>3210.6031798889098</v>
      </c>
      <c r="N109">
        <f t="shared" si="34"/>
        <v>4264.6084147323782</v>
      </c>
      <c r="O109">
        <f t="shared" si="34"/>
        <v>4325.4982263631427</v>
      </c>
      <c r="P109">
        <f t="shared" si="34"/>
        <v>5635.8757447521721</v>
      </c>
      <c r="Q109">
        <f t="shared" si="29"/>
        <v>44022.23519897092</v>
      </c>
    </row>
    <row r="110" spans="1:18" x14ac:dyDescent="0.3">
      <c r="B110">
        <v>500</v>
      </c>
      <c r="C110">
        <f t="shared" ref="C110:P110" si="35">C90*C12</f>
        <v>400.19294974206923</v>
      </c>
      <c r="D110">
        <f t="shared" si="35"/>
        <v>356.14517564387046</v>
      </c>
      <c r="E110">
        <f t="shared" si="35"/>
        <v>284.76272796139756</v>
      </c>
      <c r="F110">
        <f t="shared" si="35"/>
        <v>204.39128557359163</v>
      </c>
      <c r="G110">
        <f t="shared" si="35"/>
        <v>17.38317783964677</v>
      </c>
      <c r="H110">
        <f t="shared" si="35"/>
        <v>393.36957057634822</v>
      </c>
      <c r="I110">
        <f t="shared" si="35"/>
        <v>127.33463930606879</v>
      </c>
      <c r="J110">
        <f t="shared" si="35"/>
        <v>135.29412483866724</v>
      </c>
      <c r="K110">
        <f t="shared" si="35"/>
        <v>77.315050749220788</v>
      </c>
      <c r="L110">
        <f t="shared" si="35"/>
        <v>7.6041736798966966</v>
      </c>
      <c r="M110">
        <f t="shared" si="35"/>
        <v>270.25948436697962</v>
      </c>
      <c r="N110">
        <f t="shared" si="35"/>
        <v>363.25207677863381</v>
      </c>
      <c r="O110">
        <f t="shared" si="35"/>
        <v>393.66663946589853</v>
      </c>
      <c r="P110">
        <f t="shared" si="35"/>
        <v>609.51622761381816</v>
      </c>
      <c r="Q110">
        <f t="shared" si="29"/>
        <v>3640.4873041361075</v>
      </c>
    </row>
    <row r="111" spans="1:18" x14ac:dyDescent="0.3">
      <c r="B111">
        <v>513</v>
      </c>
      <c r="C111">
        <f t="shared" ref="C111:P111" si="36">C91*C13</f>
        <v>154.89463996754165</v>
      </c>
      <c r="D111">
        <f t="shared" si="36"/>
        <v>113.92383818972729</v>
      </c>
      <c r="E111">
        <f t="shared" si="36"/>
        <v>95.078756817297148</v>
      </c>
      <c r="F111">
        <f t="shared" si="36"/>
        <v>51.722910507074921</v>
      </c>
      <c r="G111">
        <f t="shared" si="36"/>
        <v>4.3775752098421918</v>
      </c>
      <c r="H111">
        <f t="shared" si="36"/>
        <v>118.97017520814519</v>
      </c>
      <c r="I111">
        <f t="shared" si="36"/>
        <v>37.80949071721146</v>
      </c>
      <c r="J111">
        <f t="shared" si="36"/>
        <v>35.101844825686491</v>
      </c>
      <c r="K111">
        <f t="shared" si="36"/>
        <v>26.781081657350597</v>
      </c>
      <c r="L111">
        <f t="shared" si="36"/>
        <v>2.3336772865010191</v>
      </c>
      <c r="M111">
        <f t="shared" si="36"/>
        <v>82.832745917594252</v>
      </c>
      <c r="N111">
        <f t="shared" si="36"/>
        <v>129.10869603452355</v>
      </c>
      <c r="O111">
        <f t="shared" si="36"/>
        <v>137.40343097725366</v>
      </c>
      <c r="P111">
        <f t="shared" si="36"/>
        <v>178.75183172465285</v>
      </c>
      <c r="Q111">
        <f t="shared" si="29"/>
        <v>1169.0906950404024</v>
      </c>
    </row>
    <row r="112" spans="1:18" x14ac:dyDescent="0.3">
      <c r="B112">
        <v>515</v>
      </c>
      <c r="C112">
        <f t="shared" ref="C112:P112" si="37">C92*C14</f>
        <v>3397.1919764617783</v>
      </c>
      <c r="D112">
        <f t="shared" si="37"/>
        <v>2596.5453012475641</v>
      </c>
      <c r="E112">
        <f t="shared" si="37"/>
        <v>2122.666022667725</v>
      </c>
      <c r="F112">
        <f t="shared" si="37"/>
        <v>1540.6530272815194</v>
      </c>
      <c r="G112">
        <f t="shared" si="37"/>
        <v>136.83811041013257</v>
      </c>
      <c r="H112">
        <f t="shared" si="37"/>
        <v>3624.8174545799229</v>
      </c>
      <c r="I112">
        <f t="shared" si="37"/>
        <v>837.02940403972548</v>
      </c>
      <c r="J112">
        <f t="shared" si="37"/>
        <v>736.63518767673486</v>
      </c>
      <c r="K112">
        <f t="shared" si="37"/>
        <v>489.45671608015493</v>
      </c>
      <c r="L112">
        <f t="shared" si="37"/>
        <v>37.430187025378991</v>
      </c>
      <c r="M112">
        <f t="shared" si="37"/>
        <v>1496.1108534890925</v>
      </c>
      <c r="N112">
        <f t="shared" si="37"/>
        <v>2499.6638371045992</v>
      </c>
      <c r="O112">
        <f t="shared" si="37"/>
        <v>2695.7013070461398</v>
      </c>
      <c r="P112">
        <f t="shared" si="37"/>
        <v>3500.1844614420161</v>
      </c>
      <c r="Q112">
        <f t="shared" si="29"/>
        <v>25710.923846552483</v>
      </c>
    </row>
    <row r="113" spans="1:17" x14ac:dyDescent="0.3">
      <c r="B113">
        <v>516</v>
      </c>
      <c r="C113">
        <f t="shared" ref="C113:P113" si="38">C93*C15</f>
        <v>4942.7892481765712</v>
      </c>
      <c r="D113">
        <f t="shared" si="38"/>
        <v>3807.1900559922674</v>
      </c>
      <c r="E113">
        <f t="shared" si="38"/>
        <v>2760.0042744089374</v>
      </c>
      <c r="F113">
        <f t="shared" si="38"/>
        <v>2081.8707732554626</v>
      </c>
      <c r="G113">
        <f t="shared" si="38"/>
        <v>183.66357795574669</v>
      </c>
      <c r="H113">
        <f t="shared" si="38"/>
        <v>4802.8927289406738</v>
      </c>
      <c r="I113">
        <f t="shared" si="38"/>
        <v>1109.5327925507095</v>
      </c>
      <c r="J113">
        <f t="shared" si="38"/>
        <v>1045.36498806594</v>
      </c>
      <c r="K113">
        <f t="shared" si="38"/>
        <v>681.58410690585777</v>
      </c>
      <c r="L113">
        <f t="shared" si="38"/>
        <v>59.798857701449485</v>
      </c>
      <c r="M113">
        <f t="shared" si="38"/>
        <v>2459.7320462456496</v>
      </c>
      <c r="N113">
        <f t="shared" si="38"/>
        <v>3528.9600543545694</v>
      </c>
      <c r="O113">
        <f t="shared" si="38"/>
        <v>3796.669677477224</v>
      </c>
      <c r="P113">
        <f t="shared" si="38"/>
        <v>4834.5735059190201</v>
      </c>
      <c r="Q113">
        <f t="shared" si="29"/>
        <v>36094.626687950084</v>
      </c>
    </row>
    <row r="114" spans="1:17" x14ac:dyDescent="0.3">
      <c r="B114">
        <v>517</v>
      </c>
      <c r="C114">
        <f t="shared" ref="C114:P114" si="39">C94*C16</f>
        <v>357.05854788677755</v>
      </c>
      <c r="D114">
        <f t="shared" si="39"/>
        <v>308.89569321968418</v>
      </c>
      <c r="E114">
        <f t="shared" si="39"/>
        <v>239.54207198217892</v>
      </c>
      <c r="F114">
        <f t="shared" si="39"/>
        <v>154.94661820650555</v>
      </c>
      <c r="G114">
        <f t="shared" si="39"/>
        <v>13.318093135961313</v>
      </c>
      <c r="H114">
        <f t="shared" si="39"/>
        <v>330.52538511058248</v>
      </c>
      <c r="I114">
        <f t="shared" si="39"/>
        <v>101.25722139605104</v>
      </c>
      <c r="J114">
        <f t="shared" si="39"/>
        <v>79.554638677455131</v>
      </c>
      <c r="K114">
        <f t="shared" si="39"/>
        <v>67.38389277219602</v>
      </c>
      <c r="L114">
        <f t="shared" si="39"/>
        <v>6.0728821276863432</v>
      </c>
      <c r="M114">
        <f t="shared" si="39"/>
        <v>217.86532246222382</v>
      </c>
      <c r="N114">
        <f t="shared" si="39"/>
        <v>310.28302145796249</v>
      </c>
      <c r="O114">
        <f t="shared" si="39"/>
        <v>312.74216921391439</v>
      </c>
      <c r="P114">
        <f t="shared" si="39"/>
        <v>416.53774487225991</v>
      </c>
      <c r="Q114">
        <f t="shared" si="29"/>
        <v>2915.9833025214389</v>
      </c>
    </row>
    <row r="115" spans="1:17" x14ac:dyDescent="0.3">
      <c r="B115">
        <v>518</v>
      </c>
      <c r="C115">
        <f t="shared" ref="C115:P115" si="40">C95*C17</f>
        <v>214.5482226774653</v>
      </c>
      <c r="D115">
        <f t="shared" si="40"/>
        <v>176.75063778158278</v>
      </c>
      <c r="E115">
        <f t="shared" si="40"/>
        <v>134.51400243736845</v>
      </c>
      <c r="F115">
        <f t="shared" si="40"/>
        <v>90.235171188903692</v>
      </c>
      <c r="G115">
        <f t="shared" si="40"/>
        <v>7.8228451000094603</v>
      </c>
      <c r="H115">
        <f t="shared" si="40"/>
        <v>197.61298584838062</v>
      </c>
      <c r="I115">
        <f t="shared" si="40"/>
        <v>50.71229241227627</v>
      </c>
      <c r="J115">
        <f t="shared" si="40"/>
        <v>40.571048639152828</v>
      </c>
      <c r="K115">
        <f t="shared" si="40"/>
        <v>30.90067266388337</v>
      </c>
      <c r="L115">
        <f t="shared" si="40"/>
        <v>2.8521397386946159</v>
      </c>
      <c r="M115">
        <f t="shared" si="40"/>
        <v>115.65782821081781</v>
      </c>
      <c r="N115">
        <f t="shared" si="40"/>
        <v>154.03575706574716</v>
      </c>
      <c r="O115">
        <f t="shared" si="40"/>
        <v>142.06117929766688</v>
      </c>
      <c r="P115">
        <f t="shared" si="40"/>
        <v>212.01257429405189</v>
      </c>
      <c r="Q115">
        <f t="shared" si="29"/>
        <v>1570.2873573560014</v>
      </c>
    </row>
    <row r="116" spans="1:17" x14ac:dyDescent="0.3">
      <c r="B116">
        <v>519</v>
      </c>
      <c r="C116">
        <f t="shared" ref="C116:P116" si="41">C96*C18</f>
        <v>113.56160887788315</v>
      </c>
      <c r="D116">
        <f t="shared" si="41"/>
        <v>97.919361547557116</v>
      </c>
      <c r="E116">
        <f t="shared" si="41"/>
        <v>76.78567155051033</v>
      </c>
      <c r="F116">
        <f t="shared" si="41"/>
        <v>51.030524939596752</v>
      </c>
      <c r="G116">
        <f t="shared" si="41"/>
        <v>4.3844611771660471</v>
      </c>
      <c r="H116">
        <f t="shared" si="41"/>
        <v>101.93287370592483</v>
      </c>
      <c r="I116">
        <f t="shared" si="41"/>
        <v>30.809131592370136</v>
      </c>
      <c r="J116">
        <f t="shared" si="41"/>
        <v>32.12884061233062</v>
      </c>
      <c r="K116">
        <f t="shared" si="41"/>
        <v>20.72775927814795</v>
      </c>
      <c r="L116">
        <f t="shared" si="41"/>
        <v>2.0051881134148282</v>
      </c>
      <c r="M116">
        <f t="shared" si="41"/>
        <v>72.072622130718429</v>
      </c>
      <c r="N116">
        <f t="shared" si="41"/>
        <v>100.69743121991651</v>
      </c>
      <c r="O116">
        <f t="shared" si="41"/>
        <v>104.06161136348419</v>
      </c>
      <c r="P116">
        <f t="shared" si="41"/>
        <v>121.8016569726293</v>
      </c>
      <c r="Q116">
        <f t="shared" si="29"/>
        <v>929.91874308165029</v>
      </c>
    </row>
    <row r="117" spans="1:17" x14ac:dyDescent="0.3">
      <c r="Q117">
        <f>SUM(Q103:Q116)</f>
        <v>260982.05372055576</v>
      </c>
    </row>
    <row r="118" spans="1:17" x14ac:dyDescent="0.3">
      <c r="A118" s="21" t="s">
        <v>33</v>
      </c>
      <c r="C118">
        <f>SUM(C103:P116)</f>
        <v>260982.05372055594</v>
      </c>
    </row>
    <row r="119" spans="1:17" x14ac:dyDescent="0.3">
      <c r="A119" s="21" t="s">
        <v>34</v>
      </c>
      <c r="C119">
        <f>C118/Q97</f>
        <v>9.6967853253331793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opLeftCell="A136" workbookViewId="0">
      <selection activeCell="P156" sqref="P156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44</v>
      </c>
    </row>
    <row r="3" spans="1:16" x14ac:dyDescent="0.3">
      <c r="A3" s="7"/>
      <c r="B3" s="8" t="s">
        <v>11</v>
      </c>
      <c r="C3" s="31" t="s">
        <v>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3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4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4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4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4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4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4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4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4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4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4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4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4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5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31" t="s">
        <v>9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4"/>
    </row>
    <row r="23" spans="1:21" x14ac:dyDescent="0.3">
      <c r="A23" s="33" t="s">
        <v>10</v>
      </c>
      <c r="B23" s="7">
        <v>263</v>
      </c>
      <c r="C23" s="26">
        <f>Skims_calib_f!C23*(VLOOKUP($B23,'Observed Trips'!$K$32:$Y$45,MATCH(C$22,'Observed Trips'!$K$31:$Y$31,0),0)/Skims_calib_f!C43)</f>
        <v>25194.292959216029</v>
      </c>
      <c r="D23" s="26">
        <f>Skims_calib_f!D23*(VLOOKUP($B23,'Observed Trips'!$K$32:$Y$45,MATCH(D$22,'Observed Trips'!$K$31:$Y$31,0),0)/Skims_calib_f!D43)</f>
        <v>3386.3635418759554</v>
      </c>
      <c r="E23" s="26">
        <f>Skims_calib_f!E23*(VLOOKUP($B23,'Observed Trips'!$K$32:$Y$45,MATCH(E$22,'Observed Trips'!$K$31:$Y$31,0),0)/Skims_calib_f!E43)</f>
        <v>1865.4195567380689</v>
      </c>
      <c r="F23" s="26">
        <f>Skims_calib_f!F23*(VLOOKUP($B23,'Observed Trips'!$K$32:$Y$45,MATCH(F$22,'Observed Trips'!$K$31:$Y$31,0),0)/Skims_calib_f!F43)</f>
        <v>918.19578154441945</v>
      </c>
      <c r="G23" s="26">
        <f>Skims_calib_f!G23*(VLOOKUP($B23,'Observed Trips'!$K$32:$Y$45,MATCH(G$22,'Observed Trips'!$K$31:$Y$31,0),0)/Skims_calib_f!G43)</f>
        <v>4783.0806979622666</v>
      </c>
      <c r="H23" s="26">
        <f>Skims_calib_f!H23*(VLOOKUP($B23,'Observed Trips'!$K$32:$Y$45,MATCH(H$22,'Observed Trips'!$K$31:$Y$31,0),0)/Skims_calib_f!H43)</f>
        <v>535.34854102293161</v>
      </c>
      <c r="I23" s="26">
        <f>Skims_calib_f!I23*(VLOOKUP($B23,'Observed Trips'!$K$32:$Y$45,MATCH(I$22,'Observed Trips'!$K$31:$Y$31,0),0)/Skims_calib_f!I43)</f>
        <v>1685.9769394471646</v>
      </c>
      <c r="J23" s="26">
        <f>Skims_calib_f!J23*(VLOOKUP($B23,'Observed Trips'!$K$32:$Y$45,MATCH(J$22,'Observed Trips'!$K$31:$Y$31,0),0)/Skims_calib_f!J43)</f>
        <v>193.23786986382086</v>
      </c>
      <c r="K23" s="26">
        <f>Skims_calib_f!K23*(VLOOKUP($B23,'Observed Trips'!$K$32:$Y$45,MATCH(K$22,'Observed Trips'!$K$31:$Y$31,0),0)/Skims_calib_f!K43)</f>
        <v>108.39127021577329</v>
      </c>
      <c r="L23" s="26">
        <f>Skims_calib_f!L23*(VLOOKUP($B23,'Observed Trips'!$K$32:$Y$45,MATCH(L$22,'Observed Trips'!$K$31:$Y$31,0),0)/Skims_calib_f!L43)</f>
        <v>2088.3925718535961</v>
      </c>
      <c r="M23" s="26">
        <f>Skims_calib_f!M23*(VLOOKUP($B23,'Observed Trips'!$K$32:$Y$45,MATCH(M$22,'Observed Trips'!$K$31:$Y$31,0),0)/Skims_calib_f!M43)</f>
        <v>8736.6609735695129</v>
      </c>
      <c r="N23" s="26">
        <f>Skims_calib_f!N23*(VLOOKUP($B23,'Observed Trips'!$K$32:$Y$45,MATCH(N$22,'Observed Trips'!$K$31:$Y$31,0),0)/Skims_calib_f!N43)</f>
        <v>1657.4010591175518</v>
      </c>
      <c r="O23" s="26">
        <f>Skims_calib_f!O23*(VLOOKUP($B23,'Observed Trips'!$K$32:$Y$45,MATCH(O$22,'Observed Trips'!$K$31:$Y$31,0),0)/Skims_calib_f!O43)</f>
        <v>1616.5485632629648</v>
      </c>
      <c r="P23" s="26">
        <f>Skims_calib_f!P23*(VLOOKUP($B23,'Observed Trips'!$K$32:$Y$45,MATCH(P$22,'Observed Trips'!$K$31:$Y$31,0),0)/Skims_calib_f!P43)</f>
        <v>610.08635055032096</v>
      </c>
      <c r="Q23">
        <f t="shared" ref="Q23:Q36" si="0">SUM(C23:P23)</f>
        <v>53379.396676240387</v>
      </c>
      <c r="R23" s="22">
        <f>'Trip_Prod&amp;Attr'!P24</f>
        <v>2307.4448299999999</v>
      </c>
      <c r="S23">
        <f>R23/Q23</f>
        <v>4.322725571432063E-2</v>
      </c>
      <c r="U23" s="25"/>
    </row>
    <row r="24" spans="1:21" x14ac:dyDescent="0.3">
      <c r="A24" s="34"/>
      <c r="B24" s="9">
        <v>264</v>
      </c>
      <c r="C24" s="26">
        <f>Skims_calib_f!C24*(VLOOKUP($B24,'Observed Trips'!$K$32:$Y$45,MATCH(C$22,'Observed Trips'!$K$31:$Y$31,0),0)/Skims_calib_f!C44)</f>
        <v>32781.729118153977</v>
      </c>
      <c r="D24" s="26">
        <f>Skims_calib_f!D24*(VLOOKUP($B24,'Observed Trips'!$K$32:$Y$45,MATCH(D$22,'Observed Trips'!$K$31:$Y$31,0),0)/Skims_calib_f!D44)</f>
        <v>301479.55959727644</v>
      </c>
      <c r="E24" s="26">
        <f>Skims_calib_f!E24*(VLOOKUP($B24,'Observed Trips'!$K$32:$Y$45,MATCH(E$22,'Observed Trips'!$K$31:$Y$31,0),0)/Skims_calib_f!E44)</f>
        <v>55507.564271849245</v>
      </c>
      <c r="F24" s="26">
        <f>Skims_calib_f!F24*(VLOOKUP($B24,'Observed Trips'!$K$32:$Y$45,MATCH(F$22,'Observed Trips'!$K$31:$Y$31,0),0)/Skims_calib_f!F44)</f>
        <v>24319.505752118017</v>
      </c>
      <c r="G24" s="26">
        <f>Skims_calib_f!G24*(VLOOKUP($B24,'Observed Trips'!$K$32:$Y$45,MATCH(G$22,'Observed Trips'!$K$31:$Y$31,0),0)/Skims_calib_f!G44)</f>
        <v>128628.82770113031</v>
      </c>
      <c r="H24" s="26">
        <f>Skims_calib_f!H24*(VLOOKUP($B24,'Observed Trips'!$K$32:$Y$45,MATCH(H$22,'Observed Trips'!$K$31:$Y$31,0),0)/Skims_calib_f!H44)</f>
        <v>11458.947927332516</v>
      </c>
      <c r="I24" s="26">
        <f>Skims_calib_f!I24*(VLOOKUP($B24,'Observed Trips'!$K$32:$Y$45,MATCH(I$22,'Observed Trips'!$K$31:$Y$31,0),0)/Skims_calib_f!I44)</f>
        <v>23233.424149115348</v>
      </c>
      <c r="J24" s="26">
        <f>Skims_calib_f!J24*(VLOOKUP($B24,'Observed Trips'!$K$32:$Y$45,MATCH(J$22,'Observed Trips'!$K$31:$Y$31,0),0)/Skims_calib_f!J44)</f>
        <v>3431.6770660491211</v>
      </c>
      <c r="K24" s="26">
        <f>Skims_calib_f!K24*(VLOOKUP($B24,'Observed Trips'!$K$32:$Y$45,MATCH(K$22,'Observed Trips'!$K$31:$Y$31,0),0)/Skims_calib_f!K44)</f>
        <v>959.58147213837776</v>
      </c>
      <c r="L24" s="26">
        <f>Skims_calib_f!L24*(VLOOKUP($B24,'Observed Trips'!$K$32:$Y$45,MATCH(L$22,'Observed Trips'!$K$31:$Y$31,0),0)/Skims_calib_f!L44)</f>
        <v>47624.411139564203</v>
      </c>
      <c r="M24" s="26">
        <f>Skims_calib_f!M24*(VLOOKUP($B24,'Observed Trips'!$K$32:$Y$45,MATCH(M$22,'Observed Trips'!$K$31:$Y$31,0),0)/Skims_calib_f!M44)</f>
        <v>198500.36630738623</v>
      </c>
      <c r="N24" s="26">
        <f>Skims_calib_f!N24*(VLOOKUP($B24,'Observed Trips'!$K$32:$Y$45,MATCH(N$22,'Observed Trips'!$K$31:$Y$31,0),0)/Skims_calib_f!N44)</f>
        <v>27729.955056481009</v>
      </c>
      <c r="O24" s="26">
        <f>Skims_calib_f!O24*(VLOOKUP($B24,'Observed Trips'!$K$32:$Y$45,MATCH(O$22,'Observed Trips'!$K$31:$Y$31,0),0)/Skims_calib_f!O44)</f>
        <v>32238.182893755347</v>
      </c>
      <c r="P24" s="26">
        <f>Skims_calib_f!P24*(VLOOKUP($B24,'Observed Trips'!$K$32:$Y$45,MATCH(P$22,'Observed Trips'!$K$31:$Y$31,0),0)/Skims_calib_f!P44)</f>
        <v>11474.688240419509</v>
      </c>
      <c r="Q24">
        <f t="shared" si="0"/>
        <v>899368.42069276969</v>
      </c>
      <c r="R24" s="22">
        <f>'Trip_Prod&amp;Attr'!P25</f>
        <v>261.04581999999999</v>
      </c>
      <c r="S24">
        <f t="shared" ref="S24:S36" si="1">R24/Q24</f>
        <v>2.9025459866482793E-4</v>
      </c>
      <c r="U24" s="24"/>
    </row>
    <row r="25" spans="1:21" x14ac:dyDescent="0.3">
      <c r="A25" s="34"/>
      <c r="B25" s="9">
        <v>269</v>
      </c>
      <c r="C25" s="26">
        <f>Skims_calib_f!C25*(VLOOKUP($B25,'Observed Trips'!$K$32:$Y$45,MATCH(C$22,'Observed Trips'!$K$31:$Y$31,0),0)/Skims_calib_f!C45)</f>
        <v>74854.31519134526</v>
      </c>
      <c r="D25" s="26">
        <f>Skims_calib_f!D25*(VLOOKUP($B25,'Observed Trips'!$K$32:$Y$45,MATCH(D$22,'Observed Trips'!$K$31:$Y$31,0),0)/Skims_calib_f!D45)</f>
        <v>232271.06700306392</v>
      </c>
      <c r="E25" s="26">
        <f>Skims_calib_f!E25*(VLOOKUP($B25,'Observed Trips'!$K$32:$Y$45,MATCH(E$22,'Observed Trips'!$K$31:$Y$31,0),0)/Skims_calib_f!E45)</f>
        <v>668633.47071285255</v>
      </c>
      <c r="F25" s="26">
        <f>Skims_calib_f!F25*(VLOOKUP($B25,'Observed Trips'!$K$32:$Y$45,MATCH(F$22,'Observed Trips'!$K$31:$Y$31,0),0)/Skims_calib_f!F45)</f>
        <v>122982.79064875233</v>
      </c>
      <c r="G25" s="26">
        <f>Skims_calib_f!G25*(VLOOKUP($B25,'Observed Trips'!$K$32:$Y$45,MATCH(G$22,'Observed Trips'!$K$31:$Y$31,0),0)/Skims_calib_f!G45)</f>
        <v>757192.06194811349</v>
      </c>
      <c r="H25" s="26">
        <f>Skims_calib_f!H25*(VLOOKUP($B25,'Observed Trips'!$K$32:$Y$45,MATCH(H$22,'Observed Trips'!$K$31:$Y$31,0),0)/Skims_calib_f!H45)</f>
        <v>53233.26032337809</v>
      </c>
      <c r="I25" s="26">
        <f>Skims_calib_f!I25*(VLOOKUP($B25,'Observed Trips'!$K$32:$Y$45,MATCH(I$22,'Observed Trips'!$K$31:$Y$31,0),0)/Skims_calib_f!I45)</f>
        <v>101940.11943716623</v>
      </c>
      <c r="J25" s="26">
        <f>Skims_calib_f!J25*(VLOOKUP($B25,'Observed Trips'!$K$32:$Y$45,MATCH(J$22,'Observed Trips'!$K$31:$Y$31,0),0)/Skims_calib_f!J45)</f>
        <v>14319.266260827071</v>
      </c>
      <c r="K25" s="26">
        <f>Skims_calib_f!K25*(VLOOKUP($B25,'Observed Trips'!$K$32:$Y$45,MATCH(K$22,'Observed Trips'!$K$31:$Y$31,0),0)/Skims_calib_f!K45)</f>
        <v>3387.9371770929997</v>
      </c>
      <c r="L25" s="26">
        <f>Skims_calib_f!L25*(VLOOKUP($B25,'Observed Trips'!$K$32:$Y$45,MATCH(L$22,'Observed Trips'!$K$31:$Y$31,0),0)/Skims_calib_f!L45)</f>
        <v>190931.27819602849</v>
      </c>
      <c r="M25" s="26">
        <f>Skims_calib_f!M25*(VLOOKUP($B25,'Observed Trips'!$K$32:$Y$45,MATCH(M$22,'Observed Trips'!$K$31:$Y$31,0),0)/Skims_calib_f!M45)</f>
        <v>815525.83637206722</v>
      </c>
      <c r="N25" s="26">
        <f>Skims_calib_f!N25*(VLOOKUP($B25,'Observed Trips'!$K$32:$Y$45,MATCH(N$22,'Observed Trips'!$K$31:$Y$31,0),0)/Skims_calib_f!N45)</f>
        <v>128908.17257994758</v>
      </c>
      <c r="O25" s="26">
        <f>Skims_calib_f!O25*(VLOOKUP($B25,'Observed Trips'!$K$32:$Y$45,MATCH(O$22,'Observed Trips'!$K$31:$Y$31,0),0)/Skims_calib_f!O45)</f>
        <v>144816.16356779609</v>
      </c>
      <c r="P25" s="26">
        <f>Skims_calib_f!P25*(VLOOKUP($B25,'Observed Trips'!$K$32:$Y$45,MATCH(P$22,'Observed Trips'!$K$31:$Y$31,0),0)/Skims_calib_f!P45)</f>
        <v>48742.245455634242</v>
      </c>
      <c r="Q25">
        <f t="shared" si="0"/>
        <v>3357737.984874065</v>
      </c>
      <c r="R25" s="22">
        <f>'Trip_Prod&amp;Attr'!P26</f>
        <v>69.304199999999994</v>
      </c>
      <c r="S25">
        <f t="shared" si="1"/>
        <v>2.064014533361492E-5</v>
      </c>
      <c r="U25" s="25"/>
    </row>
    <row r="26" spans="1:21" x14ac:dyDescent="0.3">
      <c r="A26" s="34"/>
      <c r="B26" s="9">
        <v>271</v>
      </c>
      <c r="C26" s="26">
        <f>Skims_calib_f!C26*(VLOOKUP($B26,'Observed Trips'!$K$32:$Y$45,MATCH(C$22,'Observed Trips'!$K$31:$Y$31,0),0)/Skims_calib_f!C46)</f>
        <v>3002.097770095696</v>
      </c>
      <c r="D26" s="26">
        <f>Skims_calib_f!D26*(VLOOKUP($B26,'Observed Trips'!$K$32:$Y$45,MATCH(D$22,'Observed Trips'!$K$31:$Y$31,0),0)/Skims_calib_f!D46)</f>
        <v>7212.6275459595854</v>
      </c>
      <c r="E26" s="26">
        <f>Skims_calib_f!E26*(VLOOKUP($B26,'Observed Trips'!$K$32:$Y$45,MATCH(E$22,'Observed Trips'!$K$31:$Y$31,0),0)/Skims_calib_f!E46)</f>
        <v>10087.521947027051</v>
      </c>
      <c r="F26" s="26">
        <f>Skims_calib_f!F26*(VLOOKUP($B26,'Observed Trips'!$K$32:$Y$45,MATCH(F$22,'Observed Trips'!$K$31:$Y$31,0),0)/Skims_calib_f!F46)</f>
        <v>46414.401212678815</v>
      </c>
      <c r="G26" s="26">
        <f>Skims_calib_f!G26*(VLOOKUP($B26,'Observed Trips'!$K$32:$Y$45,MATCH(G$22,'Observed Trips'!$K$31:$Y$31,0),0)/Skims_calib_f!G46)</f>
        <v>69916.072258626038</v>
      </c>
      <c r="H26" s="26">
        <f>Skims_calib_f!H26*(VLOOKUP($B26,'Observed Trips'!$K$32:$Y$45,MATCH(H$22,'Observed Trips'!$K$31:$Y$31,0),0)/Skims_calib_f!H46)</f>
        <v>8867.9685792897435</v>
      </c>
      <c r="I26" s="26">
        <f>Skims_calib_f!I26*(VLOOKUP($B26,'Observed Trips'!$K$32:$Y$45,MATCH(I$22,'Observed Trips'!$K$31:$Y$31,0),0)/Skims_calib_f!I46)</f>
        <v>8384.2563297898378</v>
      </c>
      <c r="J26" s="26">
        <f>Skims_calib_f!J26*(VLOOKUP($B26,'Observed Trips'!$K$32:$Y$45,MATCH(J$22,'Observed Trips'!$K$31:$Y$31,0),0)/Skims_calib_f!J46)</f>
        <v>741.73678000415407</v>
      </c>
      <c r="K26" s="26">
        <f>Skims_calib_f!K26*(VLOOKUP($B26,'Observed Trips'!$K$32:$Y$45,MATCH(K$22,'Observed Trips'!$K$31:$Y$31,0),0)/Skims_calib_f!K46)</f>
        <v>124.16620993626475</v>
      </c>
      <c r="L26" s="26">
        <f>Skims_calib_f!L26*(VLOOKUP($B26,'Observed Trips'!$K$32:$Y$45,MATCH(L$22,'Observed Trips'!$K$31:$Y$31,0),0)/Skims_calib_f!L46)</f>
        <v>4165.1063817972781</v>
      </c>
      <c r="M26" s="26">
        <f>Skims_calib_f!M26*(VLOOKUP($B26,'Observed Trips'!$K$32:$Y$45,MATCH(M$22,'Observed Trips'!$K$31:$Y$31,0),0)/Skims_calib_f!M46)</f>
        <v>21848.875866561819</v>
      </c>
      <c r="N26" s="26">
        <f>Skims_calib_f!N26*(VLOOKUP($B26,'Observed Trips'!$K$32:$Y$45,MATCH(N$22,'Observed Trips'!$K$31:$Y$31,0),0)/Skims_calib_f!N46)</f>
        <v>4879.7767145994976</v>
      </c>
      <c r="O26" s="26">
        <f>Skims_calib_f!O26*(VLOOKUP($B26,'Observed Trips'!$K$32:$Y$45,MATCH(O$22,'Observed Trips'!$K$31:$Y$31,0),0)/Skims_calib_f!O46)</f>
        <v>5098.3181769081821</v>
      </c>
      <c r="P26" s="26">
        <f>Skims_calib_f!P26*(VLOOKUP($B26,'Observed Trips'!$K$32:$Y$45,MATCH(P$22,'Observed Trips'!$K$31:$Y$31,0),0)/Skims_calib_f!P46)</f>
        <v>2319.3622718634142</v>
      </c>
      <c r="Q26">
        <f t="shared" si="0"/>
        <v>193062.28804513736</v>
      </c>
      <c r="R26" s="22">
        <f>'Trip_Prod&amp;Attr'!P27</f>
        <v>915.58547999999996</v>
      </c>
      <c r="S26">
        <f t="shared" si="1"/>
        <v>4.7424356629707969E-3</v>
      </c>
      <c r="U26" s="24"/>
    </row>
    <row r="27" spans="1:21" x14ac:dyDescent="0.3">
      <c r="A27" s="34"/>
      <c r="B27" s="9">
        <v>272</v>
      </c>
      <c r="C27" s="26">
        <f>Skims_calib_f!C27*(VLOOKUP($B27,'Observed Trips'!$K$32:$Y$45,MATCH(C$22,'Observed Trips'!$K$31:$Y$31,0),0)/Skims_calib_f!C47)</f>
        <v>642.82295618159628</v>
      </c>
      <c r="D27" s="26">
        <f>Skims_calib_f!D27*(VLOOKUP($B27,'Observed Trips'!$K$32:$Y$45,MATCH(D$22,'Observed Trips'!$K$31:$Y$31,0),0)/Skims_calib_f!D47)</f>
        <v>1194.0759705022338</v>
      </c>
      <c r="E27" s="26">
        <f>Skims_calib_f!E27*(VLOOKUP($B27,'Observed Trips'!$K$32:$Y$45,MATCH(E$22,'Observed Trips'!$K$31:$Y$31,0),0)/Skims_calib_f!E47)</f>
        <v>1647.4586759296485</v>
      </c>
      <c r="F27" s="26">
        <f>Skims_calib_f!F27*(VLOOKUP($B27,'Observed Trips'!$K$32:$Y$45,MATCH(F$22,'Observed Trips'!$K$31:$Y$31,0),0)/Skims_calib_f!F47)</f>
        <v>3246.2495628727738</v>
      </c>
      <c r="G27" s="26">
        <f>Skims_calib_f!G27*(VLOOKUP($B27,'Observed Trips'!$K$32:$Y$45,MATCH(G$22,'Observed Trips'!$K$31:$Y$31,0),0)/Skims_calib_f!G47)</f>
        <v>30128.333322534396</v>
      </c>
      <c r="H27" s="26">
        <f>Skims_calib_f!H27*(VLOOKUP($B27,'Observed Trips'!$K$32:$Y$45,MATCH(H$22,'Observed Trips'!$K$31:$Y$31,0),0)/Skims_calib_f!H47)</f>
        <v>2503.279144355578</v>
      </c>
      <c r="I27" s="26">
        <f>Skims_calib_f!I27*(VLOOKUP($B27,'Observed Trips'!$K$32:$Y$45,MATCH(I$22,'Observed Trips'!$K$31:$Y$31,0),0)/Skims_calib_f!I47)</f>
        <v>1418.2082538122477</v>
      </c>
      <c r="J27" s="26">
        <f>Skims_calib_f!J27*(VLOOKUP($B27,'Observed Trips'!$K$32:$Y$45,MATCH(J$22,'Observed Trips'!$K$31:$Y$31,0),0)/Skims_calib_f!J47)</f>
        <v>165.94482889425484</v>
      </c>
      <c r="K27" s="26">
        <f>Skims_calib_f!K27*(VLOOKUP($B27,'Observed Trips'!$K$32:$Y$45,MATCH(K$22,'Observed Trips'!$K$31:$Y$31,0),0)/Skims_calib_f!K47)</f>
        <v>33.418863698273064</v>
      </c>
      <c r="L27" s="26">
        <f>Skims_calib_f!L27*(VLOOKUP($B27,'Observed Trips'!$K$32:$Y$45,MATCH(L$22,'Observed Trips'!$K$31:$Y$31,0),0)/Skims_calib_f!L47)</f>
        <v>855.86048230430913</v>
      </c>
      <c r="M27" s="26">
        <f>Skims_calib_f!M27*(VLOOKUP($B27,'Observed Trips'!$K$32:$Y$45,MATCH(M$22,'Observed Trips'!$K$31:$Y$31,0),0)/Skims_calib_f!M47)</f>
        <v>2076.8221414528839</v>
      </c>
      <c r="N27" s="26">
        <f>Skims_calib_f!N27*(VLOOKUP($B27,'Observed Trips'!$K$32:$Y$45,MATCH(N$22,'Observed Trips'!$K$31:$Y$31,0),0)/Skims_calib_f!N47)</f>
        <v>429.43258040407426</v>
      </c>
      <c r="O27" s="26">
        <f>Skims_calib_f!O27*(VLOOKUP($B27,'Observed Trips'!$K$32:$Y$45,MATCH(O$22,'Observed Trips'!$K$31:$Y$31,0),0)/Skims_calib_f!O47)</f>
        <v>559.99422793410781</v>
      </c>
      <c r="P27" s="26">
        <f>Skims_calib_f!P27*(VLOOKUP($B27,'Observed Trips'!$K$32:$Y$45,MATCH(P$22,'Observed Trips'!$K$31:$Y$31,0),0)/Skims_calib_f!P47)</f>
        <v>496.31032167900088</v>
      </c>
      <c r="Q27">
        <f t="shared" si="0"/>
        <v>45398.211332555366</v>
      </c>
      <c r="R27" s="22">
        <f>'Trip_Prod&amp;Attr'!P28</f>
        <v>10833.786529999999</v>
      </c>
      <c r="S27">
        <f t="shared" si="1"/>
        <v>0.23863906114360539</v>
      </c>
      <c r="U27" s="25"/>
    </row>
    <row r="28" spans="1:21" x14ac:dyDescent="0.3">
      <c r="A28" s="34"/>
      <c r="B28" s="9">
        <v>274</v>
      </c>
      <c r="C28" s="26">
        <f>Skims_calib_f!C28*(VLOOKUP($B28,'Observed Trips'!$K$32:$Y$45,MATCH(C$22,'Observed Trips'!$K$31:$Y$31,0),0)/Skims_calib_f!C48)</f>
        <v>13150.761214583195</v>
      </c>
      <c r="D28" s="26">
        <f>Skims_calib_f!D28*(VLOOKUP($B28,'Observed Trips'!$K$32:$Y$45,MATCH(D$22,'Observed Trips'!$K$31:$Y$31,0),0)/Skims_calib_f!D48)</f>
        <v>26456.259351977576</v>
      </c>
      <c r="E28" s="26">
        <f>Skims_calib_f!E28*(VLOOKUP($B28,'Observed Trips'!$K$32:$Y$45,MATCH(E$22,'Observed Trips'!$K$31:$Y$31,0),0)/Skims_calib_f!E48)</f>
        <v>31761.831762543134</v>
      </c>
      <c r="F28" s="26">
        <f>Skims_calib_f!F28*(VLOOKUP($B28,'Observed Trips'!$K$32:$Y$45,MATCH(F$22,'Observed Trips'!$K$31:$Y$31,0),0)/Skims_calib_f!F48)</f>
        <v>56459.131882772854</v>
      </c>
      <c r="G28" s="26">
        <f>Skims_calib_f!G28*(VLOOKUP($B28,'Observed Trips'!$K$32:$Y$45,MATCH(G$22,'Observed Trips'!$K$31:$Y$31,0),0)/Skims_calib_f!G48)</f>
        <v>331275.92941906676</v>
      </c>
      <c r="H28" s="26">
        <f>Skims_calib_f!H28*(VLOOKUP($B28,'Observed Trips'!$K$32:$Y$45,MATCH(H$22,'Observed Trips'!$K$31:$Y$31,0),0)/Skims_calib_f!H48)</f>
        <v>872967.52454528864</v>
      </c>
      <c r="I28" s="26">
        <f>Skims_calib_f!I28*(VLOOKUP($B28,'Observed Trips'!$K$32:$Y$45,MATCH(I$22,'Observed Trips'!$K$31:$Y$31,0),0)/Skims_calib_f!I48)</f>
        <v>44743.642784108917</v>
      </c>
      <c r="J28" s="26">
        <f>Skims_calib_f!J28*(VLOOKUP($B28,'Observed Trips'!$K$32:$Y$45,MATCH(J$22,'Observed Trips'!$K$31:$Y$31,0),0)/Skims_calib_f!J48)</f>
        <v>3288.6289158292298</v>
      </c>
      <c r="K28" s="26">
        <f>Skims_calib_f!K28*(VLOOKUP($B28,'Observed Trips'!$K$32:$Y$45,MATCH(K$22,'Observed Trips'!$K$31:$Y$31,0),0)/Skims_calib_f!K48)</f>
        <v>670.43727387858371</v>
      </c>
      <c r="L28" s="26">
        <f>Skims_calib_f!L28*(VLOOKUP($B28,'Observed Trips'!$K$32:$Y$45,MATCH(L$22,'Observed Trips'!$K$31:$Y$31,0),0)/Skims_calib_f!L48)</f>
        <v>27256.225107169499</v>
      </c>
      <c r="M28" s="26">
        <f>Skims_calib_f!M28*(VLOOKUP($B28,'Observed Trips'!$K$32:$Y$45,MATCH(M$22,'Observed Trips'!$K$31:$Y$31,0),0)/Skims_calib_f!M48)</f>
        <v>109150.94263616718</v>
      </c>
      <c r="N28" s="26">
        <f>Skims_calib_f!N28*(VLOOKUP($B28,'Observed Trips'!$K$32:$Y$45,MATCH(N$22,'Observed Trips'!$K$31:$Y$31,0),0)/Skims_calib_f!N48)</f>
        <v>25967.644666774864</v>
      </c>
      <c r="O28" s="26">
        <f>Skims_calib_f!O28*(VLOOKUP($B28,'Observed Trips'!$K$32:$Y$45,MATCH(O$22,'Observed Trips'!$K$31:$Y$31,0),0)/Skims_calib_f!O48)</f>
        <v>27010.040540201288</v>
      </c>
      <c r="P28" s="26">
        <f>Skims_calib_f!P28*(VLOOKUP($B28,'Observed Trips'!$K$32:$Y$45,MATCH(P$22,'Observed Trips'!$K$31:$Y$31,0),0)/Skims_calib_f!P48)</f>
        <v>9858.1096751106979</v>
      </c>
      <c r="Q28">
        <f t="shared" si="0"/>
        <v>1580017.1097754724</v>
      </c>
      <c r="R28" s="22">
        <f>'Trip_Prod&amp;Attr'!P29</f>
        <v>98.950999999999993</v>
      </c>
      <c r="S28">
        <f t="shared" si="1"/>
        <v>6.2626537008869088E-5</v>
      </c>
      <c r="U28" s="24"/>
    </row>
    <row r="29" spans="1:21" x14ac:dyDescent="0.3">
      <c r="A29" s="34"/>
      <c r="B29" s="9">
        <v>499</v>
      </c>
      <c r="C29" s="26">
        <f>Skims_calib_f!C29*(VLOOKUP($B29,'Observed Trips'!$K$32:$Y$45,MATCH(C$22,'Observed Trips'!$K$31:$Y$31,0),0)/Skims_calib_f!C49)</f>
        <v>968.54511743686282</v>
      </c>
      <c r="D29" s="26">
        <f>Skims_calib_f!D29*(VLOOKUP($B29,'Observed Trips'!$K$32:$Y$45,MATCH(D$22,'Observed Trips'!$K$31:$Y$31,0),0)/Skims_calib_f!D49)</f>
        <v>1321.9521721843705</v>
      </c>
      <c r="E29" s="26">
        <f>Skims_calib_f!E29*(VLOOKUP($B29,'Observed Trips'!$K$32:$Y$45,MATCH(E$22,'Observed Trips'!$K$31:$Y$31,0),0)/Skims_calib_f!E49)</f>
        <v>1296.8765704384323</v>
      </c>
      <c r="F29" s="26">
        <f>Skims_calib_f!F29*(VLOOKUP($B29,'Observed Trips'!$K$32:$Y$45,MATCH(F$22,'Observed Trips'!$K$31:$Y$31,0),0)/Skims_calib_f!F49)</f>
        <v>1490.6562294236808</v>
      </c>
      <c r="G29" s="26">
        <f>Skims_calib_f!G29*(VLOOKUP($B29,'Observed Trips'!$K$32:$Y$45,MATCH(G$22,'Observed Trips'!$K$31:$Y$31,0),0)/Skims_calib_f!G49)</f>
        <v>4892.9121084251274</v>
      </c>
      <c r="H29" s="26">
        <f>Skims_calib_f!H29*(VLOOKUP($B29,'Observed Trips'!$K$32:$Y$45,MATCH(H$22,'Observed Trips'!$K$31:$Y$31,0),0)/Skims_calib_f!H49)</f>
        <v>1364.192199914148</v>
      </c>
      <c r="I29" s="26">
        <f>Skims_calib_f!I29*(VLOOKUP($B29,'Observed Trips'!$K$32:$Y$45,MATCH(I$22,'Observed Trips'!$K$31:$Y$31,0),0)/Skims_calib_f!I49)</f>
        <v>17690.05121184553</v>
      </c>
      <c r="J29" s="26">
        <f>Skims_calib_f!J29*(VLOOKUP($B29,'Observed Trips'!$K$32:$Y$45,MATCH(J$22,'Observed Trips'!$K$31:$Y$31,0),0)/Skims_calib_f!J49)</f>
        <v>699.97129563828958</v>
      </c>
      <c r="K29" s="26">
        <f>Skims_calib_f!K29*(VLOOKUP($B29,'Observed Trips'!$K$32:$Y$45,MATCH(K$22,'Observed Trips'!$K$31:$Y$31,0),0)/Skims_calib_f!K49)</f>
        <v>130.14590483631304</v>
      </c>
      <c r="L29" s="26">
        <f>Skims_calib_f!L29*(VLOOKUP($B29,'Observed Trips'!$K$32:$Y$45,MATCH(L$22,'Observed Trips'!$K$31:$Y$31,0),0)/Skims_calib_f!L49)</f>
        <v>3023.7555636335323</v>
      </c>
      <c r="M29" s="26">
        <f>Skims_calib_f!M29*(VLOOKUP($B29,'Observed Trips'!$K$32:$Y$45,MATCH(M$22,'Observed Trips'!$K$31:$Y$31,0),0)/Skims_calib_f!M49)</f>
        <v>8801.3684535168504</v>
      </c>
      <c r="N29" s="26">
        <f>Skims_calib_f!N29*(VLOOKUP($B29,'Observed Trips'!$K$32:$Y$45,MATCH(N$22,'Observed Trips'!$K$31:$Y$31,0),0)/Skims_calib_f!N49)</f>
        <v>2273.6418939406012</v>
      </c>
      <c r="O29" s="26">
        <f>Skims_calib_f!O29*(VLOOKUP($B29,'Observed Trips'!$K$32:$Y$45,MATCH(O$22,'Observed Trips'!$K$31:$Y$31,0),0)/Skims_calib_f!O49)</f>
        <v>2740.9663478874377</v>
      </c>
      <c r="P29" s="26">
        <f>Skims_calib_f!P29*(VLOOKUP($B29,'Observed Trips'!$K$32:$Y$45,MATCH(P$22,'Observed Trips'!$K$31:$Y$31,0),0)/Skims_calib_f!P49)</f>
        <v>2543.2046127094363</v>
      </c>
      <c r="Q29">
        <f t="shared" si="0"/>
        <v>49238.239681830608</v>
      </c>
      <c r="R29" s="22">
        <f>'Trip_Prod&amp;Attr'!P30</f>
        <v>4159.0220399999998</v>
      </c>
      <c r="S29">
        <f t="shared" si="1"/>
        <v>8.4467317817917845E-2</v>
      </c>
      <c r="U29" s="25"/>
    </row>
    <row r="30" spans="1:21" x14ac:dyDescent="0.3">
      <c r="A30" s="34"/>
      <c r="B30" s="9">
        <v>500</v>
      </c>
      <c r="C30" s="26">
        <f>Skims_calib_f!C30*(VLOOKUP($B30,'Observed Trips'!$K$32:$Y$45,MATCH(C$22,'Observed Trips'!$K$31:$Y$31,0),0)/Skims_calib_f!C50)</f>
        <v>1467.9733269542085</v>
      </c>
      <c r="D30" s="26">
        <f>Skims_calib_f!D30*(VLOOKUP($B30,'Observed Trips'!$K$32:$Y$45,MATCH(D$22,'Observed Trips'!$K$31:$Y$31,0),0)/Skims_calib_f!D50)</f>
        <v>2248.7347370316352</v>
      </c>
      <c r="E30" s="26">
        <f>Skims_calib_f!E30*(VLOOKUP($B30,'Observed Trips'!$K$32:$Y$45,MATCH(E$22,'Observed Trips'!$K$31:$Y$31,0),0)/Skims_calib_f!E50)</f>
        <v>2231.7096159941721</v>
      </c>
      <c r="F30" s="26">
        <f>Skims_calib_f!F30*(VLOOKUP($B30,'Observed Trips'!$K$32:$Y$45,MATCH(F$22,'Observed Trips'!$K$31:$Y$31,0),0)/Skims_calib_f!F50)</f>
        <v>1422.750349198446</v>
      </c>
      <c r="G30" s="26">
        <f>Skims_calib_f!G30*(VLOOKUP($B30,'Observed Trips'!$K$32:$Y$45,MATCH(G$22,'Observed Trips'!$K$31:$Y$31,0),0)/Skims_calib_f!G50)</f>
        <v>7368.9512165433762</v>
      </c>
      <c r="H30" s="26">
        <f>Skims_calib_f!H30*(VLOOKUP($B30,'Observed Trips'!$K$32:$Y$45,MATCH(H$22,'Observed Trips'!$K$31:$Y$31,0),0)/Skims_calib_f!H50)</f>
        <v>1120.5544507834691</v>
      </c>
      <c r="I30" s="26">
        <f>Skims_calib_f!I30*(VLOOKUP($B30,'Observed Trips'!$K$32:$Y$45,MATCH(I$22,'Observed Trips'!$K$31:$Y$31,0),0)/Skims_calib_f!I50)</f>
        <v>8143.2395337263506</v>
      </c>
      <c r="J30" s="26">
        <f>Skims_calib_f!J30*(VLOOKUP($B30,'Observed Trips'!$K$32:$Y$45,MATCH(J$22,'Observed Trips'!$K$31:$Y$31,0),0)/Skims_calib_f!J50)</f>
        <v>40953.485293091398</v>
      </c>
      <c r="K30" s="26">
        <f>Skims_calib_f!K30*(VLOOKUP($B30,'Observed Trips'!$K$32:$Y$45,MATCH(K$22,'Observed Trips'!$K$31:$Y$31,0),0)/Skims_calib_f!K50)</f>
        <v>440.52500684436762</v>
      </c>
      <c r="L30" s="26">
        <f>Skims_calib_f!L30*(VLOOKUP($B30,'Observed Trips'!$K$32:$Y$45,MATCH(L$22,'Observed Trips'!$K$31:$Y$31,0),0)/Skims_calib_f!L50)</f>
        <v>6481.2507649493809</v>
      </c>
      <c r="M30" s="26">
        <f>Skims_calib_f!M30*(VLOOKUP($B30,'Observed Trips'!$K$32:$Y$45,MATCH(M$22,'Observed Trips'!$K$31:$Y$31,0),0)/Skims_calib_f!M50)</f>
        <v>14049.62644614513</v>
      </c>
      <c r="N30" s="26">
        <f>Skims_calib_f!N30*(VLOOKUP($B30,'Observed Trips'!$K$32:$Y$45,MATCH(N$22,'Observed Trips'!$K$31:$Y$31,0),0)/Skims_calib_f!N50)</f>
        <v>5507.0946205870168</v>
      </c>
      <c r="O30" s="26">
        <f>Skims_calib_f!O30*(VLOOKUP($B30,'Observed Trips'!$K$32:$Y$45,MATCH(O$22,'Observed Trips'!$K$31:$Y$31,0),0)/Skims_calib_f!O50)</f>
        <v>4016.0664422279092</v>
      </c>
      <c r="P30" s="26">
        <f>Skims_calib_f!P30*(VLOOKUP($B30,'Observed Trips'!$K$32:$Y$45,MATCH(P$22,'Observed Trips'!$K$31:$Y$31,0),0)/Skims_calib_f!P50)</f>
        <v>8696.7333124547222</v>
      </c>
      <c r="Q30">
        <f t="shared" si="0"/>
        <v>104148.6951165316</v>
      </c>
      <c r="R30" s="22">
        <f>'Trip_Prod&amp;Attr'!P31</f>
        <v>266.43615</v>
      </c>
      <c r="S30">
        <f t="shared" si="1"/>
        <v>2.5582284031680433E-3</v>
      </c>
      <c r="U30" s="24"/>
    </row>
    <row r="31" spans="1:21" x14ac:dyDescent="0.3">
      <c r="A31" s="34"/>
      <c r="B31" s="9">
        <v>513</v>
      </c>
      <c r="C31" s="26">
        <f>Skims_calib_f!C31*(VLOOKUP($B31,'Observed Trips'!$K$32:$Y$45,MATCH(C$22,'Observed Trips'!$K$31:$Y$31,0),0)/Skims_calib_f!C51)</f>
        <v>3311.1701473475941</v>
      </c>
      <c r="D31" s="26">
        <f>Skims_calib_f!D31*(VLOOKUP($B31,'Observed Trips'!$K$32:$Y$45,MATCH(D$22,'Observed Trips'!$K$31:$Y$31,0),0)/Skims_calib_f!D51)</f>
        <v>3103.802757691632</v>
      </c>
      <c r="E31" s="26">
        <f>Skims_calib_f!E31*(VLOOKUP($B31,'Observed Trips'!$K$32:$Y$45,MATCH(E$22,'Observed Trips'!$K$31:$Y$31,0),0)/Skims_calib_f!E51)</f>
        <v>2538.5735014985871</v>
      </c>
      <c r="F31" s="26">
        <f>Skims_calib_f!F31*(VLOOKUP($B31,'Observed Trips'!$K$32:$Y$45,MATCH(F$22,'Observed Trips'!$K$31:$Y$31,0),0)/Skims_calib_f!F51)</f>
        <v>1373.6995854846448</v>
      </c>
      <c r="G31" s="26">
        <f>Skims_calib_f!G31*(VLOOKUP($B31,'Observed Trips'!$K$32:$Y$45,MATCH(G$22,'Observed Trips'!$K$31:$Y$31,0),0)/Skims_calib_f!G51)</f>
        <v>7057.1993354505184</v>
      </c>
      <c r="H31" s="26">
        <f>Skims_calib_f!H31*(VLOOKUP($B31,'Observed Trips'!$K$32:$Y$45,MATCH(H$22,'Observed Trips'!$K$31:$Y$31,0),0)/Skims_calib_f!H51)</f>
        <v>976.17250798664645</v>
      </c>
      <c r="I31" s="26">
        <f>Skims_calib_f!I31*(VLOOKUP($B31,'Observed Trips'!$K$32:$Y$45,MATCH(I$22,'Observed Trips'!$K$31:$Y$31,0),0)/Skims_calib_f!I51)</f>
        <v>6935.870454864189</v>
      </c>
      <c r="J31" s="26">
        <f>Skims_calib_f!J31*(VLOOKUP($B31,'Observed Trips'!$K$32:$Y$45,MATCH(J$22,'Observed Trips'!$K$31:$Y$31,0),0)/Skims_calib_f!J51)</f>
        <v>1940.3871214924288</v>
      </c>
      <c r="K31" s="26">
        <f>Skims_calib_f!K31*(VLOOKUP($B31,'Observed Trips'!$K$32:$Y$45,MATCH(K$22,'Observed Trips'!$K$31:$Y$31,0),0)/Skims_calib_f!K51)</f>
        <v>10053.381042814372</v>
      </c>
      <c r="L31" s="26">
        <f>Skims_calib_f!L31*(VLOOKUP($B31,'Observed Trips'!$K$32:$Y$45,MATCH(L$22,'Observed Trips'!$K$31:$Y$31,0),0)/Skims_calib_f!L51)</f>
        <v>6706.6288679871341</v>
      </c>
      <c r="M31" s="26">
        <f>Skims_calib_f!M31*(VLOOKUP($B31,'Observed Trips'!$K$32:$Y$45,MATCH(M$22,'Observed Trips'!$K$31:$Y$31,0),0)/Skims_calib_f!M51)</f>
        <v>27999.264098962074</v>
      </c>
      <c r="N31" s="26">
        <f>Skims_calib_f!N31*(VLOOKUP($B31,'Observed Trips'!$K$32:$Y$45,MATCH(N$22,'Observed Trips'!$K$31:$Y$31,0),0)/Skims_calib_f!N51)</f>
        <v>30762.704347893501</v>
      </c>
      <c r="O31" s="26">
        <f>Skims_calib_f!O31*(VLOOKUP($B31,'Observed Trips'!$K$32:$Y$45,MATCH(O$22,'Observed Trips'!$K$31:$Y$31,0),0)/Skims_calib_f!O51)</f>
        <v>11113.842124092964</v>
      </c>
      <c r="P31" s="26">
        <f>Skims_calib_f!P31*(VLOOKUP($B31,'Observed Trips'!$K$32:$Y$45,MATCH(P$22,'Observed Trips'!$K$31:$Y$31,0),0)/Skims_calib_f!P51)</f>
        <v>6447.0550609634956</v>
      </c>
      <c r="Q31">
        <f t="shared" si="0"/>
        <v>120319.75095452978</v>
      </c>
      <c r="R31" s="22">
        <f>'Trip_Prod&amp;Attr'!P32</f>
        <v>91.250529999999998</v>
      </c>
      <c r="S31">
        <f t="shared" si="1"/>
        <v>7.5840025661692585E-4</v>
      </c>
      <c r="U31" s="25"/>
    </row>
    <row r="32" spans="1:21" x14ac:dyDescent="0.3">
      <c r="A32" s="34"/>
      <c r="B32" s="9">
        <v>515</v>
      </c>
      <c r="C32" s="26">
        <f>Skims_calib_f!C32*(VLOOKUP($B32,'Observed Trips'!$K$32:$Y$45,MATCH(C$22,'Observed Trips'!$K$31:$Y$31,0),0)/Skims_calib_f!C52)</f>
        <v>2149.073900160518</v>
      </c>
      <c r="D32" s="26">
        <f>Skims_calib_f!D32*(VLOOKUP($B32,'Observed Trips'!$K$32:$Y$45,MATCH(D$22,'Observed Trips'!$K$31:$Y$31,0),0)/Skims_calib_f!D52)</f>
        <v>3450.1421734606583</v>
      </c>
      <c r="E32" s="26">
        <f>Skims_calib_f!E32*(VLOOKUP($B32,'Observed Trips'!$K$32:$Y$45,MATCH(E$22,'Observed Trips'!$K$31:$Y$31,0),0)/Skims_calib_f!E52)</f>
        <v>3919.6322575608974</v>
      </c>
      <c r="F32" s="26">
        <f>Skims_calib_f!F32*(VLOOKUP($B32,'Observed Trips'!$K$32:$Y$45,MATCH(F$22,'Observed Trips'!$K$31:$Y$31,0),0)/Skims_calib_f!F52)</f>
        <v>1311.1224735719688</v>
      </c>
      <c r="G32" s="26">
        <f>Skims_calib_f!G32*(VLOOKUP($B32,'Observed Trips'!$K$32:$Y$45,MATCH(G$22,'Observed Trips'!$K$31:$Y$31,0),0)/Skims_calib_f!G52)</f>
        <v>3815.485344911564</v>
      </c>
      <c r="H32" s="26">
        <f>Skims_calib_f!H32*(VLOOKUP($B32,'Observed Trips'!$K$32:$Y$45,MATCH(H$22,'Observed Trips'!$K$31:$Y$31,0),0)/Skims_calib_f!H52)</f>
        <v>1223.5398938969488</v>
      </c>
      <c r="I32" s="26">
        <f>Skims_calib_f!I32*(VLOOKUP($B32,'Observed Trips'!$K$32:$Y$45,MATCH(I$22,'Observed Trips'!$K$31:$Y$31,0),0)/Skims_calib_f!I52)</f>
        <v>4796.3706897366828</v>
      </c>
      <c r="J32" s="26">
        <f>Skims_calib_f!J32*(VLOOKUP($B32,'Observed Trips'!$K$32:$Y$45,MATCH(J$22,'Observed Trips'!$K$31:$Y$31,0),0)/Skims_calib_f!J52)</f>
        <v>881.25597753241573</v>
      </c>
      <c r="K32" s="26">
        <f>Skims_calib_f!K32*(VLOOKUP($B32,'Observed Trips'!$K$32:$Y$45,MATCH(K$22,'Observed Trips'!$K$31:$Y$31,0),0)/Skims_calib_f!K52)</f>
        <v>232.99582415108728</v>
      </c>
      <c r="L32" s="26">
        <f>Skims_calib_f!L32*(VLOOKUP($B32,'Observed Trips'!$K$32:$Y$45,MATCH(L$22,'Observed Trips'!$K$31:$Y$31,0),0)/Skims_calib_f!L52)</f>
        <v>17652.331296921082</v>
      </c>
      <c r="M32" s="26">
        <f>Skims_calib_f!M32*(VLOOKUP($B32,'Observed Trips'!$K$32:$Y$45,MATCH(M$22,'Observed Trips'!$K$31:$Y$31,0),0)/Skims_calib_f!M52)</f>
        <v>16107.878366208646</v>
      </c>
      <c r="N32" s="26">
        <f>Skims_calib_f!N32*(VLOOKUP($B32,'Observed Trips'!$K$32:$Y$45,MATCH(N$22,'Observed Trips'!$K$31:$Y$31,0),0)/Skims_calib_f!N52)</f>
        <v>4424.3957008598818</v>
      </c>
      <c r="O32" s="26">
        <f>Skims_calib_f!O32*(VLOOKUP($B32,'Observed Trips'!$K$32:$Y$45,MATCH(O$22,'Observed Trips'!$K$31:$Y$31,0),0)/Skims_calib_f!O52)</f>
        <v>6581.1661597761395</v>
      </c>
      <c r="P32" s="26">
        <f>Skims_calib_f!P32*(VLOOKUP($B32,'Observed Trips'!$K$32:$Y$45,MATCH(P$22,'Observed Trips'!$K$31:$Y$31,0),0)/Skims_calib_f!P52)</f>
        <v>3901.3034960971254</v>
      </c>
      <c r="Q32">
        <f t="shared" si="0"/>
        <v>70446.693554845624</v>
      </c>
      <c r="R32" s="22">
        <f>'Trip_Prod&amp;Attr'!P33</f>
        <v>3151.4159800000002</v>
      </c>
      <c r="S32">
        <f t="shared" si="1"/>
        <v>4.473476072438367E-2</v>
      </c>
      <c r="U32" s="24"/>
    </row>
    <row r="33" spans="1:21" x14ac:dyDescent="0.3">
      <c r="A33" s="34"/>
      <c r="B33" s="9">
        <v>516</v>
      </c>
      <c r="C33" s="26">
        <f>Skims_calib_f!C33*(VLOOKUP($B33,'Observed Trips'!$K$32:$Y$45,MATCH(C$22,'Observed Trips'!$K$31:$Y$31,0),0)/Skims_calib_f!C53)</f>
        <v>3785.7017878638735</v>
      </c>
      <c r="D33" s="26">
        <f>Skims_calib_f!D33*(VLOOKUP($B33,'Observed Trips'!$K$32:$Y$45,MATCH(D$22,'Observed Trips'!$K$31:$Y$31,0),0)/Skims_calib_f!D53)</f>
        <v>5585.2264636215768</v>
      </c>
      <c r="E33" s="26">
        <f>Skims_calib_f!E33*(VLOOKUP($B33,'Observed Trips'!$K$32:$Y$45,MATCH(E$22,'Observed Trips'!$K$31:$Y$31,0),0)/Skims_calib_f!E53)</f>
        <v>6193.8348247656359</v>
      </c>
      <c r="F33" s="26">
        <f>Skims_calib_f!F33*(VLOOKUP($B33,'Observed Trips'!$K$32:$Y$45,MATCH(F$22,'Observed Trips'!$K$31:$Y$31,0),0)/Skims_calib_f!F53)</f>
        <v>2259.7556872881369</v>
      </c>
      <c r="G33" s="26">
        <f>Skims_calib_f!G33*(VLOOKUP($B33,'Observed Trips'!$K$32:$Y$45,MATCH(G$22,'Observed Trips'!$K$31:$Y$31,0),0)/Skims_calib_f!G53)</f>
        <v>9038.3017606227368</v>
      </c>
      <c r="H33" s="26">
        <f>Skims_calib_f!H33*(VLOOKUP($B33,'Observed Trips'!$K$32:$Y$45,MATCH(H$22,'Observed Trips'!$K$31:$Y$31,0),0)/Skims_calib_f!H53)</f>
        <v>1701.6792178857329</v>
      </c>
      <c r="I33" s="26">
        <f>Skims_calib_f!I33*(VLOOKUP($B33,'Observed Trips'!$K$32:$Y$45,MATCH(I$22,'Observed Trips'!$K$31:$Y$31,0),0)/Skims_calib_f!I53)</f>
        <v>7792.4022337790257</v>
      </c>
      <c r="J33" s="26">
        <f>Skims_calib_f!J33*(VLOOKUP($B33,'Observed Trips'!$K$32:$Y$45,MATCH(J$22,'Observed Trips'!$K$31:$Y$31,0),0)/Skims_calib_f!J53)</f>
        <v>999.24830588387533</v>
      </c>
      <c r="K33" s="26">
        <f>Skims_calib_f!K33*(VLOOKUP($B33,'Observed Trips'!$K$32:$Y$45,MATCH(K$22,'Observed Trips'!$K$31:$Y$31,0),0)/Skims_calib_f!K53)</f>
        <v>396.91985932557668</v>
      </c>
      <c r="L33" s="26">
        <f>Skims_calib_f!L33*(VLOOKUP($B33,'Observed Trips'!$K$32:$Y$45,MATCH(L$22,'Observed Trips'!$K$31:$Y$31,0),0)/Skims_calib_f!L53)</f>
        <v>12112.649097289679</v>
      </c>
      <c r="M33" s="26">
        <f>Skims_calib_f!M33*(VLOOKUP($B33,'Observed Trips'!$K$32:$Y$45,MATCH(M$22,'Observed Trips'!$K$31:$Y$31,0),0)/Skims_calib_f!M53)</f>
        <v>48531.127673206058</v>
      </c>
      <c r="N33" s="26">
        <f>Skims_calib_f!N33*(VLOOKUP($B33,'Observed Trips'!$K$32:$Y$45,MATCH(N$22,'Observed Trips'!$K$31:$Y$31,0),0)/Skims_calib_f!N53)</f>
        <v>8998.9399665386154</v>
      </c>
      <c r="O33" s="26">
        <f>Skims_calib_f!O33*(VLOOKUP($B33,'Observed Trips'!$K$32:$Y$45,MATCH(O$22,'Observed Trips'!$K$31:$Y$31,0),0)/Skims_calib_f!O53)</f>
        <v>12545.482544687233</v>
      </c>
      <c r="P33" s="26">
        <f>Skims_calib_f!P33*(VLOOKUP($B33,'Observed Trips'!$K$32:$Y$45,MATCH(P$22,'Observed Trips'!$K$31:$Y$31,0),0)/Skims_calib_f!P53)</f>
        <v>5375.0844299539976</v>
      </c>
      <c r="Q33">
        <f t="shared" si="0"/>
        <v>125316.35385271175</v>
      </c>
      <c r="R33" s="22">
        <f>'Trip_Prod&amp;Attr'!P34</f>
        <v>4185.9736700000003</v>
      </c>
      <c r="S33">
        <f t="shared" si="1"/>
        <v>3.3403251381858005E-2</v>
      </c>
      <c r="U33" s="25"/>
    </row>
    <row r="34" spans="1:21" x14ac:dyDescent="0.3">
      <c r="A34" s="34"/>
      <c r="B34" s="9">
        <v>517</v>
      </c>
      <c r="C34" s="26">
        <f>Skims_calib_f!C34*(VLOOKUP($B34,'Observed Trips'!$K$32:$Y$45,MATCH(C$22,'Observed Trips'!$K$31:$Y$31,0),0)/Skims_calib_f!C54)</f>
        <v>7629.1006810075332</v>
      </c>
      <c r="D34" s="26">
        <f>Skims_calib_f!D34*(VLOOKUP($B34,'Observed Trips'!$K$32:$Y$45,MATCH(D$22,'Observed Trips'!$K$31:$Y$31,0),0)/Skims_calib_f!D54)</f>
        <v>10265.233743506697</v>
      </c>
      <c r="E34" s="26">
        <f>Skims_calib_f!E34*(VLOOKUP($B34,'Observed Trips'!$K$32:$Y$45,MATCH(E$22,'Observed Trips'!$K$31:$Y$31,0),0)/Skims_calib_f!E54)</f>
        <v>10007.134584460813</v>
      </c>
      <c r="F34" s="26">
        <f>Skims_calib_f!F34*(VLOOKUP($B34,'Observed Trips'!$K$32:$Y$45,MATCH(F$22,'Observed Trips'!$K$31:$Y$31,0),0)/Skims_calib_f!F54)</f>
        <v>5874.1885802956403</v>
      </c>
      <c r="G34" s="26">
        <f>Skims_calib_f!G34*(VLOOKUP($B34,'Observed Trips'!$K$32:$Y$45,MATCH(G$22,'Observed Trips'!$K$31:$Y$31,0),0)/Skims_calib_f!G54)</f>
        <v>29149.913639602284</v>
      </c>
      <c r="H34" s="26">
        <f>Skims_calib_f!H34*(VLOOKUP($B34,'Observed Trips'!$K$32:$Y$45,MATCH(H$22,'Observed Trips'!$K$31:$Y$31,0),0)/Skims_calib_f!H54)</f>
        <v>4082.5541126997509</v>
      </c>
      <c r="I34" s="26">
        <f>Skims_calib_f!I34*(VLOOKUP($B34,'Observed Trips'!$K$32:$Y$45,MATCH(I$22,'Observed Trips'!$K$31:$Y$31,0),0)/Skims_calib_f!I54)</f>
        <v>25365.19298197747</v>
      </c>
      <c r="J34" s="26">
        <f>Skims_calib_f!J34*(VLOOKUP($B34,'Observed Trips'!$K$32:$Y$45,MATCH(J$22,'Observed Trips'!$K$31:$Y$31,0),0)/Skims_calib_f!J54)</f>
        <v>3648.3729420965315</v>
      </c>
      <c r="K34" s="26">
        <f>Skims_calib_f!K34*(VLOOKUP($B34,'Observed Trips'!$K$32:$Y$45,MATCH(K$22,'Observed Trips'!$K$31:$Y$31,0),0)/Skims_calib_f!K54)</f>
        <v>2487.7376303906458</v>
      </c>
      <c r="L34" s="26">
        <f>Skims_calib_f!L34*(VLOOKUP($B34,'Observed Trips'!$K$32:$Y$45,MATCH(L$22,'Observed Trips'!$K$31:$Y$31,0),0)/Skims_calib_f!L54)</f>
        <v>39874.929951445207</v>
      </c>
      <c r="M34" s="26">
        <f>Skims_calib_f!M34*(VLOOKUP($B34,'Observed Trips'!$K$32:$Y$45,MATCH(M$22,'Observed Trips'!$K$31:$Y$31,0),0)/Skims_calib_f!M54)</f>
        <v>115112.57246475026</v>
      </c>
      <c r="N34" s="26">
        <f>Skims_calib_f!N34*(VLOOKUP($B34,'Observed Trips'!$K$32:$Y$45,MATCH(N$22,'Observed Trips'!$K$31:$Y$31,0),0)/Skims_calib_f!N54)</f>
        <v>309610.56140583864</v>
      </c>
      <c r="O34" s="26">
        <f>Skims_calib_f!O34*(VLOOKUP($B34,'Observed Trips'!$K$32:$Y$45,MATCH(O$22,'Observed Trips'!$K$31:$Y$31,0),0)/Skims_calib_f!O54)</f>
        <v>42125.767770234044</v>
      </c>
      <c r="P34" s="26">
        <f>Skims_calib_f!P34*(VLOOKUP($B34,'Observed Trips'!$K$32:$Y$45,MATCH(P$22,'Observed Trips'!$K$31:$Y$31,0),0)/Skims_calib_f!P54)</f>
        <v>118179.99061213623</v>
      </c>
      <c r="Q34">
        <f t="shared" si="0"/>
        <v>723413.25110044167</v>
      </c>
      <c r="R34" s="22">
        <f>'Trip_Prod&amp;Attr'!P35</f>
        <v>305.32350000000002</v>
      </c>
      <c r="S34">
        <f t="shared" si="1"/>
        <v>4.2205958977879938E-4</v>
      </c>
      <c r="U34" s="24"/>
    </row>
    <row r="35" spans="1:21" x14ac:dyDescent="0.3">
      <c r="A35" s="34"/>
      <c r="B35" s="9">
        <v>518</v>
      </c>
      <c r="C35" s="26">
        <f>Skims_calib_f!C35*(VLOOKUP($B35,'Observed Trips'!$K$32:$Y$45,MATCH(C$22,'Observed Trips'!$K$31:$Y$31,0),0)/Skims_calib_f!C55)</f>
        <v>28327.222321056503</v>
      </c>
      <c r="D35" s="26">
        <f>Skims_calib_f!D35*(VLOOKUP($B35,'Observed Trips'!$K$32:$Y$45,MATCH(D$22,'Observed Trips'!$K$31:$Y$31,0),0)/Skims_calib_f!D55)</f>
        <v>34589.872451978292</v>
      </c>
      <c r="E35" s="26">
        <f>Skims_calib_f!E35*(VLOOKUP($B35,'Observed Trips'!$K$32:$Y$45,MATCH(E$22,'Observed Trips'!$K$31:$Y$31,0),0)/Skims_calib_f!E55)</f>
        <v>33206.620490285037</v>
      </c>
      <c r="F35" s="26">
        <f>Skims_calib_f!F35*(VLOOKUP($B35,'Observed Trips'!$K$32:$Y$45,MATCH(F$22,'Observed Trips'!$K$31:$Y$31,0),0)/Skims_calib_f!F55)</f>
        <v>21457.890649604091</v>
      </c>
      <c r="G35" s="26">
        <f>Skims_calib_f!G35*(VLOOKUP($B35,'Observed Trips'!$K$32:$Y$45,MATCH(G$22,'Observed Trips'!$K$31:$Y$31,0),0)/Skims_calib_f!G55)</f>
        <v>106410.00191109658</v>
      </c>
      <c r="H35" s="26">
        <f>Skims_calib_f!H35*(VLOOKUP($B35,'Observed Trips'!$K$32:$Y$45,MATCH(H$22,'Observed Trips'!$K$31:$Y$31,0),0)/Skims_calib_f!H55)</f>
        <v>12633.37034660156</v>
      </c>
      <c r="I35" s="26">
        <f>Skims_calib_f!I35*(VLOOKUP($B35,'Observed Trips'!$K$32:$Y$45,MATCH(I$22,'Observed Trips'!$K$31:$Y$31,0),0)/Skims_calib_f!I55)</f>
        <v>98531.71529384538</v>
      </c>
      <c r="J35" s="26">
        <f>Skims_calib_f!J35*(VLOOKUP($B35,'Observed Trips'!$K$32:$Y$45,MATCH(J$22,'Observed Trips'!$K$31:$Y$31,0),0)/Skims_calib_f!J55)</f>
        <v>6912.4243357295927</v>
      </c>
      <c r="K35" s="26">
        <f>Skims_calib_f!K35*(VLOOKUP($B35,'Observed Trips'!$K$32:$Y$45,MATCH(K$22,'Observed Trips'!$K$31:$Y$31,0),0)/Skims_calib_f!K55)</f>
        <v>3392.8140596873691</v>
      </c>
      <c r="L35" s="26">
        <f>Skims_calib_f!L35*(VLOOKUP($B35,'Observed Trips'!$K$32:$Y$45,MATCH(L$22,'Observed Trips'!$K$31:$Y$31,0),0)/Skims_calib_f!L55)</f>
        <v>123389.18848443693</v>
      </c>
      <c r="M35" s="26">
        <f>Skims_calib_f!M35*(VLOOKUP($B35,'Observed Trips'!$K$32:$Y$45,MATCH(M$22,'Observed Trips'!$K$31:$Y$31,0),0)/Skims_calib_f!M55)</f>
        <v>395635.10442508303</v>
      </c>
      <c r="N35" s="26">
        <f>Skims_calib_f!N35*(VLOOKUP($B35,'Observed Trips'!$K$32:$Y$45,MATCH(N$22,'Observed Trips'!$K$31:$Y$31,0),0)/Skims_calib_f!N55)</f>
        <v>116527.3021424146</v>
      </c>
      <c r="O35" s="26">
        <f>Skims_calib_f!O35*(VLOOKUP($B35,'Observed Trips'!$K$32:$Y$45,MATCH(O$22,'Observed Trips'!$K$31:$Y$31,0),0)/Skims_calib_f!O55)</f>
        <v>585510.18225604412</v>
      </c>
      <c r="P35" s="26">
        <f>Skims_calib_f!P35*(VLOOKUP($B35,'Observed Trips'!$K$32:$Y$45,MATCH(P$22,'Observed Trips'!$K$31:$Y$31,0),0)/Skims_calib_f!P55)</f>
        <v>47777.355801013175</v>
      </c>
      <c r="Q35">
        <f t="shared" si="0"/>
        <v>1614301.0649688763</v>
      </c>
      <c r="R35" s="22">
        <f>'Trip_Prod&amp;Attr'!P36</f>
        <v>172.10543000000001</v>
      </c>
      <c r="S35">
        <f t="shared" si="1"/>
        <v>1.0661296937403569E-4</v>
      </c>
      <c r="U35" s="25"/>
    </row>
    <row r="36" spans="1:21" x14ac:dyDescent="0.3">
      <c r="A36" s="35"/>
      <c r="B36" s="4">
        <v>519</v>
      </c>
      <c r="C36" s="26">
        <f>Skims_calib_f!C36*(VLOOKUP($B36,'Observed Trips'!$K$32:$Y$45,MATCH(C$22,'Observed Trips'!$K$31:$Y$31,0),0)/Skims_calib_f!C56)</f>
        <v>23207.804917873822</v>
      </c>
      <c r="D36" s="26">
        <f>Skims_calib_f!D36*(VLOOKUP($B36,'Observed Trips'!$K$32:$Y$45,MATCH(D$22,'Observed Trips'!$K$31:$Y$31,0),0)/Skims_calib_f!D56)</f>
        <v>33057.878812690098</v>
      </c>
      <c r="E36" s="26">
        <f>Skims_calib_f!E36*(VLOOKUP($B36,'Observed Trips'!$K$32:$Y$45,MATCH(E$22,'Observed Trips'!$K$31:$Y$31,0),0)/Skims_calib_f!E56)</f>
        <v>33600.87600874935</v>
      </c>
      <c r="F36" s="26">
        <f>Skims_calib_f!F36*(VLOOKUP($B36,'Observed Trips'!$K$32:$Y$45,MATCH(F$22,'Observed Trips'!$K$31:$Y$31,0),0)/Skims_calib_f!F56)</f>
        <v>22062.447488244023</v>
      </c>
      <c r="G36" s="26">
        <f>Skims_calib_f!G36*(VLOOKUP($B36,'Observed Trips'!$K$32:$Y$45,MATCH(G$22,'Observed Trips'!$K$31:$Y$31,0),0)/Skims_calib_f!G56)</f>
        <v>130780.26358077825</v>
      </c>
      <c r="H36" s="26">
        <f>Skims_calib_f!H36*(VLOOKUP($B36,'Observed Trips'!$K$32:$Y$45,MATCH(H$22,'Observed Trips'!$K$31:$Y$31,0),0)/Skims_calib_f!H56)</f>
        <v>14264.937913965538</v>
      </c>
      <c r="I36" s="26">
        <f>Skims_calib_f!I36*(VLOOKUP($B36,'Observed Trips'!$K$32:$Y$45,MATCH(I$22,'Observed Trips'!$K$31:$Y$31,0),0)/Skims_calib_f!I56)</f>
        <v>132450.46010087564</v>
      </c>
      <c r="J36" s="26">
        <f>Skims_calib_f!J36*(VLOOKUP($B36,'Observed Trips'!$K$32:$Y$45,MATCH(J$22,'Observed Trips'!$K$31:$Y$31,0),0)/Skims_calib_f!J56)</f>
        <v>38059.040125848034</v>
      </c>
      <c r="K36" s="26">
        <f>Skims_calib_f!K36*(VLOOKUP($B36,'Observed Trips'!$K$32:$Y$45,MATCH(K$22,'Observed Trips'!$K$31:$Y$31,0),0)/Skims_calib_f!K56)</f>
        <v>5806.4034572818036</v>
      </c>
      <c r="L36" s="26">
        <f>Skims_calib_f!L36*(VLOOKUP($B36,'Observed Trips'!$K$32:$Y$45,MATCH(L$22,'Observed Trips'!$K$31:$Y$31,0),0)/Skims_calib_f!L56)</f>
        <v>126059.50532127664</v>
      </c>
      <c r="M36" s="26">
        <f>Skims_calib_f!M36*(VLOOKUP($B36,'Observed Trips'!$K$32:$Y$45,MATCH(M$22,'Observed Trips'!$K$31:$Y$31,0),0)/Skims_calib_f!M56)</f>
        <v>325493.12178387406</v>
      </c>
      <c r="N36" s="26">
        <f>Skims_calib_f!N36*(VLOOKUP($B36,'Observed Trips'!$K$32:$Y$45,MATCH(N$22,'Observed Trips'!$K$31:$Y$31,0),0)/Skims_calib_f!N56)</f>
        <v>561309.64554847102</v>
      </c>
      <c r="O36" s="26">
        <f>Skims_calib_f!O36*(VLOOKUP($B36,'Observed Trips'!$K$32:$Y$45,MATCH(O$22,'Observed Trips'!$K$31:$Y$31,0),0)/Skims_calib_f!O56)</f>
        <v>133994.94665918432</v>
      </c>
      <c r="P36" s="26">
        <f>Skims_calib_f!P36*(VLOOKUP($B36,'Observed Trips'!$K$32:$Y$45,MATCH(P$22,'Observed Trips'!$K$31:$Y$31,0),0)/Skims_calib_f!P56)</f>
        <v>760273.59562605259</v>
      </c>
      <c r="Q36">
        <f t="shared" si="0"/>
        <v>2340420.9273451651</v>
      </c>
      <c r="R36" s="22">
        <f>'Trip_Prod&amp;Attr'!P37</f>
        <v>96.640860000000004</v>
      </c>
      <c r="S36">
        <f t="shared" si="1"/>
        <v>4.1292085056521725E-5</v>
      </c>
    </row>
    <row r="37" spans="1:21" x14ac:dyDescent="0.3">
      <c r="A37" t="s">
        <v>18</v>
      </c>
      <c r="B37" s="3"/>
      <c r="C37">
        <f>SUM(C23:C36)</f>
        <v>220472.61140927661</v>
      </c>
      <c r="D37">
        <f t="shared" ref="D37:P37" si="2">SUM(D23:D36)</f>
        <v>665622.79632282071</v>
      </c>
      <c r="E37">
        <f t="shared" si="2"/>
        <v>862498.52478069253</v>
      </c>
      <c r="F37">
        <f t="shared" si="2"/>
        <v>311592.78588384984</v>
      </c>
      <c r="G37">
        <f t="shared" si="2"/>
        <v>1620437.3342448634</v>
      </c>
      <c r="H37">
        <f t="shared" si="2"/>
        <v>986933.3297044012</v>
      </c>
      <c r="I37">
        <f t="shared" si="2"/>
        <v>483110.93039409001</v>
      </c>
      <c r="J37">
        <f t="shared" si="2"/>
        <v>116234.67711878021</v>
      </c>
      <c r="K37">
        <f t="shared" si="2"/>
        <v>28224.855052291809</v>
      </c>
      <c r="L37">
        <f t="shared" si="2"/>
        <v>608221.51322665694</v>
      </c>
      <c r="M37">
        <f t="shared" si="2"/>
        <v>2107569.5680089509</v>
      </c>
      <c r="N37">
        <f t="shared" si="2"/>
        <v>1228986.6682838686</v>
      </c>
      <c r="O37">
        <f t="shared" si="2"/>
        <v>1009967.6682739921</v>
      </c>
      <c r="P37">
        <f t="shared" si="2"/>
        <v>1026695.1252666379</v>
      </c>
    </row>
    <row r="38" spans="1:21" ht="31.5" x14ac:dyDescent="0.3">
      <c r="A38" s="2" t="s">
        <v>19</v>
      </c>
      <c r="C38" s="24">
        <v>3149.578</v>
      </c>
      <c r="D38" s="25">
        <v>3026.768</v>
      </c>
      <c r="E38" s="24">
        <v>2624.598</v>
      </c>
      <c r="F38" s="25">
        <v>1977.7260000000001</v>
      </c>
      <c r="G38" s="24">
        <v>180.13</v>
      </c>
      <c r="H38" s="25">
        <v>3484.97</v>
      </c>
      <c r="I38" s="24">
        <v>911.82600000000002</v>
      </c>
      <c r="J38" s="25">
        <v>536.34400000000005</v>
      </c>
      <c r="K38" s="24">
        <v>348.24799999999999</v>
      </c>
      <c r="L38" s="25">
        <v>68.835999999999999</v>
      </c>
      <c r="M38" s="24">
        <v>2244.848</v>
      </c>
      <c r="N38" s="25">
        <v>2307.2539999999999</v>
      </c>
      <c r="O38" s="24">
        <v>2808.15</v>
      </c>
      <c r="P38" s="25">
        <v>3245.01</v>
      </c>
    </row>
    <row r="40" spans="1:21" x14ac:dyDescent="0.3">
      <c r="A40" s="1" t="s">
        <v>29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1089.080144289539</v>
      </c>
      <c r="D43">
        <f t="shared" ref="D43:P43" si="3">D23*$S23</f>
        <v>146.38320276632444</v>
      </c>
      <c r="E43">
        <f t="shared" si="3"/>
        <v>80.636968193611139</v>
      </c>
      <c r="F43">
        <f t="shared" si="3"/>
        <v>39.691083844631102</v>
      </c>
      <c r="G43">
        <f t="shared" si="3"/>
        <v>206.75945243304611</v>
      </c>
      <c r="H43">
        <f t="shared" si="3"/>
        <v>23.141648279086734</v>
      </c>
      <c r="I43">
        <f t="shared" si="3"/>
        <v>72.880156289930255</v>
      </c>
      <c r="J43">
        <f t="shared" si="3"/>
        <v>8.3531428142939959</v>
      </c>
      <c r="K43">
        <f t="shared" si="3"/>
        <v>4.6854571548172572</v>
      </c>
      <c r="L43">
        <f t="shared" si="3"/>
        <v>90.275479735403124</v>
      </c>
      <c r="M43">
        <f t="shared" si="3"/>
        <v>377.66187799381476</v>
      </c>
      <c r="N43">
        <f t="shared" si="3"/>
        <v>71.644899403660247</v>
      </c>
      <c r="O43">
        <f t="shared" si="3"/>
        <v>69.878958118785803</v>
      </c>
      <c r="P43">
        <f t="shared" si="3"/>
        <v>26.372358683055381</v>
      </c>
      <c r="Q43">
        <f>SUM(C43:P43)</f>
        <v>2307.4448299999995</v>
      </c>
      <c r="R43">
        <f>R23</f>
        <v>2307.4448299999999</v>
      </c>
      <c r="S43">
        <f>R43/Q43</f>
        <v>1.0000000000000002</v>
      </c>
    </row>
    <row r="44" spans="1:21" x14ac:dyDescent="0.3">
      <c r="B44">
        <v>264</v>
      </c>
      <c r="C44">
        <f t="shared" ref="C44:P56" si="4">C24*$S24</f>
        <v>9.5150476287288868</v>
      </c>
      <c r="D44">
        <f t="shared" si="4"/>
        <v>87.505828576556553</v>
      </c>
      <c r="E44">
        <f t="shared" si="4"/>
        <v>16.111325790587745</v>
      </c>
      <c r="F44">
        <f t="shared" si="4"/>
        <v>7.058848381807989</v>
      </c>
      <c r="G44">
        <f t="shared" si="4"/>
        <v>37.335108761118882</v>
      </c>
      <c r="H44">
        <f t="shared" si="4"/>
        <v>3.3260123317690611</v>
      </c>
      <c r="I44">
        <f t="shared" si="4"/>
        <v>6.7436082020111972</v>
      </c>
      <c r="J44">
        <f t="shared" si="4"/>
        <v>0.9960600495533819</v>
      </c>
      <c r="K44">
        <f t="shared" si="4"/>
        <v>0.27852293508172959</v>
      </c>
      <c r="L44">
        <f t="shared" si="4"/>
        <v>13.823204341962969</v>
      </c>
      <c r="M44">
        <f t="shared" si="4"/>
        <v>57.615644157371719</v>
      </c>
      <c r="N44">
        <f t="shared" si="4"/>
        <v>8.0487469759126107</v>
      </c>
      <c r="O44">
        <f t="shared" si="4"/>
        <v>9.3572808375102792</v>
      </c>
      <c r="P44">
        <f t="shared" si="4"/>
        <v>3.3305810300269854</v>
      </c>
      <c r="Q44">
        <f t="shared" ref="Q44:Q56" si="5">SUM(C44:P44)</f>
        <v>261.04581999999999</v>
      </c>
      <c r="R44">
        <f t="shared" ref="R44:R56" si="6">R24</f>
        <v>261.04581999999999</v>
      </c>
      <c r="S44">
        <f t="shared" ref="S44:S56" si="7">R44/Q44</f>
        <v>1</v>
      </c>
    </row>
    <row r="45" spans="1:21" x14ac:dyDescent="0.3">
      <c r="B45">
        <v>269</v>
      </c>
      <c r="C45">
        <f t="shared" si="4"/>
        <v>1.5450039443975854</v>
      </c>
      <c r="D45">
        <f t="shared" si="4"/>
        <v>4.7941085797370482</v>
      </c>
      <c r="E45">
        <f t="shared" si="4"/>
        <v>13.800692010432632</v>
      </c>
      <c r="F45">
        <f t="shared" si="4"/>
        <v>2.5383826725237859</v>
      </c>
      <c r="G45">
        <f t="shared" si="4"/>
        <v>15.628554204068614</v>
      </c>
      <c r="H45">
        <f t="shared" si="4"/>
        <v>1.0987422296566804</v>
      </c>
      <c r="I45">
        <f t="shared" si="4"/>
        <v>2.1040588805091742</v>
      </c>
      <c r="J45">
        <f t="shared" si="4"/>
        <v>0.29555173669419943</v>
      </c>
      <c r="K45">
        <f t="shared" si="4"/>
        <v>6.9927515716356581E-2</v>
      </c>
      <c r="L45">
        <f t="shared" si="4"/>
        <v>3.9408493306988897</v>
      </c>
      <c r="M45">
        <f t="shared" si="4"/>
        <v>16.832571786037327</v>
      </c>
      <c r="N45">
        <f t="shared" si="4"/>
        <v>2.6606834167408318</v>
      </c>
      <c r="O45">
        <f t="shared" si="4"/>
        <v>2.9890266626958613</v>
      </c>
      <c r="P45">
        <f t="shared" si="4"/>
        <v>1.006047030091022</v>
      </c>
      <c r="Q45">
        <f t="shared" si="5"/>
        <v>69.304200000000009</v>
      </c>
      <c r="R45">
        <f t="shared" si="6"/>
        <v>69.304199999999994</v>
      </c>
      <c r="S45">
        <f t="shared" si="7"/>
        <v>0.99999999999999978</v>
      </c>
    </row>
    <row r="46" spans="1:21" x14ac:dyDescent="0.3">
      <c r="B46">
        <v>271</v>
      </c>
      <c r="C46">
        <f t="shared" si="4"/>
        <v>14.237255528626934</v>
      </c>
      <c r="D46">
        <f t="shared" si="4"/>
        <v>34.205422097684277</v>
      </c>
      <c r="E46">
        <f t="shared" si="4"/>
        <v>47.839423832581694</v>
      </c>
      <c r="F46">
        <f t="shared" si="4"/>
        <v>220.11731158644301</v>
      </c>
      <c r="G46">
        <f t="shared" si="4"/>
        <v>331.57247449415132</v>
      </c>
      <c r="H46">
        <f t="shared" si="4"/>
        <v>42.05577044852815</v>
      </c>
      <c r="I46">
        <f t="shared" si="4"/>
        <v>39.76179622588397</v>
      </c>
      <c r="J46">
        <f t="shared" si="4"/>
        <v>3.5176389580288245</v>
      </c>
      <c r="K46">
        <f t="shared" si="4"/>
        <v>0.5888502621376609</v>
      </c>
      <c r="L46">
        <f t="shared" si="4"/>
        <v>19.752749045102671</v>
      </c>
      <c r="M46">
        <f t="shared" si="4"/>
        <v>103.61688810540474</v>
      </c>
      <c r="N46">
        <f t="shared" si="4"/>
        <v>23.142027118651125</v>
      </c>
      <c r="O46">
        <f t="shared" si="4"/>
        <v>24.178445943341618</v>
      </c>
      <c r="P46">
        <f t="shared" si="4"/>
        <v>10.999426353434025</v>
      </c>
      <c r="Q46">
        <f t="shared" si="5"/>
        <v>915.58547999999985</v>
      </c>
      <c r="R46">
        <f t="shared" si="6"/>
        <v>915.58547999999996</v>
      </c>
      <c r="S46">
        <f t="shared" si="7"/>
        <v>1.0000000000000002</v>
      </c>
    </row>
    <row r="47" spans="1:21" x14ac:dyDescent="0.3">
      <c r="B47">
        <v>272</v>
      </c>
      <c r="C47">
        <f t="shared" si="4"/>
        <v>153.40266674473312</v>
      </c>
      <c r="D47">
        <f t="shared" si="4"/>
        <v>284.9531685347925</v>
      </c>
      <c r="E47">
        <f t="shared" si="4"/>
        <v>393.14799169673859</v>
      </c>
      <c r="F47">
        <f t="shared" si="4"/>
        <v>774.68194792179816</v>
      </c>
      <c r="G47">
        <f t="shared" si="4"/>
        <v>7189.7971779112095</v>
      </c>
      <c r="H47">
        <f t="shared" si="4"/>
        <v>597.38018478938295</v>
      </c>
      <c r="I47">
        <f t="shared" si="4"/>
        <v>338.43988619586679</v>
      </c>
      <c r="J47">
        <f t="shared" si="4"/>
        <v>39.600918168961215</v>
      </c>
      <c r="K47">
        <f t="shared" si="4"/>
        <v>7.975046257442</v>
      </c>
      <c r="L47">
        <f t="shared" si="4"/>
        <v>204.24174196701364</v>
      </c>
      <c r="M47">
        <f t="shared" si="4"/>
        <v>495.61088599856822</v>
      </c>
      <c r="N47">
        <f t="shared" si="4"/>
        <v>102.47938781210412</v>
      </c>
      <c r="O47">
        <f t="shared" si="4"/>
        <v>133.63649680003365</v>
      </c>
      <c r="P47">
        <f t="shared" si="4"/>
        <v>118.43902920135756</v>
      </c>
      <c r="Q47">
        <f t="shared" si="5"/>
        <v>10833.786530000001</v>
      </c>
      <c r="R47">
        <f t="shared" si="6"/>
        <v>10833.786529999999</v>
      </c>
      <c r="S47">
        <f t="shared" si="7"/>
        <v>0.99999999999999978</v>
      </c>
    </row>
    <row r="48" spans="1:21" x14ac:dyDescent="0.3">
      <c r="B48">
        <v>274</v>
      </c>
      <c r="C48">
        <f t="shared" si="4"/>
        <v>0.82358663389989473</v>
      </c>
      <c r="D48">
        <f t="shared" si="4"/>
        <v>1.6568639054228627</v>
      </c>
      <c r="E48">
        <f t="shared" si="4"/>
        <v>1.9891335323463812</v>
      </c>
      <c r="F48">
        <f t="shared" si="4"/>
        <v>3.5358399123450948</v>
      </c>
      <c r="G48">
        <f t="shared" si="4"/>
        <v>20.746664253910687</v>
      </c>
      <c r="H48">
        <f t="shared" si="4"/>
        <v>54.670932983476355</v>
      </c>
      <c r="I48">
        <f t="shared" si="4"/>
        <v>2.8021394007306153</v>
      </c>
      <c r="J48">
        <f t="shared" si="4"/>
        <v>0.20595544050561629</v>
      </c>
      <c r="K48">
        <f t="shared" si="4"/>
        <v>4.198716474468242E-2</v>
      </c>
      <c r="L48">
        <f t="shared" si="4"/>
        <v>1.7069629903962174</v>
      </c>
      <c r="M48">
        <f t="shared" si="4"/>
        <v>6.8357455485568703</v>
      </c>
      <c r="N48">
        <f t="shared" si="4"/>
        <v>1.626263659756938</v>
      </c>
      <c r="O48">
        <f t="shared" si="4"/>
        <v>1.6915453035019703</v>
      </c>
      <c r="P48">
        <f t="shared" si="4"/>
        <v>0.61737927040581053</v>
      </c>
      <c r="Q48">
        <f t="shared" si="5"/>
        <v>98.950999999999993</v>
      </c>
      <c r="R48">
        <f t="shared" si="6"/>
        <v>98.950999999999993</v>
      </c>
      <c r="S48">
        <f t="shared" si="7"/>
        <v>1</v>
      </c>
    </row>
    <row r="49" spans="1:19" x14ac:dyDescent="0.3">
      <c r="B49">
        <v>499</v>
      </c>
      <c r="C49">
        <f t="shared" si="4"/>
        <v>81.810408255532053</v>
      </c>
      <c r="D49">
        <f t="shared" si="4"/>
        <v>111.66175426798408</v>
      </c>
      <c r="E49">
        <f t="shared" si="4"/>
        <v>109.54368544583438</v>
      </c>
      <c r="F49">
        <f t="shared" si="4"/>
        <v>125.9117334879891</v>
      </c>
      <c r="G49">
        <f t="shared" si="4"/>
        <v>413.29116211748374</v>
      </c>
      <c r="H49">
        <f t="shared" si="4"/>
        <v>115.22965611487285</v>
      </c>
      <c r="I49">
        <f t="shared" si="4"/>
        <v>1494.2311779261991</v>
      </c>
      <c r="J49">
        <f t="shared" si="4"/>
        <v>59.124697892099135</v>
      </c>
      <c r="K49">
        <f t="shared" si="4"/>
        <v>10.993075506509344</v>
      </c>
      <c r="L49">
        <f t="shared" si="4"/>
        <v>255.40852219713088</v>
      </c>
      <c r="M49">
        <f t="shared" si="4"/>
        <v>743.42798639580394</v>
      </c>
      <c r="N49">
        <f t="shared" si="4"/>
        <v>192.04843245961342</v>
      </c>
      <c r="O49">
        <f t="shared" si="4"/>
        <v>231.52207563522578</v>
      </c>
      <c r="P49">
        <f t="shared" si="4"/>
        <v>214.81767229772262</v>
      </c>
      <c r="Q49">
        <f t="shared" si="5"/>
        <v>4159.0220400000007</v>
      </c>
      <c r="R49">
        <f t="shared" si="6"/>
        <v>4159.0220399999998</v>
      </c>
      <c r="S49">
        <f t="shared" si="7"/>
        <v>0.99999999999999978</v>
      </c>
    </row>
    <row r="50" spans="1:19" x14ac:dyDescent="0.3">
      <c r="B50">
        <v>500</v>
      </c>
      <c r="C50">
        <f t="shared" si="4"/>
        <v>3.7554110601073445</v>
      </c>
      <c r="D50">
        <f t="shared" si="4"/>
        <v>5.7527770754649499</v>
      </c>
      <c r="E50">
        <f t="shared" si="4"/>
        <v>5.7092229272595381</v>
      </c>
      <c r="F50">
        <f t="shared" si="4"/>
        <v>3.6397203539367164</v>
      </c>
      <c r="G50">
        <f t="shared" si="4"/>
        <v>18.85146030372097</v>
      </c>
      <c r="H50">
        <f t="shared" si="4"/>
        <v>2.8666342232906379</v>
      </c>
      <c r="I50">
        <f t="shared" si="4"/>
        <v>20.832266668979642</v>
      </c>
      <c r="J50">
        <f t="shared" si="4"/>
        <v>104.76836928551116</v>
      </c>
      <c r="K50">
        <f t="shared" si="4"/>
        <v>1.1269635848150579</v>
      </c>
      <c r="L50">
        <f t="shared" si="4"/>
        <v>16.580519794948113</v>
      </c>
      <c r="M50">
        <f t="shared" si="4"/>
        <v>35.942153428429364</v>
      </c>
      <c r="N50">
        <f t="shared" si="4"/>
        <v>14.088405877319646</v>
      </c>
      <c r="O50">
        <f t="shared" si="4"/>
        <v>10.274015241517469</v>
      </c>
      <c r="P50">
        <f t="shared" si="4"/>
        <v>22.248230174699373</v>
      </c>
      <c r="Q50">
        <f t="shared" si="5"/>
        <v>266.43615</v>
      </c>
      <c r="R50">
        <f t="shared" si="6"/>
        <v>266.43615</v>
      </c>
      <c r="S50">
        <f t="shared" si="7"/>
        <v>1</v>
      </c>
    </row>
    <row r="51" spans="1:19" x14ac:dyDescent="0.3">
      <c r="B51">
        <v>513</v>
      </c>
      <c r="C51">
        <f t="shared" si="4"/>
        <v>2.5111922894507197</v>
      </c>
      <c r="D51">
        <f t="shared" si="4"/>
        <v>2.3539248079216559</v>
      </c>
      <c r="E51">
        <f t="shared" si="4"/>
        <v>1.9252547949774566</v>
      </c>
      <c r="F51">
        <f t="shared" si="4"/>
        <v>1.0418141181461194</v>
      </c>
      <c r="G51">
        <f t="shared" si="4"/>
        <v>5.3521817870024719</v>
      </c>
      <c r="H51">
        <f t="shared" si="4"/>
        <v>0.7403294805594608</v>
      </c>
      <c r="I51">
        <f t="shared" si="4"/>
        <v>5.2601659328307555</v>
      </c>
      <c r="J51">
        <f t="shared" si="4"/>
        <v>1.471590090876036</v>
      </c>
      <c r="K51">
        <f t="shared" si="4"/>
        <v>7.6244867627381572</v>
      </c>
      <c r="L51">
        <f t="shared" si="4"/>
        <v>5.0863090545159251</v>
      </c>
      <c r="M51">
        <f t="shared" si="4"/>
        <v>21.234649077737917</v>
      </c>
      <c r="N51">
        <f t="shared" si="4"/>
        <v>23.330442871673053</v>
      </c>
      <c r="O51">
        <f t="shared" si="4"/>
        <v>8.4287407189121044</v>
      </c>
      <c r="P51">
        <f t="shared" si="4"/>
        <v>4.8894482126581655</v>
      </c>
      <c r="Q51">
        <f t="shared" si="5"/>
        <v>91.250530000000012</v>
      </c>
      <c r="R51">
        <f t="shared" si="6"/>
        <v>91.250529999999998</v>
      </c>
      <c r="S51">
        <f t="shared" si="7"/>
        <v>0.99999999999999989</v>
      </c>
    </row>
    <row r="52" spans="1:19" x14ac:dyDescent="0.3">
      <c r="B52">
        <v>515</v>
      </c>
      <c r="C52">
        <f t="shared" si="4"/>
        <v>96.13830670269877</v>
      </c>
      <c r="D52">
        <f t="shared" si="4"/>
        <v>154.34128459486757</v>
      </c>
      <c r="E52">
        <f t="shared" si="4"/>
        <v>175.34381116956254</v>
      </c>
      <c r="F52">
        <f t="shared" si="4"/>
        <v>58.65275013560408</v>
      </c>
      <c r="G52">
        <f t="shared" si="4"/>
        <v>170.6848239520113</v>
      </c>
      <c r="H52">
        <f t="shared" si="4"/>
        <v>54.734764390217791</v>
      </c>
      <c r="I52">
        <f t="shared" si="4"/>
        <v>214.56449515081758</v>
      </c>
      <c r="J52">
        <f t="shared" si="4"/>
        <v>39.422775291845447</v>
      </c>
      <c r="K52">
        <f t="shared" si="4"/>
        <v>10.423012443179463</v>
      </c>
      <c r="L52">
        <f t="shared" si="4"/>
        <v>789.67281679531391</v>
      </c>
      <c r="M52">
        <f t="shared" si="4"/>
        <v>720.58208448981998</v>
      </c>
      <c r="N52">
        <f t="shared" si="4"/>
        <v>197.92428302795861</v>
      </c>
      <c r="O52">
        <f t="shared" si="4"/>
        <v>294.40689344499657</v>
      </c>
      <c r="P52">
        <f t="shared" si="4"/>
        <v>174.52387841110638</v>
      </c>
      <c r="Q52">
        <f t="shared" si="5"/>
        <v>3151.4159800000002</v>
      </c>
      <c r="R52">
        <f t="shared" si="6"/>
        <v>3151.4159800000002</v>
      </c>
      <c r="S52">
        <f t="shared" si="7"/>
        <v>1</v>
      </c>
    </row>
    <row r="53" spans="1:19" x14ac:dyDescent="0.3">
      <c r="B53">
        <v>516</v>
      </c>
      <c r="C53">
        <f t="shared" si="4"/>
        <v>126.45474847676626</v>
      </c>
      <c r="D53">
        <f t="shared" si="4"/>
        <v>186.56472358895735</v>
      </c>
      <c r="E53">
        <f t="shared" si="4"/>
        <v>206.89422166935296</v>
      </c>
      <c r="F53">
        <f t="shared" si="4"/>
        <v>75.483187284068947</v>
      </c>
      <c r="G53">
        <f t="shared" si="4"/>
        <v>301.90866577517107</v>
      </c>
      <c r="H53">
        <f t="shared" si="4"/>
        <v>56.841618686320658</v>
      </c>
      <c r="I53">
        <f t="shared" si="4"/>
        <v>260.29157068347263</v>
      </c>
      <c r="J53">
        <f t="shared" si="4"/>
        <v>33.378142354334827</v>
      </c>
      <c r="K53">
        <f t="shared" si="4"/>
        <v>13.258413839503955</v>
      </c>
      <c r="L53">
        <f t="shared" si="4"/>
        <v>404.60186269700262</v>
      </c>
      <c r="M53">
        <f t="shared" si="4"/>
        <v>1621.0974575131474</v>
      </c>
      <c r="N53">
        <f t="shared" si="4"/>
        <v>300.59385387253826</v>
      </c>
      <c r="O53">
        <f t="shared" si="4"/>
        <v>419.05990714689932</v>
      </c>
      <c r="P53">
        <f t="shared" si="4"/>
        <v>179.54529641246432</v>
      </c>
      <c r="Q53">
        <f t="shared" si="5"/>
        <v>4185.9736700000003</v>
      </c>
      <c r="R53">
        <f t="shared" si="6"/>
        <v>4185.9736700000003</v>
      </c>
      <c r="S53">
        <f t="shared" si="7"/>
        <v>1</v>
      </c>
    </row>
    <row r="54" spans="1:19" x14ac:dyDescent="0.3">
      <c r="B54">
        <v>517</v>
      </c>
      <c r="C54">
        <f t="shared" si="4"/>
        <v>3.2199351038071984</v>
      </c>
      <c r="D54">
        <f t="shared" si="4"/>
        <v>4.3325403427679259</v>
      </c>
      <c r="E54">
        <f t="shared" si="4"/>
        <v>4.2236071175787666</v>
      </c>
      <c r="F54">
        <f t="shared" si="4"/>
        <v>2.4792576224828857</v>
      </c>
      <c r="G54">
        <f t="shared" si="4"/>
        <v>12.30300059281797</v>
      </c>
      <c r="H54">
        <f t="shared" si="4"/>
        <v>1.7230811140558071</v>
      </c>
      <c r="I54">
        <f t="shared" si="4"/>
        <v>10.705622944633493</v>
      </c>
      <c r="J54">
        <f t="shared" si="4"/>
        <v>1.5398307873013335</v>
      </c>
      <c r="K54">
        <f t="shared" si="4"/>
        <v>1.0499735237599583</v>
      </c>
      <c r="L54">
        <f t="shared" si="4"/>
        <v>16.829596577765326</v>
      </c>
      <c r="M54">
        <f t="shared" si="4"/>
        <v>48.584365112854812</v>
      </c>
      <c r="N54">
        <f t="shared" si="4"/>
        <v>130.67410653813204</v>
      </c>
      <c r="O54">
        <f t="shared" si="4"/>
        <v>17.779584264221949</v>
      </c>
      <c r="P54">
        <f t="shared" si="4"/>
        <v>49.878998357820578</v>
      </c>
      <c r="Q54">
        <f t="shared" si="5"/>
        <v>305.32350000000002</v>
      </c>
      <c r="R54">
        <f t="shared" si="6"/>
        <v>305.32350000000002</v>
      </c>
      <c r="S54">
        <f t="shared" si="7"/>
        <v>1</v>
      </c>
    </row>
    <row r="55" spans="1:19" x14ac:dyDescent="0.3">
      <c r="B55">
        <v>518</v>
      </c>
      <c r="C55">
        <f t="shared" si="4"/>
        <v>3.0200492857662971</v>
      </c>
      <c r="D55">
        <f t="shared" si="4"/>
        <v>3.6877290123745623</v>
      </c>
      <c r="E55">
        <f t="shared" si="4"/>
        <v>3.5402564133459844</v>
      </c>
      <c r="F55">
        <f t="shared" si="4"/>
        <v>2.2876894386576478</v>
      </c>
      <c r="G55">
        <f t="shared" si="4"/>
        <v>11.34468627483882</v>
      </c>
      <c r="H55">
        <f t="shared" si="4"/>
        <v>1.3468811258530826</v>
      </c>
      <c r="I55">
        <f t="shared" si="4"/>
        <v>10.504758744993941</v>
      </c>
      <c r="J55">
        <f t="shared" si="4"/>
        <v>0.73695408400547802</v>
      </c>
      <c r="K55">
        <f t="shared" si="4"/>
        <v>0.36171798143724715</v>
      </c>
      <c r="L55">
        <f t="shared" si="4"/>
        <v>13.154887772978391</v>
      </c>
      <c r="M55">
        <f t="shared" si="4"/>
        <v>42.179833271364785</v>
      </c>
      <c r="N55">
        <f t="shared" si="4"/>
        <v>12.423321694548251</v>
      </c>
      <c r="O55">
        <f t="shared" si="4"/>
        <v>62.422979129049686</v>
      </c>
      <c r="P55">
        <f t="shared" si="4"/>
        <v>5.0936857707858243</v>
      </c>
      <c r="Q55">
        <f t="shared" si="5"/>
        <v>172.10542999999998</v>
      </c>
      <c r="R55">
        <f t="shared" si="6"/>
        <v>172.10543000000001</v>
      </c>
      <c r="S55">
        <f t="shared" si="7"/>
        <v>1.0000000000000002</v>
      </c>
    </row>
    <row r="56" spans="1:19" x14ac:dyDescent="0.3">
      <c r="B56">
        <v>519</v>
      </c>
      <c r="C56">
        <f t="shared" si="4"/>
        <v>0.9582986546440091</v>
      </c>
      <c r="D56">
        <f t="shared" si="4"/>
        <v>1.365028743721787</v>
      </c>
      <c r="E56">
        <f t="shared" si="4"/>
        <v>1.3874502301269185</v>
      </c>
      <c r="F56">
        <f t="shared" si="4"/>
        <v>0.91100445823961629</v>
      </c>
      <c r="G56">
        <f t="shared" si="4"/>
        <v>5.4001897674918258</v>
      </c>
      <c r="H56">
        <f t="shared" si="4"/>
        <v>0.58902902966946658</v>
      </c>
      <c r="I56">
        <f t="shared" si="4"/>
        <v>5.4691556642607946</v>
      </c>
      <c r="J56">
        <f t="shared" si="4"/>
        <v>1.5715371220460903</v>
      </c>
      <c r="K56">
        <f t="shared" si="4"/>
        <v>0.23975850543056204</v>
      </c>
      <c r="L56">
        <f t="shared" si="4"/>
        <v>5.2052598159092076</v>
      </c>
      <c r="M56">
        <f t="shared" si="4"/>
        <v>13.440289670012511</v>
      </c>
      <c r="N56">
        <f t="shared" si="4"/>
        <v>23.177645627033527</v>
      </c>
      <c r="O56">
        <f t="shared" si="4"/>
        <v>5.5329307345951309</v>
      </c>
      <c r="P56">
        <f t="shared" si="4"/>
        <v>31.393281976818567</v>
      </c>
      <c r="Q56">
        <f t="shared" si="5"/>
        <v>96.640860000000018</v>
      </c>
      <c r="R56">
        <f t="shared" si="6"/>
        <v>96.640860000000004</v>
      </c>
      <c r="S56">
        <f t="shared" si="7"/>
        <v>0.99999999999999989</v>
      </c>
    </row>
    <row r="57" spans="1:19" x14ac:dyDescent="0.3">
      <c r="A57" t="s">
        <v>18</v>
      </c>
      <c r="C57">
        <f>SUM(C43:C56)</f>
        <v>1586.4720545986984</v>
      </c>
      <c r="D57">
        <f t="shared" ref="D57:P57" si="8">SUM(D43:D56)</f>
        <v>1029.5583568945774</v>
      </c>
      <c r="E57">
        <f t="shared" si="8"/>
        <v>1062.0930448243366</v>
      </c>
      <c r="F57">
        <f t="shared" si="8"/>
        <v>1318.0305712186744</v>
      </c>
      <c r="G57">
        <f t="shared" si="8"/>
        <v>8740.9756026280411</v>
      </c>
      <c r="H57">
        <f t="shared" si="8"/>
        <v>955.74528522673984</v>
      </c>
      <c r="I57">
        <f t="shared" si="8"/>
        <v>2484.5908589111195</v>
      </c>
      <c r="J57">
        <f t="shared" si="8"/>
        <v>294.98316407605682</v>
      </c>
      <c r="K57">
        <f t="shared" si="8"/>
        <v>58.717193437313441</v>
      </c>
      <c r="L57">
        <f t="shared" si="8"/>
        <v>1840.2807621161419</v>
      </c>
      <c r="M57">
        <f t="shared" si="8"/>
        <v>4304.6624325489238</v>
      </c>
      <c r="N57">
        <f t="shared" si="8"/>
        <v>1103.8625003556429</v>
      </c>
      <c r="O57">
        <f t="shared" si="8"/>
        <v>1291.1588799812871</v>
      </c>
      <c r="P57">
        <f t="shared" si="8"/>
        <v>843.15531318244655</v>
      </c>
      <c r="Q57">
        <f>SUM(Q43:Q56)</f>
        <v>26914.286020000003</v>
      </c>
      <c r="R57">
        <f>SUM(R43:R56)</f>
        <v>26914.28602</v>
      </c>
    </row>
    <row r="58" spans="1:19" x14ac:dyDescent="0.3">
      <c r="A58" t="s">
        <v>19</v>
      </c>
      <c r="C58">
        <f>C38</f>
        <v>3149.578</v>
      </c>
      <c r="D58">
        <f t="shared" ref="D58:P58" si="9">D38</f>
        <v>3026.768</v>
      </c>
      <c r="E58">
        <f t="shared" si="9"/>
        <v>2624.598</v>
      </c>
      <c r="F58">
        <f t="shared" si="9"/>
        <v>1977.7260000000001</v>
      </c>
      <c r="G58">
        <f t="shared" si="9"/>
        <v>180.13</v>
      </c>
      <c r="H58">
        <f t="shared" si="9"/>
        <v>3484.97</v>
      </c>
      <c r="I58">
        <f t="shared" si="9"/>
        <v>911.82600000000002</v>
      </c>
      <c r="J58">
        <f t="shared" si="9"/>
        <v>536.34400000000005</v>
      </c>
      <c r="K58">
        <f t="shared" si="9"/>
        <v>348.24799999999999</v>
      </c>
      <c r="L58">
        <f t="shared" si="9"/>
        <v>68.835999999999999</v>
      </c>
      <c r="M58">
        <f t="shared" si="9"/>
        <v>2244.848</v>
      </c>
      <c r="N58">
        <f t="shared" si="9"/>
        <v>2307.2539999999999</v>
      </c>
      <c r="O58">
        <f t="shared" si="9"/>
        <v>2808.15</v>
      </c>
      <c r="P58">
        <f t="shared" si="9"/>
        <v>3245.01</v>
      </c>
    </row>
    <row r="59" spans="1:19" x14ac:dyDescent="0.3">
      <c r="C59">
        <f>C58/C57</f>
        <v>1.985271654089547</v>
      </c>
      <c r="D59">
        <f t="shared" ref="D59:P59" si="10">D58/D57</f>
        <v>2.9398702654694966</v>
      </c>
      <c r="E59">
        <f t="shared" si="10"/>
        <v>2.471156376355041</v>
      </c>
      <c r="F59">
        <f t="shared" si="10"/>
        <v>1.5005160298909908</v>
      </c>
      <c r="G59">
        <f t="shared" si="10"/>
        <v>2.0607539500035046E-2</v>
      </c>
      <c r="H59">
        <f t="shared" si="10"/>
        <v>3.6463376318651992</v>
      </c>
      <c r="I59">
        <f t="shared" si="10"/>
        <v>0.3669924151615091</v>
      </c>
      <c r="J59">
        <f t="shared" si="10"/>
        <v>1.818219021685292</v>
      </c>
      <c r="K59">
        <f t="shared" si="10"/>
        <v>5.9309374241769586</v>
      </c>
      <c r="L59">
        <f t="shared" si="10"/>
        <v>3.7405161982373474E-2</v>
      </c>
      <c r="M59">
        <f t="shared" si="10"/>
        <v>0.52149222736398315</v>
      </c>
      <c r="N59">
        <f t="shared" si="10"/>
        <v>2.0901643087401265</v>
      </c>
      <c r="O59">
        <f t="shared" si="10"/>
        <v>2.1749066234518706</v>
      </c>
      <c r="P59">
        <f t="shared" si="10"/>
        <v>3.848650360455983</v>
      </c>
    </row>
    <row r="61" spans="1:19" x14ac:dyDescent="0.3">
      <c r="A61" s="1" t="s">
        <v>30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2162.1199394897758</v>
      </c>
      <c r="D63">
        <f t="shared" ref="D63:P63" si="11">D43*D$59</f>
        <v>430.34762517690939</v>
      </c>
      <c r="E63">
        <f t="shared" si="11"/>
        <v>199.2665581215808</v>
      </c>
      <c r="F63">
        <f t="shared" si="11"/>
        <v>59.557107552616301</v>
      </c>
      <c r="G63">
        <f t="shared" si="11"/>
        <v>4.2608035830196149</v>
      </c>
      <c r="H63">
        <f t="shared" si="11"/>
        <v>84.382262983422478</v>
      </c>
      <c r="I63">
        <f t="shared" si="11"/>
        <v>26.746464574189751</v>
      </c>
      <c r="J63">
        <f t="shared" si="11"/>
        <v>15.187843155803156</v>
      </c>
      <c r="K63">
        <f t="shared" si="11"/>
        <v>27.789153188883365</v>
      </c>
      <c r="L63">
        <f t="shared" si="11"/>
        <v>3.3767689425392278</v>
      </c>
      <c r="M63">
        <f t="shared" si="11"/>
        <v>196.94773394545931</v>
      </c>
      <c r="N63">
        <f t="shared" si="11"/>
        <v>149.74961163680743</v>
      </c>
      <c r="O63">
        <f t="shared" si="11"/>
        <v>151.98020885246311</v>
      </c>
      <c r="P63">
        <f t="shared" si="11"/>
        <v>101.49798775161557</v>
      </c>
      <c r="Q63">
        <f>SUM(C63:P63)</f>
        <v>3613.2100689550848</v>
      </c>
      <c r="R63">
        <f>R23</f>
        <v>2307.4448299999999</v>
      </c>
      <c r="S63">
        <f>R63/Q63</f>
        <v>0.63861352812716388</v>
      </c>
    </row>
    <row r="64" spans="1:19" x14ac:dyDescent="0.3">
      <c r="B64">
        <v>264</v>
      </c>
      <c r="C64">
        <f t="shared" ref="C64:P76" si="12">C44*C$59</f>
        <v>18.889954344627419</v>
      </c>
      <c r="D64">
        <f t="shared" si="12"/>
        <v>257.25578348748957</v>
      </c>
      <c r="E64">
        <f t="shared" si="12"/>
        <v>39.81360545894433</v>
      </c>
      <c r="F64">
        <f t="shared" si="12"/>
        <v>10.591915149472968</v>
      </c>
      <c r="G64">
        <f t="shared" si="12"/>
        <v>0.76938472853286188</v>
      </c>
      <c r="H64">
        <f t="shared" si="12"/>
        <v>12.127763929377247</v>
      </c>
      <c r="I64">
        <f t="shared" si="12"/>
        <v>2.4748530609590511</v>
      </c>
      <c r="J64">
        <f t="shared" si="12"/>
        <v>1.8110553288387536</v>
      </c>
      <c r="K64">
        <f t="shared" si="12"/>
        <v>1.6519020991678395</v>
      </c>
      <c r="L64">
        <f t="shared" si="12"/>
        <v>0.51705919752657314</v>
      </c>
      <c r="M64">
        <f t="shared" si="12"/>
        <v>30.046110602638439</v>
      </c>
      <c r="N64">
        <f t="shared" si="12"/>
        <v>16.823203659132567</v>
      </c>
      <c r="O64">
        <f t="shared" si="12"/>
        <v>20.351212071000372</v>
      </c>
      <c r="P64">
        <f t="shared" si="12"/>
        <v>12.818241881741216</v>
      </c>
      <c r="Q64">
        <f t="shared" ref="Q64:Q76" si="13">SUM(C64:P64)</f>
        <v>425.94204499944919</v>
      </c>
      <c r="R64">
        <f t="shared" ref="R64:R76" si="14">R24</f>
        <v>261.04581999999999</v>
      </c>
      <c r="S64">
        <f t="shared" ref="S64:S76" si="15">R64/Q64</f>
        <v>0.61286699226965857</v>
      </c>
    </row>
    <row r="65" spans="1:19" x14ac:dyDescent="0.3">
      <c r="B65">
        <v>269</v>
      </c>
      <c r="C65">
        <f t="shared" si="12"/>
        <v>3.0672525362690686</v>
      </c>
      <c r="D65">
        <f t="shared" si="12"/>
        <v>14.094057263001147</v>
      </c>
      <c r="E65">
        <f t="shared" si="12"/>
        <v>34.103668059692673</v>
      </c>
      <c r="F65">
        <f t="shared" si="12"/>
        <v>3.8088838901194739</v>
      </c>
      <c r="G65">
        <f t="shared" si="12"/>
        <v>0.32206604808878275</v>
      </c>
      <c r="H65">
        <f t="shared" si="12"/>
        <v>4.0063851397166292</v>
      </c>
      <c r="I65">
        <f t="shared" si="12"/>
        <v>0.77217365020008288</v>
      </c>
      <c r="J65">
        <f t="shared" si="12"/>
        <v>0.53737778954951632</v>
      </c>
      <c r="K65">
        <f t="shared" si="12"/>
        <v>0.4147357199418617</v>
      </c>
      <c r="L65">
        <f t="shared" si="12"/>
        <v>0.14740810756292005</v>
      </c>
      <c r="M65">
        <f t="shared" si="12"/>
        <v>8.7780553529647456</v>
      </c>
      <c r="N65">
        <f t="shared" si="12"/>
        <v>5.5612655145284187</v>
      </c>
      <c r="O65">
        <f t="shared" si="12"/>
        <v>6.5008538863714689</v>
      </c>
      <c r="P65">
        <f t="shared" si="12"/>
        <v>3.8719232649954831</v>
      </c>
      <c r="Q65">
        <f t="shared" si="13"/>
        <v>85.986106223002281</v>
      </c>
      <c r="R65">
        <f t="shared" si="14"/>
        <v>69.304199999999994</v>
      </c>
      <c r="S65">
        <f t="shared" si="15"/>
        <v>0.80599300333779178</v>
      </c>
    </row>
    <row r="66" spans="1:19" x14ac:dyDescent="0.3">
      <c r="B66">
        <v>271</v>
      </c>
      <c r="C66">
        <f t="shared" si="12"/>
        <v>28.264819833012741</v>
      </c>
      <c r="D66">
        <f t="shared" si="12"/>
        <v>100.55950334281526</v>
      </c>
      <c r="E66">
        <f t="shared" si="12"/>
        <v>118.21869724503557</v>
      </c>
      <c r="F66">
        <f t="shared" si="12"/>
        <v>330.28955449196764</v>
      </c>
      <c r="G66">
        <f t="shared" si="12"/>
        <v>6.8328928652625862</v>
      </c>
      <c r="H66">
        <f t="shared" si="12"/>
        <v>153.34953842355256</v>
      </c>
      <c r="I66">
        <f t="shared" si="12"/>
        <v>14.592277628096936</v>
      </c>
      <c r="J66">
        <f t="shared" si="12"/>
        <v>6.3958380649092392</v>
      </c>
      <c r="K66">
        <f t="shared" si="12"/>
        <v>3.4924340569486652</v>
      </c>
      <c r="L66">
        <f t="shared" si="12"/>
        <v>0.73885477762923835</v>
      </c>
      <c r="M66">
        <f t="shared" si="12"/>
        <v>54.035401770612133</v>
      </c>
      <c r="N66">
        <f t="shared" si="12"/>
        <v>48.37063911530069</v>
      </c>
      <c r="O66">
        <f t="shared" si="12"/>
        <v>52.585862226946695</v>
      </c>
      <c r="P66">
        <f t="shared" si="12"/>
        <v>42.3329461999529</v>
      </c>
      <c r="Q66">
        <f t="shared" si="13"/>
        <v>960.05926004204275</v>
      </c>
      <c r="R66">
        <f t="shared" si="14"/>
        <v>915.58547999999996</v>
      </c>
      <c r="S66">
        <f t="shared" si="15"/>
        <v>0.953676005333155</v>
      </c>
    </row>
    <row r="67" spans="1:19" x14ac:dyDescent="0.3">
      <c r="B67">
        <v>272</v>
      </c>
      <c r="C67">
        <f t="shared" si="12"/>
        <v>304.54596595006387</v>
      </c>
      <c r="D67">
        <f t="shared" si="12"/>
        <v>837.72534722675459</v>
      </c>
      <c r="E67">
        <f t="shared" si="12"/>
        <v>971.5301665325743</v>
      </c>
      <c r="F67">
        <f t="shared" si="12"/>
        <v>1162.4226809238357</v>
      </c>
      <c r="G67">
        <f t="shared" si="12"/>
        <v>148.16402934104576</v>
      </c>
      <c r="H67">
        <f t="shared" si="12"/>
        <v>2178.2498483281138</v>
      </c>
      <c r="I67">
        <f t="shared" si="12"/>
        <v>124.20487122200744</v>
      </c>
      <c r="J67">
        <f t="shared" si="12"/>
        <v>72.003142691007966</v>
      </c>
      <c r="K67">
        <f t="shared" si="12"/>
        <v>47.299500307805147</v>
      </c>
      <c r="L67">
        <f t="shared" si="12"/>
        <v>7.6396954418382714</v>
      </c>
      <c r="M67">
        <f t="shared" si="12"/>
        <v>258.45722484523048</v>
      </c>
      <c r="N67">
        <f t="shared" si="12"/>
        <v>214.19875878639795</v>
      </c>
      <c r="O67">
        <f t="shared" si="12"/>
        <v>290.64690202529789</v>
      </c>
      <c r="P67">
        <f t="shared" si="12"/>
        <v>455.83041242786146</v>
      </c>
      <c r="Q67">
        <f t="shared" si="13"/>
        <v>7072.9185460498338</v>
      </c>
      <c r="R67">
        <f t="shared" si="14"/>
        <v>10833.786529999999</v>
      </c>
      <c r="S67">
        <f t="shared" si="15"/>
        <v>1.531727880006561</v>
      </c>
    </row>
    <row r="68" spans="1:19" x14ac:dyDescent="0.3">
      <c r="B68">
        <v>274</v>
      </c>
      <c r="C68">
        <f t="shared" si="12"/>
        <v>1.6350431989684862</v>
      </c>
      <c r="D68">
        <f t="shared" si="12"/>
        <v>4.8709649294823381</v>
      </c>
      <c r="E68">
        <f t="shared" si="12"/>
        <v>4.9154600118793859</v>
      </c>
      <c r="F68">
        <f t="shared" si="12"/>
        <v>5.30558446760217</v>
      </c>
      <c r="G68">
        <f t="shared" si="12"/>
        <v>0.42753770310642958</v>
      </c>
      <c r="H68">
        <f t="shared" si="12"/>
        <v>199.34868030683018</v>
      </c>
      <c r="I68">
        <f t="shared" si="12"/>
        <v>1.0283639062933523</v>
      </c>
      <c r="J68">
        <f t="shared" si="12"/>
        <v>0.37447209954688504</v>
      </c>
      <c r="K68">
        <f t="shared" si="12"/>
        <v>0.24902324671932036</v>
      </c>
      <c r="L68">
        <f t="shared" si="12"/>
        <v>6.3849227153687127E-2</v>
      </c>
      <c r="M68">
        <f t="shared" si="12"/>
        <v>3.5647881718103553</v>
      </c>
      <c r="N68">
        <f t="shared" si="12"/>
        <v>3.3991582582250484</v>
      </c>
      <c r="O68">
        <f t="shared" si="12"/>
        <v>3.67895308445534</v>
      </c>
      <c r="P68">
        <f t="shared" si="12"/>
        <v>2.3760769515853744</v>
      </c>
      <c r="Q68">
        <f t="shared" si="13"/>
        <v>231.23795556365837</v>
      </c>
      <c r="R68">
        <f t="shared" si="14"/>
        <v>98.950999999999993</v>
      </c>
      <c r="S68">
        <f t="shared" si="15"/>
        <v>0.42791850394456282</v>
      </c>
    </row>
    <row r="69" spans="1:19" x14ac:dyDescent="0.3">
      <c r="B69">
        <v>499</v>
      </c>
      <c r="C69">
        <f t="shared" si="12"/>
        <v>162.41588451920126</v>
      </c>
      <c r="D69">
        <f t="shared" si="12"/>
        <v>328.27107116260805</v>
      </c>
      <c r="E69">
        <f t="shared" si="12"/>
        <v>270.69957677890454</v>
      </c>
      <c r="F69">
        <f t="shared" si="12"/>
        <v>188.9325744500899</v>
      </c>
      <c r="G69">
        <f t="shared" si="12"/>
        <v>8.5169139483514336</v>
      </c>
      <c r="H69">
        <f t="shared" si="12"/>
        <v>420.16623139854676</v>
      </c>
      <c r="I69">
        <f t="shared" si="12"/>
        <v>548.37150879676244</v>
      </c>
      <c r="J69">
        <f t="shared" si="12"/>
        <v>107.50165035881093</v>
      </c>
      <c r="K69">
        <f t="shared" si="12"/>
        <v>65.19924292835934</v>
      </c>
      <c r="L69">
        <f t="shared" si="12"/>
        <v>9.5535971444623122</v>
      </c>
      <c r="M69">
        <f t="shared" si="12"/>
        <v>387.69191651026875</v>
      </c>
      <c r="N69">
        <f t="shared" si="12"/>
        <v>401.41277907657275</v>
      </c>
      <c r="O69">
        <f t="shared" si="12"/>
        <v>503.53889577437747</v>
      </c>
      <c r="P69">
        <f t="shared" si="12"/>
        <v>826.75811192094545</v>
      </c>
      <c r="Q69">
        <f t="shared" si="13"/>
        <v>4229.0299547682616</v>
      </c>
      <c r="R69">
        <f t="shared" si="14"/>
        <v>4159.0220399999998</v>
      </c>
      <c r="S69">
        <f t="shared" si="15"/>
        <v>0.98344586926150113</v>
      </c>
    </row>
    <row r="70" spans="1:19" x14ac:dyDescent="0.3">
      <c r="B70">
        <v>500</v>
      </c>
      <c r="C70">
        <f t="shared" si="12"/>
        <v>7.4555111270854866</v>
      </c>
      <c r="D70">
        <f t="shared" si="12"/>
        <v>16.912418268033978</v>
      </c>
      <c r="E70">
        <f t="shared" si="12"/>
        <v>14.108382640729801</v>
      </c>
      <c r="F70">
        <f t="shared" si="12"/>
        <v>5.4614587354025534</v>
      </c>
      <c r="G70">
        <f t="shared" si="12"/>
        <v>0.38848221284227252</v>
      </c>
      <c r="H70">
        <f t="shared" si="12"/>
        <v>10.452716245177319</v>
      </c>
      <c r="I70">
        <f t="shared" si="12"/>
        <v>7.6452838581374447</v>
      </c>
      <c r="J70">
        <f t="shared" si="12"/>
        <v>190.4918419058655</v>
      </c>
      <c r="K70">
        <f t="shared" si="12"/>
        <v>6.6839505008642508</v>
      </c>
      <c r="L70">
        <f t="shared" si="12"/>
        <v>0.62019702868198401</v>
      </c>
      <c r="M70">
        <f t="shared" si="12"/>
        <v>18.743553647649652</v>
      </c>
      <c r="N70">
        <f t="shared" si="12"/>
        <v>29.447083131818154</v>
      </c>
      <c r="O70">
        <f t="shared" si="12"/>
        <v>22.345023798221813</v>
      </c>
      <c r="P70">
        <f t="shared" si="12"/>
        <v>85.625659081364418</v>
      </c>
      <c r="Q70">
        <f t="shared" si="13"/>
        <v>416.38156218187459</v>
      </c>
      <c r="R70">
        <f t="shared" si="14"/>
        <v>266.43615</v>
      </c>
      <c r="S70">
        <f t="shared" si="15"/>
        <v>0.63988460152714743</v>
      </c>
    </row>
    <row r="71" spans="1:19" x14ac:dyDescent="0.3">
      <c r="B71">
        <v>513</v>
      </c>
      <c r="C71">
        <f t="shared" si="12"/>
        <v>4.9853988702147465</v>
      </c>
      <c r="D71">
        <f t="shared" si="12"/>
        <v>6.9202335499598719</v>
      </c>
      <c r="E71">
        <f t="shared" si="12"/>
        <v>4.7576056627166592</v>
      </c>
      <c r="F71">
        <f t="shared" si="12"/>
        <v>1.5632587844449986</v>
      </c>
      <c r="G71">
        <f t="shared" si="12"/>
        <v>0.1102952975870216</v>
      </c>
      <c r="H71">
        <f t="shared" si="12"/>
        <v>2.6994912449431774</v>
      </c>
      <c r="I71">
        <f t="shared" si="12"/>
        <v>1.9304409998398515</v>
      </c>
      <c r="J71">
        <f t="shared" si="12"/>
        <v>2.6756730953543961</v>
      </c>
      <c r="K71">
        <f t="shared" si="12"/>
        <v>45.220353881265567</v>
      </c>
      <c r="L71">
        <f t="shared" si="12"/>
        <v>0.19025421407658105</v>
      </c>
      <c r="M71">
        <f t="shared" si="12"/>
        <v>11.073704444842097</v>
      </c>
      <c r="N71">
        <f t="shared" si="12"/>
        <v>48.764458997471522</v>
      </c>
      <c r="O71">
        <f t="shared" si="12"/>
        <v>18.331724016920418</v>
      </c>
      <c r="P71">
        <f t="shared" si="12"/>
        <v>18.817776626077709</v>
      </c>
      <c r="Q71">
        <f t="shared" si="13"/>
        <v>168.04066968571462</v>
      </c>
      <c r="R71">
        <f t="shared" si="14"/>
        <v>91.250529999999998</v>
      </c>
      <c r="S71">
        <f t="shared" si="15"/>
        <v>0.54302646002699984</v>
      </c>
    </row>
    <row r="72" spans="1:19" x14ac:dyDescent="0.3">
      <c r="B72">
        <v>515</v>
      </c>
      <c r="C72">
        <f t="shared" si="12"/>
        <v>190.86065516903497</v>
      </c>
      <c r="D72">
        <f t="shared" si="12"/>
        <v>453.74335331481643</v>
      </c>
      <c r="E72">
        <f t="shared" si="12"/>
        <v>433.30197702605875</v>
      </c>
      <c r="F72">
        <f t="shared" si="12"/>
        <v>88.009391775664909</v>
      </c>
      <c r="G72">
        <f t="shared" si="12"/>
        <v>3.5173942516476009</v>
      </c>
      <c r="H72">
        <f t="shared" si="12"/>
        <v>199.58143116732637</v>
      </c>
      <c r="I72">
        <f t="shared" si="12"/>
        <v>78.743542283308457</v>
      </c>
      <c r="J72">
        <f t="shared" si="12"/>
        <v>71.679239923258336</v>
      </c>
      <c r="K72">
        <f t="shared" si="12"/>
        <v>61.818234571915191</v>
      </c>
      <c r="L72">
        <f t="shared" si="12"/>
        <v>29.53783962530585</v>
      </c>
      <c r="M72">
        <f t="shared" si="12"/>
        <v>375.77795623917814</v>
      </c>
      <c r="N72">
        <f t="shared" si="12"/>
        <v>413.69427221801823</v>
      </c>
      <c r="O72">
        <f t="shared" si="12"/>
        <v>640.30750254341217</v>
      </c>
      <c r="P72">
        <f t="shared" si="12"/>
        <v>671.68138755508073</v>
      </c>
      <c r="Q72">
        <f t="shared" si="13"/>
        <v>3712.254177664026</v>
      </c>
      <c r="R72">
        <f t="shared" si="14"/>
        <v>3151.4159800000002</v>
      </c>
      <c r="S72">
        <f t="shared" si="15"/>
        <v>0.84892246844559038</v>
      </c>
    </row>
    <row r="73" spans="1:19" x14ac:dyDescent="0.3">
      <c r="B73">
        <v>516</v>
      </c>
      <c r="C73">
        <f t="shared" si="12"/>
        <v>251.04702767594736</v>
      </c>
      <c r="D73">
        <f t="shared" si="12"/>
        <v>548.47608346471134</v>
      </c>
      <c r="E73">
        <f t="shared" si="12"/>
        <v>511.26797510923484</v>
      </c>
      <c r="F73">
        <f t="shared" si="12"/>
        <v>113.26373250700925</v>
      </c>
      <c r="G73">
        <f t="shared" si="12"/>
        <v>6.2215947553647162</v>
      </c>
      <c r="H73">
        <f t="shared" si="12"/>
        <v>207.26373327206312</v>
      </c>
      <c r="I73">
        <f t="shared" si="12"/>
        <v>95.525032171310272</v>
      </c>
      <c r="J73">
        <f t="shared" si="12"/>
        <v>60.688773337171078</v>
      </c>
      <c r="K73">
        <f t="shared" si="12"/>
        <v>78.634822825939722</v>
      </c>
      <c r="L73">
        <f t="shared" si="12"/>
        <v>15.134198212551414</v>
      </c>
      <c r="M73">
        <f t="shared" si="12"/>
        <v>845.3897238926213</v>
      </c>
      <c r="N73">
        <f t="shared" si="12"/>
        <v>628.29054479102456</v>
      </c>
      <c r="O73">
        <f t="shared" si="12"/>
        <v>911.41616767691721</v>
      </c>
      <c r="P73">
        <f t="shared" si="12"/>
        <v>691.00706975600713</v>
      </c>
      <c r="Q73">
        <f t="shared" si="13"/>
        <v>4963.626479447873</v>
      </c>
      <c r="R73">
        <f t="shared" si="14"/>
        <v>4185.9736700000003</v>
      </c>
      <c r="S73">
        <f t="shared" si="15"/>
        <v>0.84332970809391472</v>
      </c>
    </row>
    <row r="74" spans="1:19" x14ac:dyDescent="0.3">
      <c r="B74">
        <v>517</v>
      </c>
      <c r="C74">
        <f t="shared" si="12"/>
        <v>6.3924458895963143</v>
      </c>
      <c r="D74">
        <f t="shared" si="12"/>
        <v>12.737106527650447</v>
      </c>
      <c r="E74">
        <f t="shared" si="12"/>
        <v>10.437193659823304</v>
      </c>
      <c r="F74">
        <f t="shared" si="12"/>
        <v>3.7201658047649966</v>
      </c>
      <c r="G74">
        <f t="shared" si="12"/>
        <v>0.25353457068545088</v>
      </c>
      <c r="H74">
        <f t="shared" si="12"/>
        <v>6.2829355089379009</v>
      </c>
      <c r="I74">
        <f t="shared" si="12"/>
        <v>3.9288824202595123</v>
      </c>
      <c r="J74">
        <f t="shared" si="12"/>
        <v>2.7997496276479237</v>
      </c>
      <c r="K74">
        <f t="shared" si="12"/>
        <v>6.2273272664628916</v>
      </c>
      <c r="L74">
        <f t="shared" si="12"/>
        <v>0.6295137860893103</v>
      </c>
      <c r="M74">
        <f t="shared" si="12"/>
        <v>25.336368777767653</v>
      </c>
      <c r="N74">
        <f t="shared" si="12"/>
        <v>273.13035356250839</v>
      </c>
      <c r="O74">
        <f t="shared" si="12"/>
        <v>38.668935578476969</v>
      </c>
      <c r="P74">
        <f t="shared" si="12"/>
        <v>191.96682500900954</v>
      </c>
      <c r="Q74">
        <f t="shared" si="13"/>
        <v>582.51133798968067</v>
      </c>
      <c r="R74">
        <f t="shared" si="14"/>
        <v>305.32350000000002</v>
      </c>
      <c r="S74">
        <f t="shared" si="15"/>
        <v>0.52415031277109481</v>
      </c>
    </row>
    <row r="75" spans="1:19" x14ac:dyDescent="0.3">
      <c r="B75">
        <v>518</v>
      </c>
      <c r="C75">
        <f t="shared" si="12"/>
        <v>5.9956182409852117</v>
      </c>
      <c r="D75">
        <f t="shared" si="12"/>
        <v>10.84144487058917</v>
      </c>
      <c r="E75">
        <f t="shared" si="12"/>
        <v>8.7485272097717566</v>
      </c>
      <c r="F75">
        <f t="shared" si="12"/>
        <v>3.4327146741181229</v>
      </c>
      <c r="G75">
        <f t="shared" si="12"/>
        <v>0.23378607052424641</v>
      </c>
      <c r="H75">
        <f t="shared" si="12"/>
        <v>4.9111833348470624</v>
      </c>
      <c r="I75">
        <f t="shared" si="12"/>
        <v>3.8551667825143099</v>
      </c>
      <c r="J75">
        <f t="shared" si="12"/>
        <v>1.3399439336474208</v>
      </c>
      <c r="K75">
        <f t="shared" si="12"/>
        <v>2.1453267131039153</v>
      </c>
      <c r="L75">
        <f t="shared" si="12"/>
        <v>0.49206070800820095</v>
      </c>
      <c r="M75">
        <f t="shared" si="12"/>
        <v>21.996455202525468</v>
      </c>
      <c r="N75">
        <f t="shared" si="12"/>
        <v>25.966783601941664</v>
      </c>
      <c r="O75">
        <f t="shared" si="12"/>
        <v>135.76415076336804</v>
      </c>
      <c r="P75">
        <f t="shared" si="12"/>
        <v>19.603815577784374</v>
      </c>
      <c r="Q75">
        <f t="shared" si="13"/>
        <v>245.32697768372896</v>
      </c>
      <c r="R75">
        <f t="shared" si="14"/>
        <v>172.10543000000001</v>
      </c>
      <c r="S75">
        <f t="shared" si="15"/>
        <v>0.70153487245856494</v>
      </c>
    </row>
    <row r="76" spans="1:19" x14ac:dyDescent="0.3">
      <c r="B76">
        <v>519</v>
      </c>
      <c r="C76">
        <f t="shared" si="12"/>
        <v>1.9024831552168995</v>
      </c>
      <c r="D76">
        <f t="shared" si="12"/>
        <v>4.0130074151788628</v>
      </c>
      <c r="E76">
        <f t="shared" si="12"/>
        <v>3.4286064830534038</v>
      </c>
      <c r="F76">
        <f t="shared" si="12"/>
        <v>1.366976792890702</v>
      </c>
      <c r="G76">
        <f t="shared" si="12"/>
        <v>0.11128462394127286</v>
      </c>
      <c r="H76">
        <f t="shared" si="12"/>
        <v>2.147798717144819</v>
      </c>
      <c r="I76">
        <f t="shared" si="12"/>
        <v>2.0071386461213168</v>
      </c>
      <c r="J76">
        <f t="shared" si="12"/>
        <v>2.8573986885887619</v>
      </c>
      <c r="K76">
        <f t="shared" si="12"/>
        <v>1.421992692622855</v>
      </c>
      <c r="L76">
        <f t="shared" si="12"/>
        <v>0.19470358657442344</v>
      </c>
      <c r="M76">
        <f t="shared" si="12"/>
        <v>7.0090065964319583</v>
      </c>
      <c r="N76">
        <f t="shared" si="12"/>
        <v>48.445087650252148</v>
      </c>
      <c r="O76">
        <f t="shared" si="12"/>
        <v>12.033607701771373</v>
      </c>
      <c r="P76">
        <f t="shared" si="12"/>
        <v>120.82176599597909</v>
      </c>
      <c r="Q76">
        <f t="shared" si="13"/>
        <v>207.76085874576791</v>
      </c>
      <c r="R76">
        <f t="shared" si="14"/>
        <v>96.640860000000004</v>
      </c>
      <c r="S76">
        <f t="shared" si="15"/>
        <v>0.46515431531911966</v>
      </c>
    </row>
    <row r="77" spans="1:19" x14ac:dyDescent="0.3">
      <c r="A77" t="s">
        <v>18</v>
      </c>
      <c r="C77">
        <f>SUM(C63:C76)</f>
        <v>3149.578</v>
      </c>
      <c r="D77">
        <f t="shared" ref="D77:P77" si="16">SUM(D63:D76)</f>
        <v>3026.7680000000005</v>
      </c>
      <c r="E77">
        <f t="shared" si="16"/>
        <v>2624.5980000000009</v>
      </c>
      <c r="F77">
        <f t="shared" si="16"/>
        <v>1977.7259999999999</v>
      </c>
      <c r="G77">
        <f t="shared" si="16"/>
        <v>180.13000000000002</v>
      </c>
      <c r="H77">
        <f t="shared" si="16"/>
        <v>3484.9699999999993</v>
      </c>
      <c r="I77">
        <f t="shared" si="16"/>
        <v>911.82600000000014</v>
      </c>
      <c r="J77">
        <f t="shared" si="16"/>
        <v>536.34399999999982</v>
      </c>
      <c r="K77">
        <f t="shared" si="16"/>
        <v>348.24799999999999</v>
      </c>
      <c r="L77">
        <f t="shared" si="16"/>
        <v>68.835999999999984</v>
      </c>
      <c r="M77">
        <f t="shared" si="16"/>
        <v>2244.8480000000004</v>
      </c>
      <c r="N77">
        <f t="shared" si="16"/>
        <v>2307.2539999999995</v>
      </c>
      <c r="O77">
        <f t="shared" si="16"/>
        <v>2808.15</v>
      </c>
      <c r="P77">
        <f t="shared" si="16"/>
        <v>3245.01</v>
      </c>
      <c r="Q77">
        <f>SUM(Q63:Q76)</f>
        <v>26914.285999999996</v>
      </c>
      <c r="R77">
        <f>SUM(R63:R76)</f>
        <v>26914.28602</v>
      </c>
    </row>
    <row r="78" spans="1:19" x14ac:dyDescent="0.3">
      <c r="A78" t="s">
        <v>19</v>
      </c>
      <c r="C78">
        <f>C58</f>
        <v>3149.578</v>
      </c>
      <c r="D78">
        <f t="shared" ref="D78:P78" si="17">D58</f>
        <v>3026.768</v>
      </c>
      <c r="E78">
        <f t="shared" si="17"/>
        <v>2624.598</v>
      </c>
      <c r="F78">
        <f t="shared" si="17"/>
        <v>1977.7260000000001</v>
      </c>
      <c r="G78">
        <f t="shared" si="17"/>
        <v>180.13</v>
      </c>
      <c r="H78">
        <f t="shared" si="17"/>
        <v>3484.97</v>
      </c>
      <c r="I78">
        <f t="shared" si="17"/>
        <v>911.82600000000002</v>
      </c>
      <c r="J78">
        <f t="shared" si="17"/>
        <v>536.34400000000005</v>
      </c>
      <c r="K78">
        <f t="shared" si="17"/>
        <v>348.24799999999999</v>
      </c>
      <c r="L78">
        <f t="shared" si="17"/>
        <v>68.835999999999999</v>
      </c>
      <c r="M78">
        <f t="shared" si="17"/>
        <v>2244.848</v>
      </c>
      <c r="N78">
        <f t="shared" si="17"/>
        <v>2307.2539999999999</v>
      </c>
      <c r="O78">
        <f t="shared" si="17"/>
        <v>2808.15</v>
      </c>
      <c r="P78">
        <f t="shared" si="17"/>
        <v>3245.01</v>
      </c>
    </row>
    <row r="79" spans="1:19" x14ac:dyDescent="0.3">
      <c r="C79">
        <f>C78/C77</f>
        <v>1</v>
      </c>
      <c r="D79">
        <f t="shared" ref="D79:P79" si="18">D78/D77</f>
        <v>0.99999999999999989</v>
      </c>
      <c r="E79">
        <f t="shared" si="18"/>
        <v>0.99999999999999967</v>
      </c>
      <c r="F79">
        <f t="shared" si="18"/>
        <v>1.0000000000000002</v>
      </c>
      <c r="G79">
        <f t="shared" si="18"/>
        <v>0.99999999999999989</v>
      </c>
      <c r="H79">
        <f t="shared" si="18"/>
        <v>1.0000000000000002</v>
      </c>
      <c r="I79">
        <f t="shared" si="18"/>
        <v>0.99999999999999989</v>
      </c>
      <c r="J79">
        <f t="shared" si="18"/>
        <v>1.0000000000000004</v>
      </c>
      <c r="K79">
        <f t="shared" si="18"/>
        <v>1</v>
      </c>
      <c r="L79">
        <f t="shared" si="18"/>
        <v>1.0000000000000002</v>
      </c>
      <c r="M79">
        <f t="shared" si="18"/>
        <v>0.99999999999999978</v>
      </c>
      <c r="N79">
        <f t="shared" si="18"/>
        <v>1.0000000000000002</v>
      </c>
      <c r="O79">
        <f t="shared" si="18"/>
        <v>1</v>
      </c>
      <c r="P79">
        <f t="shared" si="18"/>
        <v>1</v>
      </c>
    </row>
    <row r="81" spans="1:19" x14ac:dyDescent="0.3">
      <c r="A81" s="1" t="s">
        <v>31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1380.7590427916557</v>
      </c>
      <c r="D83">
        <f t="shared" ref="D83:P83" si="19">D63*$S63</f>
        <v>274.82581523537237</v>
      </c>
      <c r="E83">
        <f t="shared" si="19"/>
        <v>127.25431971977928</v>
      </c>
      <c r="F83">
        <f t="shared" si="19"/>
        <v>38.033974579225251</v>
      </c>
      <c r="G83">
        <f t="shared" si="19"/>
        <v>2.7210068088090176</v>
      </c>
      <c r="H83">
        <f t="shared" si="19"/>
        <v>53.887654675197609</v>
      </c>
      <c r="I83">
        <f t="shared" si="19"/>
        <v>17.080654106651519</v>
      </c>
      <c r="J83">
        <f t="shared" si="19"/>
        <v>9.6991621023694528</v>
      </c>
      <c r="K83">
        <f t="shared" si="19"/>
        <v>17.746529161619033</v>
      </c>
      <c r="L83">
        <f t="shared" si="19"/>
        <v>2.1564503280652088</v>
      </c>
      <c r="M83">
        <f t="shared" si="19"/>
        <v>125.77348723155977</v>
      </c>
      <c r="N83">
        <f t="shared" si="19"/>
        <v>95.632127823054191</v>
      </c>
      <c r="O83">
        <f t="shared" si="19"/>
        <v>97.056617380774682</v>
      </c>
      <c r="P83">
        <f t="shared" si="19"/>
        <v>64.817988055866877</v>
      </c>
      <c r="Q83">
        <f>SUM(C83:P83)</f>
        <v>2307.4448299999999</v>
      </c>
      <c r="R83">
        <f>R23</f>
        <v>2307.4448299999999</v>
      </c>
      <c r="S83">
        <f>R83/Q83</f>
        <v>1</v>
      </c>
    </row>
    <row r="84" spans="1:19" x14ac:dyDescent="0.3">
      <c r="B84">
        <v>264</v>
      </c>
      <c r="C84">
        <f t="shared" ref="C84:P96" si="20">C64*$S64</f>
        <v>11.577029503302976</v>
      </c>
      <c r="D84">
        <f t="shared" si="20"/>
        <v>157.66357826995224</v>
      </c>
      <c r="E84">
        <f t="shared" si="20"/>
        <v>24.400444629034073</v>
      </c>
      <c r="F84">
        <f t="shared" si="20"/>
        <v>6.4914351800329291</v>
      </c>
      <c r="G84">
        <f t="shared" si="20"/>
        <v>0.4715305044741428</v>
      </c>
      <c r="H84">
        <f t="shared" si="20"/>
        <v>7.4327062023538897</v>
      </c>
      <c r="I84">
        <f t="shared" si="20"/>
        <v>1.5167557517793315</v>
      </c>
      <c r="J84">
        <f t="shared" si="20"/>
        <v>1.1099360322193443</v>
      </c>
      <c r="K84">
        <f t="shared" si="20"/>
        <v>1.0123962710409291</v>
      </c>
      <c r="L84">
        <f t="shared" si="20"/>
        <v>0.31688851521347416</v>
      </c>
      <c r="M84">
        <f t="shared" si="20"/>
        <v>18.41426943444052</v>
      </c>
      <c r="N84">
        <f t="shared" si="20"/>
        <v>10.31038622691249</v>
      </c>
      <c r="O84">
        <f t="shared" si="20"/>
        <v>12.472586130995968</v>
      </c>
      <c r="P84">
        <f t="shared" si="20"/>
        <v>7.8558773482477076</v>
      </c>
      <c r="Q84">
        <f t="shared" ref="Q84:Q96" si="21">SUM(C84:P84)</f>
        <v>261.04582000000005</v>
      </c>
      <c r="R84">
        <f t="shared" ref="R84:R96" si="22">R24</f>
        <v>261.04581999999999</v>
      </c>
      <c r="S84">
        <f t="shared" ref="S84:S96" si="23">R84/Q84</f>
        <v>0.99999999999999978</v>
      </c>
    </row>
    <row r="85" spans="1:19" x14ac:dyDescent="0.3">
      <c r="B85">
        <v>269</v>
      </c>
      <c r="C85">
        <f t="shared" si="20"/>
        <v>2.4721840837029658</v>
      </c>
      <c r="D85">
        <f t="shared" si="20"/>
        <v>11.359711542621111</v>
      </c>
      <c r="E85">
        <f t="shared" si="20"/>
        <v>27.487317844266819</v>
      </c>
      <c r="F85">
        <f t="shared" si="20"/>
        <v>3.0699337659623267</v>
      </c>
      <c r="G85">
        <f t="shared" si="20"/>
        <v>0.2595829813722117</v>
      </c>
      <c r="H85">
        <f t="shared" si="20"/>
        <v>3.2291183912881047</v>
      </c>
      <c r="I85">
        <f t="shared" si="20"/>
        <v>0.62236655942307029</v>
      </c>
      <c r="J85">
        <f t="shared" si="20"/>
        <v>0.4331227385260385</v>
      </c>
      <c r="K85">
        <f t="shared" si="20"/>
        <v>0.33427408850740242</v>
      </c>
      <c r="L85">
        <f t="shared" si="20"/>
        <v>0.1188099033309782</v>
      </c>
      <c r="M85">
        <f t="shared" si="20"/>
        <v>7.075051197401435</v>
      </c>
      <c r="N85">
        <f t="shared" si="20"/>
        <v>4.4823410944136501</v>
      </c>
      <c r="O85">
        <f t="shared" si="20"/>
        <v>5.2396427481366956</v>
      </c>
      <c r="P85">
        <f t="shared" si="20"/>
        <v>3.120743061047178</v>
      </c>
      <c r="Q85">
        <f t="shared" si="21"/>
        <v>69.30419999999998</v>
      </c>
      <c r="R85">
        <f t="shared" si="22"/>
        <v>69.304199999999994</v>
      </c>
      <c r="S85">
        <f t="shared" si="23"/>
        <v>1.0000000000000002</v>
      </c>
    </row>
    <row r="86" spans="1:19" x14ac:dyDescent="0.3">
      <c r="B86">
        <v>271</v>
      </c>
      <c r="C86">
        <f t="shared" si="20"/>
        <v>26.955480469808922</v>
      </c>
      <c r="D86">
        <f t="shared" si="20"/>
        <v>95.901185446262105</v>
      </c>
      <c r="E86">
        <f t="shared" si="20"/>
        <v>112.74233494433518</v>
      </c>
      <c r="F86">
        <f t="shared" si="20"/>
        <v>314.98922293116709</v>
      </c>
      <c r="G86">
        <f t="shared" si="20"/>
        <v>6.5163659726130385</v>
      </c>
      <c r="H86">
        <f t="shared" si="20"/>
        <v>146.24577522345677</v>
      </c>
      <c r="I86">
        <f t="shared" si="20"/>
        <v>13.916305037075851</v>
      </c>
      <c r="J86">
        <f t="shared" si="20"/>
        <v>6.0995572965003797</v>
      </c>
      <c r="K86">
        <f t="shared" si="20"/>
        <v>3.3306505603202674</v>
      </c>
      <c r="L86">
        <f t="shared" si="20"/>
        <v>0.70462807285076856</v>
      </c>
      <c r="M86">
        <f t="shared" si="20"/>
        <v>51.53226610716947</v>
      </c>
      <c r="N86">
        <f t="shared" si="20"/>
        <v>46.129917886891619</v>
      </c>
      <c r="O86">
        <f t="shared" si="20"/>
        <v>50.14987502559417</v>
      </c>
      <c r="P86">
        <f t="shared" si="20"/>
        <v>40.371915025954443</v>
      </c>
      <c r="Q86">
        <f t="shared" si="21"/>
        <v>915.58547999999996</v>
      </c>
      <c r="R86">
        <f t="shared" si="22"/>
        <v>915.58547999999996</v>
      </c>
      <c r="S86">
        <f t="shared" si="23"/>
        <v>1</v>
      </c>
    </row>
    <row r="87" spans="1:19" x14ac:dyDescent="0.3">
      <c r="B87">
        <v>272</v>
      </c>
      <c r="C87">
        <f t="shared" si="20"/>
        <v>466.48154678924163</v>
      </c>
      <c r="D87">
        <f t="shared" si="20"/>
        <v>1283.1672701353971</v>
      </c>
      <c r="E87">
        <f t="shared" si="20"/>
        <v>1488.1198423453611</v>
      </c>
      <c r="F87">
        <f t="shared" si="20"/>
        <v>1780.5152287230101</v>
      </c>
      <c r="G87">
        <f t="shared" si="20"/>
        <v>226.94697455578992</v>
      </c>
      <c r="H87">
        <f t="shared" si="20"/>
        <v>3336.4860223042347</v>
      </c>
      <c r="I87">
        <f t="shared" si="20"/>
        <v>190.24806408337338</v>
      </c>
      <c r="J87">
        <f t="shared" si="20"/>
        <v>110.28922110790754</v>
      </c>
      <c r="K87">
        <f t="shared" si="20"/>
        <v>72.44996333184406</v>
      </c>
      <c r="L87">
        <f t="shared" si="20"/>
        <v>11.701934503022724</v>
      </c>
      <c r="M87">
        <f t="shared" si="20"/>
        <v>395.88613708456398</v>
      </c>
      <c r="N87">
        <f t="shared" si="20"/>
        <v>328.09421069592605</v>
      </c>
      <c r="O87">
        <f t="shared" si="20"/>
        <v>445.19196306968416</v>
      </c>
      <c r="P87">
        <f t="shared" si="20"/>
        <v>698.20815127064463</v>
      </c>
      <c r="Q87">
        <f t="shared" si="21"/>
        <v>10833.786530000001</v>
      </c>
      <c r="R87">
        <f t="shared" si="22"/>
        <v>10833.786529999999</v>
      </c>
      <c r="S87">
        <f t="shared" si="23"/>
        <v>0.99999999999999978</v>
      </c>
    </row>
    <row r="88" spans="1:19" x14ac:dyDescent="0.3">
      <c r="B88">
        <v>274</v>
      </c>
      <c r="C88">
        <f t="shared" si="20"/>
        <v>0.69966523958732674</v>
      </c>
      <c r="D88">
        <f t="shared" si="20"/>
        <v>2.0843760253905153</v>
      </c>
      <c r="E88">
        <f t="shared" si="20"/>
        <v>2.1034162944827499</v>
      </c>
      <c r="F88">
        <f t="shared" si="20"/>
        <v>2.2703577679278304</v>
      </c>
      <c r="G88">
        <f t="shared" si="20"/>
        <v>0.18295129429319801</v>
      </c>
      <c r="H88">
        <f t="shared" si="20"/>
        <v>85.304989040221699</v>
      </c>
      <c r="I88">
        <f t="shared" si="20"/>
        <v>0.44005594429163791</v>
      </c>
      <c r="J88">
        <f t="shared" si="20"/>
        <v>0.16024354060708246</v>
      </c>
      <c r="K88">
        <f t="shared" si="20"/>
        <v>0.10656165518354933</v>
      </c>
      <c r="L88">
        <f t="shared" si="20"/>
        <v>2.7322265761622354E-2</v>
      </c>
      <c r="M88">
        <f t="shared" si="20"/>
        <v>1.5254388213603605</v>
      </c>
      <c r="N88">
        <f t="shared" si="20"/>
        <v>1.4545627165304686</v>
      </c>
      <c r="O88">
        <f t="shared" si="20"/>
        <v>1.574292099982364</v>
      </c>
      <c r="P88">
        <f t="shared" si="20"/>
        <v>1.0167672943795709</v>
      </c>
      <c r="Q88">
        <f t="shared" si="21"/>
        <v>98.951000000000008</v>
      </c>
      <c r="R88">
        <f t="shared" si="22"/>
        <v>98.950999999999993</v>
      </c>
      <c r="S88">
        <f t="shared" si="23"/>
        <v>0.99999999999999989</v>
      </c>
    </row>
    <row r="89" spans="1:19" x14ac:dyDescent="0.3">
      <c r="B89">
        <v>499</v>
      </c>
      <c r="C89">
        <f t="shared" si="20"/>
        <v>159.72723073286147</v>
      </c>
      <c r="D89">
        <f t="shared" si="20"/>
        <v>322.83682893291518</v>
      </c>
      <c r="E89">
        <f t="shared" si="20"/>
        <v>266.21838059405025</v>
      </c>
      <c r="F89">
        <f t="shared" si="20"/>
        <v>185.80495991188195</v>
      </c>
      <c r="G89">
        <f t="shared" si="20"/>
        <v>8.37592384136188</v>
      </c>
      <c r="H89">
        <f t="shared" si="20"/>
        <v>413.21074467207285</v>
      </c>
      <c r="I89">
        <f t="shared" si="20"/>
        <v>539.29369514687301</v>
      </c>
      <c r="J89">
        <f t="shared" si="20"/>
        <v>105.72205398416678</v>
      </c>
      <c r="K89">
        <f t="shared" si="20"/>
        <v>64.119926136872124</v>
      </c>
      <c r="L89">
        <f t="shared" si="20"/>
        <v>9.3954456483099342</v>
      </c>
      <c r="M89">
        <f t="shared" si="20"/>
        <v>381.2740138380986</v>
      </c>
      <c r="N89">
        <f t="shared" si="20"/>
        <v>394.76773945163501</v>
      </c>
      <c r="O89">
        <f t="shared" si="20"/>
        <v>495.20324706180907</v>
      </c>
      <c r="P89">
        <f t="shared" si="20"/>
        <v>813.07185004709163</v>
      </c>
      <c r="Q89">
        <f t="shared" si="21"/>
        <v>4159.0220399999998</v>
      </c>
      <c r="R89">
        <f t="shared" si="22"/>
        <v>4159.0220399999998</v>
      </c>
      <c r="S89">
        <f t="shared" si="23"/>
        <v>1</v>
      </c>
    </row>
    <row r="90" spans="1:19" x14ac:dyDescent="0.3">
      <c r="B90">
        <v>500</v>
      </c>
      <c r="C90">
        <f t="shared" si="20"/>
        <v>4.7706667667363103</v>
      </c>
      <c r="D90">
        <f t="shared" si="20"/>
        <v>10.82199602430137</v>
      </c>
      <c r="E90">
        <f t="shared" si="20"/>
        <v>9.0277368042559125</v>
      </c>
      <c r="F90">
        <f t="shared" si="20"/>
        <v>3.4947033466600215</v>
      </c>
      <c r="G90">
        <f t="shared" si="20"/>
        <v>0.24858378596496203</v>
      </c>
      <c r="H90">
        <f t="shared" si="20"/>
        <v>6.6885321694216291</v>
      </c>
      <c r="I90">
        <f t="shared" si="20"/>
        <v>4.8920994151262116</v>
      </c>
      <c r="J90">
        <f t="shared" si="20"/>
        <v>121.89279635210711</v>
      </c>
      <c r="K90">
        <f t="shared" si="20"/>
        <v>4.2769570028726989</v>
      </c>
      <c r="L90">
        <f t="shared" si="20"/>
        <v>0.39685452856649217</v>
      </c>
      <c r="M90">
        <f t="shared" si="20"/>
        <v>11.993711357029008</v>
      </c>
      <c r="N90">
        <f t="shared" si="20"/>
        <v>18.842735055940246</v>
      </c>
      <c r="O90">
        <f t="shared" si="20"/>
        <v>14.298236649239792</v>
      </c>
      <c r="P90">
        <f t="shared" si="20"/>
        <v>54.790540741778244</v>
      </c>
      <c r="Q90">
        <f t="shared" si="21"/>
        <v>266.43615</v>
      </c>
      <c r="R90">
        <f t="shared" si="22"/>
        <v>266.43615</v>
      </c>
      <c r="S90">
        <f t="shared" si="23"/>
        <v>1</v>
      </c>
    </row>
    <row r="91" spans="1:19" x14ac:dyDescent="0.3">
      <c r="B91">
        <v>513</v>
      </c>
      <c r="C91">
        <f t="shared" si="20"/>
        <v>2.7072035003153183</v>
      </c>
      <c r="D91">
        <f t="shared" si="20"/>
        <v>3.7578699271947875</v>
      </c>
      <c r="E91">
        <f t="shared" si="20"/>
        <v>2.5835057612294361</v>
      </c>
      <c r="F91">
        <f t="shared" si="20"/>
        <v>0.84889088382327837</v>
      </c>
      <c r="G91">
        <f t="shared" si="20"/>
        <v>5.9893265006304833E-2</v>
      </c>
      <c r="H91">
        <f t="shared" si="20"/>
        <v>1.4658951746153723</v>
      </c>
      <c r="I91">
        <f t="shared" si="20"/>
        <v>1.0482805424340167</v>
      </c>
      <c r="J91">
        <f t="shared" si="20"/>
        <v>1.452961289159783</v>
      </c>
      <c r="K91">
        <f t="shared" si="20"/>
        <v>24.555848689311844</v>
      </c>
      <c r="L91">
        <f t="shared" si="20"/>
        <v>0.10331307237522482</v>
      </c>
      <c r="M91">
        <f t="shared" si="20"/>
        <v>6.0133145240678569</v>
      </c>
      <c r="N91">
        <f t="shared" si="20"/>
        <v>26.480391544528743</v>
      </c>
      <c r="O91">
        <f t="shared" si="20"/>
        <v>9.9546111991002277</v>
      </c>
      <c r="P91">
        <f t="shared" si="20"/>
        <v>10.218550626837798</v>
      </c>
      <c r="Q91">
        <f t="shared" si="21"/>
        <v>91.250529999999998</v>
      </c>
      <c r="R91">
        <f t="shared" si="22"/>
        <v>91.250529999999998</v>
      </c>
      <c r="S91">
        <f t="shared" si="23"/>
        <v>1</v>
      </c>
    </row>
    <row r="92" spans="1:19" x14ac:dyDescent="0.3">
      <c r="B92">
        <v>515</v>
      </c>
      <c r="C92">
        <f t="shared" si="20"/>
        <v>162.02589851523979</v>
      </c>
      <c r="D92">
        <f t="shared" si="20"/>
        <v>385.1929275367936</v>
      </c>
      <c r="E92">
        <f t="shared" si="20"/>
        <v>367.83978391931629</v>
      </c>
      <c r="F92">
        <f t="shared" si="20"/>
        <v>74.713150112592501</v>
      </c>
      <c r="G92">
        <f t="shared" si="20"/>
        <v>2.9859950106050115</v>
      </c>
      <c r="H92">
        <f t="shared" si="20"/>
        <v>169.4291612024704</v>
      </c>
      <c r="I92">
        <f t="shared" si="20"/>
        <v>66.847162289295937</v>
      </c>
      <c r="J92">
        <f t="shared" si="20"/>
        <v>60.850117291956181</v>
      </c>
      <c r="K92">
        <f t="shared" si="20"/>
        <v>52.478888287738776</v>
      </c>
      <c r="L92">
        <f t="shared" si="20"/>
        <v>25.075335727264616</v>
      </c>
      <c r="M92">
        <f t="shared" si="20"/>
        <v>319.00635019800217</v>
      </c>
      <c r="N92">
        <f t="shared" si="20"/>
        <v>351.19436275312205</v>
      </c>
      <c r="O92">
        <f t="shared" si="20"/>
        <v>543.57142562338458</v>
      </c>
      <c r="P92">
        <f t="shared" si="20"/>
        <v>570.20542153221834</v>
      </c>
      <c r="Q92">
        <f t="shared" si="21"/>
        <v>3151.4159800000002</v>
      </c>
      <c r="R92">
        <f t="shared" si="22"/>
        <v>3151.4159800000002</v>
      </c>
      <c r="S92">
        <f t="shared" si="23"/>
        <v>1</v>
      </c>
    </row>
    <row r="93" spans="1:19" x14ac:dyDescent="0.3">
      <c r="B93">
        <v>516</v>
      </c>
      <c r="C93">
        <f t="shared" si="20"/>
        <v>211.71541656780161</v>
      </c>
      <c r="D93">
        <f t="shared" si="20"/>
        <v>462.54617536478861</v>
      </c>
      <c r="E93">
        <f t="shared" si="20"/>
        <v>431.16747220663785</v>
      </c>
      <c r="F93">
        <f t="shared" si="20"/>
        <v>95.518670472763347</v>
      </c>
      <c r="G93">
        <f t="shared" si="20"/>
        <v>5.2468556889203573</v>
      </c>
      <c r="H93">
        <f t="shared" si="20"/>
        <v>174.791663678784</v>
      </c>
      <c r="I93">
        <f t="shared" si="20"/>
        <v>80.5590974966929</v>
      </c>
      <c r="J93">
        <f t="shared" si="20"/>
        <v>51.18064550301424</v>
      </c>
      <c r="K93">
        <f t="shared" si="20"/>
        <v>66.315082179816443</v>
      </c>
      <c r="L93">
        <f t="shared" si="20"/>
        <v>12.76311896082643</v>
      </c>
      <c r="M93">
        <f t="shared" si="20"/>
        <v>712.94226907595953</v>
      </c>
      <c r="N93">
        <f t="shared" si="20"/>
        <v>529.85608173678145</v>
      </c>
      <c r="O93">
        <f t="shared" si="20"/>
        <v>768.62433063904905</v>
      </c>
      <c r="P93">
        <f t="shared" si="20"/>
        <v>582.7467904281649</v>
      </c>
      <c r="Q93">
        <f t="shared" si="21"/>
        <v>4185.9736700000003</v>
      </c>
      <c r="R93">
        <f t="shared" si="22"/>
        <v>4185.9736700000003</v>
      </c>
      <c r="S93">
        <f t="shared" si="23"/>
        <v>1</v>
      </c>
    </row>
    <row r="94" spans="1:19" x14ac:dyDescent="0.3">
      <c r="B94">
        <v>517</v>
      </c>
      <c r="C94">
        <f t="shared" si="20"/>
        <v>3.3506025124042074</v>
      </c>
      <c r="D94">
        <f t="shared" si="20"/>
        <v>6.6761583702667346</v>
      </c>
      <c r="E94">
        <f t="shared" si="20"/>
        <v>5.4706583212488722</v>
      </c>
      <c r="F94">
        <f t="shared" si="20"/>
        <v>1.9499260701279046</v>
      </c>
      <c r="G94">
        <f t="shared" si="20"/>
        <v>0.13289022452306432</v>
      </c>
      <c r="H94">
        <f t="shared" si="20"/>
        <v>3.2932026121304183</v>
      </c>
      <c r="I94">
        <f t="shared" si="20"/>
        <v>2.0593249494198793</v>
      </c>
      <c r="J94">
        <f t="shared" si="20"/>
        <v>1.4674896430124154</v>
      </c>
      <c r="K94">
        <f t="shared" si="20"/>
        <v>3.2640555344444913</v>
      </c>
      <c r="L94">
        <f t="shared" si="20"/>
        <v>0.32995984787242805</v>
      </c>
      <c r="M94">
        <f t="shared" si="20"/>
        <v>13.280065619350717</v>
      </c>
      <c r="N94">
        <f t="shared" si="20"/>
        <v>143.16136024706847</v>
      </c>
      <c r="O94">
        <f t="shared" si="20"/>
        <v>20.268334677984019</v>
      </c>
      <c r="P94">
        <f t="shared" si="20"/>
        <v>100.61947137014637</v>
      </c>
      <c r="Q94">
        <f t="shared" si="21"/>
        <v>305.32350000000002</v>
      </c>
      <c r="R94">
        <f t="shared" si="22"/>
        <v>305.32350000000002</v>
      </c>
      <c r="S94">
        <f t="shared" si="23"/>
        <v>1</v>
      </c>
    </row>
    <row r="95" spans="1:19" x14ac:dyDescent="0.3">
      <c r="B95">
        <v>518</v>
      </c>
      <c r="C95">
        <f t="shared" si="20"/>
        <v>4.206135277999806</v>
      </c>
      <c r="D95">
        <f t="shared" si="20"/>
        <v>7.6056516445553362</v>
      </c>
      <c r="E95">
        <f t="shared" si="20"/>
        <v>6.1373969203075145</v>
      </c>
      <c r="F95">
        <f t="shared" si="20"/>
        <v>2.4081690510941018</v>
      </c>
      <c r="G95">
        <f t="shared" si="20"/>
        <v>0.16400908116781626</v>
      </c>
      <c r="H95">
        <f t="shared" si="20"/>
        <v>3.4453663744325635</v>
      </c>
      <c r="I95">
        <f t="shared" si="20"/>
        <v>2.7045339370776724</v>
      </c>
      <c r="J95">
        <f t="shared" si="20"/>
        <v>0.94001739659297112</v>
      </c>
      <c r="K95">
        <f t="shared" si="20"/>
        <v>1.5050215020593076</v>
      </c>
      <c r="L95">
        <f t="shared" si="20"/>
        <v>0.3451977460344044</v>
      </c>
      <c r="M95">
        <f t="shared" si="20"/>
        <v>15.431280395044242</v>
      </c>
      <c r="N95">
        <f t="shared" si="20"/>
        <v>18.2166042223473</v>
      </c>
      <c r="O95">
        <f t="shared" si="20"/>
        <v>95.243286190224779</v>
      </c>
      <c r="P95">
        <f t="shared" si="20"/>
        <v>13.752760261062189</v>
      </c>
      <c r="Q95">
        <f t="shared" si="21"/>
        <v>172.10543000000001</v>
      </c>
      <c r="R95">
        <f t="shared" si="22"/>
        <v>172.10543000000001</v>
      </c>
      <c r="S95">
        <f t="shared" si="23"/>
        <v>1</v>
      </c>
    </row>
    <row r="96" spans="1:19" x14ac:dyDescent="0.3">
      <c r="B96">
        <v>519</v>
      </c>
      <c r="C96">
        <f t="shared" si="20"/>
        <v>0.88494824947107531</v>
      </c>
      <c r="D96">
        <f t="shared" si="20"/>
        <v>1.8666677165780741</v>
      </c>
      <c r="E96">
        <f t="shared" si="20"/>
        <v>1.5948311011234009</v>
      </c>
      <c r="F96">
        <f t="shared" si="20"/>
        <v>0.63585515415420046</v>
      </c>
      <c r="G96">
        <f t="shared" si="20"/>
        <v>5.176452305494849E-2</v>
      </c>
      <c r="H96">
        <f t="shared" si="20"/>
        <v>0.9990578417167818</v>
      </c>
      <c r="I96">
        <f t="shared" si="20"/>
        <v>0.93362920268710592</v>
      </c>
      <c r="J96">
        <f t="shared" si="20"/>
        <v>1.329131330584256</v>
      </c>
      <c r="K96">
        <f t="shared" si="20"/>
        <v>0.66144603732577545</v>
      </c>
      <c r="L96">
        <f t="shared" si="20"/>
        <v>9.0567213503202876E-2</v>
      </c>
      <c r="M96">
        <f t="shared" si="20"/>
        <v>3.2602696644305009</v>
      </c>
      <c r="N96">
        <f t="shared" si="20"/>
        <v>22.534441576527776</v>
      </c>
      <c r="O96">
        <f t="shared" si="20"/>
        <v>5.5974845513363487</v>
      </c>
      <c r="P96">
        <f t="shared" si="20"/>
        <v>56.200765837506552</v>
      </c>
      <c r="Q96">
        <f t="shared" si="21"/>
        <v>96.640860000000004</v>
      </c>
      <c r="R96">
        <f t="shared" si="22"/>
        <v>96.640860000000004</v>
      </c>
      <c r="S96">
        <f t="shared" si="23"/>
        <v>1</v>
      </c>
    </row>
    <row r="97" spans="1:19" x14ac:dyDescent="0.3">
      <c r="A97" t="s">
        <v>18</v>
      </c>
      <c r="C97">
        <f>SUM(C83:C96)</f>
        <v>2438.3330510001292</v>
      </c>
      <c r="D97">
        <f t="shared" ref="D97:P97" si="24">SUM(D83:D96)</f>
        <v>3026.3062121723888</v>
      </c>
      <c r="E97">
        <f t="shared" si="24"/>
        <v>2872.1474414054278</v>
      </c>
      <c r="F97">
        <f t="shared" si="24"/>
        <v>2510.7444779504231</v>
      </c>
      <c r="G97">
        <f t="shared" si="24"/>
        <v>254.36432753795589</v>
      </c>
      <c r="H97">
        <f t="shared" si="24"/>
        <v>4405.9098895623974</v>
      </c>
      <c r="I97">
        <f t="shared" si="24"/>
        <v>922.16202446220166</v>
      </c>
      <c r="J97">
        <f t="shared" si="24"/>
        <v>472.62645560872352</v>
      </c>
      <c r="K97">
        <f t="shared" si="24"/>
        <v>312.15760043895671</v>
      </c>
      <c r="L97">
        <f t="shared" si="24"/>
        <v>63.525826332997511</v>
      </c>
      <c r="M97">
        <f t="shared" si="24"/>
        <v>2063.4079245484781</v>
      </c>
      <c r="N97">
        <f t="shared" si="24"/>
        <v>1991.1572630316796</v>
      </c>
      <c r="O97">
        <f t="shared" si="24"/>
        <v>2564.445933047296</v>
      </c>
      <c r="P97">
        <f t="shared" si="24"/>
        <v>3016.9975929009465</v>
      </c>
      <c r="Q97">
        <f>SUM(C97:P97)</f>
        <v>26914.28602</v>
      </c>
      <c r="R97">
        <f>SUM(R83:R96)</f>
        <v>26914.28602</v>
      </c>
    </row>
    <row r="98" spans="1:19" x14ac:dyDescent="0.3">
      <c r="A98" t="s">
        <v>19</v>
      </c>
      <c r="C98">
        <f>C58</f>
        <v>3149.578</v>
      </c>
      <c r="D98">
        <f t="shared" ref="D98:P98" si="25">D58</f>
        <v>3026.768</v>
      </c>
      <c r="E98">
        <f t="shared" si="25"/>
        <v>2624.598</v>
      </c>
      <c r="F98">
        <f t="shared" si="25"/>
        <v>1977.7260000000001</v>
      </c>
      <c r="G98">
        <f t="shared" si="25"/>
        <v>180.13</v>
      </c>
      <c r="H98">
        <f t="shared" si="25"/>
        <v>3484.97</v>
      </c>
      <c r="I98">
        <f t="shared" si="25"/>
        <v>911.82600000000002</v>
      </c>
      <c r="J98">
        <f t="shared" si="25"/>
        <v>536.34400000000005</v>
      </c>
      <c r="K98">
        <f t="shared" si="25"/>
        <v>348.24799999999999</v>
      </c>
      <c r="L98">
        <f t="shared" si="25"/>
        <v>68.835999999999999</v>
      </c>
      <c r="M98">
        <f t="shared" si="25"/>
        <v>2244.848</v>
      </c>
      <c r="N98">
        <f t="shared" si="25"/>
        <v>2307.2539999999999</v>
      </c>
      <c r="O98">
        <f t="shared" si="25"/>
        <v>2808.15</v>
      </c>
      <c r="P98">
        <f t="shared" si="25"/>
        <v>3245.01</v>
      </c>
    </row>
    <row r="99" spans="1:19" x14ac:dyDescent="0.3">
      <c r="C99">
        <f>C98/C97</f>
        <v>1.2916931092363038</v>
      </c>
      <c r="D99">
        <f t="shared" ref="D99:P99" si="26">D98/D97</f>
        <v>1.0001525912433296</v>
      </c>
      <c r="E99">
        <f t="shared" si="26"/>
        <v>0.91381032956849373</v>
      </c>
      <c r="F99">
        <f t="shared" si="26"/>
        <v>0.78770500836248458</v>
      </c>
      <c r="G99">
        <f t="shared" si="26"/>
        <v>0.70815747531705775</v>
      </c>
      <c r="H99">
        <f t="shared" si="26"/>
        <v>0.79097623132418016</v>
      </c>
      <c r="I99">
        <f t="shared" si="26"/>
        <v>0.98879153100212569</v>
      </c>
      <c r="J99">
        <f t="shared" si="26"/>
        <v>1.1348158649079663</v>
      </c>
      <c r="K99">
        <f t="shared" si="26"/>
        <v>1.1156159565241817</v>
      </c>
      <c r="L99">
        <f t="shared" si="26"/>
        <v>1.0835907846230439</v>
      </c>
      <c r="M99">
        <f t="shared" si="26"/>
        <v>1.087932237388894</v>
      </c>
      <c r="N99">
        <f t="shared" si="26"/>
        <v>1.158750261888928</v>
      </c>
      <c r="O99">
        <f t="shared" si="26"/>
        <v>1.0950318600256523</v>
      </c>
      <c r="P99">
        <f t="shared" si="26"/>
        <v>1.0755759327205203</v>
      </c>
    </row>
    <row r="101" spans="1:19" x14ac:dyDescent="0.3">
      <c r="A101" s="1" t="s">
        <v>62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1783.5169410896963</v>
      </c>
      <c r="D103">
        <f t="shared" ref="D103:P103" si="27">D83*D$99</f>
        <v>274.86775124821821</v>
      </c>
      <c r="E103">
        <f t="shared" si="27"/>
        <v>116.28631184214596</v>
      </c>
      <c r="F103">
        <f t="shared" si="27"/>
        <v>29.959552263987153</v>
      </c>
      <c r="G103">
        <f t="shared" si="27"/>
        <v>1.926901312046718</v>
      </c>
      <c r="H103">
        <f t="shared" si="27"/>
        <v>42.623854009886642</v>
      </c>
      <c r="I103">
        <f t="shared" si="27"/>
        <v>16.889206124633702</v>
      </c>
      <c r="J103">
        <f t="shared" si="27"/>
        <v>11.00676303008296</v>
      </c>
      <c r="K103">
        <f t="shared" si="27"/>
        <v>19.798311105623903</v>
      </c>
      <c r="L103">
        <f t="shared" si="27"/>
        <v>2.3367097029888</v>
      </c>
      <c r="M103">
        <f t="shared" si="27"/>
        <v>136.83303136803431</v>
      </c>
      <c r="N103">
        <f t="shared" si="27"/>
        <v>110.81375315995949</v>
      </c>
      <c r="O103">
        <f t="shared" si="27"/>
        <v>106.28008825826775</v>
      </c>
      <c r="P103">
        <f t="shared" si="27"/>
        <v>69.716667960256558</v>
      </c>
      <c r="Q103">
        <f>SUM(C103:P103)</f>
        <v>2722.855842475828</v>
      </c>
      <c r="R103">
        <f>R43</f>
        <v>2307.4448299999999</v>
      </c>
      <c r="S103">
        <f>R103/Q103</f>
        <v>0.84743554690060097</v>
      </c>
    </row>
    <row r="104" spans="1:19" x14ac:dyDescent="0.3">
      <c r="B104">
        <v>264</v>
      </c>
      <c r="C104">
        <f t="shared" ref="C104:P104" si="28">C84*C$99</f>
        <v>14.953969234841843</v>
      </c>
      <c r="D104">
        <f t="shared" si="28"/>
        <v>157.68763635138825</v>
      </c>
      <c r="E104">
        <f t="shared" si="28"/>
        <v>22.297378348075409</v>
      </c>
      <c r="F104">
        <f t="shared" si="28"/>
        <v>5.1133360027723649</v>
      </c>
      <c r="G104">
        <f t="shared" si="28"/>
        <v>0.33391785158338755</v>
      </c>
      <c r="H104">
        <f t="shared" si="28"/>
        <v>5.8790939404777385</v>
      </c>
      <c r="I104">
        <f t="shared" si="28"/>
        <v>1.4997552419581655</v>
      </c>
      <c r="J104">
        <f t="shared" si="28"/>
        <v>1.2595730183955116</v>
      </c>
      <c r="K104">
        <f t="shared" si="28"/>
        <v>1.1294454342988407</v>
      </c>
      <c r="L104">
        <f t="shared" si="28"/>
        <v>0.34337747483819986</v>
      </c>
      <c r="M104">
        <f t="shared" si="28"/>
        <v>20.033477345692798</v>
      </c>
      <c r="N104">
        <f t="shared" si="28"/>
        <v>11.947162740610844</v>
      </c>
      <c r="O104">
        <f t="shared" si="28"/>
        <v>13.657879190354668</v>
      </c>
      <c r="P104">
        <f t="shared" si="28"/>
        <v>8.4495926061795359</v>
      </c>
      <c r="Q104">
        <f t="shared" ref="Q104:Q116" si="29">SUM(C104:P104)</f>
        <v>264.58559478146753</v>
      </c>
      <c r="R104">
        <f t="shared" ref="R104:R116" si="30">R44</f>
        <v>261.04581999999999</v>
      </c>
      <c r="S104">
        <f t="shared" ref="S104:S116" si="31">R104/Q104</f>
        <v>0.98662143800991431</v>
      </c>
    </row>
    <row r="105" spans="1:19" x14ac:dyDescent="0.3">
      <c r="B105">
        <v>269</v>
      </c>
      <c r="C105">
        <f t="shared" ref="C105:P105" si="32">C85*C$99</f>
        <v>3.1933031456827865</v>
      </c>
      <c r="D105">
        <f t="shared" si="32"/>
        <v>11.361444935129265</v>
      </c>
      <c r="E105">
        <f t="shared" si="32"/>
        <v>25.1181949782234</v>
      </c>
      <c r="F105">
        <f t="shared" si="32"/>
        <v>2.4182022027896282</v>
      </c>
      <c r="G105">
        <f t="shared" si="32"/>
        <v>0.18382562872382027</v>
      </c>
      <c r="H105">
        <f t="shared" si="32"/>
        <v>2.5541558956406645</v>
      </c>
      <c r="I105">
        <f t="shared" si="32"/>
        <v>0.61539078313646312</v>
      </c>
      <c r="J105">
        <f t="shared" si="32"/>
        <v>0.49151455513173331</v>
      </c>
      <c r="K105">
        <f t="shared" si="32"/>
        <v>0.37292150699143473</v>
      </c>
      <c r="L105">
        <f t="shared" si="32"/>
        <v>0.12874131637140265</v>
      </c>
      <c r="M105">
        <f t="shared" si="32"/>
        <v>7.6971762788299163</v>
      </c>
      <c r="N105">
        <f t="shared" si="32"/>
        <v>5.1939139170273219</v>
      </c>
      <c r="O105">
        <f t="shared" si="32"/>
        <v>5.7375757443620463</v>
      </c>
      <c r="P105">
        <f t="shared" si="32"/>
        <v>3.3565961286669102</v>
      </c>
      <c r="Q105">
        <f t="shared" si="29"/>
        <v>68.422957016706789</v>
      </c>
      <c r="R105">
        <f t="shared" si="30"/>
        <v>69.304199999999994</v>
      </c>
      <c r="S105">
        <f t="shared" si="31"/>
        <v>1.0128793466654478</v>
      </c>
    </row>
    <row r="106" spans="1:19" x14ac:dyDescent="0.3">
      <c r="B106">
        <v>271</v>
      </c>
      <c r="C106">
        <f t="shared" ref="C106:P106" si="33">C86*C$99</f>
        <v>34.818208379005945</v>
      </c>
      <c r="D106">
        <f t="shared" si="33"/>
        <v>95.915819127386129</v>
      </c>
      <c r="E106">
        <f t="shared" si="33"/>
        <v>103.02511025180443</v>
      </c>
      <c r="F106">
        <f t="shared" si="33"/>
        <v>248.11858848308751</v>
      </c>
      <c r="G106">
        <f t="shared" si="33"/>
        <v>4.614613275407633</v>
      </c>
      <c r="H106">
        <f t="shared" si="33"/>
        <v>115.676932133333</v>
      </c>
      <c r="I106">
        <f t="shared" si="33"/>
        <v>13.760324563502824</v>
      </c>
      <c r="J106">
        <f t="shared" si="33"/>
        <v>6.9218743889837748</v>
      </c>
      <c r="K106">
        <f t="shared" si="33"/>
        <v>3.7157269106994968</v>
      </c>
      <c r="L106">
        <f t="shared" si="33"/>
        <v>0.76352848632778769</v>
      </c>
      <c r="M106">
        <f t="shared" si="33"/>
        <v>56.063613563692755</v>
      </c>
      <c r="N106">
        <f t="shared" si="33"/>
        <v>53.453054432350406</v>
      </c>
      <c r="O106">
        <f t="shared" si="33"/>
        <v>54.915710929330395</v>
      </c>
      <c r="P106">
        <f t="shared" si="33"/>
        <v>43.423060159754542</v>
      </c>
      <c r="Q106">
        <f t="shared" si="29"/>
        <v>835.18616508466664</v>
      </c>
      <c r="R106">
        <f t="shared" si="30"/>
        <v>915.58547999999996</v>
      </c>
      <c r="S106">
        <f t="shared" si="31"/>
        <v>1.0962651421640621</v>
      </c>
    </row>
    <row r="107" spans="1:19" x14ac:dyDescent="0.3">
      <c r="B107">
        <v>272</v>
      </c>
      <c r="C107">
        <f t="shared" ref="C107:P107" si="34">C87*C$99</f>
        <v>602.55099957355583</v>
      </c>
      <c r="D107">
        <f t="shared" si="34"/>
        <v>1283.3630702245468</v>
      </c>
      <c r="E107">
        <f t="shared" si="34"/>
        <v>1359.8592835710294</v>
      </c>
      <c r="F107">
        <f t="shared" si="34"/>
        <v>1402.5207631307899</v>
      </c>
      <c r="G107">
        <f t="shared" si="34"/>
        <v>160.71419653227272</v>
      </c>
      <c r="H107">
        <f t="shared" si="34"/>
        <v>2639.0811397880079</v>
      </c>
      <c r="I107">
        <f t="shared" si="34"/>
        <v>188.11567455518929</v>
      </c>
      <c r="J107">
        <f t="shared" si="34"/>
        <v>125.15795784159602</v>
      </c>
      <c r="K107">
        <f t="shared" si="34"/>
        <v>80.826335142597102</v>
      </c>
      <c r="L107">
        <f t="shared" si="34"/>
        <v>12.680108389737862</v>
      </c>
      <c r="M107">
        <f t="shared" si="34"/>
        <v>430.69729086965611</v>
      </c>
      <c r="N107">
        <f t="shared" si="34"/>
        <v>380.17925256814544</v>
      </c>
      <c r="O107">
        <f t="shared" si="34"/>
        <v>487.49938338866775</v>
      </c>
      <c r="P107">
        <f t="shared" si="34"/>
        <v>750.97588353599372</v>
      </c>
      <c r="Q107">
        <f t="shared" si="29"/>
        <v>9904.2213391117839</v>
      </c>
      <c r="R107">
        <f t="shared" si="30"/>
        <v>10833.786529999999</v>
      </c>
      <c r="S107">
        <f t="shared" si="31"/>
        <v>1.0938554540595091</v>
      </c>
    </row>
    <row r="108" spans="1:19" x14ac:dyDescent="0.3">
      <c r="B108">
        <v>274</v>
      </c>
      <c r="C108">
        <f t="shared" ref="C108:P108" si="35">C88*C$99</f>
        <v>0.90375276874711752</v>
      </c>
      <c r="D108">
        <f t="shared" si="35"/>
        <v>2.0846940829197957</v>
      </c>
      <c r="E108">
        <f t="shared" si="35"/>
        <v>1.9221235372810215</v>
      </c>
      <c r="F108">
        <f t="shared" si="35"/>
        <v>1.7883721845714236</v>
      </c>
      <c r="G108">
        <f t="shared" si="35"/>
        <v>0.12955832667265912</v>
      </c>
      <c r="H108">
        <f t="shared" si="35"/>
        <v>67.474218744185052</v>
      </c>
      <c r="I108">
        <f t="shared" si="35"/>
        <v>0.43512359088271479</v>
      </c>
      <c r="J108">
        <f t="shared" si="35"/>
        <v>0.18184691212994109</v>
      </c>
      <c r="K108">
        <f t="shared" si="35"/>
        <v>0.11888188287639541</v>
      </c>
      <c r="L108">
        <f t="shared" si="35"/>
        <v>2.9606155394315697E-2</v>
      </c>
      <c r="M108">
        <f t="shared" si="35"/>
        <v>1.6595740699224544</v>
      </c>
      <c r="N108">
        <f t="shared" si="35"/>
        <v>1.6854749287135511</v>
      </c>
      <c r="O108">
        <f t="shared" si="35"/>
        <v>1.7239000064673782</v>
      </c>
      <c r="P108">
        <f t="shared" si="35"/>
        <v>1.0936104310120269</v>
      </c>
      <c r="Q108">
        <f t="shared" si="29"/>
        <v>81.23073762177583</v>
      </c>
      <c r="R108">
        <f t="shared" si="30"/>
        <v>98.950999999999993</v>
      </c>
      <c r="S108">
        <f t="shared" si="31"/>
        <v>1.2181472543156351</v>
      </c>
    </row>
    <row r="109" spans="1:19" x14ac:dyDescent="0.3">
      <c r="B109">
        <v>499</v>
      </c>
      <c r="C109">
        <f t="shared" ref="C109:P109" si="36">C89*C$99</f>
        <v>206.31856329503432</v>
      </c>
      <c r="D109">
        <f t="shared" si="36"/>
        <v>322.88609100603463</v>
      </c>
      <c r="E109">
        <f t="shared" si="36"/>
        <v>243.27310610783974</v>
      </c>
      <c r="F109">
        <f t="shared" si="36"/>
        <v>146.35949750118007</v>
      </c>
      <c r="G109">
        <f t="shared" si="36"/>
        <v>5.9314730809467813</v>
      </c>
      <c r="H109">
        <f t="shared" si="36"/>
        <v>326.83987756337422</v>
      </c>
      <c r="I109">
        <f t="shared" si="36"/>
        <v>533.24903848407018</v>
      </c>
      <c r="J109">
        <f t="shared" si="36"/>
        <v>119.97506413188893</v>
      </c>
      <c r="K109">
        <f t="shared" si="36"/>
        <v>71.533212729446475</v>
      </c>
      <c r="L109">
        <f t="shared" si="36"/>
        <v>10.180818321935325</v>
      </c>
      <c r="M109">
        <f t="shared" si="36"/>
        <v>414.80029093312675</v>
      </c>
      <c r="N109">
        <f t="shared" si="36"/>
        <v>457.43722147488216</v>
      </c>
      <c r="O109">
        <f t="shared" si="36"/>
        <v>542.26333272083548</v>
      </c>
      <c r="P109">
        <f t="shared" si="36"/>
        <v>874.52051348319958</v>
      </c>
      <c r="Q109">
        <f t="shared" si="29"/>
        <v>4275.5681008337951</v>
      </c>
      <c r="R109">
        <f t="shared" si="30"/>
        <v>4159.0220399999998</v>
      </c>
      <c r="S109">
        <f t="shared" si="31"/>
        <v>0.97274138591990444</v>
      </c>
    </row>
    <row r="110" spans="1:19" x14ac:dyDescent="0.3">
      <c r="B110">
        <v>500</v>
      </c>
      <c r="C110">
        <f t="shared" ref="C110:P110" si="37">C90*C$99</f>
        <v>6.162237389055929</v>
      </c>
      <c r="D110">
        <f t="shared" si="37"/>
        <v>10.823647366130025</v>
      </c>
      <c r="E110">
        <f t="shared" si="37"/>
        <v>8.249639144354715</v>
      </c>
      <c r="F110">
        <f t="shared" si="37"/>
        <v>2.7527953289052349</v>
      </c>
      <c r="G110">
        <f t="shared" si="37"/>
        <v>0.17603646627370337</v>
      </c>
      <c r="H110">
        <f t="shared" si="37"/>
        <v>5.2904699684596634</v>
      </c>
      <c r="I110">
        <f t="shared" si="37"/>
        <v>4.8372664704972506</v>
      </c>
      <c r="J110">
        <f t="shared" si="37"/>
        <v>138.32587911836703</v>
      </c>
      <c r="K110">
        <f t="shared" si="37"/>
        <v>4.7714414777726235</v>
      </c>
      <c r="L110">
        <f t="shared" si="37"/>
        <v>0.43002790999057344</v>
      </c>
      <c r="M110">
        <f t="shared" si="37"/>
        <v>13.048345231249158</v>
      </c>
      <c r="N110">
        <f t="shared" si="37"/>
        <v>21.834024180774446</v>
      </c>
      <c r="O110">
        <f t="shared" si="37"/>
        <v>15.657024673104001</v>
      </c>
      <c r="P110">
        <f t="shared" si="37"/>
        <v>58.931386962599802</v>
      </c>
      <c r="Q110">
        <f t="shared" si="29"/>
        <v>291.29022168753414</v>
      </c>
      <c r="R110">
        <f t="shared" si="30"/>
        <v>266.43615</v>
      </c>
      <c r="S110">
        <f t="shared" si="31"/>
        <v>0.91467591481943045</v>
      </c>
    </row>
    <row r="111" spans="1:19" x14ac:dyDescent="0.3">
      <c r="B111">
        <v>513</v>
      </c>
      <c r="C111">
        <f t="shared" ref="C111:P111" si="38">C91*C$99</f>
        <v>3.4968761066576985</v>
      </c>
      <c r="D111">
        <f t="shared" si="38"/>
        <v>3.7584433452392489</v>
      </c>
      <c r="E111">
        <f t="shared" si="38"/>
        <v>2.3608342511111733</v>
      </c>
      <c r="F111">
        <f t="shared" si="38"/>
        <v>0.66867560074085242</v>
      </c>
      <c r="G111">
        <f t="shared" si="38"/>
        <v>4.2413863335360312E-2</v>
      </c>
      <c r="H111">
        <f t="shared" si="38"/>
        <v>1.1594882407335683</v>
      </c>
      <c r="I111">
        <f t="shared" si="38"/>
        <v>1.0365309224730701</v>
      </c>
      <c r="J111">
        <f t="shared" si="38"/>
        <v>1.6488435220356528</v>
      </c>
      <c r="K111">
        <f t="shared" si="38"/>
        <v>27.394896623789705</v>
      </c>
      <c r="L111">
        <f t="shared" si="38"/>
        <v>0.11194909315688718</v>
      </c>
      <c r="M111">
        <f t="shared" si="38"/>
        <v>6.542078724292276</v>
      </c>
      <c r="N111">
        <f t="shared" si="38"/>
        <v>30.684160637144036</v>
      </c>
      <c r="O111">
        <f t="shared" si="38"/>
        <v>10.900616417182912</v>
      </c>
      <c r="P111">
        <f t="shared" si="38"/>
        <v>10.990827121512922</v>
      </c>
      <c r="Q111">
        <f t="shared" si="29"/>
        <v>100.79663446940536</v>
      </c>
      <c r="R111">
        <f t="shared" si="30"/>
        <v>91.250529999999998</v>
      </c>
      <c r="S111">
        <f t="shared" si="31"/>
        <v>0.90529342056253992</v>
      </c>
    </row>
    <row r="112" spans="1:19" x14ac:dyDescent="0.3">
      <c r="B112">
        <v>515</v>
      </c>
      <c r="C112">
        <f t="shared" ref="C112:P112" si="39">C92*C$99</f>
        <v>209.2877366299559</v>
      </c>
      <c r="D112">
        <f t="shared" si="39"/>
        <v>385.25170460452819</v>
      </c>
      <c r="E112">
        <f t="shared" si="39"/>
        <v>336.13579417171394</v>
      </c>
      <c r="F112">
        <f t="shared" si="39"/>
        <v>58.851922534227242</v>
      </c>
      <c r="G112">
        <f t="shared" si="39"/>
        <v>2.1145546880193762</v>
      </c>
      <c r="H112">
        <f t="shared" si="39"/>
        <v>134.01443940434703</v>
      </c>
      <c r="I112">
        <f t="shared" si="39"/>
        <v>66.097907943180488</v>
      </c>
      <c r="J112">
        <f t="shared" si="39"/>
        <v>69.053678484422448</v>
      </c>
      <c r="K112">
        <f t="shared" si="39"/>
        <v>58.546285154451368</v>
      </c>
      <c r="L112">
        <f t="shared" si="39"/>
        <v>27.171402715392912</v>
      </c>
      <c r="M112">
        <f t="shared" si="39"/>
        <v>347.05729231217754</v>
      </c>
      <c r="N112">
        <f t="shared" si="39"/>
        <v>406.94655981409539</v>
      </c>
      <c r="O112">
        <f t="shared" si="39"/>
        <v>595.22802925717031</v>
      </c>
      <c r="P112">
        <f t="shared" si="39"/>
        <v>613.29922810681319</v>
      </c>
      <c r="Q112">
        <f t="shared" si="29"/>
        <v>3309.0565358204954</v>
      </c>
      <c r="R112">
        <f t="shared" si="30"/>
        <v>3151.4159800000002</v>
      </c>
      <c r="S112">
        <f t="shared" si="31"/>
        <v>0.9523608756411267</v>
      </c>
    </row>
    <row r="113" spans="1:19" x14ac:dyDescent="0.3">
      <c r="B113">
        <v>516</v>
      </c>
      <c r="C113">
        <f t="shared" ref="C113:P113" si="40">C93*C$99</f>
        <v>273.47134469972292</v>
      </c>
      <c r="D113">
        <f t="shared" si="40"/>
        <v>462.61675586078485</v>
      </c>
      <c r="E113">
        <f t="shared" si="40"/>
        <v>394.0052898763621</v>
      </c>
      <c r="F113">
        <f t="shared" si="40"/>
        <v>75.240535123521468</v>
      </c>
      <c r="G113">
        <f t="shared" si="40"/>
        <v>3.7156000780187819</v>
      </c>
      <c r="H113">
        <f t="shared" si="40"/>
        <v>138.25605140352815</v>
      </c>
      <c r="I113">
        <f t="shared" si="40"/>
        <v>79.656153349904486</v>
      </c>
      <c r="J113">
        <f t="shared" si="40"/>
        <v>58.080608493051116</v>
      </c>
      <c r="K113">
        <f t="shared" si="40"/>
        <v>73.982163838015637</v>
      </c>
      <c r="L113">
        <f t="shared" si="40"/>
        <v>13.82999808899916</v>
      </c>
      <c r="M113">
        <f t="shared" si="40"/>
        <v>775.63287792492349</v>
      </c>
      <c r="N113">
        <f t="shared" si="40"/>
        <v>613.97087347593674</v>
      </c>
      <c r="O113">
        <f t="shared" si="40"/>
        <v>841.66813044064986</v>
      </c>
      <c r="P113">
        <f t="shared" si="40"/>
        <v>626.78842265466301</v>
      </c>
      <c r="Q113">
        <f t="shared" si="29"/>
        <v>4430.9148053080826</v>
      </c>
      <c r="R113">
        <f t="shared" si="30"/>
        <v>4185.9736700000003</v>
      </c>
      <c r="S113">
        <f t="shared" si="31"/>
        <v>0.94471996279083248</v>
      </c>
    </row>
    <row r="114" spans="1:19" x14ac:dyDescent="0.3">
      <c r="B114">
        <v>517</v>
      </c>
      <c r="C114">
        <f t="shared" ref="C114:P114" si="41">C94*C$99</f>
        <v>4.3279501770623616</v>
      </c>
      <c r="D114">
        <f t="shared" si="41"/>
        <v>6.6771770935731185</v>
      </c>
      <c r="E114">
        <f t="shared" si="41"/>
        <v>4.9991440834970549</v>
      </c>
      <c r="F114">
        <f t="shared" si="41"/>
        <v>1.5359665313763278</v>
      </c>
      <c r="G114">
        <f t="shared" si="41"/>
        <v>9.4107205892570184E-2</v>
      </c>
      <c r="H114">
        <f t="shared" si="41"/>
        <v>2.6048449911298639</v>
      </c>
      <c r="I114">
        <f t="shared" si="41"/>
        <v>2.0362430695677576</v>
      </c>
      <c r="J114">
        <f t="shared" si="41"/>
        <v>1.6653305284786168</v>
      </c>
      <c r="K114">
        <f t="shared" si="41"/>
        <v>3.6414324372073401</v>
      </c>
      <c r="L114">
        <f t="shared" si="41"/>
        <v>0.35754145045018454</v>
      </c>
      <c r="M114">
        <f t="shared" si="41"/>
        <v>14.447811501931554</v>
      </c>
      <c r="N114">
        <f t="shared" si="41"/>
        <v>165.88826367866577</v>
      </c>
      <c r="O114">
        <f t="shared" si="41"/>
        <v>22.194472222055271</v>
      </c>
      <c r="P114">
        <f t="shared" si="41"/>
        <v>108.22388176879087</v>
      </c>
      <c r="Q114">
        <f t="shared" si="29"/>
        <v>338.69416673967862</v>
      </c>
      <c r="R114">
        <f t="shared" si="30"/>
        <v>305.32350000000002</v>
      </c>
      <c r="S114">
        <f t="shared" si="31"/>
        <v>0.90147256723990943</v>
      </c>
    </row>
    <row r="115" spans="1:19" x14ac:dyDescent="0.3">
      <c r="B115">
        <v>518</v>
      </c>
      <c r="C115">
        <f t="shared" ref="C115:P115" si="42">C95*C$99</f>
        <v>5.4330359551080747</v>
      </c>
      <c r="D115">
        <f t="shared" si="42"/>
        <v>7.6068122003961101</v>
      </c>
      <c r="E115">
        <f t="shared" si="42"/>
        <v>5.608416702438868</v>
      </c>
      <c r="F115">
        <f t="shared" si="42"/>
        <v>1.8969268225303562</v>
      </c>
      <c r="G115">
        <f t="shared" si="42"/>
        <v>0.11614425684887117</v>
      </c>
      <c r="H115">
        <f t="shared" si="42"/>
        <v>2.7252029103797235</v>
      </c>
      <c r="I115">
        <f t="shared" si="42"/>
        <v>2.6742202522902385</v>
      </c>
      <c r="J115">
        <f t="shared" si="42"/>
        <v>1.0667466549431872</v>
      </c>
      <c r="K115">
        <f t="shared" si="42"/>
        <v>1.6790260026093551</v>
      </c>
      <c r="L115">
        <f t="shared" si="42"/>
        <v>0.37405309647552648</v>
      </c>
      <c r="M115">
        <f t="shared" si="42"/>
        <v>16.78818740595586</v>
      </c>
      <c r="N115">
        <f t="shared" si="42"/>
        <v>21.108494913371885</v>
      </c>
      <c r="O115">
        <f t="shared" si="42"/>
        <v>104.29443283183737</v>
      </c>
      <c r="P115">
        <f t="shared" si="42"/>
        <v>14.792137945273671</v>
      </c>
      <c r="Q115">
        <f t="shared" si="29"/>
        <v>186.16383795045911</v>
      </c>
      <c r="R115">
        <f t="shared" si="30"/>
        <v>172.10543000000001</v>
      </c>
      <c r="S115">
        <f t="shared" si="31"/>
        <v>0.92448368004638881</v>
      </c>
    </row>
    <row r="116" spans="1:19" x14ac:dyDescent="0.3">
      <c r="B116">
        <v>519</v>
      </c>
      <c r="C116">
        <f t="shared" ref="C116:P116" si="43">C96*C$99</f>
        <v>1.1430815558725174</v>
      </c>
      <c r="D116">
        <f t="shared" si="43"/>
        <v>1.8669525537258298</v>
      </c>
      <c r="E116">
        <f t="shared" si="43"/>
        <v>1.4573731341236587</v>
      </c>
      <c r="F116">
        <f t="shared" si="43"/>
        <v>0.50086628952036338</v>
      </c>
      <c r="G116">
        <f t="shared" si="43"/>
        <v>3.6657433957583953E-2</v>
      </c>
      <c r="H116">
        <f t="shared" si="43"/>
        <v>0.79023100651600942</v>
      </c>
      <c r="I116">
        <f t="shared" si="43"/>
        <v>0.92316464871327741</v>
      </c>
      <c r="J116">
        <f t="shared" si="43"/>
        <v>1.5083193204932486</v>
      </c>
      <c r="K116">
        <f t="shared" si="43"/>
        <v>0.73791975362032458</v>
      </c>
      <c r="L116">
        <f t="shared" si="43"/>
        <v>9.8137797941058341E-2</v>
      </c>
      <c r="M116">
        <f t="shared" si="43"/>
        <v>3.5469524705150137</v>
      </c>
      <c r="N116">
        <f t="shared" si="43"/>
        <v>26.111790078322308</v>
      </c>
      <c r="O116">
        <f t="shared" si="43"/>
        <v>6.1294239197146956</v>
      </c>
      <c r="P116">
        <f t="shared" si="43"/>
        <v>60.448191135283665</v>
      </c>
      <c r="Q116">
        <f t="shared" si="29"/>
        <v>105.29906109831956</v>
      </c>
      <c r="R116">
        <f t="shared" si="30"/>
        <v>96.640860000000004</v>
      </c>
      <c r="S116">
        <f t="shared" si="31"/>
        <v>0.91777513485865525</v>
      </c>
    </row>
    <row r="117" spans="1:19" x14ac:dyDescent="0.3">
      <c r="A117" t="s">
        <v>18</v>
      </c>
      <c r="C117">
        <f>SUM(C103:C116)</f>
        <v>3149.5779999999995</v>
      </c>
      <c r="D117">
        <f t="shared" ref="D117:P117" si="44">SUM(D103:D116)</f>
        <v>3026.7680000000005</v>
      </c>
      <c r="E117">
        <f t="shared" si="44"/>
        <v>2624.5980000000009</v>
      </c>
      <c r="F117">
        <f t="shared" si="44"/>
        <v>1977.7260000000001</v>
      </c>
      <c r="G117">
        <f t="shared" si="44"/>
        <v>180.12999999999997</v>
      </c>
      <c r="H117">
        <f t="shared" si="44"/>
        <v>3484.9699999999989</v>
      </c>
      <c r="I117">
        <f t="shared" si="44"/>
        <v>911.82599999999991</v>
      </c>
      <c r="J117">
        <f t="shared" si="44"/>
        <v>536.34400000000016</v>
      </c>
      <c r="K117">
        <f t="shared" si="44"/>
        <v>348.24799999999999</v>
      </c>
      <c r="L117">
        <f t="shared" si="44"/>
        <v>68.835999999999999</v>
      </c>
      <c r="M117">
        <f t="shared" si="44"/>
        <v>2244.8479999999995</v>
      </c>
      <c r="N117">
        <f t="shared" si="44"/>
        <v>2307.2539999999995</v>
      </c>
      <c r="O117">
        <f t="shared" si="44"/>
        <v>2808.1499999999992</v>
      </c>
      <c r="P117">
        <f t="shared" si="44"/>
        <v>3245.01</v>
      </c>
      <c r="Q117">
        <f>SUM(C117:P117)</f>
        <v>26914.285999999993</v>
      </c>
      <c r="R117">
        <f>SUM(R103:R116)</f>
        <v>26914.28602</v>
      </c>
    </row>
    <row r="118" spans="1:19" x14ac:dyDescent="0.3">
      <c r="A118" t="s">
        <v>19</v>
      </c>
      <c r="C118">
        <f>C78</f>
        <v>3149.578</v>
      </c>
      <c r="D118">
        <f t="shared" ref="D118:P118" si="45">D78</f>
        <v>3026.768</v>
      </c>
      <c r="E118">
        <f t="shared" si="45"/>
        <v>2624.598</v>
      </c>
      <c r="F118">
        <f t="shared" si="45"/>
        <v>1977.7260000000001</v>
      </c>
      <c r="G118">
        <f t="shared" si="45"/>
        <v>180.13</v>
      </c>
      <c r="H118">
        <f t="shared" si="45"/>
        <v>3484.97</v>
      </c>
      <c r="I118">
        <f t="shared" si="45"/>
        <v>911.82600000000002</v>
      </c>
      <c r="J118">
        <f t="shared" si="45"/>
        <v>536.34400000000005</v>
      </c>
      <c r="K118">
        <f t="shared" si="45"/>
        <v>348.24799999999999</v>
      </c>
      <c r="L118">
        <f t="shared" si="45"/>
        <v>68.835999999999999</v>
      </c>
      <c r="M118">
        <f t="shared" si="45"/>
        <v>2244.848</v>
      </c>
      <c r="N118">
        <f t="shared" si="45"/>
        <v>2307.2539999999999</v>
      </c>
      <c r="O118">
        <f t="shared" si="45"/>
        <v>2808.15</v>
      </c>
      <c r="P118">
        <f t="shared" si="45"/>
        <v>3245.01</v>
      </c>
    </row>
    <row r="119" spans="1:19" x14ac:dyDescent="0.3">
      <c r="C119">
        <f>C118/C117</f>
        <v>1.0000000000000002</v>
      </c>
      <c r="D119">
        <f t="shared" ref="D119:P119" si="46">D118/D117</f>
        <v>0.99999999999999989</v>
      </c>
      <c r="E119">
        <f t="shared" si="46"/>
        <v>0.99999999999999967</v>
      </c>
      <c r="F119">
        <f t="shared" si="46"/>
        <v>1</v>
      </c>
      <c r="G119">
        <f t="shared" si="46"/>
        <v>1.0000000000000002</v>
      </c>
      <c r="H119">
        <f t="shared" si="46"/>
        <v>1.0000000000000002</v>
      </c>
      <c r="I119">
        <f t="shared" si="46"/>
        <v>1.0000000000000002</v>
      </c>
      <c r="J119">
        <f t="shared" si="46"/>
        <v>0.99999999999999978</v>
      </c>
      <c r="K119">
        <f t="shared" si="46"/>
        <v>1</v>
      </c>
      <c r="L119">
        <f t="shared" si="46"/>
        <v>1</v>
      </c>
      <c r="M119">
        <f t="shared" si="46"/>
        <v>1.0000000000000002</v>
      </c>
      <c r="N119">
        <f t="shared" si="46"/>
        <v>1.0000000000000002</v>
      </c>
      <c r="O119">
        <f t="shared" si="46"/>
        <v>1.0000000000000002</v>
      </c>
      <c r="P119">
        <f t="shared" si="46"/>
        <v>1</v>
      </c>
    </row>
    <row r="121" spans="1:19" x14ac:dyDescent="0.3">
      <c r="A121" s="1" t="s">
        <v>64</v>
      </c>
    </row>
    <row r="122" spans="1:19" x14ac:dyDescent="0.3">
      <c r="C122">
        <v>263</v>
      </c>
      <c r="D122">
        <v>264</v>
      </c>
      <c r="E122">
        <v>269</v>
      </c>
      <c r="F122">
        <v>271</v>
      </c>
      <c r="G122">
        <v>272</v>
      </c>
      <c r="H122">
        <v>274</v>
      </c>
      <c r="I122">
        <v>499</v>
      </c>
      <c r="J122">
        <v>500</v>
      </c>
      <c r="K122">
        <v>513</v>
      </c>
      <c r="L122">
        <v>515</v>
      </c>
      <c r="M122">
        <v>516</v>
      </c>
      <c r="N122">
        <v>517</v>
      </c>
      <c r="O122">
        <v>518</v>
      </c>
      <c r="P122">
        <v>519</v>
      </c>
      <c r="Q122" t="s">
        <v>17</v>
      </c>
      <c r="R122" t="s">
        <v>20</v>
      </c>
    </row>
    <row r="123" spans="1:19" x14ac:dyDescent="0.3">
      <c r="A123" t="s">
        <v>10</v>
      </c>
      <c r="B123">
        <v>263</v>
      </c>
      <c r="C123">
        <f>C103*$S103</f>
        <v>1511.4156543788338</v>
      </c>
      <c r="D123">
        <f t="shared" ref="D123:P123" si="47">D103*$S103</f>
        <v>232.93270310437214</v>
      </c>
      <c r="E123">
        <f t="shared" si="47"/>
        <v>98.545154273002794</v>
      </c>
      <c r="F123">
        <f t="shared" si="47"/>
        <v>25.388789557729091</v>
      </c>
      <c r="G123">
        <f t="shared" si="47"/>
        <v>1.6329246671977959</v>
      </c>
      <c r="H123">
        <f t="shared" si="47"/>
        <v>36.120969033879661</v>
      </c>
      <c r="I123">
        <f t="shared" si="47"/>
        <v>14.312513628945942</v>
      </c>
      <c r="J123">
        <f t="shared" si="47"/>
        <v>9.3275222480036692</v>
      </c>
      <c r="K123">
        <f t="shared" si="47"/>
        <v>16.777792599502632</v>
      </c>
      <c r="L123">
        <f t="shared" si="47"/>
        <v>1.9802108651002546</v>
      </c>
      <c r="M123">
        <f t="shared" si="47"/>
        <v>115.95717477143724</v>
      </c>
      <c r="N123">
        <f t="shared" si="47"/>
        <v>93.907513513218476</v>
      </c>
      <c r="O123">
        <f t="shared" si="47"/>
        <v>90.065524717789273</v>
      </c>
      <c r="P123">
        <f t="shared" si="47"/>
        <v>59.080382640987622</v>
      </c>
      <c r="Q123">
        <f>SUM(C123:P123)</f>
        <v>2307.4448299999999</v>
      </c>
      <c r="R123">
        <f>R63</f>
        <v>2307.4448299999999</v>
      </c>
      <c r="S123">
        <f>R123/Q123</f>
        <v>1</v>
      </c>
    </row>
    <row r="124" spans="1:19" x14ac:dyDescent="0.3">
      <c r="B124">
        <v>264</v>
      </c>
      <c r="C124">
        <f t="shared" ref="C124:P124" si="48">C104*$S104</f>
        <v>14.753906630435678</v>
      </c>
      <c r="D124">
        <f t="shared" si="48"/>
        <v>155.5780025333911</v>
      </c>
      <c r="E124">
        <f t="shared" si="48"/>
        <v>21.999071489629287</v>
      </c>
      <c r="F124">
        <f t="shared" si="48"/>
        <v>5.0449269200831379</v>
      </c>
      <c r="G124">
        <f t="shared" si="48"/>
        <v>0.32945051090638294</v>
      </c>
      <c r="H124">
        <f t="shared" si="48"/>
        <v>5.8004401177495195</v>
      </c>
      <c r="I124">
        <f t="shared" si="48"/>
        <v>1.4796906734836721</v>
      </c>
      <c r="J124">
        <f t="shared" si="48"/>
        <v>1.2427217426878678</v>
      </c>
      <c r="K124">
        <f t="shared" si="48"/>
        <v>1.1143350785416544</v>
      </c>
      <c r="L124">
        <f t="shared" si="48"/>
        <v>0.33878357800507791</v>
      </c>
      <c r="M124">
        <f t="shared" si="48"/>
        <v>19.765458227146471</v>
      </c>
      <c r="N124">
        <f t="shared" si="48"/>
        <v>11.78732688327994</v>
      </c>
      <c r="O124">
        <f t="shared" si="48"/>
        <v>13.475156406953406</v>
      </c>
      <c r="P124">
        <f t="shared" si="48"/>
        <v>8.3365492077067938</v>
      </c>
      <c r="Q124">
        <f t="shared" ref="Q124:Q136" si="49">SUM(C124:P124)</f>
        <v>261.04581999999999</v>
      </c>
      <c r="R124">
        <f t="shared" ref="R124:R136" si="50">R64</f>
        <v>261.04581999999999</v>
      </c>
      <c r="S124">
        <f t="shared" ref="S124:S136" si="51">R124/Q124</f>
        <v>1</v>
      </c>
    </row>
    <row r="125" spans="1:19" x14ac:dyDescent="0.3">
      <c r="B125">
        <v>269</v>
      </c>
      <c r="C125">
        <f t="shared" ref="C125:P125" si="52">C105*$S105</f>
        <v>3.2344308039039</v>
      </c>
      <c r="D125">
        <f t="shared" si="52"/>
        <v>11.50777292306919</v>
      </c>
      <c r="E125">
        <f t="shared" si="52"/>
        <v>25.441700918958247</v>
      </c>
      <c r="F125">
        <f t="shared" si="52"/>
        <v>2.4493470672665052</v>
      </c>
      <c r="G125">
        <f t="shared" si="52"/>
        <v>0.18619318272214824</v>
      </c>
      <c r="H125">
        <f t="shared" si="52"/>
        <v>2.5870517548582179</v>
      </c>
      <c r="I125">
        <f t="shared" si="52"/>
        <v>0.62331661436719898</v>
      </c>
      <c r="J125">
        <f t="shared" si="52"/>
        <v>0.49784494147838826</v>
      </c>
      <c r="K125">
        <f t="shared" si="52"/>
        <v>0.37772449235897859</v>
      </c>
      <c r="L125">
        <f t="shared" si="52"/>
        <v>0.13039942041511604</v>
      </c>
      <c r="M125">
        <f t="shared" si="52"/>
        <v>7.7963108804700276</v>
      </c>
      <c r="N125">
        <f t="shared" si="52"/>
        <v>5.2608081349152105</v>
      </c>
      <c r="O125">
        <f t="shared" si="52"/>
        <v>5.8114719713929492</v>
      </c>
      <c r="P125">
        <f t="shared" si="52"/>
        <v>3.3998268938239113</v>
      </c>
      <c r="Q125">
        <f t="shared" si="49"/>
        <v>69.304199999999994</v>
      </c>
      <c r="R125">
        <f t="shared" si="50"/>
        <v>69.304199999999994</v>
      </c>
      <c r="S125">
        <f t="shared" si="51"/>
        <v>1</v>
      </c>
    </row>
    <row r="126" spans="1:19" x14ac:dyDescent="0.3">
      <c r="B126">
        <v>271</v>
      </c>
      <c r="C126">
        <f t="shared" ref="C126:P126" si="53">C106*$S106</f>
        <v>38.169988158508893</v>
      </c>
      <c r="D126">
        <f t="shared" si="53"/>
        <v>105.14916909146642</v>
      </c>
      <c r="E126">
        <f t="shared" si="53"/>
        <v>112.94283713666256</v>
      </c>
      <c r="F126">
        <f t="shared" si="53"/>
        <v>272.00375967695834</v>
      </c>
      <c r="G126">
        <f t="shared" si="53"/>
        <v>5.0588396783969172</v>
      </c>
      <c r="H126">
        <f t="shared" si="53"/>
        <v>126.81258845025086</v>
      </c>
      <c r="I126">
        <f t="shared" si="53"/>
        <v>15.084964163832058</v>
      </c>
      <c r="J126">
        <f t="shared" si="53"/>
        <v>7.5882096110810782</v>
      </c>
      <c r="K126">
        <f t="shared" si="53"/>
        <v>4.073421890000815</v>
      </c>
      <c r="L126">
        <f t="shared" si="53"/>
        <v>0.83702966461044337</v>
      </c>
      <c r="M126">
        <f t="shared" si="53"/>
        <v>61.460585293632683</v>
      </c>
      <c r="N126">
        <f t="shared" si="53"/>
        <v>58.598720316383968</v>
      </c>
      <c r="O126">
        <f t="shared" si="53"/>
        <v>60.202179648982927</v>
      </c>
      <c r="P126">
        <f t="shared" si="53"/>
        <v>47.603187219231934</v>
      </c>
      <c r="Q126">
        <f t="shared" si="49"/>
        <v>915.58547999999973</v>
      </c>
      <c r="R126">
        <f t="shared" si="50"/>
        <v>915.58547999999996</v>
      </c>
      <c r="S126">
        <f t="shared" si="51"/>
        <v>1.0000000000000002</v>
      </c>
    </row>
    <row r="127" spans="1:19" x14ac:dyDescent="0.3">
      <c r="B127">
        <v>272</v>
      </c>
      <c r="C127">
        <f t="shared" ref="C127:P127" si="54">C107*$S107</f>
        <v>659.10369723254303</v>
      </c>
      <c r="D127">
        <f t="shared" si="54"/>
        <v>1403.8136939036774</v>
      </c>
      <c r="E127">
        <f t="shared" si="54"/>
        <v>1487.4894940876272</v>
      </c>
      <c r="F127">
        <f t="shared" si="54"/>
        <v>1534.1549861823194</v>
      </c>
      <c r="G127">
        <f t="shared" si="54"/>
        <v>175.79810042161836</v>
      </c>
      <c r="H127">
        <f t="shared" si="54"/>
        <v>2886.7732984626982</v>
      </c>
      <c r="I127">
        <f t="shared" si="54"/>
        <v>205.77135660627744</v>
      </c>
      <c r="J127">
        <f t="shared" si="54"/>
        <v>136.90471480397991</v>
      </c>
      <c r="K127">
        <f t="shared" si="54"/>
        <v>88.412327527371616</v>
      </c>
      <c r="L127">
        <f t="shared" si="54"/>
        <v>13.8702057201805</v>
      </c>
      <c r="M127">
        <f t="shared" si="54"/>
        <v>471.12058066642817</v>
      </c>
      <c r="N127">
        <f t="shared" si="54"/>
        <v>415.86114894193355</v>
      </c>
      <c r="O127">
        <f t="shared" si="54"/>
        <v>533.25385937034184</v>
      </c>
      <c r="P127">
        <f t="shared" si="54"/>
        <v>821.45906607300549</v>
      </c>
      <c r="Q127">
        <f t="shared" si="49"/>
        <v>10833.786530000001</v>
      </c>
      <c r="R127">
        <f t="shared" si="50"/>
        <v>10833.786529999999</v>
      </c>
      <c r="S127">
        <f t="shared" si="51"/>
        <v>0.99999999999999978</v>
      </c>
    </row>
    <row r="128" spans="1:19" x14ac:dyDescent="0.3">
      <c r="B128">
        <v>274</v>
      </c>
      <c r="C128">
        <f t="shared" ref="C128:P128" si="55">C108*$S108</f>
        <v>1.1009039538294543</v>
      </c>
      <c r="D128">
        <f t="shared" si="55"/>
        <v>2.5394643731968003</v>
      </c>
      <c r="E128">
        <f t="shared" si="55"/>
        <v>2.3414295093943327</v>
      </c>
      <c r="F128">
        <f t="shared" si="55"/>
        <v>2.1785006663301338</v>
      </c>
      <c r="G128">
        <f t="shared" si="55"/>
        <v>0.15782111991002781</v>
      </c>
      <c r="H128">
        <f t="shared" si="55"/>
        <v>82.193534300321573</v>
      </c>
      <c r="I128">
        <f t="shared" si="55"/>
        <v>0.53004460752173876</v>
      </c>
      <c r="J128">
        <f t="shared" si="55"/>
        <v>0.22151631671686428</v>
      </c>
      <c r="K128">
        <f t="shared" si="55"/>
        <v>0.14481563921375398</v>
      </c>
      <c r="L128">
        <f t="shared" si="55"/>
        <v>3.6064656904427693E-2</v>
      </c>
      <c r="M128">
        <f t="shared" si="55"/>
        <v>2.0216055966094615</v>
      </c>
      <c r="N128">
        <f t="shared" si="55"/>
        <v>2.0531566566302528</v>
      </c>
      <c r="O128">
        <f t="shared" si="55"/>
        <v>2.0999640595929421</v>
      </c>
      <c r="P128">
        <f t="shared" si="55"/>
        <v>1.332178543828239</v>
      </c>
      <c r="Q128">
        <f t="shared" si="49"/>
        <v>98.950999999999993</v>
      </c>
      <c r="R128">
        <f t="shared" si="50"/>
        <v>98.950999999999993</v>
      </c>
      <c r="S128">
        <f t="shared" si="51"/>
        <v>1</v>
      </c>
    </row>
    <row r="129" spans="1:19" x14ac:dyDescent="0.3">
      <c r="B129">
        <v>499</v>
      </c>
      <c r="C129">
        <f t="shared" ref="C129:P129" si="56">C109*$S109</f>
        <v>200.69460520061523</v>
      </c>
      <c r="D129">
        <f t="shared" si="56"/>
        <v>314.08466365947055</v>
      </c>
      <c r="E129">
        <f t="shared" si="56"/>
        <v>236.64181839238</v>
      </c>
      <c r="F129">
        <f t="shared" si="56"/>
        <v>142.36994044183871</v>
      </c>
      <c r="G129">
        <f t="shared" si="56"/>
        <v>5.7697893453067772</v>
      </c>
      <c r="H129">
        <f t="shared" si="56"/>
        <v>317.93067547488852</v>
      </c>
      <c r="I129">
        <f t="shared" si="56"/>
        <v>518.71340873545091</v>
      </c>
      <c r="J129">
        <f t="shared" si="56"/>
        <v>116.70471015948306</v>
      </c>
      <c r="K129">
        <f t="shared" si="56"/>
        <v>69.583316489745116</v>
      </c>
      <c r="L129">
        <f t="shared" si="56"/>
        <v>9.9033033242781237</v>
      </c>
      <c r="M129">
        <f t="shared" si="56"/>
        <v>403.4934098822693</v>
      </c>
      <c r="N129">
        <f t="shared" si="56"/>
        <v>444.96811678882716</v>
      </c>
      <c r="O129">
        <f t="shared" si="56"/>
        <v>527.48198580441181</v>
      </c>
      <c r="P129">
        <f t="shared" si="56"/>
        <v>850.68229630103406</v>
      </c>
      <c r="Q129">
        <f t="shared" si="49"/>
        <v>4159.0220399999998</v>
      </c>
      <c r="R129">
        <f t="shared" si="50"/>
        <v>4159.0220399999998</v>
      </c>
      <c r="S129">
        <f t="shared" si="51"/>
        <v>1</v>
      </c>
    </row>
    <row r="130" spans="1:19" x14ac:dyDescent="0.3">
      <c r="B130">
        <v>500</v>
      </c>
      <c r="C130">
        <f t="shared" ref="C130:P130" si="57">C110*$S110</f>
        <v>5.6364501211692302</v>
      </c>
      <c r="D130">
        <f t="shared" si="57"/>
        <v>9.9001295562978999</v>
      </c>
      <c r="E130">
        <f t="shared" si="57"/>
        <v>7.5457462312928323</v>
      </c>
      <c r="F130">
        <f t="shared" si="57"/>
        <v>2.5179155857770508</v>
      </c>
      <c r="G130">
        <f t="shared" si="57"/>
        <v>0.16101631583047946</v>
      </c>
      <c r="H130">
        <f t="shared" si="57"/>
        <v>4.8390654582255657</v>
      </c>
      <c r="I130">
        <f t="shared" si="57"/>
        <v>4.42453113412743</v>
      </c>
      <c r="J130">
        <f t="shared" si="57"/>
        <v>126.52335002579431</v>
      </c>
      <c r="K130">
        <f t="shared" si="57"/>
        <v>4.3643225986890499</v>
      </c>
      <c r="L130">
        <f t="shared" si="57"/>
        <v>0.39333617196851545</v>
      </c>
      <c r="M130">
        <f t="shared" si="57"/>
        <v>11.935007111272576</v>
      </c>
      <c r="N130">
        <f t="shared" si="57"/>
        <v>19.97105604173943</v>
      </c>
      <c r="O130">
        <f t="shared" si="57"/>
        <v>14.321103366221795</v>
      </c>
      <c r="P130">
        <f t="shared" si="57"/>
        <v>53.903120281593829</v>
      </c>
      <c r="Q130">
        <f t="shared" si="49"/>
        <v>266.43615</v>
      </c>
      <c r="R130">
        <f t="shared" si="50"/>
        <v>266.43615</v>
      </c>
      <c r="S130">
        <f t="shared" si="51"/>
        <v>1</v>
      </c>
    </row>
    <row r="131" spans="1:19" x14ac:dyDescent="0.3">
      <c r="B131">
        <v>513</v>
      </c>
      <c r="C131">
        <f t="shared" ref="C131:P131" si="58">C111*$S111</f>
        <v>3.165698931879565</v>
      </c>
      <c r="D131">
        <f t="shared" si="58"/>
        <v>3.4024940320021546</v>
      </c>
      <c r="E131">
        <f t="shared" si="58"/>
        <v>2.1372477145696362</v>
      </c>
      <c r="F131">
        <f t="shared" si="58"/>
        <v>0.60534762184139757</v>
      </c>
      <c r="G131">
        <f t="shared" si="58"/>
        <v>3.8396991418140437E-2</v>
      </c>
      <c r="H131">
        <f t="shared" si="58"/>
        <v>1.0496770755557336</v>
      </c>
      <c r="I131">
        <f t="shared" si="58"/>
        <v>0.93836462432449053</v>
      </c>
      <c r="J131">
        <f t="shared" si="58"/>
        <v>1.4926871920360418</v>
      </c>
      <c r="K131">
        <f t="shared" si="58"/>
        <v>24.800419670507758</v>
      </c>
      <c r="L131">
        <f t="shared" si="58"/>
        <v>0.10134677747287282</v>
      </c>
      <c r="M131">
        <f t="shared" si="58"/>
        <v>5.9225008259039722</v>
      </c>
      <c r="N131">
        <f t="shared" si="58"/>
        <v>27.778168740290567</v>
      </c>
      <c r="O131">
        <f t="shared" si="58"/>
        <v>9.8682563225516962</v>
      </c>
      <c r="P131">
        <f t="shared" si="58"/>
        <v>9.9499234796459675</v>
      </c>
      <c r="Q131">
        <f t="shared" si="49"/>
        <v>91.250529999999998</v>
      </c>
      <c r="R131">
        <f t="shared" si="50"/>
        <v>91.250529999999998</v>
      </c>
      <c r="S131">
        <f t="shared" si="51"/>
        <v>1</v>
      </c>
    </row>
    <row r="132" spans="1:19" x14ac:dyDescent="0.3">
      <c r="B132">
        <v>515</v>
      </c>
      <c r="C132">
        <f t="shared" ref="C132:P132" si="59">C112*$S112</f>
        <v>199.31745211785432</v>
      </c>
      <c r="D132">
        <f t="shared" si="59"/>
        <v>366.89865073940513</v>
      </c>
      <c r="E132">
        <f t="shared" si="59"/>
        <v>320.12257927169901</v>
      </c>
      <c r="F132">
        <f t="shared" si="59"/>
        <v>56.048268477860411</v>
      </c>
      <c r="G132">
        <f t="shared" si="59"/>
        <v>2.0138191542731825</v>
      </c>
      <c r="H132">
        <f t="shared" si="59"/>
        <v>127.63010885967866</v>
      </c>
      <c r="I132">
        <f t="shared" si="59"/>
        <v>62.949061486813953</v>
      </c>
      <c r="J132">
        <f t="shared" si="59"/>
        <v>65.764021707665393</v>
      </c>
      <c r="K132">
        <f t="shared" si="59"/>
        <v>55.757191395228404</v>
      </c>
      <c r="L132">
        <f t="shared" si="59"/>
        <v>25.87698088242928</v>
      </c>
      <c r="M132">
        <f t="shared" si="59"/>
        <v>330.52378680406389</v>
      </c>
      <c r="N132">
        <f t="shared" si="59"/>
        <v>387.55998204369604</v>
      </c>
      <c r="O132">
        <f t="shared" si="59"/>
        <v>566.87188714950094</v>
      </c>
      <c r="P132">
        <f t="shared" si="59"/>
        <v>584.08218990983175</v>
      </c>
      <c r="Q132">
        <f t="shared" si="49"/>
        <v>3151.4159799999998</v>
      </c>
      <c r="R132">
        <f t="shared" si="50"/>
        <v>3151.4159800000002</v>
      </c>
      <c r="S132">
        <f t="shared" si="51"/>
        <v>1.0000000000000002</v>
      </c>
    </row>
    <row r="133" spans="1:19" x14ac:dyDescent="0.3">
      <c r="B133">
        <v>516</v>
      </c>
      <c r="C133">
        <f t="shared" ref="C133:P133" si="60">C113*$S113</f>
        <v>258.35383858908114</v>
      </c>
      <c r="D133">
        <f t="shared" si="60"/>
        <v>437.0432843832163</v>
      </c>
      <c r="E133">
        <f t="shared" si="60"/>
        <v>372.22466279138797</v>
      </c>
      <c r="F133">
        <f t="shared" si="60"/>
        <v>71.081235542255527</v>
      </c>
      <c r="G133">
        <f t="shared" si="60"/>
        <v>3.5102015674515177</v>
      </c>
      <c r="H133">
        <f t="shared" si="60"/>
        <v>130.61325173754852</v>
      </c>
      <c r="I133">
        <f t="shared" si="60"/>
        <v>75.252758228782611</v>
      </c>
      <c r="J133">
        <f t="shared" si="60"/>
        <v>54.869910294424159</v>
      </c>
      <c r="K133">
        <f t="shared" si="60"/>
        <v>69.892427068235406</v>
      </c>
      <c r="L133">
        <f t="shared" si="60"/>
        <v>13.065475280036571</v>
      </c>
      <c r="M133">
        <f t="shared" si="60"/>
        <v>732.75586357257998</v>
      </c>
      <c r="N133">
        <f t="shared" si="60"/>
        <v>580.03054074484191</v>
      </c>
      <c r="O133">
        <f t="shared" si="60"/>
        <v>795.14068487212023</v>
      </c>
      <c r="P133">
        <f t="shared" si="60"/>
        <v>592.13953532803782</v>
      </c>
      <c r="Q133">
        <f t="shared" si="49"/>
        <v>4185.9736700000003</v>
      </c>
      <c r="R133">
        <f t="shared" si="50"/>
        <v>4185.9736700000003</v>
      </c>
      <c r="S133">
        <f t="shared" si="51"/>
        <v>1</v>
      </c>
    </row>
    <row r="134" spans="1:19" x14ac:dyDescent="0.3">
      <c r="B134">
        <v>517</v>
      </c>
      <c r="C134">
        <f t="shared" ref="C134:P134" si="61">C114*$S114</f>
        <v>3.9015283570028276</v>
      </c>
      <c r="D134">
        <f t="shared" si="61"/>
        <v>6.0192919764588764</v>
      </c>
      <c r="E134">
        <f t="shared" si="61"/>
        <v>4.5065912509522938</v>
      </c>
      <c r="F134">
        <f t="shared" si="61"/>
        <v>1.3846316922343971</v>
      </c>
      <c r="G134">
        <f t="shared" si="61"/>
        <v>8.4835064491749976E-2</v>
      </c>
      <c r="H134">
        <f t="shared" si="61"/>
        <v>2.3481963014158573</v>
      </c>
      <c r="I134">
        <f t="shared" si="61"/>
        <v>1.83561726744772</v>
      </c>
      <c r="J134">
        <f t="shared" si="61"/>
        <v>1.5012497868106138</v>
      </c>
      <c r="K134">
        <f t="shared" si="61"/>
        <v>3.2826514475999811</v>
      </c>
      <c r="L134">
        <f t="shared" si="61"/>
        <v>0.32231380923200875</v>
      </c>
      <c r="M134">
        <f t="shared" si="61"/>
        <v>13.024305725644529</v>
      </c>
      <c r="N134">
        <f t="shared" si="61"/>
        <v>149.54371893337785</v>
      </c>
      <c r="O134">
        <f t="shared" si="61"/>
        <v>20.007707852551022</v>
      </c>
      <c r="P134">
        <f t="shared" si="61"/>
        <v>97.560860534780346</v>
      </c>
      <c r="Q134">
        <f t="shared" si="49"/>
        <v>305.32350000000008</v>
      </c>
      <c r="R134">
        <f t="shared" si="50"/>
        <v>305.32350000000002</v>
      </c>
      <c r="S134">
        <f t="shared" si="51"/>
        <v>0.99999999999999978</v>
      </c>
    </row>
    <row r="135" spans="1:19" x14ac:dyDescent="0.3">
      <c r="B135">
        <v>518</v>
      </c>
      <c r="C135">
        <f t="shared" ref="C135:P135" si="62">C115*$S115</f>
        <v>5.0227530736026598</v>
      </c>
      <c r="D135">
        <f t="shared" si="62"/>
        <v>7.0323737364439642</v>
      </c>
      <c r="E135">
        <f t="shared" si="62"/>
        <v>5.1848897123043178</v>
      </c>
      <c r="F135">
        <f t="shared" si="62"/>
        <v>1.7536778896715668</v>
      </c>
      <c r="G135">
        <f t="shared" si="62"/>
        <v>0.10737346998789742</v>
      </c>
      <c r="H135">
        <f t="shared" si="62"/>
        <v>2.5194056154609759</v>
      </c>
      <c r="I135">
        <f t="shared" si="62"/>
        <v>2.4722729800918621</v>
      </c>
      <c r="J135">
        <f t="shared" si="62"/>
        <v>0.98618987323905305</v>
      </c>
      <c r="K135">
        <f t="shared" si="62"/>
        <v>1.5522321377858743</v>
      </c>
      <c r="L135">
        <f t="shared" si="62"/>
        <v>0.34580598316244165</v>
      </c>
      <c r="M135">
        <f t="shared" si="62"/>
        <v>15.520405274366512</v>
      </c>
      <c r="N135">
        <f t="shared" si="62"/>
        <v>19.514459057754518</v>
      </c>
      <c r="O135">
        <f t="shared" si="62"/>
        <v>96.418501072727921</v>
      </c>
      <c r="P135">
        <f t="shared" si="62"/>
        <v>13.675090123400432</v>
      </c>
      <c r="Q135">
        <f t="shared" si="49"/>
        <v>172.10542999999998</v>
      </c>
      <c r="R135">
        <f t="shared" si="50"/>
        <v>172.10543000000001</v>
      </c>
      <c r="S135">
        <f t="shared" si="51"/>
        <v>1.0000000000000002</v>
      </c>
    </row>
    <row r="136" spans="1:19" x14ac:dyDescent="0.3">
      <c r="B136">
        <v>519</v>
      </c>
      <c r="C136">
        <f t="shared" ref="C136:P136" si="63">C116*$S116</f>
        <v>1.049091829095341</v>
      </c>
      <c r="D136">
        <f t="shared" si="63"/>
        <v>1.7134426317704343</v>
      </c>
      <c r="E136">
        <f t="shared" si="63"/>
        <v>1.3375408247097218</v>
      </c>
      <c r="F136">
        <f t="shared" si="63"/>
        <v>0.45968262641070579</v>
      </c>
      <c r="G136">
        <f t="shared" si="63"/>
        <v>3.3643281393993862E-2</v>
      </c>
      <c r="H136">
        <f t="shared" si="63"/>
        <v>0.72525436857472136</v>
      </c>
      <c r="I136">
        <f t="shared" si="63"/>
        <v>0.84725755996957131</v>
      </c>
      <c r="J136">
        <f t="shared" si="63"/>
        <v>1.3842979677756064</v>
      </c>
      <c r="K136">
        <f t="shared" si="63"/>
        <v>0.67724440139375908</v>
      </c>
      <c r="L136">
        <f t="shared" si="63"/>
        <v>9.0068430740086275E-2</v>
      </c>
      <c r="M136">
        <f t="shared" si="63"/>
        <v>3.2553047819641572</v>
      </c>
      <c r="N136">
        <f t="shared" si="63"/>
        <v>23.964751660533153</v>
      </c>
      <c r="O136">
        <f t="shared" si="63"/>
        <v>5.625432864522022</v>
      </c>
      <c r="P136">
        <f t="shared" si="63"/>
        <v>55.477846771146737</v>
      </c>
      <c r="Q136">
        <f t="shared" si="49"/>
        <v>96.640860000000004</v>
      </c>
      <c r="R136">
        <f t="shared" si="50"/>
        <v>96.640860000000004</v>
      </c>
      <c r="S136">
        <f t="shared" si="51"/>
        <v>1</v>
      </c>
    </row>
    <row r="137" spans="1:19" x14ac:dyDescent="0.3">
      <c r="A137" t="s">
        <v>18</v>
      </c>
      <c r="C137">
        <f>SUM(C123:C136)</f>
        <v>2904.919999378355</v>
      </c>
      <c r="D137">
        <f t="shared" ref="D137:P137" si="64">SUM(D123:D136)</f>
        <v>3057.6151366442386</v>
      </c>
      <c r="E137">
        <f t="shared" si="64"/>
        <v>2698.4607636045703</v>
      </c>
      <c r="F137">
        <f t="shared" si="64"/>
        <v>2117.4410099485763</v>
      </c>
      <c r="G137">
        <f t="shared" si="64"/>
        <v>194.88240477090542</v>
      </c>
      <c r="H137">
        <f t="shared" si="64"/>
        <v>3727.9435170111065</v>
      </c>
      <c r="I137">
        <f t="shared" si="64"/>
        <v>905.23515831143641</v>
      </c>
      <c r="J137">
        <f t="shared" si="64"/>
        <v>525.00894667117609</v>
      </c>
      <c r="K137">
        <f t="shared" si="64"/>
        <v>340.8102224361748</v>
      </c>
      <c r="L137">
        <f t="shared" si="64"/>
        <v>67.291324564535714</v>
      </c>
      <c r="M137">
        <f t="shared" si="64"/>
        <v>2194.5522994137891</v>
      </c>
      <c r="N137">
        <f t="shared" si="64"/>
        <v>2240.7994684574223</v>
      </c>
      <c r="O137">
        <f t="shared" si="64"/>
        <v>2740.6437154796604</v>
      </c>
      <c r="P137">
        <f t="shared" si="64"/>
        <v>3198.6820533080549</v>
      </c>
      <c r="Q137">
        <f>SUM(C137:P137)</f>
        <v>26914.28602</v>
      </c>
      <c r="R137">
        <f>SUM(R123:R136)</f>
        <v>26914.28602</v>
      </c>
    </row>
    <row r="138" spans="1:19" x14ac:dyDescent="0.3">
      <c r="A138" t="s">
        <v>19</v>
      </c>
      <c r="C138">
        <f>C98</f>
        <v>3149.578</v>
      </c>
      <c r="D138">
        <f t="shared" ref="D138:P138" si="65">D98</f>
        <v>3026.768</v>
      </c>
      <c r="E138">
        <f t="shared" si="65"/>
        <v>2624.598</v>
      </c>
      <c r="F138">
        <f t="shared" si="65"/>
        <v>1977.7260000000001</v>
      </c>
      <c r="G138">
        <f t="shared" si="65"/>
        <v>180.13</v>
      </c>
      <c r="H138">
        <f t="shared" si="65"/>
        <v>3484.97</v>
      </c>
      <c r="I138">
        <f t="shared" si="65"/>
        <v>911.82600000000002</v>
      </c>
      <c r="J138">
        <f t="shared" si="65"/>
        <v>536.34400000000005</v>
      </c>
      <c r="K138">
        <f t="shared" si="65"/>
        <v>348.24799999999999</v>
      </c>
      <c r="L138">
        <f t="shared" si="65"/>
        <v>68.835999999999999</v>
      </c>
      <c r="M138">
        <f t="shared" si="65"/>
        <v>2244.848</v>
      </c>
      <c r="N138">
        <f t="shared" si="65"/>
        <v>2307.2539999999999</v>
      </c>
      <c r="O138">
        <f t="shared" si="65"/>
        <v>2808.15</v>
      </c>
      <c r="P138">
        <f t="shared" si="65"/>
        <v>3245.01</v>
      </c>
    </row>
    <row r="139" spans="1:19" x14ac:dyDescent="0.3">
      <c r="C139">
        <f>C138/C137</f>
        <v>1.08422194093951</v>
      </c>
      <c r="D139">
        <f t="shared" ref="D139:P139" si="66">D138/D137</f>
        <v>0.98991137364721005</v>
      </c>
      <c r="E139">
        <f t="shared" si="66"/>
        <v>0.97262781634597295</v>
      </c>
      <c r="F139">
        <f t="shared" si="66"/>
        <v>0.93401704732640023</v>
      </c>
      <c r="G139">
        <f t="shared" si="66"/>
        <v>0.92430099172756175</v>
      </c>
      <c r="H139">
        <f t="shared" si="66"/>
        <v>0.93482371288556654</v>
      </c>
      <c r="I139">
        <f t="shared" si="66"/>
        <v>1.0072808061287166</v>
      </c>
      <c r="J139">
        <f t="shared" si="66"/>
        <v>1.0215902098444112</v>
      </c>
      <c r="K139">
        <f t="shared" si="66"/>
        <v>1.0218238100684263</v>
      </c>
      <c r="L139">
        <f t="shared" si="66"/>
        <v>1.0229550457723993</v>
      </c>
      <c r="M139">
        <f t="shared" si="66"/>
        <v>1.022918433340434</v>
      </c>
      <c r="N139">
        <f t="shared" si="66"/>
        <v>1.0296566169699803</v>
      </c>
      <c r="O139">
        <f t="shared" si="66"/>
        <v>1.0246315433629887</v>
      </c>
      <c r="P139">
        <f t="shared" si="66"/>
        <v>1.0144834484702951</v>
      </c>
    </row>
    <row r="141" spans="1:19" x14ac:dyDescent="0.3">
      <c r="A141" s="1" t="s">
        <v>66</v>
      </c>
    </row>
    <row r="142" spans="1:19" x14ac:dyDescent="0.3">
      <c r="C142">
        <v>263</v>
      </c>
      <c r="D142">
        <v>264</v>
      </c>
      <c r="E142">
        <v>269</v>
      </c>
      <c r="F142">
        <v>271</v>
      </c>
      <c r="G142">
        <v>272</v>
      </c>
      <c r="H142">
        <v>274</v>
      </c>
      <c r="I142">
        <v>499</v>
      </c>
      <c r="J142">
        <v>500</v>
      </c>
      <c r="K142">
        <v>513</v>
      </c>
      <c r="L142">
        <v>515</v>
      </c>
      <c r="M142">
        <v>516</v>
      </c>
      <c r="N142">
        <v>517</v>
      </c>
      <c r="O142">
        <v>518</v>
      </c>
      <c r="P142">
        <v>519</v>
      </c>
      <c r="Q142" t="s">
        <v>17</v>
      </c>
      <c r="R142" t="s">
        <v>20</v>
      </c>
    </row>
    <row r="143" spans="1:19" x14ac:dyDescent="0.3">
      <c r="A143" t="s">
        <v>10</v>
      </c>
      <c r="B143">
        <v>263</v>
      </c>
      <c r="C143">
        <f>C123*C$139</f>
        <v>1638.7100143569787</v>
      </c>
      <c r="D143">
        <f>D123*D$139</f>
        <v>230.58273209740676</v>
      </c>
      <c r="E143">
        <f t="shared" ref="E143:P143" si="67">E123*E$139</f>
        <v>95.847758212027728</v>
      </c>
      <c r="F143">
        <f t="shared" si="67"/>
        <v>23.713562257901469</v>
      </c>
      <c r="G143">
        <f t="shared" si="67"/>
        <v>1.5093138893073215</v>
      </c>
      <c r="H143">
        <f t="shared" si="67"/>
        <v>33.766738385275957</v>
      </c>
      <c r="I143">
        <f t="shared" si="67"/>
        <v>14.416720265892911</v>
      </c>
      <c r="J143">
        <f t="shared" si="67"/>
        <v>9.5289054106664821</v>
      </c>
      <c r="K143">
        <f t="shared" si="67"/>
        <v>17.143947958561625</v>
      </c>
      <c r="L143">
        <f t="shared" si="67"/>
        <v>2.0256666961476331</v>
      </c>
      <c r="M143">
        <f t="shared" si="67"/>
        <v>118.61473155178147</v>
      </c>
      <c r="N143">
        <f t="shared" si="67"/>
        <v>96.692492672083247</v>
      </c>
      <c r="O143">
        <f t="shared" si="67"/>
        <v>92.283977595385821</v>
      </c>
      <c r="P143">
        <f t="shared" si="67"/>
        <v>59.936070318573684</v>
      </c>
      <c r="Q143">
        <f t="shared" ref="D143:R143" si="68">Q123*$C139</f>
        <v>2501.7823121934375</v>
      </c>
      <c r="R143">
        <f t="shared" si="68"/>
        <v>2501.7823121934375</v>
      </c>
      <c r="S143">
        <f>R143/Q143</f>
        <v>1</v>
      </c>
    </row>
    <row r="144" spans="1:19" x14ac:dyDescent="0.3">
      <c r="B144">
        <v>264</v>
      </c>
      <c r="C144">
        <f t="shared" ref="C144:P144" si="69">C124*C$139</f>
        <v>15.996509283291276</v>
      </c>
      <c r="D144">
        <f t="shared" si="69"/>
        <v>154.00843419711831</v>
      </c>
      <c r="E144">
        <f t="shared" si="69"/>
        <v>21.396908864597084</v>
      </c>
      <c r="F144">
        <f t="shared" si="69"/>
        <v>4.712047745873523</v>
      </c>
      <c r="G144">
        <f t="shared" si="69"/>
        <v>0.30451143395592167</v>
      </c>
      <c r="H144">
        <f t="shared" si="69"/>
        <v>5.4223889672449985</v>
      </c>
      <c r="I144">
        <f t="shared" si="69"/>
        <v>1.4904640144077768</v>
      </c>
      <c r="J144">
        <f t="shared" si="69"/>
        <v>1.2695523658907113</v>
      </c>
      <c r="K144">
        <f t="shared" si="69"/>
        <v>1.1386541156483323</v>
      </c>
      <c r="L144">
        <f t="shared" si="69"/>
        <v>0.34656037054512168</v>
      </c>
      <c r="M144">
        <f t="shared" si="69"/>
        <v>20.218451563968461</v>
      </c>
      <c r="N144">
        <f t="shared" si="69"/>
        <v>12.136899121757326</v>
      </c>
      <c r="O144">
        <f t="shared" si="69"/>
        <v>13.807070306314333</v>
      </c>
      <c r="P144">
        <f t="shared" si="69"/>
        <v>8.4572911885766953</v>
      </c>
      <c r="Q144">
        <f t="shared" ref="Q144:Q156" si="70">SUM(C144:P144)</f>
        <v>260.70574353918988</v>
      </c>
      <c r="R144">
        <f t="shared" ref="R144:R156" si="71">R84</f>
        <v>261.04581999999999</v>
      </c>
      <c r="S144">
        <f t="shared" ref="S144:S156" si="72">R144/Q144</f>
        <v>1.0013044456028986</v>
      </c>
    </row>
    <row r="145" spans="1:19" x14ac:dyDescent="0.3">
      <c r="B145">
        <v>269</v>
      </c>
      <c r="C145">
        <f t="shared" ref="C145:P145" si="73">C125*C$139</f>
        <v>3.5068408440432259</v>
      </c>
      <c r="D145">
        <f t="shared" si="73"/>
        <v>11.391675301895592</v>
      </c>
      <c r="E145">
        <f t="shared" si="73"/>
        <v>24.745306008933692</v>
      </c>
      <c r="F145">
        <f t="shared" si="73"/>
        <v>2.2877319156458391</v>
      </c>
      <c r="G145">
        <f t="shared" si="73"/>
        <v>0.17209854344299275</v>
      </c>
      <c r="H145">
        <f t="shared" si="73"/>
        <v>2.4184373269036796</v>
      </c>
      <c r="I145">
        <f t="shared" si="73"/>
        <v>0.62785486179321459</v>
      </c>
      <c r="J145">
        <f t="shared" si="73"/>
        <v>0.5085935182348853</v>
      </c>
      <c r="K145">
        <f t="shared" si="73"/>
        <v>0.38596787993841369</v>
      </c>
      <c r="L145">
        <f t="shared" si="73"/>
        <v>0.13339274507943935</v>
      </c>
      <c r="M145">
        <f t="shared" si="73"/>
        <v>7.9749901116853801</v>
      </c>
      <c r="N145">
        <f t="shared" si="73"/>
        <v>5.4168259067249478</v>
      </c>
      <c r="O145">
        <f t="shared" si="73"/>
        <v>5.9546174952591082</v>
      </c>
      <c r="P145">
        <f t="shared" si="73"/>
        <v>3.4490681114485335</v>
      </c>
      <c r="Q145">
        <f t="shared" si="70"/>
        <v>68.973400571028947</v>
      </c>
      <c r="R145">
        <f t="shared" si="71"/>
        <v>69.304199999999994</v>
      </c>
      <c r="S145">
        <f t="shared" si="72"/>
        <v>1.0047960434925982</v>
      </c>
    </row>
    <row r="146" spans="1:19" x14ac:dyDescent="0.3">
      <c r="B146">
        <v>271</v>
      </c>
      <c r="C146">
        <f t="shared" ref="C146:P146" si="74">C126*C$139</f>
        <v>41.384738646856626</v>
      </c>
      <c r="D146">
        <f t="shared" si="74"/>
        <v>104.08835841319629</v>
      </c>
      <c r="E146">
        <f t="shared" si="74"/>
        <v>109.85134505615096</v>
      </c>
      <c r="F146">
        <f t="shared" si="74"/>
        <v>254.05614847515238</v>
      </c>
      <c r="G146">
        <f t="shared" si="74"/>
        <v>4.6758905317330104</v>
      </c>
      <c r="H146">
        <f t="shared" si="74"/>
        <v>118.54741477569281</v>
      </c>
      <c r="I146">
        <f t="shared" si="74"/>
        <v>15.194794863367557</v>
      </c>
      <c r="J146">
        <f t="shared" si="74"/>
        <v>7.7520406489276965</v>
      </c>
      <c r="K146">
        <f t="shared" si="74"/>
        <v>4.162319475656763</v>
      </c>
      <c r="L146">
        <f t="shared" si="74"/>
        <v>0.85624371887443207</v>
      </c>
      <c r="M146">
        <f t="shared" si="74"/>
        <v>62.869165620748859</v>
      </c>
      <c r="N146">
        <f t="shared" si="74"/>
        <v>60.336560119737975</v>
      </c>
      <c r="O146">
        <f t="shared" si="74"/>
        <v>61.685052247553287</v>
      </c>
      <c r="P146">
        <f t="shared" si="74"/>
        <v>48.292645528343492</v>
      </c>
      <c r="Q146">
        <f t="shared" si="70"/>
        <v>893.75271812199219</v>
      </c>
      <c r="R146">
        <f t="shared" si="71"/>
        <v>915.58547999999996</v>
      </c>
      <c r="S146">
        <f t="shared" si="72"/>
        <v>1.024428190745964</v>
      </c>
    </row>
    <row r="147" spans="1:19" x14ac:dyDescent="0.3">
      <c r="B147">
        <v>272</v>
      </c>
      <c r="C147">
        <f t="shared" ref="C147:P147" si="75">C127*C$139</f>
        <v>714.61468989387492</v>
      </c>
      <c r="D147">
        <f t="shared" si="75"/>
        <v>1389.6511420769534</v>
      </c>
      <c r="E147">
        <f t="shared" si="75"/>
        <v>1446.7736584720249</v>
      </c>
      <c r="F147">
        <f t="shared" si="75"/>
        <v>1432.9269103350844</v>
      </c>
      <c r="G147">
        <f t="shared" si="75"/>
        <v>162.49035856352333</v>
      </c>
      <c r="H147">
        <f t="shared" si="75"/>
        <v>2698.6241331278134</v>
      </c>
      <c r="I147">
        <f t="shared" si="75"/>
        <v>207.26953796057074</v>
      </c>
      <c r="J147">
        <f t="shared" si="75"/>
        <v>139.86051632528711</v>
      </c>
      <c r="K147">
        <f t="shared" si="75"/>
        <v>90.341821371036474</v>
      </c>
      <c r="L147">
        <f t="shared" si="75"/>
        <v>14.188596927359837</v>
      </c>
      <c r="M147">
        <f t="shared" si="75"/>
        <v>481.91792628973826</v>
      </c>
      <c r="N147">
        <f t="shared" si="75"/>
        <v>428.19418374880041</v>
      </c>
      <c r="O147">
        <f t="shared" si="75"/>
        <v>546.38872493090344</v>
      </c>
      <c r="P147">
        <f t="shared" si="75"/>
        <v>833.35662612693068</v>
      </c>
      <c r="Q147">
        <f t="shared" si="70"/>
        <v>10586.598826149901</v>
      </c>
      <c r="R147">
        <f t="shared" si="71"/>
        <v>10833.786529999999</v>
      </c>
      <c r="S147">
        <f t="shared" si="72"/>
        <v>1.0233491140931421</v>
      </c>
    </row>
    <row r="148" spans="1:19" x14ac:dyDescent="0.3">
      <c r="B148">
        <v>274</v>
      </c>
      <c r="C148">
        <f t="shared" ref="C148:P148" si="76">C128*C$139</f>
        <v>1.1936242216089517</v>
      </c>
      <c r="D148">
        <f t="shared" si="76"/>
        <v>2.5138446659993958</v>
      </c>
      <c r="E148">
        <f t="shared" si="76"/>
        <v>2.2773394708502326</v>
      </c>
      <c r="F148">
        <f t="shared" si="76"/>
        <v>2.0347567599642669</v>
      </c>
      <c r="G148">
        <f t="shared" si="76"/>
        <v>0.14587421764839315</v>
      </c>
      <c r="H148">
        <f t="shared" si="76"/>
        <v>76.836464909813785</v>
      </c>
      <c r="I148">
        <f t="shared" si="76"/>
        <v>0.53390375954867619</v>
      </c>
      <c r="J148">
        <f t="shared" si="76"/>
        <v>0.22629890047874243</v>
      </c>
      <c r="K148">
        <f t="shared" si="76"/>
        <v>0.1479760682188927</v>
      </c>
      <c r="L148">
        <f t="shared" si="76"/>
        <v>3.6892522754434706E-2</v>
      </c>
      <c r="M148">
        <f t="shared" si="76"/>
        <v>2.0679376297160035</v>
      </c>
      <c r="N148">
        <f t="shared" si="76"/>
        <v>2.1140463371753015</v>
      </c>
      <c r="O148">
        <f t="shared" si="76"/>
        <v>2.1516894153875232</v>
      </c>
      <c r="P148">
        <f t="shared" si="76"/>
        <v>1.351473083121008</v>
      </c>
      <c r="Q148">
        <f t="shared" si="70"/>
        <v>93.632121962285595</v>
      </c>
      <c r="R148">
        <f t="shared" si="71"/>
        <v>98.950999999999993</v>
      </c>
      <c r="S148">
        <f t="shared" si="72"/>
        <v>1.0568061251442833</v>
      </c>
    </row>
    <row r="149" spans="1:19" x14ac:dyDescent="0.3">
      <c r="B149">
        <v>499</v>
      </c>
      <c r="C149">
        <f t="shared" ref="C149:P149" si="77">C129*C$139</f>
        <v>217.59749438669971</v>
      </c>
      <c r="D149">
        <f t="shared" si="77"/>
        <v>310.91598084466847</v>
      </c>
      <c r="E149">
        <f t="shared" si="77"/>
        <v>230.16441507912086</v>
      </c>
      <c r="F149">
        <f t="shared" si="77"/>
        <v>132.97595139952165</v>
      </c>
      <c r="G149">
        <f t="shared" si="77"/>
        <v>5.3330220139261737</v>
      </c>
      <c r="H149">
        <f t="shared" si="77"/>
        <v>297.2091344876514</v>
      </c>
      <c r="I149">
        <f t="shared" si="77"/>
        <v>522.49006050081948</v>
      </c>
      <c r="J149">
        <f t="shared" si="77"/>
        <v>119.22438934165748</v>
      </c>
      <c r="K149">
        <f t="shared" si="77"/>
        <v>71.101889572748505</v>
      </c>
      <c r="L149">
        <f t="shared" si="77"/>
        <v>10.130634105384882</v>
      </c>
      <c r="M149">
        <f t="shared" si="77"/>
        <v>412.74084669996051</v>
      </c>
      <c r="N149">
        <f t="shared" si="77"/>
        <v>458.1643657922869</v>
      </c>
      <c r="O149">
        <f t="shared" si="77"/>
        <v>540.47468121094857</v>
      </c>
      <c r="P149">
        <f t="shared" si="77"/>
        <v>863.00310950410244</v>
      </c>
      <c r="Q149">
        <f t="shared" si="70"/>
        <v>4191.5259749394972</v>
      </c>
      <c r="R149">
        <f t="shared" si="71"/>
        <v>4159.0220399999998</v>
      </c>
      <c r="S149">
        <f t="shared" si="72"/>
        <v>0.99224532183891179</v>
      </c>
    </row>
    <row r="150" spans="1:19" x14ac:dyDescent="0.3">
      <c r="B150">
        <v>500</v>
      </c>
      <c r="C150">
        <f t="shared" ref="C150:P150" si="78">C130*C$139</f>
        <v>6.1111628903828388</v>
      </c>
      <c r="D150">
        <f t="shared" si="78"/>
        <v>9.8002508483601982</v>
      </c>
      <c r="E150">
        <f t="shared" si="78"/>
        <v>7.3392026796432024</v>
      </c>
      <c r="F150">
        <f t="shared" si="78"/>
        <v>2.3517760808446044</v>
      </c>
      <c r="G150">
        <f t="shared" si="78"/>
        <v>0.14882754040643045</v>
      </c>
      <c r="H150">
        <f t="shared" si="78"/>
        <v>4.5236731385547184</v>
      </c>
      <c r="I150">
        <f t="shared" si="78"/>
        <v>4.4567452875254823</v>
      </c>
      <c r="J150">
        <f t="shared" si="78"/>
        <v>129.25501570306909</v>
      </c>
      <c r="K150">
        <f t="shared" si="78"/>
        <v>4.4595687461601807</v>
      </c>
      <c r="L150">
        <f t="shared" si="78"/>
        <v>0.40236522179999301</v>
      </c>
      <c r="M150">
        <f t="shared" si="78"/>
        <v>12.208538776169881</v>
      </c>
      <c r="N150">
        <f t="shared" si="78"/>
        <v>20.563330001255309</v>
      </c>
      <c r="O150">
        <f t="shared" si="78"/>
        <v>14.67385424479273</v>
      </c>
      <c r="P150">
        <f t="shared" si="78"/>
        <v>54.683823346580411</v>
      </c>
      <c r="Q150">
        <f t="shared" si="70"/>
        <v>270.97813450554509</v>
      </c>
      <c r="R150">
        <f t="shared" si="71"/>
        <v>266.43615</v>
      </c>
      <c r="S150">
        <f t="shared" si="72"/>
        <v>0.98323855718531361</v>
      </c>
    </row>
    <row r="151" spans="1:19" x14ac:dyDescent="0.3">
      <c r="B151">
        <v>513</v>
      </c>
      <c r="C151">
        <f t="shared" ref="C151:P151" si="79">C131*C$139</f>
        <v>3.4323202403525954</v>
      </c>
      <c r="D151">
        <f t="shared" si="79"/>
        <v>3.3681675410456871</v>
      </c>
      <c r="E151">
        <f t="shared" si="79"/>
        <v>2.0787465776122867</v>
      </c>
      <c r="F151">
        <f t="shared" si="79"/>
        <v>0.56540499835836044</v>
      </c>
      <c r="G151">
        <f t="shared" si="79"/>
        <v>3.5490377247141887E-2</v>
      </c>
      <c r="H151">
        <f t="shared" si="79"/>
        <v>0.98126302110187424</v>
      </c>
      <c r="I151">
        <f t="shared" si="79"/>
        <v>0.94519667523224316</v>
      </c>
      <c r="J151">
        <f t="shared" si="79"/>
        <v>1.5249146217441649</v>
      </c>
      <c r="K151">
        <f t="shared" si="79"/>
        <v>25.34165931901418</v>
      </c>
      <c r="L151">
        <f t="shared" si="79"/>
        <v>0.10367319738864778</v>
      </c>
      <c r="M151">
        <f t="shared" si="79"/>
        <v>6.0582352662911179</v>
      </c>
      <c r="N151">
        <f t="shared" si="79"/>
        <v>28.601975250748847</v>
      </c>
      <c r="O151">
        <f t="shared" si="79"/>
        <v>10.111326706077715</v>
      </c>
      <c r="P151">
        <f t="shared" si="79"/>
        <v>10.0940326836468</v>
      </c>
      <c r="Q151">
        <f t="shared" si="70"/>
        <v>93.242406475861671</v>
      </c>
      <c r="R151">
        <f t="shared" si="71"/>
        <v>91.250529999999998</v>
      </c>
      <c r="S151">
        <f t="shared" si="72"/>
        <v>0.97863765478449627</v>
      </c>
    </row>
    <row r="152" spans="1:19" x14ac:dyDescent="0.3">
      <c r="B152">
        <v>515</v>
      </c>
      <c r="C152">
        <f t="shared" ref="C152:P152" si="80">C132*C$139</f>
        <v>216.10435479833785</v>
      </c>
      <c r="D152">
        <f t="shared" si="80"/>
        <v>363.19714734275249</v>
      </c>
      <c r="E152">
        <f t="shared" si="80"/>
        <v>311.36012524007322</v>
      </c>
      <c r="F152">
        <f t="shared" si="80"/>
        <v>52.350038231448536</v>
      </c>
      <c r="G152">
        <f t="shared" si="80"/>
        <v>1.8613750414546621</v>
      </c>
      <c r="H152">
        <f t="shared" si="80"/>
        <v>119.31165224019384</v>
      </c>
      <c r="I152">
        <f t="shared" si="80"/>
        <v>63.407381399484109</v>
      </c>
      <c r="J152">
        <f t="shared" si="80"/>
        <v>67.1838807365463</v>
      </c>
      <c r="K152">
        <f t="shared" si="80"/>
        <v>56.974025750186762</v>
      </c>
      <c r="L152">
        <f t="shared" si="80"/>
        <v>26.470988163036946</v>
      </c>
      <c r="M152">
        <f t="shared" si="80"/>
        <v>338.09887417936062</v>
      </c>
      <c r="N152">
        <f t="shared" si="80"/>
        <v>399.05369998405837</v>
      </c>
      <c r="O152">
        <f t="shared" si="80"/>
        <v>580.83481661908309</v>
      </c>
      <c r="P152">
        <f t="shared" si="80"/>
        <v>592.54171420980799</v>
      </c>
      <c r="Q152">
        <f t="shared" si="70"/>
        <v>3188.7500739358252</v>
      </c>
      <c r="R152">
        <f t="shared" si="71"/>
        <v>3151.4159800000002</v>
      </c>
      <c r="S152">
        <f t="shared" si="72"/>
        <v>0.98829193474866972</v>
      </c>
    </row>
    <row r="153" spans="1:19" x14ac:dyDescent="0.3">
      <c r="B153">
        <v>516</v>
      </c>
      <c r="C153">
        <f t="shared" ref="C153:P153" si="81">C133*C$139</f>
        <v>280.11290032422642</v>
      </c>
      <c r="D153">
        <f t="shared" si="81"/>
        <v>432.6341179870779</v>
      </c>
      <c r="E153">
        <f t="shared" si="81"/>
        <v>362.0360609609038</v>
      </c>
      <c r="F153">
        <f t="shared" si="81"/>
        <v>66.391085741489889</v>
      </c>
      <c r="G153">
        <f t="shared" si="81"/>
        <v>3.2444827899590796</v>
      </c>
      <c r="H153">
        <f t="shared" si="81"/>
        <v>122.10036494135228</v>
      </c>
      <c r="I153">
        <f t="shared" si="81"/>
        <v>75.800658972097565</v>
      </c>
      <c r="J153">
        <f t="shared" si="81"/>
        <v>56.054563171824796</v>
      </c>
      <c r="K153">
        <f t="shared" si="81"/>
        <v>71.417746121793911</v>
      </c>
      <c r="L153">
        <f t="shared" si="81"/>
        <v>13.365393863127961</v>
      </c>
      <c r="M153">
        <f t="shared" si="81"/>
        <v>749.54947998668024</v>
      </c>
      <c r="N153">
        <f t="shared" si="81"/>
        <v>597.23228432260225</v>
      </c>
      <c r="O153">
        <f t="shared" si="81"/>
        <v>814.72622713122439</v>
      </c>
      <c r="P153">
        <f t="shared" si="81"/>
        <v>600.71575777518592</v>
      </c>
      <c r="Q153">
        <f t="shared" si="70"/>
        <v>4245.3811240895466</v>
      </c>
      <c r="R153">
        <f t="shared" si="71"/>
        <v>4185.9736700000003</v>
      </c>
      <c r="S153">
        <f t="shared" si="72"/>
        <v>0.98600656752524507</v>
      </c>
    </row>
    <row r="154" spans="1:19" x14ac:dyDescent="0.3">
      <c r="B154">
        <v>517</v>
      </c>
      <c r="C154">
        <f t="shared" ref="C154:P154" si="82">C134*C$139</f>
        <v>4.230122647860143</v>
      </c>
      <c r="D154">
        <f t="shared" si="82"/>
        <v>5.9585655888000364</v>
      </c>
      <c r="E154">
        <f t="shared" si="82"/>
        <v>4.3832360075775965</v>
      </c>
      <c r="F154">
        <f t="shared" si="82"/>
        <v>1.2932696048153285</v>
      </c>
      <c r="G154">
        <f t="shared" si="82"/>
        <v>7.841313424299616E-2</v>
      </c>
      <c r="H154">
        <f t="shared" si="82"/>
        <v>2.1951495850737266</v>
      </c>
      <c r="I154">
        <f t="shared" si="82"/>
        <v>1.8489820408985314</v>
      </c>
      <c r="J154">
        <f t="shared" si="82"/>
        <v>1.5336620847367326</v>
      </c>
      <c r="K154">
        <f t="shared" si="82"/>
        <v>3.3542914093132477</v>
      </c>
      <c r="L154">
        <f t="shared" si="82"/>
        <v>0.32971253747600587</v>
      </c>
      <c r="M154">
        <f t="shared" si="82"/>
        <v>13.322802408223145</v>
      </c>
      <c r="N154">
        <f t="shared" si="82"/>
        <v>153.97867972605144</v>
      </c>
      <c r="O154">
        <f t="shared" si="82"/>
        <v>20.500528576115141</v>
      </c>
      <c r="P154">
        <f t="shared" si="82"/>
        <v>98.97387823105349</v>
      </c>
      <c r="Q154">
        <f t="shared" si="70"/>
        <v>311.98129358223753</v>
      </c>
      <c r="R154">
        <f t="shared" si="71"/>
        <v>305.32350000000002</v>
      </c>
      <c r="S154">
        <f t="shared" si="72"/>
        <v>0.97865963851296578</v>
      </c>
    </row>
    <row r="155" spans="1:19" x14ac:dyDescent="0.3">
      <c r="B155">
        <v>518</v>
      </c>
      <c r="C155">
        <f t="shared" ref="C155:P155" si="83">C135*C$139</f>
        <v>5.4457790863213651</v>
      </c>
      <c r="D155">
        <f t="shared" si="83"/>
        <v>6.9614267454438075</v>
      </c>
      <c r="E155">
        <f t="shared" si="83"/>
        <v>5.0429679588732483</v>
      </c>
      <c r="F155">
        <f t="shared" si="83"/>
        <v>1.6379650444726295</v>
      </c>
      <c r="G155">
        <f t="shared" si="83"/>
        <v>9.9245404795043166E-2</v>
      </c>
      <c r="H155">
        <f t="shared" si="83"/>
        <v>2.3552001117099755</v>
      </c>
      <c r="I155">
        <f t="shared" si="83"/>
        <v>2.4902731203571755</v>
      </c>
      <c r="J155">
        <f t="shared" si="83"/>
        <v>1.0074819195487175</v>
      </c>
      <c r="K155">
        <f t="shared" si="83"/>
        <v>1.5861077571430204</v>
      </c>
      <c r="L155">
        <f t="shared" si="83"/>
        <v>0.35374397533430502</v>
      </c>
      <c r="M155">
        <f t="shared" si="83"/>
        <v>15.876108648063601</v>
      </c>
      <c r="N155">
        <f t="shared" si="83"/>
        <v>20.093191895406708</v>
      </c>
      <c r="O155">
        <f t="shared" si="83"/>
        <v>98.793437562895193</v>
      </c>
      <c r="P155">
        <f t="shared" si="83"/>
        <v>13.873152586529343</v>
      </c>
      <c r="Q155">
        <f t="shared" si="70"/>
        <v>175.61608181689411</v>
      </c>
      <c r="R155">
        <f t="shared" si="71"/>
        <v>172.10543000000001</v>
      </c>
      <c r="S155">
        <f t="shared" si="72"/>
        <v>0.98000950835155021</v>
      </c>
    </row>
    <row r="156" spans="1:19" x14ac:dyDescent="0.3">
      <c r="B156">
        <v>519</v>
      </c>
      <c r="C156">
        <f t="shared" ref="C156:P156" si="84">C136*C$139</f>
        <v>1.1374483791655314</v>
      </c>
      <c r="D156">
        <f t="shared" si="84"/>
        <v>1.6961563492815614</v>
      </c>
      <c r="E156">
        <f t="shared" si="84"/>
        <v>1.3009294116110084</v>
      </c>
      <c r="F156">
        <f t="shared" si="84"/>
        <v>0.42935140942737215</v>
      </c>
      <c r="G156">
        <f t="shared" si="84"/>
        <v>3.1096518357437954E-2</v>
      </c>
      <c r="H156">
        <f t="shared" si="84"/>
        <v>0.67798498161749821</v>
      </c>
      <c r="I156">
        <f t="shared" si="84"/>
        <v>0.8534262780047992</v>
      </c>
      <c r="J156">
        <f t="shared" si="84"/>
        <v>1.4141852513870736</v>
      </c>
      <c r="K156">
        <f t="shared" si="84"/>
        <v>0.69202445457968154</v>
      </c>
      <c r="L156">
        <f t="shared" si="84"/>
        <v>9.2135955690373125E-2</v>
      </c>
      <c r="M156">
        <f t="shared" si="84"/>
        <v>3.3299112676123985</v>
      </c>
      <c r="N156">
        <f t="shared" si="84"/>
        <v>24.675465121310285</v>
      </c>
      <c r="O156">
        <f t="shared" si="84"/>
        <v>5.7639959580600779</v>
      </c>
      <c r="P156">
        <f t="shared" si="84"/>
        <v>56.281357306099572</v>
      </c>
      <c r="Q156">
        <f t="shared" si="70"/>
        <v>98.37546864220468</v>
      </c>
      <c r="R156">
        <f t="shared" si="71"/>
        <v>96.640860000000004</v>
      </c>
      <c r="S156">
        <f t="shared" si="72"/>
        <v>0.98236746755928028</v>
      </c>
    </row>
    <row r="157" spans="1:19" x14ac:dyDescent="0.3">
      <c r="A157" t="s">
        <v>18</v>
      </c>
      <c r="C157">
        <f>SUM(C143:C156)</f>
        <v>3149.5779999999995</v>
      </c>
      <c r="D157">
        <f t="shared" ref="D157:P157" si="85">SUM(D143:D156)</f>
        <v>3026.7679999999996</v>
      </c>
      <c r="E157">
        <f t="shared" si="85"/>
        <v>2624.5979999999995</v>
      </c>
      <c r="F157">
        <f t="shared" si="85"/>
        <v>1977.7260000000001</v>
      </c>
      <c r="G157">
        <f t="shared" si="85"/>
        <v>180.12999999999994</v>
      </c>
      <c r="H157">
        <f t="shared" si="85"/>
        <v>3484.97</v>
      </c>
      <c r="I157">
        <f t="shared" si="85"/>
        <v>911.82600000000025</v>
      </c>
      <c r="J157">
        <f t="shared" si="85"/>
        <v>536.34400000000005</v>
      </c>
      <c r="K157">
        <f t="shared" si="85"/>
        <v>348.24799999999993</v>
      </c>
      <c r="L157">
        <f t="shared" si="85"/>
        <v>68.836000000000013</v>
      </c>
      <c r="M157">
        <f t="shared" si="85"/>
        <v>2244.848</v>
      </c>
      <c r="N157">
        <f t="shared" si="85"/>
        <v>2307.253999999999</v>
      </c>
      <c r="O157">
        <f t="shared" si="85"/>
        <v>2808.1500000000005</v>
      </c>
      <c r="P157">
        <f t="shared" si="85"/>
        <v>3245.0099999999998</v>
      </c>
      <c r="Q157">
        <f>SUM(C157:P157)</f>
        <v>26914.285999999996</v>
      </c>
      <c r="R157">
        <f>SUM(R143:R156)</f>
        <v>27108.623502193437</v>
      </c>
    </row>
    <row r="158" spans="1:19" x14ac:dyDescent="0.3">
      <c r="A158" t="s">
        <v>19</v>
      </c>
      <c r="C158">
        <f>C118</f>
        <v>3149.578</v>
      </c>
      <c r="D158">
        <f t="shared" ref="D158:P158" si="86">D118</f>
        <v>3026.768</v>
      </c>
      <c r="E158">
        <f t="shared" si="86"/>
        <v>2624.598</v>
      </c>
      <c r="F158">
        <f t="shared" si="86"/>
        <v>1977.7260000000001</v>
      </c>
      <c r="G158">
        <f t="shared" si="86"/>
        <v>180.13</v>
      </c>
      <c r="H158">
        <f t="shared" si="86"/>
        <v>3484.97</v>
      </c>
      <c r="I158">
        <f t="shared" si="86"/>
        <v>911.82600000000002</v>
      </c>
      <c r="J158">
        <f t="shared" si="86"/>
        <v>536.34400000000005</v>
      </c>
      <c r="K158">
        <f t="shared" si="86"/>
        <v>348.24799999999999</v>
      </c>
      <c r="L158">
        <f t="shared" si="86"/>
        <v>68.835999999999999</v>
      </c>
      <c r="M158">
        <f t="shared" si="86"/>
        <v>2244.848</v>
      </c>
      <c r="N158">
        <f t="shared" si="86"/>
        <v>2307.2539999999999</v>
      </c>
      <c r="O158">
        <f t="shared" si="86"/>
        <v>2808.15</v>
      </c>
      <c r="P158">
        <f t="shared" si="86"/>
        <v>3245.01</v>
      </c>
    </row>
    <row r="159" spans="1:19" x14ac:dyDescent="0.3">
      <c r="C159">
        <f>C158/C157</f>
        <v>1.0000000000000002</v>
      </c>
      <c r="D159">
        <f t="shared" ref="D159:P159" si="87">D158/D157</f>
        <v>1.0000000000000002</v>
      </c>
      <c r="E159">
        <f t="shared" si="87"/>
        <v>1.0000000000000002</v>
      </c>
      <c r="F159">
        <f t="shared" si="87"/>
        <v>1</v>
      </c>
      <c r="G159">
        <f t="shared" si="87"/>
        <v>1.0000000000000002</v>
      </c>
      <c r="H159">
        <f t="shared" si="87"/>
        <v>1</v>
      </c>
      <c r="I159">
        <f t="shared" si="87"/>
        <v>0.99999999999999978</v>
      </c>
      <c r="J159">
        <f t="shared" si="87"/>
        <v>1</v>
      </c>
      <c r="K159">
        <f t="shared" si="87"/>
        <v>1.0000000000000002</v>
      </c>
      <c r="L159">
        <f t="shared" si="87"/>
        <v>0.99999999999999978</v>
      </c>
      <c r="M159">
        <f t="shared" si="87"/>
        <v>1</v>
      </c>
      <c r="N159">
        <f t="shared" si="87"/>
        <v>1.0000000000000004</v>
      </c>
      <c r="O159">
        <f t="shared" si="87"/>
        <v>0.99999999999999989</v>
      </c>
      <c r="P159">
        <f t="shared" si="87"/>
        <v>1.0000000000000002</v>
      </c>
    </row>
    <row r="162" spans="1:17" x14ac:dyDescent="0.3">
      <c r="A162" s="1" t="s">
        <v>38</v>
      </c>
    </row>
    <row r="163" spans="1:17" x14ac:dyDescent="0.3">
      <c r="C163">
        <v>263</v>
      </c>
      <c r="D163">
        <v>264</v>
      </c>
      <c r="E163">
        <v>269</v>
      </c>
      <c r="F163">
        <v>271</v>
      </c>
      <c r="G163">
        <v>272</v>
      </c>
      <c r="H163">
        <v>274</v>
      </c>
      <c r="I163">
        <v>499</v>
      </c>
      <c r="J163">
        <v>500</v>
      </c>
      <c r="K163">
        <v>513</v>
      </c>
      <c r="L163">
        <v>515</v>
      </c>
      <c r="M163">
        <v>516</v>
      </c>
      <c r="N163">
        <v>517</v>
      </c>
      <c r="O163">
        <v>518</v>
      </c>
      <c r="P163">
        <v>519</v>
      </c>
      <c r="Q163" t="s">
        <v>57</v>
      </c>
    </row>
    <row r="164" spans="1:17" x14ac:dyDescent="0.3">
      <c r="A164" t="s">
        <v>10</v>
      </c>
      <c r="B164">
        <v>263</v>
      </c>
      <c r="C164">
        <f>C123*C5</f>
        <v>9139.077037332494</v>
      </c>
      <c r="D164">
        <f t="shared" ref="D164:P164" si="88">D123*D5</f>
        <v>2296.0176544997962</v>
      </c>
      <c r="E164">
        <f t="shared" si="88"/>
        <v>1059.1633181262339</v>
      </c>
      <c r="F164">
        <f t="shared" si="88"/>
        <v>337.95017780293193</v>
      </c>
      <c r="G164">
        <f t="shared" si="88"/>
        <v>23.421038501617986</v>
      </c>
      <c r="H164">
        <f t="shared" si="88"/>
        <v>654.25911211066227</v>
      </c>
      <c r="I164">
        <f t="shared" si="88"/>
        <v>206.95894707455832</v>
      </c>
      <c r="J164">
        <f t="shared" si="88"/>
        <v>170.31122872629899</v>
      </c>
      <c r="K164">
        <f t="shared" si="88"/>
        <v>243.76454867817375</v>
      </c>
      <c r="L164">
        <f t="shared" si="88"/>
        <v>21.059542550341206</v>
      </c>
      <c r="M164">
        <f t="shared" si="88"/>
        <v>1274.6012650876382</v>
      </c>
      <c r="N164">
        <f t="shared" si="88"/>
        <v>1382.1307838875496</v>
      </c>
      <c r="O164">
        <f t="shared" si="88"/>
        <v>1218.1362218080999</v>
      </c>
      <c r="P164">
        <f t="shared" si="88"/>
        <v>918.52270891943465</v>
      </c>
      <c r="Q164">
        <f>SUM(C164:P164)</f>
        <v>18945.37358510583</v>
      </c>
    </row>
    <row r="165" spans="1:17" x14ac:dyDescent="0.3">
      <c r="B165">
        <v>264</v>
      </c>
      <c r="C165">
        <f t="shared" ref="C165:P165" si="89">C124*C6</f>
        <v>145.1931951501175</v>
      </c>
      <c r="D165">
        <f t="shared" si="89"/>
        <v>795.14361314790858</v>
      </c>
      <c r="E165">
        <f t="shared" si="89"/>
        <v>146.07383469113847</v>
      </c>
      <c r="F165">
        <f t="shared" si="89"/>
        <v>46.428462445525113</v>
      </c>
      <c r="G165">
        <f t="shared" si="89"/>
        <v>3.3501822454070083</v>
      </c>
      <c r="H165">
        <f t="shared" si="89"/>
        <v>83.010098525113378</v>
      </c>
      <c r="I165">
        <f t="shared" si="89"/>
        <v>16.868473677713862</v>
      </c>
      <c r="J165">
        <f t="shared" si="89"/>
        <v>18.888127767112902</v>
      </c>
      <c r="K165">
        <f t="shared" si="89"/>
        <v>15.411254136231079</v>
      </c>
      <c r="L165">
        <f t="shared" si="89"/>
        <v>2.5662856033884651</v>
      </c>
      <c r="M165">
        <f t="shared" si="89"/>
        <v>156.77961465772583</v>
      </c>
      <c r="N165">
        <f t="shared" si="89"/>
        <v>141.50685923377569</v>
      </c>
      <c r="O165">
        <f t="shared" si="89"/>
        <v>141.0175117987674</v>
      </c>
      <c r="P165">
        <f t="shared" si="89"/>
        <v>104.09848995663474</v>
      </c>
      <c r="Q165">
        <f t="shared" ref="Q165:Q177" si="90">SUM(C165:P165)</f>
        <v>1816.3360030365598</v>
      </c>
    </row>
    <row r="166" spans="1:17" x14ac:dyDescent="0.3">
      <c r="B166">
        <v>269</v>
      </c>
      <c r="C166">
        <f t="shared" ref="C166:P166" si="91">C125*C7</f>
        <v>34.165292581636898</v>
      </c>
      <c r="D166">
        <f t="shared" si="91"/>
        <v>76.411612209179424</v>
      </c>
      <c r="E166">
        <f t="shared" si="91"/>
        <v>126.49613696906042</v>
      </c>
      <c r="F166">
        <f t="shared" si="91"/>
        <v>17.380566789323122</v>
      </c>
      <c r="G166">
        <f t="shared" si="91"/>
        <v>1.5137505755310654</v>
      </c>
      <c r="H166">
        <f t="shared" si="91"/>
        <v>31.572379616289695</v>
      </c>
      <c r="I166">
        <f t="shared" si="91"/>
        <v>6.2549822251748415</v>
      </c>
      <c r="J166">
        <f t="shared" si="91"/>
        <v>6.8871869204120229</v>
      </c>
      <c r="K166">
        <f t="shared" si="91"/>
        <v>5.1155228000176471</v>
      </c>
      <c r="L166">
        <f t="shared" si="91"/>
        <v>0.80978040077787061</v>
      </c>
      <c r="M166">
        <f t="shared" si="91"/>
        <v>51.198373552046675</v>
      </c>
      <c r="N166">
        <f t="shared" si="91"/>
        <v>55.974998555497841</v>
      </c>
      <c r="O166">
        <f t="shared" si="91"/>
        <v>52.884394939675836</v>
      </c>
      <c r="P166">
        <f t="shared" si="91"/>
        <v>37.812874713109544</v>
      </c>
      <c r="Q166">
        <f t="shared" si="90"/>
        <v>504.47785284773289</v>
      </c>
    </row>
    <row r="167" spans="1:17" x14ac:dyDescent="0.3">
      <c r="B167">
        <v>271</v>
      </c>
      <c r="C167">
        <f t="shared" ref="C167:P167" si="92">C126*C8</f>
        <v>490.10264795525416</v>
      </c>
      <c r="D167">
        <f t="shared" si="92"/>
        <v>937.61514078860603</v>
      </c>
      <c r="E167">
        <f t="shared" si="92"/>
        <v>801.44237232175749</v>
      </c>
      <c r="F167">
        <f t="shared" si="92"/>
        <v>1166.8961290141513</v>
      </c>
      <c r="G167">
        <f t="shared" si="92"/>
        <v>29.032680914319908</v>
      </c>
      <c r="H167">
        <f t="shared" si="92"/>
        <v>1125.2080973190757</v>
      </c>
      <c r="I167">
        <f t="shared" si="92"/>
        <v>136.95638964343127</v>
      </c>
      <c r="J167">
        <f t="shared" si="92"/>
        <v>106.74334459907753</v>
      </c>
      <c r="K167">
        <f t="shared" si="92"/>
        <v>61.895645618562384</v>
      </c>
      <c r="L167">
        <f t="shared" si="92"/>
        <v>6.4258767352143735</v>
      </c>
      <c r="M167">
        <f t="shared" si="92"/>
        <v>551.97751652211514</v>
      </c>
      <c r="N167">
        <f t="shared" si="92"/>
        <v>717.13113923190701</v>
      </c>
      <c r="O167">
        <f t="shared" si="92"/>
        <v>644.04291788481942</v>
      </c>
      <c r="P167">
        <f t="shared" si="92"/>
        <v>540.53419087437862</v>
      </c>
      <c r="Q167">
        <f t="shared" si="90"/>
        <v>7316.0040894226686</v>
      </c>
    </row>
    <row r="168" spans="1:17" x14ac:dyDescent="0.3">
      <c r="B168">
        <v>272</v>
      </c>
      <c r="C168">
        <f t="shared" ref="C168:P168" si="93">C127*C9</f>
        <v>8543.9612272254544</v>
      </c>
      <c r="D168">
        <f t="shared" si="93"/>
        <v>12690.475792889243</v>
      </c>
      <c r="E168">
        <f t="shared" si="93"/>
        <v>11461.106551945168</v>
      </c>
      <c r="F168">
        <f t="shared" si="93"/>
        <v>8804.5154657003313</v>
      </c>
      <c r="G168">
        <f t="shared" si="93"/>
        <v>821.87369928110786</v>
      </c>
      <c r="H168">
        <f t="shared" si="93"/>
        <v>27343.516683038677</v>
      </c>
      <c r="I168">
        <f t="shared" si="93"/>
        <v>1981.3723927618453</v>
      </c>
      <c r="J168">
        <f t="shared" si="93"/>
        <v>1942.677903068475</v>
      </c>
      <c r="K168">
        <f t="shared" si="93"/>
        <v>1354.3000330642783</v>
      </c>
      <c r="L168">
        <f t="shared" si="93"/>
        <v>108.1876046174079</v>
      </c>
      <c r="M168">
        <f t="shared" si="93"/>
        <v>4289.0817663871612</v>
      </c>
      <c r="N168">
        <f t="shared" si="93"/>
        <v>5140.4596620712409</v>
      </c>
      <c r="O168">
        <f t="shared" si="93"/>
        <v>5770.3400122464691</v>
      </c>
      <c r="P168">
        <f t="shared" si="93"/>
        <v>9428.7071603859567</v>
      </c>
      <c r="Q168">
        <f t="shared" si="90"/>
        <v>99680.575954682805</v>
      </c>
    </row>
    <row r="169" spans="1:17" x14ac:dyDescent="0.3">
      <c r="B169">
        <v>274</v>
      </c>
      <c r="C169">
        <f t="shared" ref="C169:P169" si="94">C128*C10</f>
        <v>19.01811580240382</v>
      </c>
      <c r="D169">
        <f t="shared" si="94"/>
        <v>34.780504055303375</v>
      </c>
      <c r="E169">
        <f t="shared" si="94"/>
        <v>28.579488591667225</v>
      </c>
      <c r="F169">
        <f t="shared" si="94"/>
        <v>19.334193413679937</v>
      </c>
      <c r="G169">
        <f t="shared" si="94"/>
        <v>1.4953551111475134</v>
      </c>
      <c r="H169">
        <f t="shared" si="94"/>
        <v>452.39321278896989</v>
      </c>
      <c r="I169">
        <f t="shared" si="94"/>
        <v>6.7177853557305172</v>
      </c>
      <c r="J169">
        <f t="shared" si="94"/>
        <v>4.1746965048460245</v>
      </c>
      <c r="K169">
        <f t="shared" si="94"/>
        <v>2.7833565856883515</v>
      </c>
      <c r="L169">
        <f t="shared" si="94"/>
        <v>0.417484468325655</v>
      </c>
      <c r="M169">
        <f t="shared" si="94"/>
        <v>26.038280084329866</v>
      </c>
      <c r="N169">
        <f t="shared" si="94"/>
        <v>33.131788968042393</v>
      </c>
      <c r="O169">
        <f t="shared" si="94"/>
        <v>30.653175377878174</v>
      </c>
      <c r="P169">
        <f t="shared" si="94"/>
        <v>21.493368626124809</v>
      </c>
      <c r="Q169">
        <f t="shared" si="90"/>
        <v>681.01080573413753</v>
      </c>
    </row>
    <row r="170" spans="1:17" x14ac:dyDescent="0.3">
      <c r="B170">
        <v>499</v>
      </c>
      <c r="C170">
        <f t="shared" ref="C170:P170" si="95">C129*C11</f>
        <v>2878.3620277872237</v>
      </c>
      <c r="D170">
        <f t="shared" si="95"/>
        <v>3562.9764245530337</v>
      </c>
      <c r="E170">
        <f t="shared" si="95"/>
        <v>2359.5555711904212</v>
      </c>
      <c r="F170">
        <f t="shared" si="95"/>
        <v>1292.5766892714537</v>
      </c>
      <c r="G170">
        <f t="shared" si="95"/>
        <v>60.27121950107459</v>
      </c>
      <c r="H170">
        <f t="shared" si="95"/>
        <v>4028.8175196177876</v>
      </c>
      <c r="I170">
        <f t="shared" si="95"/>
        <v>3537.9366756210165</v>
      </c>
      <c r="J170">
        <f t="shared" si="95"/>
        <v>1391.9370780721545</v>
      </c>
      <c r="K170">
        <f t="shared" si="95"/>
        <v>936.59143995196928</v>
      </c>
      <c r="L170">
        <f t="shared" si="95"/>
        <v>70.432293242266013</v>
      </c>
      <c r="M170">
        <f t="shared" si="95"/>
        <v>3371.5909329762421</v>
      </c>
      <c r="N170">
        <f t="shared" si="95"/>
        <v>4971.1838007647775</v>
      </c>
      <c r="O170">
        <f t="shared" si="95"/>
        <v>5080.706487268094</v>
      </c>
      <c r="P170">
        <f t="shared" si="95"/>
        <v>8183.5636904159473</v>
      </c>
      <c r="Q170">
        <f t="shared" si="90"/>
        <v>41726.501850233464</v>
      </c>
    </row>
    <row r="171" spans="1:17" x14ac:dyDescent="0.3">
      <c r="B171">
        <v>500</v>
      </c>
      <c r="C171">
        <f t="shared" ref="C171:P171" si="96">C130*C12</f>
        <v>106.56272599082546</v>
      </c>
      <c r="D171">
        <f t="shared" si="96"/>
        <v>157.49126098158698</v>
      </c>
      <c r="E171">
        <f t="shared" si="96"/>
        <v>109.67742147184131</v>
      </c>
      <c r="F171">
        <f t="shared" si="96"/>
        <v>40.805339983102883</v>
      </c>
      <c r="G171">
        <f t="shared" si="96"/>
        <v>2.7755992522858048</v>
      </c>
      <c r="H171">
        <f t="shared" si="96"/>
        <v>102.15751088859992</v>
      </c>
      <c r="I171">
        <f t="shared" si="96"/>
        <v>56.629573985696972</v>
      </c>
      <c r="J171">
        <f t="shared" si="96"/>
        <v>855.22193216435414</v>
      </c>
      <c r="K171">
        <f t="shared" si="96"/>
        <v>61.414747608752307</v>
      </c>
      <c r="L171">
        <f t="shared" si="96"/>
        <v>4.597313177968009</v>
      </c>
      <c r="M171">
        <f t="shared" si="96"/>
        <v>154.20029187764169</v>
      </c>
      <c r="N171">
        <f t="shared" si="96"/>
        <v>271.626333223698</v>
      </c>
      <c r="O171">
        <f t="shared" si="96"/>
        <v>203.3023833868846</v>
      </c>
      <c r="P171">
        <f t="shared" si="96"/>
        <v>551.536726721268</v>
      </c>
      <c r="Q171">
        <f t="shared" si="90"/>
        <v>2677.9991607145066</v>
      </c>
    </row>
    <row r="172" spans="1:17" x14ac:dyDescent="0.3">
      <c r="B172">
        <v>513</v>
      </c>
      <c r="C172">
        <f t="shared" ref="C172:P172" si="97">C131*C13</f>
        <v>47.406341504896481</v>
      </c>
      <c r="D172">
        <f t="shared" si="97"/>
        <v>51.421892305648562</v>
      </c>
      <c r="E172">
        <f t="shared" si="97"/>
        <v>30.802014062377598</v>
      </c>
      <c r="F172">
        <f t="shared" si="97"/>
        <v>10.702545954155909</v>
      </c>
      <c r="G172">
        <f t="shared" si="97"/>
        <v>0.71848450341624381</v>
      </c>
      <c r="H172">
        <f t="shared" si="97"/>
        <v>22.538666166332714</v>
      </c>
      <c r="I172">
        <f t="shared" si="97"/>
        <v>13.582827937097001</v>
      </c>
      <c r="J172">
        <f t="shared" si="97"/>
        <v>21.115553018541849</v>
      </c>
      <c r="K172">
        <f t="shared" si="97"/>
        <v>131.64310765302221</v>
      </c>
      <c r="L172">
        <f t="shared" si="97"/>
        <v>1.222546176655265</v>
      </c>
      <c r="M172">
        <f t="shared" si="97"/>
        <v>69.630842210153006</v>
      </c>
      <c r="N172">
        <f t="shared" si="97"/>
        <v>274.25385997288873</v>
      </c>
      <c r="O172">
        <f t="shared" si="97"/>
        <v>113.14942699437775</v>
      </c>
      <c r="P172">
        <f t="shared" si="97"/>
        <v>113.76742506627198</v>
      </c>
      <c r="Q172">
        <f t="shared" si="90"/>
        <v>901.95553352583534</v>
      </c>
    </row>
    <row r="173" spans="1:17" x14ac:dyDescent="0.3">
      <c r="B173">
        <v>515</v>
      </c>
      <c r="C173">
        <f t="shared" ref="C173:P173" si="98">C132*C14</f>
        <v>2138.2776263203409</v>
      </c>
      <c r="D173">
        <f t="shared" si="98"/>
        <v>2836.126570215602</v>
      </c>
      <c r="E173">
        <f t="shared" si="98"/>
        <v>2035.0192364301906</v>
      </c>
      <c r="F173">
        <f t="shared" si="98"/>
        <v>517.2694697821737</v>
      </c>
      <c r="G173">
        <f t="shared" si="98"/>
        <v>20.663798341997126</v>
      </c>
      <c r="H173">
        <f t="shared" si="98"/>
        <v>1661.8716474618759</v>
      </c>
      <c r="I173">
        <f t="shared" si="98"/>
        <v>452.10015959829781</v>
      </c>
      <c r="J173">
        <f t="shared" si="98"/>
        <v>722.15472237187362</v>
      </c>
      <c r="K173">
        <f t="shared" si="98"/>
        <v>617.90119504192126</v>
      </c>
      <c r="L173">
        <f t="shared" si="98"/>
        <v>98.423096786319761</v>
      </c>
      <c r="M173">
        <f t="shared" si="98"/>
        <v>1567.343797024871</v>
      </c>
      <c r="N173">
        <f t="shared" si="98"/>
        <v>3100.0922963675243</v>
      </c>
      <c r="O173">
        <f t="shared" si="98"/>
        <v>3661.4255190986264</v>
      </c>
      <c r="P173">
        <f t="shared" si="98"/>
        <v>4829.7756283643985</v>
      </c>
      <c r="Q173">
        <f t="shared" si="90"/>
        <v>24258.444763206011</v>
      </c>
    </row>
    <row r="174" spans="1:17" x14ac:dyDescent="0.3">
      <c r="B174">
        <v>516</v>
      </c>
      <c r="C174">
        <f t="shared" ref="C174:P174" si="99">C133*C15</f>
        <v>2828.1994710346708</v>
      </c>
      <c r="D174">
        <f t="shared" si="99"/>
        <v>3474.0570675621861</v>
      </c>
      <c r="E174">
        <f t="shared" si="99"/>
        <v>2447.7493825161673</v>
      </c>
      <c r="F174">
        <f t="shared" si="99"/>
        <v>704.55720669483685</v>
      </c>
      <c r="G174">
        <f t="shared" si="99"/>
        <v>38.415645954189415</v>
      </c>
      <c r="H174">
        <f t="shared" si="99"/>
        <v>1789.9240018113651</v>
      </c>
      <c r="I174">
        <f t="shared" si="99"/>
        <v>645.81917111941243</v>
      </c>
      <c r="J174">
        <f t="shared" si="99"/>
        <v>679.34435935526551</v>
      </c>
      <c r="K174">
        <f t="shared" si="99"/>
        <v>756.44573815951185</v>
      </c>
      <c r="L174">
        <f t="shared" si="99"/>
        <v>63.24996583065704</v>
      </c>
      <c r="M174">
        <f t="shared" si="99"/>
        <v>4547.4828893314316</v>
      </c>
      <c r="N174">
        <f t="shared" si="99"/>
        <v>4593.8418826991483</v>
      </c>
      <c r="O174">
        <f t="shared" si="99"/>
        <v>5072.9975694841269</v>
      </c>
      <c r="P174">
        <f t="shared" si="99"/>
        <v>5376.6269807785839</v>
      </c>
      <c r="Q174">
        <f t="shared" si="90"/>
        <v>33018.711332331557</v>
      </c>
    </row>
    <row r="175" spans="1:17" x14ac:dyDescent="0.3">
      <c r="B175">
        <v>517</v>
      </c>
      <c r="C175">
        <f t="shared" ref="C175:P175" si="100">C134*C16</f>
        <v>57.387580603154589</v>
      </c>
      <c r="D175">
        <f t="shared" si="100"/>
        <v>72.345870265059233</v>
      </c>
      <c r="E175">
        <f t="shared" si="100"/>
        <v>47.977170457638124</v>
      </c>
      <c r="F175">
        <f t="shared" si="100"/>
        <v>19.009608502686035</v>
      </c>
      <c r="G175">
        <f t="shared" si="100"/>
        <v>1.2522503869627213</v>
      </c>
      <c r="H175">
        <f t="shared" si="100"/>
        <v>41.142747397107236</v>
      </c>
      <c r="I175">
        <f t="shared" si="100"/>
        <v>20.863625861810785</v>
      </c>
      <c r="J175">
        <f t="shared" si="100"/>
        <v>20.508573337619794</v>
      </c>
      <c r="K175">
        <f t="shared" si="100"/>
        <v>30.91601133349662</v>
      </c>
      <c r="L175">
        <f t="shared" si="100"/>
        <v>2.6146096204900551</v>
      </c>
      <c r="M175">
        <f t="shared" si="100"/>
        <v>104.07722705362544</v>
      </c>
      <c r="N175">
        <f t="shared" si="100"/>
        <v>806.16028002605321</v>
      </c>
      <c r="O175">
        <f t="shared" si="100"/>
        <v>152.85888799348979</v>
      </c>
      <c r="P175">
        <f t="shared" si="100"/>
        <v>760.97471217128668</v>
      </c>
      <c r="Q175">
        <f t="shared" si="90"/>
        <v>2138.0891550104807</v>
      </c>
    </row>
    <row r="176" spans="1:17" x14ac:dyDescent="0.3">
      <c r="B176">
        <v>518</v>
      </c>
      <c r="C176">
        <f t="shared" ref="C176:P176" si="101">C135*C17</f>
        <v>67.681597666795838</v>
      </c>
      <c r="D176">
        <f t="shared" si="101"/>
        <v>73.678179636723414</v>
      </c>
      <c r="E176">
        <f t="shared" si="101"/>
        <v>47.203235940818509</v>
      </c>
      <c r="F176">
        <f t="shared" si="101"/>
        <v>21.372072441427385</v>
      </c>
      <c r="G176">
        <f t="shared" si="101"/>
        <v>1.4193698997700159</v>
      </c>
      <c r="H176">
        <f t="shared" si="101"/>
        <v>40.257582329450933</v>
      </c>
      <c r="I176">
        <f t="shared" si="101"/>
        <v>24.287609756422452</v>
      </c>
      <c r="J176">
        <f t="shared" si="101"/>
        <v>13.434864643135619</v>
      </c>
      <c r="K176">
        <f t="shared" si="101"/>
        <v>16.832405302150022</v>
      </c>
      <c r="L176">
        <f t="shared" si="101"/>
        <v>2.2719453093772417</v>
      </c>
      <c r="M176">
        <f t="shared" si="101"/>
        <v>100.09109361438964</v>
      </c>
      <c r="N176">
        <f t="shared" si="101"/>
        <v>149.09046720124451</v>
      </c>
      <c r="O176">
        <f t="shared" si="101"/>
        <v>448.17247668625396</v>
      </c>
      <c r="P176">
        <f t="shared" si="101"/>
        <v>120.34079308592381</v>
      </c>
      <c r="Q176">
        <f t="shared" si="90"/>
        <v>1126.1336935138834</v>
      </c>
    </row>
    <row r="177" spans="1:17" x14ac:dyDescent="0.3">
      <c r="B177">
        <v>519</v>
      </c>
      <c r="C177">
        <f t="shared" ref="C177:P177" si="102">C136*C18</f>
        <v>16.971158519275331</v>
      </c>
      <c r="D177">
        <f t="shared" si="102"/>
        <v>22.581460444102554</v>
      </c>
      <c r="E177">
        <f t="shared" si="102"/>
        <v>15.791006976522974</v>
      </c>
      <c r="F177">
        <f t="shared" si="102"/>
        <v>6.3472977054790256</v>
      </c>
      <c r="G177">
        <f t="shared" si="102"/>
        <v>0.49926629588686894</v>
      </c>
      <c r="H177">
        <f t="shared" si="102"/>
        <v>13.548476859344371</v>
      </c>
      <c r="I177">
        <f t="shared" si="102"/>
        <v>8.947887090838643</v>
      </c>
      <c r="J177">
        <f t="shared" si="102"/>
        <v>14.164136806280004</v>
      </c>
      <c r="K177">
        <f t="shared" si="102"/>
        <v>7.6934963998331023</v>
      </c>
      <c r="L177">
        <f t="shared" si="102"/>
        <v>0.83511448982207992</v>
      </c>
      <c r="M177">
        <f t="shared" si="102"/>
        <v>29.789294059754003</v>
      </c>
      <c r="N177">
        <f t="shared" si="102"/>
        <v>186.92506295215858</v>
      </c>
      <c r="O177">
        <f t="shared" si="102"/>
        <v>49.5038092077938</v>
      </c>
      <c r="P177">
        <f t="shared" si="102"/>
        <v>264.67925916046397</v>
      </c>
      <c r="Q177">
        <f t="shared" si="90"/>
        <v>638.27672696755531</v>
      </c>
    </row>
    <row r="178" spans="1:17" x14ac:dyDescent="0.3">
      <c r="Q178">
        <f>SUM(Q164:Q177)</f>
        <v>235429.89050633306</v>
      </c>
    </row>
    <row r="179" spans="1:17" x14ac:dyDescent="0.3">
      <c r="A179" s="21" t="s">
        <v>33</v>
      </c>
      <c r="C179">
        <f>SUM(C164:P177)</f>
        <v>235429.89050633306</v>
      </c>
    </row>
    <row r="180" spans="1:17" x14ac:dyDescent="0.3">
      <c r="A180" s="21" t="s">
        <v>34</v>
      </c>
      <c r="C180">
        <f>C179/Q97</f>
        <v>8.7473949831470605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I46" sqref="I46"/>
    </sheetView>
  </sheetViews>
  <sheetFormatPr defaultRowHeight="15.75" x14ac:dyDescent="0.3"/>
  <sheetData>
    <row r="1" spans="1:4" x14ac:dyDescent="0.3">
      <c r="A1" s="1" t="s">
        <v>12</v>
      </c>
    </row>
    <row r="2" spans="1:4" x14ac:dyDescent="0.3">
      <c r="A2" s="1"/>
    </row>
    <row r="3" spans="1:4" x14ac:dyDescent="0.3">
      <c r="A3" s="13" t="s">
        <v>43</v>
      </c>
      <c r="B3" s="13" t="s">
        <v>13</v>
      </c>
      <c r="C3" s="13" t="s">
        <v>14</v>
      </c>
      <c r="D3" s="13" t="s">
        <v>15</v>
      </c>
    </row>
    <row r="4" spans="1:4" x14ac:dyDescent="0.3">
      <c r="A4">
        <v>1</v>
      </c>
      <c r="B4">
        <v>25214</v>
      </c>
      <c r="C4">
        <v>126652</v>
      </c>
      <c r="D4">
        <v>198293</v>
      </c>
    </row>
    <row r="5" spans="1:4" x14ac:dyDescent="0.3">
      <c r="A5">
        <v>2</v>
      </c>
      <c r="B5">
        <v>21990</v>
      </c>
      <c r="C5">
        <v>47295</v>
      </c>
      <c r="D5">
        <v>71303</v>
      </c>
    </row>
    <row r="6" spans="1:4" x14ac:dyDescent="0.3">
      <c r="A6">
        <v>3</v>
      </c>
      <c r="B6">
        <v>19291</v>
      </c>
      <c r="C6">
        <v>25562</v>
      </c>
      <c r="D6">
        <v>37607</v>
      </c>
    </row>
    <row r="7" spans="1:4" x14ac:dyDescent="0.3">
      <c r="A7">
        <v>4</v>
      </c>
      <c r="B7">
        <v>16963</v>
      </c>
      <c r="C7">
        <v>16072</v>
      </c>
      <c r="D7">
        <v>23203</v>
      </c>
    </row>
    <row r="8" spans="1:4" x14ac:dyDescent="0.3">
      <c r="A8">
        <v>5</v>
      </c>
      <c r="B8">
        <v>14936</v>
      </c>
      <c r="C8">
        <v>10979</v>
      </c>
      <c r="D8">
        <v>15601</v>
      </c>
    </row>
    <row r="9" spans="1:4" x14ac:dyDescent="0.3">
      <c r="A9">
        <v>6</v>
      </c>
      <c r="B9">
        <v>13161</v>
      </c>
      <c r="C9">
        <v>7904</v>
      </c>
      <c r="D9">
        <v>11075</v>
      </c>
    </row>
    <row r="10" spans="1:4" x14ac:dyDescent="0.3">
      <c r="A10">
        <v>7</v>
      </c>
      <c r="B10">
        <v>11605</v>
      </c>
      <c r="C10">
        <v>5900</v>
      </c>
      <c r="D10">
        <v>8163</v>
      </c>
    </row>
    <row r="11" spans="1:4" x14ac:dyDescent="0.3">
      <c r="A11">
        <v>8</v>
      </c>
      <c r="B11">
        <v>10236</v>
      </c>
      <c r="C11">
        <v>4522</v>
      </c>
      <c r="D11">
        <v>6184</v>
      </c>
    </row>
    <row r="12" spans="1:4" x14ac:dyDescent="0.3">
      <c r="A12">
        <v>9</v>
      </c>
      <c r="B12">
        <v>9032</v>
      </c>
      <c r="C12">
        <v>3537</v>
      </c>
      <c r="D12">
        <v>4784</v>
      </c>
    </row>
    <row r="13" spans="1:4" x14ac:dyDescent="0.3">
      <c r="A13">
        <v>10</v>
      </c>
      <c r="B13">
        <v>7972</v>
      </c>
      <c r="C13">
        <v>2811</v>
      </c>
      <c r="D13">
        <v>3763</v>
      </c>
    </row>
    <row r="14" spans="1:4" x14ac:dyDescent="0.3">
      <c r="A14">
        <v>11</v>
      </c>
      <c r="B14">
        <v>7037</v>
      </c>
      <c r="C14">
        <v>2263</v>
      </c>
      <c r="D14">
        <v>2999</v>
      </c>
    </row>
    <row r="15" spans="1:4" x14ac:dyDescent="0.3">
      <c r="A15">
        <v>12</v>
      </c>
      <c r="B15">
        <v>6213</v>
      </c>
      <c r="C15">
        <v>1841</v>
      </c>
      <c r="D15">
        <v>2417</v>
      </c>
    </row>
    <row r="16" spans="1:4" x14ac:dyDescent="0.3">
      <c r="A16">
        <v>13</v>
      </c>
      <c r="B16">
        <v>5486</v>
      </c>
      <c r="C16">
        <v>1511</v>
      </c>
      <c r="D16">
        <v>1966</v>
      </c>
    </row>
    <row r="17" spans="1:4" x14ac:dyDescent="0.3">
      <c r="A17">
        <v>14</v>
      </c>
      <c r="B17">
        <v>4845</v>
      </c>
      <c r="C17">
        <v>1250</v>
      </c>
      <c r="D17">
        <v>1612</v>
      </c>
    </row>
    <row r="18" spans="1:4" x14ac:dyDescent="0.3">
      <c r="A18">
        <v>15</v>
      </c>
      <c r="B18">
        <v>4280</v>
      </c>
      <c r="C18">
        <v>1041</v>
      </c>
      <c r="D18">
        <v>1331</v>
      </c>
    </row>
    <row r="19" spans="1:4" x14ac:dyDescent="0.3">
      <c r="A19">
        <v>16</v>
      </c>
      <c r="B19">
        <v>3780</v>
      </c>
      <c r="C19">
        <v>872</v>
      </c>
      <c r="D19">
        <v>1105</v>
      </c>
    </row>
    <row r="20" spans="1:4" x14ac:dyDescent="0.3">
      <c r="A20">
        <v>17</v>
      </c>
      <c r="B20">
        <v>3339</v>
      </c>
      <c r="C20">
        <v>734</v>
      </c>
      <c r="D20">
        <v>923</v>
      </c>
    </row>
    <row r="21" spans="1:4" x14ac:dyDescent="0.3">
      <c r="A21">
        <v>18</v>
      </c>
      <c r="B21">
        <v>2950</v>
      </c>
      <c r="C21">
        <v>620</v>
      </c>
      <c r="D21">
        <v>774</v>
      </c>
    </row>
    <row r="22" spans="1:4" x14ac:dyDescent="0.3">
      <c r="A22">
        <v>19</v>
      </c>
      <c r="B22">
        <v>2607</v>
      </c>
      <c r="C22">
        <v>527</v>
      </c>
      <c r="D22">
        <v>652</v>
      </c>
    </row>
    <row r="23" spans="1:4" x14ac:dyDescent="0.3">
      <c r="A23">
        <v>20</v>
      </c>
      <c r="B23">
        <v>2303</v>
      </c>
      <c r="C23">
        <v>449</v>
      </c>
      <c r="D23">
        <v>551</v>
      </c>
    </row>
    <row r="24" spans="1:4" x14ac:dyDescent="0.3">
      <c r="A24">
        <v>21</v>
      </c>
      <c r="B24">
        <v>2035</v>
      </c>
      <c r="C24">
        <v>383</v>
      </c>
      <c r="D24">
        <v>467</v>
      </c>
    </row>
    <row r="25" spans="1:4" x14ac:dyDescent="0.3">
      <c r="A25">
        <v>22</v>
      </c>
      <c r="B25">
        <v>1798</v>
      </c>
      <c r="C25">
        <v>329</v>
      </c>
      <c r="D25">
        <v>397</v>
      </c>
    </row>
    <row r="26" spans="1:4" x14ac:dyDescent="0.3">
      <c r="A26">
        <v>23</v>
      </c>
      <c r="B26">
        <v>1589</v>
      </c>
      <c r="C26">
        <v>282</v>
      </c>
      <c r="D26">
        <v>339</v>
      </c>
    </row>
    <row r="27" spans="1:4" x14ac:dyDescent="0.3">
      <c r="A27">
        <v>24</v>
      </c>
      <c r="B27">
        <v>1404</v>
      </c>
      <c r="C27">
        <v>245</v>
      </c>
      <c r="D27">
        <v>290</v>
      </c>
    </row>
    <row r="28" spans="1:4" x14ac:dyDescent="0.3">
      <c r="A28">
        <v>25</v>
      </c>
      <c r="B28">
        <v>1241</v>
      </c>
      <c r="C28">
        <v>210</v>
      </c>
      <c r="D28">
        <v>248</v>
      </c>
    </row>
    <row r="29" spans="1:4" x14ac:dyDescent="0.3">
      <c r="A29">
        <v>26</v>
      </c>
      <c r="B29">
        <v>1097</v>
      </c>
      <c r="C29">
        <v>182</v>
      </c>
      <c r="D29">
        <v>213</v>
      </c>
    </row>
    <row r="30" spans="1:4" x14ac:dyDescent="0.3">
      <c r="A30">
        <v>27</v>
      </c>
      <c r="B30">
        <v>969</v>
      </c>
      <c r="C30">
        <v>158</v>
      </c>
      <c r="D30">
        <v>184</v>
      </c>
    </row>
    <row r="31" spans="1:4" x14ac:dyDescent="0.3">
      <c r="A31">
        <v>28</v>
      </c>
      <c r="B31">
        <v>857</v>
      </c>
      <c r="C31">
        <v>137</v>
      </c>
      <c r="D31">
        <v>158</v>
      </c>
    </row>
    <row r="32" spans="1:4" x14ac:dyDescent="0.3">
      <c r="A32">
        <v>29</v>
      </c>
      <c r="B32">
        <v>757</v>
      </c>
      <c r="C32">
        <v>119</v>
      </c>
      <c r="D32">
        <v>137</v>
      </c>
    </row>
    <row r="33" spans="1:4" x14ac:dyDescent="0.3">
      <c r="A33">
        <v>30</v>
      </c>
      <c r="B33">
        <v>669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53" sqref="L53"/>
    </sheetView>
  </sheetViews>
  <sheetFormatPr defaultRowHeight="15.75" x14ac:dyDescent="0.3"/>
  <sheetData>
    <row r="1" spans="1:4" x14ac:dyDescent="0.3">
      <c r="A1" s="1" t="s">
        <v>12</v>
      </c>
    </row>
    <row r="2" spans="1:4" x14ac:dyDescent="0.3">
      <c r="A2" s="1"/>
    </row>
    <row r="3" spans="1:4" x14ac:dyDescent="0.3">
      <c r="A3" s="13" t="s">
        <v>43</v>
      </c>
      <c r="B3" s="13" t="s">
        <v>13</v>
      </c>
      <c r="C3" s="13" t="s">
        <v>14</v>
      </c>
      <c r="D3" s="13" t="s">
        <v>15</v>
      </c>
    </row>
    <row r="4" spans="1:4" x14ac:dyDescent="0.3">
      <c r="A4">
        <v>1</v>
      </c>
      <c r="B4">
        <f>EXP(LN(28507)+-0.02*LN(A4)+-0.123*A4)</f>
        <v>25207.704228621347</v>
      </c>
      <c r="C4">
        <v>126652</v>
      </c>
      <c r="D4">
        <v>198293</v>
      </c>
    </row>
    <row r="5" spans="1:4" x14ac:dyDescent="0.3">
      <c r="A5">
        <v>2</v>
      </c>
      <c r="B5">
        <f t="shared" ref="B5:B33" si="0">EXP(LN(28507)+-0.02*LN(A5)+-0.123*A5)</f>
        <v>21983.380312758098</v>
      </c>
      <c r="C5">
        <v>47295</v>
      </c>
      <c r="D5">
        <v>71303</v>
      </c>
    </row>
    <row r="6" spans="1:4" x14ac:dyDescent="0.3">
      <c r="A6">
        <v>3</v>
      </c>
      <c r="B6">
        <f t="shared" si="0"/>
        <v>19282.104260677323</v>
      </c>
      <c r="C6">
        <v>25562</v>
      </c>
      <c r="D6">
        <v>37607</v>
      </c>
    </row>
    <row r="7" spans="1:4" x14ac:dyDescent="0.3">
      <c r="A7">
        <v>4</v>
      </c>
      <c r="B7">
        <f t="shared" si="0"/>
        <v>16952.643560366258</v>
      </c>
      <c r="C7">
        <v>16072</v>
      </c>
      <c r="D7">
        <v>23203</v>
      </c>
    </row>
    <row r="8" spans="1:4" x14ac:dyDescent="0.3">
      <c r="A8">
        <v>5</v>
      </c>
      <c r="B8">
        <f t="shared" si="0"/>
        <v>14923.854604293585</v>
      </c>
      <c r="C8">
        <v>10979</v>
      </c>
      <c r="D8">
        <v>15601</v>
      </c>
    </row>
    <row r="9" spans="1:4" x14ac:dyDescent="0.3">
      <c r="A9">
        <v>6</v>
      </c>
      <c r="B9">
        <f t="shared" si="0"/>
        <v>13148.589384997196</v>
      </c>
      <c r="C9">
        <v>7904</v>
      </c>
      <c r="D9">
        <v>11075</v>
      </c>
    </row>
    <row r="10" spans="1:4" x14ac:dyDescent="0.3">
      <c r="A10">
        <v>7</v>
      </c>
      <c r="B10">
        <f t="shared" si="0"/>
        <v>11591.02936309777</v>
      </c>
      <c r="C10">
        <v>5900</v>
      </c>
      <c r="D10">
        <v>8163</v>
      </c>
    </row>
    <row r="11" spans="1:4" x14ac:dyDescent="0.3">
      <c r="A11">
        <v>8</v>
      </c>
      <c r="B11">
        <f t="shared" si="0"/>
        <v>10222.189926236346</v>
      </c>
      <c r="C11">
        <v>4522</v>
      </c>
      <c r="D11">
        <v>6184</v>
      </c>
    </row>
    <row r="12" spans="1:4" x14ac:dyDescent="0.3">
      <c r="A12">
        <v>9</v>
      </c>
      <c r="B12">
        <f t="shared" si="0"/>
        <v>9017.8430846110914</v>
      </c>
      <c r="C12">
        <v>3537</v>
      </c>
      <c r="D12">
        <v>4784</v>
      </c>
    </row>
    <row r="13" spans="1:4" x14ac:dyDescent="0.3">
      <c r="A13">
        <v>10</v>
      </c>
      <c r="B13">
        <f t="shared" si="0"/>
        <v>7957.3654327904296</v>
      </c>
      <c r="C13">
        <v>2811</v>
      </c>
      <c r="D13">
        <v>3763</v>
      </c>
    </row>
    <row r="14" spans="1:4" x14ac:dyDescent="0.3">
      <c r="A14">
        <v>11</v>
      </c>
      <c r="B14">
        <f t="shared" si="0"/>
        <v>7023.0090492723266</v>
      </c>
      <c r="C14">
        <v>2263</v>
      </c>
      <c r="D14">
        <v>2999</v>
      </c>
    </row>
    <row r="15" spans="1:4" x14ac:dyDescent="0.3">
      <c r="A15">
        <v>12</v>
      </c>
      <c r="B15">
        <f t="shared" si="0"/>
        <v>6199.393955471226</v>
      </c>
      <c r="C15">
        <v>1841</v>
      </c>
      <c r="D15">
        <v>2417</v>
      </c>
    </row>
    <row r="16" spans="1:4" x14ac:dyDescent="0.3">
      <c r="A16">
        <v>13</v>
      </c>
      <c r="B16">
        <f t="shared" si="0"/>
        <v>5473.1301048294208</v>
      </c>
      <c r="C16">
        <v>1511</v>
      </c>
      <c r="D16">
        <v>1966</v>
      </c>
    </row>
    <row r="17" spans="1:4" x14ac:dyDescent="0.3">
      <c r="A17">
        <v>14</v>
      </c>
      <c r="B17">
        <f t="shared" si="0"/>
        <v>4832.5221931083515</v>
      </c>
      <c r="C17">
        <v>1250</v>
      </c>
      <c r="D17">
        <v>1612</v>
      </c>
    </row>
    <row r="18" spans="1:4" x14ac:dyDescent="0.3">
      <c r="A18">
        <v>15</v>
      </c>
      <c r="B18">
        <f t="shared" si="0"/>
        <v>4267.3314005635884</v>
      </c>
      <c r="C18">
        <v>1041</v>
      </c>
      <c r="D18">
        <v>1331</v>
      </c>
    </row>
    <row r="19" spans="1:4" x14ac:dyDescent="0.3">
      <c r="A19">
        <v>16</v>
      </c>
      <c r="B19">
        <f t="shared" si="0"/>
        <v>3768.5785831087705</v>
      </c>
      <c r="C19">
        <v>872</v>
      </c>
      <c r="D19">
        <v>1105</v>
      </c>
    </row>
    <row r="20" spans="1:4" x14ac:dyDescent="0.3">
      <c r="A20">
        <v>17</v>
      </c>
      <c r="B20">
        <f t="shared" si="0"/>
        <v>3328.3790185855551</v>
      </c>
      <c r="C20">
        <v>734</v>
      </c>
      <c r="D20">
        <v>923</v>
      </c>
    </row>
    <row r="21" spans="1:4" x14ac:dyDescent="0.3">
      <c r="A21">
        <v>18</v>
      </c>
      <c r="B21">
        <f t="shared" si="0"/>
        <v>2939.802011317277</v>
      </c>
      <c r="C21">
        <v>620</v>
      </c>
      <c r="D21">
        <v>774</v>
      </c>
    </row>
    <row r="22" spans="1:4" x14ac:dyDescent="0.3">
      <c r="A22">
        <v>19</v>
      </c>
      <c r="B22">
        <f t="shared" si="0"/>
        <v>2596.7505932078475</v>
      </c>
      <c r="C22">
        <v>527</v>
      </c>
      <c r="D22">
        <v>652</v>
      </c>
    </row>
    <row r="23" spans="1:4" x14ac:dyDescent="0.3">
      <c r="A23">
        <v>20</v>
      </c>
      <c r="B23">
        <f t="shared" si="0"/>
        <v>2293.857792404609</v>
      </c>
      <c r="C23">
        <v>449</v>
      </c>
      <c r="D23">
        <v>551</v>
      </c>
    </row>
    <row r="24" spans="1:4" x14ac:dyDescent="0.3">
      <c r="A24">
        <v>21</v>
      </c>
      <c r="B24">
        <f t="shared" si="0"/>
        <v>2026.3967632170593</v>
      </c>
      <c r="C24">
        <v>383</v>
      </c>
      <c r="D24">
        <v>467</v>
      </c>
    </row>
    <row r="25" spans="1:4" x14ac:dyDescent="0.3">
      <c r="A25">
        <v>22</v>
      </c>
      <c r="B25">
        <f t="shared" si="0"/>
        <v>1790.2026434643278</v>
      </c>
      <c r="C25">
        <v>329</v>
      </c>
      <c r="D25">
        <v>397</v>
      </c>
    </row>
    <row r="26" spans="1:4" x14ac:dyDescent="0.3">
      <c r="A26">
        <v>23</v>
      </c>
      <c r="B26">
        <f t="shared" si="0"/>
        <v>1581.6044189311763</v>
      </c>
      <c r="C26">
        <v>282</v>
      </c>
      <c r="D26">
        <v>339</v>
      </c>
    </row>
    <row r="27" spans="1:4" x14ac:dyDescent="0.3">
      <c r="A27">
        <v>24</v>
      </c>
      <c r="B27">
        <f t="shared" si="0"/>
        <v>1397.3653832091784</v>
      </c>
      <c r="C27">
        <v>245</v>
      </c>
      <c r="D27">
        <v>290</v>
      </c>
    </row>
    <row r="28" spans="1:4" x14ac:dyDescent="0.3">
      <c r="A28">
        <v>25</v>
      </c>
      <c r="B28">
        <f t="shared" si="0"/>
        <v>1234.6310180806258</v>
      </c>
      <c r="C28">
        <v>210</v>
      </c>
      <c r="D28">
        <v>248</v>
      </c>
    </row>
    <row r="29" spans="1:4" x14ac:dyDescent="0.3">
      <c r="A29">
        <v>26</v>
      </c>
      <c r="B29">
        <f t="shared" si="0"/>
        <v>1090.8833058335845</v>
      </c>
      <c r="C29">
        <v>182</v>
      </c>
      <c r="D29">
        <v>213</v>
      </c>
    </row>
    <row r="30" spans="1:4" x14ac:dyDescent="0.3">
      <c r="A30">
        <v>27</v>
      </c>
      <c r="B30">
        <f t="shared" si="0"/>
        <v>963.90063426918709</v>
      </c>
      <c r="C30">
        <v>158</v>
      </c>
      <c r="D30">
        <v>184</v>
      </c>
    </row>
    <row r="31" spans="1:4" x14ac:dyDescent="0.3">
      <c r="A31">
        <v>28</v>
      </c>
      <c r="B31">
        <f t="shared" si="0"/>
        <v>851.72257697809982</v>
      </c>
      <c r="C31">
        <v>137</v>
      </c>
      <c r="D31">
        <v>158</v>
      </c>
    </row>
    <row r="32" spans="1:4" x14ac:dyDescent="0.3">
      <c r="A32">
        <v>29</v>
      </c>
      <c r="B32">
        <f t="shared" si="0"/>
        <v>752.61893217302702</v>
      </c>
      <c r="C32">
        <v>119</v>
      </c>
      <c r="D32">
        <v>137</v>
      </c>
    </row>
    <row r="33" spans="1:4" x14ac:dyDescent="0.3">
      <c r="A33">
        <v>30</v>
      </c>
      <c r="B33">
        <f t="shared" si="0"/>
        <v>665.06248756229922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topLeftCell="A25" workbookViewId="0">
      <selection activeCell="Q50" sqref="Q50"/>
    </sheetView>
  </sheetViews>
  <sheetFormatPr defaultRowHeight="15.75" x14ac:dyDescent="0.3"/>
  <cols>
    <col min="1" max="1" width="10.140625" bestFit="1" customWidth="1"/>
    <col min="2" max="2" width="15.140625" bestFit="1" customWidth="1"/>
    <col min="3" max="3" width="10.85546875" style="18" customWidth="1"/>
    <col min="4" max="4" width="15.7109375" customWidth="1"/>
    <col min="5" max="5" width="16.140625" customWidth="1"/>
    <col min="11" max="11" width="16.85546875" customWidth="1"/>
    <col min="12" max="12" width="16.28515625" customWidth="1"/>
    <col min="13" max="18" width="12" customWidth="1"/>
    <col min="19" max="19" width="11" customWidth="1"/>
    <col min="20" max="20" width="10" customWidth="1"/>
    <col min="21" max="26" width="12" customWidth="1"/>
    <col min="27" max="27" width="16.85546875" bestFit="1" customWidth="1"/>
    <col min="28" max="28" width="22" bestFit="1" customWidth="1"/>
    <col min="29" max="29" width="16.85546875" bestFit="1" customWidth="1"/>
    <col min="30" max="30" width="22" bestFit="1" customWidth="1"/>
    <col min="31" max="31" width="16.85546875" bestFit="1" customWidth="1"/>
    <col min="32" max="32" width="22" bestFit="1" customWidth="1"/>
    <col min="33" max="33" width="16.85546875" bestFit="1" customWidth="1"/>
    <col min="34" max="34" width="22" bestFit="1" customWidth="1"/>
    <col min="35" max="35" width="16.85546875" bestFit="1" customWidth="1"/>
    <col min="36" max="36" width="22" bestFit="1" customWidth="1"/>
    <col min="37" max="37" width="16.85546875" bestFit="1" customWidth="1"/>
    <col min="38" max="38" width="22" bestFit="1" customWidth="1"/>
    <col min="39" max="39" width="16.85546875" bestFit="1" customWidth="1"/>
    <col min="40" max="40" width="27" bestFit="1" customWidth="1"/>
    <col min="41" max="41" width="22" bestFit="1" customWidth="1"/>
  </cols>
  <sheetData>
    <row r="1" spans="1:10" x14ac:dyDescent="0.3">
      <c r="A1" s="1" t="s">
        <v>45</v>
      </c>
    </row>
    <row r="3" spans="1:10" x14ac:dyDescent="0.3">
      <c r="A3" t="s">
        <v>10</v>
      </c>
      <c r="B3" t="s">
        <v>9</v>
      </c>
      <c r="C3" s="18" t="s">
        <v>25</v>
      </c>
      <c r="D3" t="s">
        <v>35</v>
      </c>
      <c r="E3" t="s">
        <v>36</v>
      </c>
      <c r="G3" t="s">
        <v>26</v>
      </c>
      <c r="H3" t="s">
        <v>27</v>
      </c>
      <c r="J3" s="2"/>
    </row>
    <row r="4" spans="1:10" x14ac:dyDescent="0.3">
      <c r="A4">
        <v>263</v>
      </c>
      <c r="B4">
        <v>263</v>
      </c>
      <c r="C4" s="18">
        <v>723.70856700000002</v>
      </c>
      <c r="D4">
        <v>6.0467000000000004</v>
      </c>
      <c r="E4" s="18">
        <f>C4*D4</f>
        <v>4376.0485920789006</v>
      </c>
      <c r="G4">
        <v>0</v>
      </c>
      <c r="H4">
        <v>5</v>
      </c>
      <c r="I4">
        <f t="shared" ref="I4:I9" si="0">SUMIFS(C$4:C$199, D$4:D$199,"&gt; " &amp; G4, D$4:D$199, "&lt;=" &amp; H4)*100/$C$200</f>
        <v>22.393202097373084</v>
      </c>
    </row>
    <row r="5" spans="1:10" x14ac:dyDescent="0.3">
      <c r="A5">
        <v>263</v>
      </c>
      <c r="B5">
        <v>264</v>
      </c>
      <c r="C5" s="18">
        <v>97.273629</v>
      </c>
      <c r="D5">
        <v>9.8569999999999993</v>
      </c>
      <c r="E5" s="18">
        <f t="shared" ref="E5:E68" si="1">C5*D5</f>
        <v>958.82616105299996</v>
      </c>
      <c r="G5">
        <v>5</v>
      </c>
      <c r="H5">
        <v>10</v>
      </c>
      <c r="I5">
        <f t="shared" si="0"/>
        <v>60.630873747465536</v>
      </c>
    </row>
    <row r="6" spans="1:10" x14ac:dyDescent="0.3">
      <c r="A6">
        <v>263</v>
      </c>
      <c r="B6">
        <v>269</v>
      </c>
      <c r="C6" s="18">
        <v>53.584361999999999</v>
      </c>
      <c r="D6">
        <v>10.747999999999999</v>
      </c>
      <c r="E6" s="18">
        <f t="shared" si="1"/>
        <v>575.92472277599995</v>
      </c>
      <c r="G6">
        <v>10</v>
      </c>
      <c r="H6">
        <v>15</v>
      </c>
      <c r="I6">
        <f t="shared" si="0"/>
        <v>16.078991935323412</v>
      </c>
    </row>
    <row r="7" spans="1:10" x14ac:dyDescent="0.3">
      <c r="A7">
        <v>263</v>
      </c>
      <c r="B7">
        <v>271</v>
      </c>
      <c r="C7" s="18">
        <v>26.375264999999995</v>
      </c>
      <c r="D7">
        <v>13.311</v>
      </c>
      <c r="E7" s="18">
        <f t="shared" si="1"/>
        <v>351.08115241499996</v>
      </c>
      <c r="G7">
        <v>15</v>
      </c>
      <c r="H7">
        <v>20</v>
      </c>
      <c r="I7">
        <f t="shared" si="0"/>
        <v>0.87765601108623259</v>
      </c>
    </row>
    <row r="8" spans="1:10" x14ac:dyDescent="0.3">
      <c r="A8">
        <v>263</v>
      </c>
      <c r="B8">
        <v>272</v>
      </c>
      <c r="C8" s="18">
        <v>137.39446799999999</v>
      </c>
      <c r="D8">
        <v>14.343</v>
      </c>
      <c r="E8" s="18">
        <f t="shared" si="1"/>
        <v>1970.6488545239999</v>
      </c>
      <c r="G8">
        <v>20</v>
      </c>
      <c r="H8">
        <v>25</v>
      </c>
      <c r="I8">
        <f t="shared" si="0"/>
        <v>1.9276208751789516E-2</v>
      </c>
    </row>
    <row r="9" spans="1:10" x14ac:dyDescent="0.3">
      <c r="A9">
        <v>263</v>
      </c>
      <c r="B9">
        <v>274</v>
      </c>
      <c r="C9" s="18">
        <v>15.377940000000001</v>
      </c>
      <c r="D9">
        <v>18.113</v>
      </c>
      <c r="E9" s="18">
        <f t="shared" si="1"/>
        <v>278.54062721999998</v>
      </c>
      <c r="G9">
        <v>25</v>
      </c>
      <c r="H9">
        <v>30</v>
      </c>
      <c r="I9">
        <f t="shared" si="0"/>
        <v>0</v>
      </c>
    </row>
    <row r="10" spans="1:10" x14ac:dyDescent="0.3">
      <c r="A10">
        <v>263</v>
      </c>
      <c r="B10">
        <v>499</v>
      </c>
      <c r="C10" s="18">
        <v>48.429855000000003</v>
      </c>
      <c r="D10">
        <v>14.46</v>
      </c>
      <c r="E10" s="18">
        <f t="shared" si="1"/>
        <v>700.29570330000013</v>
      </c>
    </row>
    <row r="11" spans="1:10" x14ac:dyDescent="0.3">
      <c r="A11">
        <v>263</v>
      </c>
      <c r="B11">
        <v>500</v>
      </c>
      <c r="C11" s="18">
        <v>5.550777000000001</v>
      </c>
      <c r="D11">
        <v>18.259</v>
      </c>
      <c r="E11" s="18">
        <f t="shared" si="1"/>
        <v>101.35163724300001</v>
      </c>
    </row>
    <row r="12" spans="1:10" x14ac:dyDescent="0.3">
      <c r="A12">
        <v>263</v>
      </c>
      <c r="B12">
        <v>513</v>
      </c>
      <c r="C12" s="18">
        <v>3.11355</v>
      </c>
      <c r="D12">
        <v>14.529</v>
      </c>
      <c r="E12" s="18">
        <f t="shared" si="1"/>
        <v>45.236767950000001</v>
      </c>
    </row>
    <row r="13" spans="1:10" x14ac:dyDescent="0.3">
      <c r="A13">
        <v>263</v>
      </c>
      <c r="B13">
        <v>515</v>
      </c>
      <c r="C13" s="18">
        <v>59.989283999999991</v>
      </c>
      <c r="D13">
        <v>10.635</v>
      </c>
      <c r="E13" s="18">
        <f t="shared" si="1"/>
        <v>637.98603533999994</v>
      </c>
    </row>
    <row r="14" spans="1:10" x14ac:dyDescent="0.3">
      <c r="A14">
        <v>263</v>
      </c>
      <c r="B14">
        <v>516</v>
      </c>
      <c r="C14" s="18">
        <v>250.961454</v>
      </c>
      <c r="D14">
        <v>10.992000000000001</v>
      </c>
      <c r="E14" s="18">
        <f t="shared" si="1"/>
        <v>2758.5683023680003</v>
      </c>
    </row>
    <row r="15" spans="1:10" x14ac:dyDescent="0.3">
      <c r="A15">
        <v>263</v>
      </c>
      <c r="B15">
        <v>517</v>
      </c>
      <c r="C15" s="18">
        <v>47.609010000000005</v>
      </c>
      <c r="D15">
        <v>14.718</v>
      </c>
      <c r="E15" s="18">
        <f t="shared" si="1"/>
        <v>700.70940918000008</v>
      </c>
    </row>
    <row r="16" spans="1:10" x14ac:dyDescent="0.3">
      <c r="A16">
        <v>263</v>
      </c>
      <c r="B16">
        <v>518</v>
      </c>
      <c r="C16" s="18">
        <v>46.435517999999995</v>
      </c>
      <c r="D16">
        <v>13.525</v>
      </c>
      <c r="E16" s="18">
        <f t="shared" si="1"/>
        <v>628.04038094999999</v>
      </c>
    </row>
    <row r="17" spans="1:26" x14ac:dyDescent="0.3">
      <c r="A17">
        <v>263</v>
      </c>
      <c r="B17">
        <v>519</v>
      </c>
      <c r="C17" s="18">
        <v>17.524791</v>
      </c>
      <c r="D17">
        <v>15.547000000000001</v>
      </c>
      <c r="E17" s="18">
        <f t="shared" si="1"/>
        <v>272.45792567699999</v>
      </c>
    </row>
    <row r="18" spans="1:26" x14ac:dyDescent="0.3">
      <c r="A18">
        <v>264</v>
      </c>
      <c r="B18">
        <v>263</v>
      </c>
      <c r="C18" s="18">
        <v>75.594329999999999</v>
      </c>
      <c r="D18">
        <v>9.8409999999999993</v>
      </c>
      <c r="E18" s="18">
        <f t="shared" si="1"/>
        <v>743.92380152999999</v>
      </c>
    </row>
    <row r="19" spans="1:26" x14ac:dyDescent="0.3">
      <c r="A19">
        <v>264</v>
      </c>
      <c r="B19">
        <v>264</v>
      </c>
      <c r="C19" s="18">
        <v>695.20876200000009</v>
      </c>
      <c r="D19">
        <v>5.1109</v>
      </c>
      <c r="E19" s="18">
        <f t="shared" si="1"/>
        <v>3553.1424617058005</v>
      </c>
    </row>
    <row r="20" spans="1:26" x14ac:dyDescent="0.3">
      <c r="A20">
        <v>264</v>
      </c>
      <c r="B20">
        <v>269</v>
      </c>
      <c r="C20" s="18">
        <v>127.99987200000001</v>
      </c>
      <c r="D20">
        <v>6.64</v>
      </c>
      <c r="E20" s="18">
        <f t="shared" si="1"/>
        <v>849.91915008000001</v>
      </c>
    </row>
    <row r="21" spans="1:26" x14ac:dyDescent="0.3">
      <c r="A21">
        <v>264</v>
      </c>
      <c r="B21">
        <v>271</v>
      </c>
      <c r="C21" s="18">
        <v>56.080530000000003</v>
      </c>
      <c r="D21">
        <v>9.2029999999999994</v>
      </c>
      <c r="E21" s="18">
        <f t="shared" si="1"/>
        <v>516.10911758999998</v>
      </c>
      <c r="G21" s="1" t="s">
        <v>56</v>
      </c>
    </row>
    <row r="22" spans="1:26" x14ac:dyDescent="0.3">
      <c r="A22">
        <v>264</v>
      </c>
      <c r="B22">
        <v>272</v>
      </c>
      <c r="C22" s="18">
        <v>296.61675300000002</v>
      </c>
      <c r="D22">
        <v>10.169</v>
      </c>
      <c r="E22" s="18">
        <f t="shared" si="1"/>
        <v>3016.2957612570003</v>
      </c>
      <c r="G22" t="s">
        <v>26</v>
      </c>
      <c r="H22" t="s">
        <v>27</v>
      </c>
    </row>
    <row r="23" spans="1:26" x14ac:dyDescent="0.3">
      <c r="A23">
        <v>264</v>
      </c>
      <c r="B23">
        <v>274</v>
      </c>
      <c r="C23" s="18">
        <v>26.424216000000001</v>
      </c>
      <c r="D23">
        <v>14.311</v>
      </c>
      <c r="E23" s="18">
        <f t="shared" si="1"/>
        <v>378.156955176</v>
      </c>
      <c r="G23">
        <v>0</v>
      </c>
      <c r="H23">
        <v>5</v>
      </c>
      <c r="I23">
        <f>SUMIFS(Skims!$C$103:$P$116,Skims!$C$5:$P$18,"&gt;"&amp;G23, Skims!$C$5:$P$18,"&lt;="&amp;H23)*100/Skims!$Q$117</f>
        <v>2.2763804697340859</v>
      </c>
    </row>
    <row r="24" spans="1:26" x14ac:dyDescent="0.3">
      <c r="A24">
        <v>264</v>
      </c>
      <c r="B24">
        <v>499</v>
      </c>
      <c r="C24" s="18">
        <v>53.576036999999999</v>
      </c>
      <c r="D24">
        <v>11.4</v>
      </c>
      <c r="E24" s="18">
        <f t="shared" si="1"/>
        <v>610.7668218</v>
      </c>
      <c r="G24">
        <v>5</v>
      </c>
      <c r="H24">
        <v>10</v>
      </c>
      <c r="I24">
        <f>SUMIFS(Skims!$C$103:$P$116,Skims!$C$5:$P$18,"&gt;"&amp;G24, Skims!$C$5:$P$18,"&lt;="&amp;H24)*100/Skims!$Q$117</f>
        <v>59.601425738767446</v>
      </c>
    </row>
    <row r="25" spans="1:26" x14ac:dyDescent="0.3">
      <c r="A25">
        <v>264</v>
      </c>
      <c r="B25">
        <v>500</v>
      </c>
      <c r="C25" s="18">
        <v>7.9134119999999992</v>
      </c>
      <c r="D25">
        <v>15.199</v>
      </c>
      <c r="E25" s="18">
        <f t="shared" si="1"/>
        <v>120.27594898799998</v>
      </c>
      <c r="G25">
        <v>10</v>
      </c>
      <c r="H25">
        <v>15</v>
      </c>
      <c r="I25">
        <f>SUMIFS(Skims!$C$103:$P$116,Skims!$C$5:$P$18,"&gt;"&amp;G25, Skims!$C$5:$P$18,"&lt;="&amp;H25)*100/Skims!$Q$117</f>
        <v>35.627790410582165</v>
      </c>
    </row>
    <row r="26" spans="1:26" x14ac:dyDescent="0.3">
      <c r="A26">
        <v>264</v>
      </c>
      <c r="B26">
        <v>513</v>
      </c>
      <c r="C26" s="18">
        <v>2.2127849999999998</v>
      </c>
      <c r="D26">
        <v>13.83</v>
      </c>
      <c r="E26" s="18">
        <f t="shared" si="1"/>
        <v>30.602816549999996</v>
      </c>
      <c r="G26">
        <v>15</v>
      </c>
      <c r="H26">
        <v>20</v>
      </c>
      <c r="I26">
        <f>SUMIFS(Skims!$C$103:$P$116,Skims!$C$5:$P$18,"&gt;"&amp;G26, Skims!$C$5:$P$18,"&lt;="&amp;H26)*100/Skims!$Q$117</f>
        <v>2.4049481583128496</v>
      </c>
    </row>
    <row r="27" spans="1:26" x14ac:dyDescent="0.3">
      <c r="A27">
        <v>264</v>
      </c>
      <c r="B27">
        <v>515</v>
      </c>
      <c r="C27" s="18">
        <v>109.82140199999999</v>
      </c>
      <c r="D27">
        <v>7.5750000000000002</v>
      </c>
      <c r="E27" s="18">
        <f t="shared" si="1"/>
        <v>831.89712014999998</v>
      </c>
      <c r="G27">
        <v>20</v>
      </c>
      <c r="H27">
        <v>25</v>
      </c>
      <c r="I27">
        <f>SUMIFS(Skims!$C$103:$P$116,Skims!$C$5:$P$18,"&gt;"&amp;G27, Skims!$C$5:$P$18,"&lt;="&amp;H27)*100/Skims!$Q$117</f>
        <v>8.9455222603469581E-2</v>
      </c>
    </row>
    <row r="28" spans="1:26" x14ac:dyDescent="0.3">
      <c r="A28">
        <v>264</v>
      </c>
      <c r="B28">
        <v>516</v>
      </c>
      <c r="C28" s="18">
        <v>457.73980200000005</v>
      </c>
      <c r="D28">
        <v>7.9320000000000004</v>
      </c>
      <c r="E28" s="18">
        <f t="shared" si="1"/>
        <v>3630.7921094640005</v>
      </c>
      <c r="G28">
        <v>25</v>
      </c>
      <c r="H28">
        <v>30</v>
      </c>
      <c r="I28">
        <f>SUMIFS(Skims!$C$103:$P$116,Skims!$C$5:$P$18,"&gt;"&amp;G28, Skims!$C$5:$P$18,"&lt;="&amp;H28)*100/Skims!$Q$117</f>
        <v>0</v>
      </c>
    </row>
    <row r="29" spans="1:26" x14ac:dyDescent="0.3">
      <c r="A29">
        <v>264</v>
      </c>
      <c r="B29">
        <v>517</v>
      </c>
      <c r="C29" s="18">
        <v>63.944991000000002</v>
      </c>
      <c r="D29">
        <v>12.005000000000001</v>
      </c>
      <c r="E29" s="18">
        <f t="shared" si="1"/>
        <v>767.65961695500005</v>
      </c>
      <c r="G29" t="s">
        <v>41</v>
      </c>
      <c r="I29">
        <f>SUM(I23:I28)</f>
        <v>100.00000000000001</v>
      </c>
      <c r="K29" s="22"/>
    </row>
    <row r="30" spans="1:26" x14ac:dyDescent="0.3">
      <c r="A30">
        <v>264</v>
      </c>
      <c r="B30">
        <v>518</v>
      </c>
      <c r="C30" s="18">
        <v>74.340918000000002</v>
      </c>
      <c r="D30">
        <v>10.465</v>
      </c>
      <c r="E30" s="18">
        <f t="shared" si="1"/>
        <v>777.97770687000002</v>
      </c>
      <c r="J30" s="22"/>
      <c r="K30" s="29" t="s">
        <v>61</v>
      </c>
      <c r="L30" s="29" t="s">
        <v>58</v>
      </c>
    </row>
    <row r="31" spans="1:26" x14ac:dyDescent="0.3">
      <c r="A31">
        <v>264</v>
      </c>
      <c r="B31">
        <v>519</v>
      </c>
      <c r="C31" s="18">
        <v>26.460512999999999</v>
      </c>
      <c r="D31">
        <v>12.487</v>
      </c>
      <c r="E31" s="18">
        <f t="shared" si="1"/>
        <v>330.41242583100001</v>
      </c>
      <c r="K31" s="29" t="s">
        <v>60</v>
      </c>
      <c r="L31">
        <v>263</v>
      </c>
      <c r="M31">
        <v>264</v>
      </c>
      <c r="N31">
        <v>269</v>
      </c>
      <c r="O31">
        <v>271</v>
      </c>
      <c r="P31">
        <v>272</v>
      </c>
      <c r="Q31">
        <v>274</v>
      </c>
      <c r="R31">
        <v>499</v>
      </c>
      <c r="S31">
        <v>500</v>
      </c>
      <c r="T31">
        <v>513</v>
      </c>
      <c r="U31">
        <v>515</v>
      </c>
      <c r="V31">
        <v>516</v>
      </c>
      <c r="W31">
        <v>517</v>
      </c>
      <c r="X31">
        <v>518</v>
      </c>
      <c r="Y31">
        <v>519</v>
      </c>
      <c r="Z31" t="s">
        <v>59</v>
      </c>
    </row>
    <row r="32" spans="1:26" x14ac:dyDescent="0.3">
      <c r="A32">
        <v>269</v>
      </c>
      <c r="B32">
        <v>263</v>
      </c>
      <c r="C32" s="18">
        <v>40.855769999999993</v>
      </c>
      <c r="D32">
        <v>10.563000000000001</v>
      </c>
      <c r="E32" s="18">
        <f t="shared" si="1"/>
        <v>431.55949850999997</v>
      </c>
      <c r="K32" s="3">
        <v>263</v>
      </c>
      <c r="L32" s="30">
        <v>723.70856700000002</v>
      </c>
      <c r="M32" s="30">
        <v>97.273629</v>
      </c>
      <c r="N32" s="30">
        <v>53.584361999999999</v>
      </c>
      <c r="O32" s="30">
        <v>26.375264999999995</v>
      </c>
      <c r="P32" s="30">
        <v>137.39446799999999</v>
      </c>
      <c r="Q32" s="30">
        <v>15.377940000000001</v>
      </c>
      <c r="R32" s="30">
        <v>48.429855000000003</v>
      </c>
      <c r="S32" s="30">
        <v>5.550777000000001</v>
      </c>
      <c r="T32" s="30">
        <v>3.11355</v>
      </c>
      <c r="U32" s="30">
        <v>59.989283999999991</v>
      </c>
      <c r="V32" s="30">
        <v>250.961454</v>
      </c>
      <c r="W32" s="30">
        <v>47.609010000000005</v>
      </c>
      <c r="X32" s="30">
        <v>46.435517999999995</v>
      </c>
      <c r="Y32" s="30">
        <v>17.524791</v>
      </c>
      <c r="Z32" s="30">
        <v>1533.3284700000002</v>
      </c>
    </row>
    <row r="33" spans="1:26" x14ac:dyDescent="0.3">
      <c r="A33">
        <v>269</v>
      </c>
      <c r="B33">
        <v>264</v>
      </c>
      <c r="C33" s="18">
        <v>126.774432</v>
      </c>
      <c r="D33">
        <v>6.64</v>
      </c>
      <c r="E33" s="18">
        <f t="shared" si="1"/>
        <v>841.78222847999996</v>
      </c>
      <c r="K33" s="3">
        <v>264</v>
      </c>
      <c r="L33" s="30">
        <v>75.594329999999999</v>
      </c>
      <c r="M33" s="30">
        <v>695.20876200000009</v>
      </c>
      <c r="N33" s="30">
        <v>127.99987200000001</v>
      </c>
      <c r="O33" s="30">
        <v>56.080530000000003</v>
      </c>
      <c r="P33" s="30">
        <v>296.61675300000002</v>
      </c>
      <c r="Q33" s="30">
        <v>26.424216000000001</v>
      </c>
      <c r="R33" s="30">
        <v>53.576036999999999</v>
      </c>
      <c r="S33" s="30">
        <v>7.9134119999999992</v>
      </c>
      <c r="T33" s="30">
        <v>2.2127849999999998</v>
      </c>
      <c r="U33" s="30">
        <v>109.82140199999999</v>
      </c>
      <c r="V33" s="30">
        <v>457.73980200000005</v>
      </c>
      <c r="W33" s="30">
        <v>63.944991000000002</v>
      </c>
      <c r="X33" s="30">
        <v>74.340918000000002</v>
      </c>
      <c r="Y33" s="30">
        <v>26.460512999999999</v>
      </c>
      <c r="Z33" s="30">
        <v>2073.9343230000004</v>
      </c>
    </row>
    <row r="34" spans="1:26" x14ac:dyDescent="0.3">
      <c r="A34">
        <v>269</v>
      </c>
      <c r="B34">
        <v>269</v>
      </c>
      <c r="C34" s="18">
        <v>364.94269200000002</v>
      </c>
      <c r="D34">
        <v>4.9720000000000004</v>
      </c>
      <c r="E34" s="18">
        <f t="shared" si="1"/>
        <v>1814.4950646240002</v>
      </c>
      <c r="K34" s="3">
        <v>269</v>
      </c>
      <c r="L34" s="30">
        <v>40.855769999999993</v>
      </c>
      <c r="M34" s="30">
        <v>126.774432</v>
      </c>
      <c r="N34" s="30">
        <v>364.94269200000002</v>
      </c>
      <c r="O34" s="30">
        <v>67.124475000000004</v>
      </c>
      <c r="P34" s="30">
        <v>413.2783080000001</v>
      </c>
      <c r="Q34" s="30">
        <v>29.054915999999999</v>
      </c>
      <c r="R34" s="30">
        <v>55.639305000000007</v>
      </c>
      <c r="S34" s="30">
        <v>7.8155099999999997</v>
      </c>
      <c r="T34" s="30">
        <v>1.8491489999999997</v>
      </c>
      <c r="U34" s="30">
        <v>104.211018</v>
      </c>
      <c r="V34" s="30">
        <v>445.11710400000004</v>
      </c>
      <c r="W34" s="30">
        <v>70.358571000000012</v>
      </c>
      <c r="X34" s="30">
        <v>79.041212999999999</v>
      </c>
      <c r="Y34" s="30">
        <v>26.603703000000003</v>
      </c>
      <c r="Z34" s="30">
        <v>1832.666166</v>
      </c>
    </row>
    <row r="35" spans="1:26" x14ac:dyDescent="0.3">
      <c r="A35">
        <v>269</v>
      </c>
      <c r="B35">
        <v>271</v>
      </c>
      <c r="C35" s="18">
        <v>67.124475000000004</v>
      </c>
      <c r="D35">
        <v>7.0960000000000001</v>
      </c>
      <c r="E35" s="18">
        <f t="shared" si="1"/>
        <v>476.31527460000001</v>
      </c>
      <c r="K35" s="3">
        <v>271</v>
      </c>
      <c r="L35" s="30">
        <v>22.382595000000002</v>
      </c>
      <c r="M35" s="30">
        <v>53.774837999999995</v>
      </c>
      <c r="N35" s="30">
        <v>75.209049000000007</v>
      </c>
      <c r="O35" s="30">
        <v>346.04960400000004</v>
      </c>
      <c r="P35" s="30">
        <v>521.26987499999996</v>
      </c>
      <c r="Q35" s="30">
        <v>66.116483999999986</v>
      </c>
      <c r="R35" s="30">
        <v>62.510094000000009</v>
      </c>
      <c r="S35" s="30">
        <v>5.5301309999999999</v>
      </c>
      <c r="T35" s="30">
        <v>0.92574000000000012</v>
      </c>
      <c r="U35" s="30">
        <v>31.053582000000002</v>
      </c>
      <c r="V35" s="30">
        <v>162.897606</v>
      </c>
      <c r="W35" s="30">
        <v>36.381914999999999</v>
      </c>
      <c r="X35" s="30">
        <v>38.011283999999996</v>
      </c>
      <c r="Y35" s="30">
        <v>17.292356999999999</v>
      </c>
      <c r="Z35" s="30">
        <v>1439.4051539999998</v>
      </c>
    </row>
    <row r="36" spans="1:26" x14ac:dyDescent="0.3">
      <c r="A36">
        <v>269</v>
      </c>
      <c r="B36">
        <v>272</v>
      </c>
      <c r="C36" s="18">
        <v>413.2783080000001</v>
      </c>
      <c r="D36">
        <v>8.1300000000000008</v>
      </c>
      <c r="E36" s="18">
        <f t="shared" si="1"/>
        <v>3359.9526440400009</v>
      </c>
      <c r="K36" s="3">
        <v>272</v>
      </c>
      <c r="L36" s="30">
        <v>58.846095000000005</v>
      </c>
      <c r="M36" s="30">
        <v>109.30958099999999</v>
      </c>
      <c r="N36" s="30">
        <v>150.81370199999998</v>
      </c>
      <c r="O36" s="30">
        <v>297.17219700000004</v>
      </c>
      <c r="P36" s="30">
        <v>2758.0451940000003</v>
      </c>
      <c r="Q36" s="30">
        <v>229.15827900000005</v>
      </c>
      <c r="R36" s="30">
        <v>129.82737600000002</v>
      </c>
      <c r="S36" s="30">
        <v>15.191127000000002</v>
      </c>
      <c r="T36" s="30">
        <v>3.0592710000000003</v>
      </c>
      <c r="U36" s="30">
        <v>78.348240000000004</v>
      </c>
      <c r="V36" s="30">
        <v>190.119024</v>
      </c>
      <c r="W36" s="30">
        <v>39.311649000000003</v>
      </c>
      <c r="X36" s="30">
        <v>51.263685000000002</v>
      </c>
      <c r="Y36" s="30">
        <v>45.433853999999997</v>
      </c>
      <c r="Z36" s="30">
        <v>4155.8992740000012</v>
      </c>
    </row>
    <row r="37" spans="1:26" x14ac:dyDescent="0.3">
      <c r="A37">
        <v>269</v>
      </c>
      <c r="B37">
        <v>274</v>
      </c>
      <c r="C37" s="18">
        <v>29.054915999999999</v>
      </c>
      <c r="D37">
        <v>12.204000000000001</v>
      </c>
      <c r="E37" s="18">
        <f t="shared" si="1"/>
        <v>354.58619486399999</v>
      </c>
      <c r="K37" s="3">
        <v>274</v>
      </c>
      <c r="L37" s="30">
        <v>16.329653999999998</v>
      </c>
      <c r="M37" s="30">
        <v>32.851449000000002</v>
      </c>
      <c r="N37" s="30">
        <v>39.439520999999999</v>
      </c>
      <c r="O37" s="30">
        <v>70.106822999999991</v>
      </c>
      <c r="P37" s="30">
        <v>411.35423400000002</v>
      </c>
      <c r="Q37" s="30">
        <v>1083.987261</v>
      </c>
      <c r="R37" s="30">
        <v>55.559384999999992</v>
      </c>
      <c r="S37" s="30">
        <v>4.0835790000000003</v>
      </c>
      <c r="T37" s="30">
        <v>0.83249999999999991</v>
      </c>
      <c r="U37" s="30">
        <v>33.844787999999994</v>
      </c>
      <c r="V37" s="30">
        <v>135.535662</v>
      </c>
      <c r="W37" s="30">
        <v>32.244723</v>
      </c>
      <c r="X37" s="30">
        <v>33.539094000000006</v>
      </c>
      <c r="Y37" s="30">
        <v>12.24108</v>
      </c>
      <c r="Z37" s="30">
        <v>1961.9497529999999</v>
      </c>
    </row>
    <row r="38" spans="1:26" x14ac:dyDescent="0.3">
      <c r="A38">
        <v>269</v>
      </c>
      <c r="B38">
        <v>499</v>
      </c>
      <c r="C38" s="18">
        <v>55.639305000000007</v>
      </c>
      <c r="D38">
        <v>10.035</v>
      </c>
      <c r="E38" s="18">
        <f t="shared" si="1"/>
        <v>558.34042567500012</v>
      </c>
      <c r="K38" s="3">
        <v>499</v>
      </c>
      <c r="L38" s="30">
        <v>36.528435000000002</v>
      </c>
      <c r="M38" s="30">
        <v>49.857093000000006</v>
      </c>
      <c r="N38" s="30">
        <v>48.911373000000005</v>
      </c>
      <c r="O38" s="30">
        <v>56.219723999999999</v>
      </c>
      <c r="P38" s="30">
        <v>184.53494699999999</v>
      </c>
      <c r="Q38" s="30">
        <v>51.450164999999998</v>
      </c>
      <c r="R38" s="30">
        <v>667.17582300000004</v>
      </c>
      <c r="S38" s="30">
        <v>26.399241000000004</v>
      </c>
      <c r="T38" s="30">
        <v>4.9084200000000004</v>
      </c>
      <c r="U38" s="30">
        <v>114.04017899999999</v>
      </c>
      <c r="V38" s="30">
        <v>331.94139300000001</v>
      </c>
      <c r="W38" s="30">
        <v>85.749831000000015</v>
      </c>
      <c r="X38" s="30">
        <v>103.37485500000001</v>
      </c>
      <c r="Y38" s="30">
        <v>95.916321000000011</v>
      </c>
      <c r="Z38" s="30">
        <v>1857.0078000000003</v>
      </c>
    </row>
    <row r="39" spans="1:26" x14ac:dyDescent="0.3">
      <c r="A39">
        <v>269</v>
      </c>
      <c r="B39">
        <v>500</v>
      </c>
      <c r="C39" s="18">
        <v>7.8155099999999997</v>
      </c>
      <c r="D39">
        <v>13.834</v>
      </c>
      <c r="E39" s="18">
        <f t="shared" si="1"/>
        <v>108.11976533999999</v>
      </c>
      <c r="K39" s="3">
        <v>500</v>
      </c>
      <c r="L39" s="30">
        <v>5.5128149999999998</v>
      </c>
      <c r="M39" s="30">
        <v>8.4448799999999995</v>
      </c>
      <c r="N39" s="30">
        <v>8.3809439999999995</v>
      </c>
      <c r="O39" s="30">
        <v>5.3429850000000005</v>
      </c>
      <c r="P39" s="30">
        <v>27.673299</v>
      </c>
      <c r="Q39" s="30">
        <v>4.2081210000000002</v>
      </c>
      <c r="R39" s="30">
        <v>30.581055000000003</v>
      </c>
      <c r="S39" s="30">
        <v>153.79638299999999</v>
      </c>
      <c r="T39" s="30">
        <v>1.6543439999999998</v>
      </c>
      <c r="U39" s="30">
        <v>24.339635999999999</v>
      </c>
      <c r="V39" s="30">
        <v>52.761852000000005</v>
      </c>
      <c r="W39" s="30">
        <v>20.681297999999998</v>
      </c>
      <c r="X39" s="30">
        <v>15.081902999999999</v>
      </c>
      <c r="Y39" s="30">
        <v>32.659641000000001</v>
      </c>
      <c r="Z39" s="30">
        <v>391.11915600000003</v>
      </c>
    </row>
    <row r="40" spans="1:26" x14ac:dyDescent="0.3">
      <c r="A40">
        <v>269</v>
      </c>
      <c r="B40">
        <v>513</v>
      </c>
      <c r="C40" s="18">
        <v>1.8491489999999997</v>
      </c>
      <c r="D40">
        <v>13.542999999999999</v>
      </c>
      <c r="E40" s="18">
        <f t="shared" si="1"/>
        <v>25.043024906999996</v>
      </c>
      <c r="K40" s="3">
        <v>513</v>
      </c>
      <c r="L40" s="30">
        <v>3.7805489999999993</v>
      </c>
      <c r="M40" s="30">
        <v>3.5437860000000003</v>
      </c>
      <c r="N40" s="30">
        <v>2.8984320000000001</v>
      </c>
      <c r="O40" s="30">
        <v>1.5684300000000002</v>
      </c>
      <c r="P40" s="30">
        <v>8.057601</v>
      </c>
      <c r="Q40" s="30">
        <v>1.1145509999999998</v>
      </c>
      <c r="R40" s="30">
        <v>7.919073</v>
      </c>
      <c r="S40" s="30">
        <v>2.215449</v>
      </c>
      <c r="T40" s="30">
        <v>11.478509999999998</v>
      </c>
      <c r="U40" s="30">
        <v>7.6573350000000007</v>
      </c>
      <c r="V40" s="30">
        <v>31.968333000000005</v>
      </c>
      <c r="W40" s="30">
        <v>35.123508000000001</v>
      </c>
      <c r="X40" s="30">
        <v>12.689298000000001</v>
      </c>
      <c r="Y40" s="30">
        <v>7.3609650000000002</v>
      </c>
      <c r="Z40" s="30">
        <v>137.37582</v>
      </c>
    </row>
    <row r="41" spans="1:26" x14ac:dyDescent="0.3">
      <c r="A41">
        <v>269</v>
      </c>
      <c r="B41">
        <v>515</v>
      </c>
      <c r="C41" s="18">
        <v>104.211018</v>
      </c>
      <c r="D41">
        <v>6.21</v>
      </c>
      <c r="E41" s="18">
        <f t="shared" si="1"/>
        <v>647.15042177999999</v>
      </c>
      <c r="K41" s="3">
        <v>515</v>
      </c>
      <c r="L41" s="30">
        <v>47.048904</v>
      </c>
      <c r="M41" s="30">
        <v>75.532724999999999</v>
      </c>
      <c r="N41" s="30">
        <v>85.811102999999989</v>
      </c>
      <c r="O41" s="30">
        <v>28.703934</v>
      </c>
      <c r="P41" s="30">
        <v>83.531052000000003</v>
      </c>
      <c r="Q41" s="30">
        <v>26.786520000000003</v>
      </c>
      <c r="R41" s="30">
        <v>105.005223</v>
      </c>
      <c r="S41" s="30">
        <v>19.293021000000003</v>
      </c>
      <c r="T41" s="30">
        <v>5.1008940000000003</v>
      </c>
      <c r="U41" s="30">
        <v>386.45615699999996</v>
      </c>
      <c r="V41" s="30">
        <v>352.644003</v>
      </c>
      <c r="W41" s="30">
        <v>96.861708000000007</v>
      </c>
      <c r="X41" s="30">
        <v>144.07910999999999</v>
      </c>
      <c r="Y41" s="30">
        <v>85.409837999999993</v>
      </c>
      <c r="Z41" s="30">
        <v>1542.2641919999999</v>
      </c>
    </row>
    <row r="42" spans="1:26" x14ac:dyDescent="0.3">
      <c r="A42">
        <v>269</v>
      </c>
      <c r="B42">
        <v>516</v>
      </c>
      <c r="C42" s="18">
        <v>445.11710400000004</v>
      </c>
      <c r="D42">
        <v>6.5670000000000002</v>
      </c>
      <c r="E42" s="18">
        <f t="shared" si="1"/>
        <v>2923.0840219680003</v>
      </c>
      <c r="K42" s="3">
        <v>516</v>
      </c>
      <c r="L42" s="30">
        <v>120.645567</v>
      </c>
      <c r="M42" s="30">
        <v>177.99416099999999</v>
      </c>
      <c r="N42" s="30">
        <v>197.389746</v>
      </c>
      <c r="O42" s="30">
        <v>72.015578999999988</v>
      </c>
      <c r="P42" s="30">
        <v>288.03933899999998</v>
      </c>
      <c r="Q42" s="30">
        <v>54.230381999999999</v>
      </c>
      <c r="R42" s="30">
        <v>248.33408399999999</v>
      </c>
      <c r="S42" s="30">
        <v>31.844789999999996</v>
      </c>
      <c r="T42" s="30">
        <v>12.649338000000002</v>
      </c>
      <c r="U42" s="30">
        <v>386.01493199999999</v>
      </c>
      <c r="V42" s="30">
        <v>1546.6261590000001</v>
      </c>
      <c r="W42" s="30">
        <v>286.78492800000004</v>
      </c>
      <c r="X42" s="30">
        <v>399.80879100000004</v>
      </c>
      <c r="Y42" s="30">
        <v>171.29719799999998</v>
      </c>
      <c r="Z42" s="30">
        <v>3993.674994</v>
      </c>
    </row>
    <row r="43" spans="1:26" x14ac:dyDescent="0.3">
      <c r="A43">
        <v>269</v>
      </c>
      <c r="B43">
        <v>517</v>
      </c>
      <c r="C43" s="18">
        <v>70.358571000000012</v>
      </c>
      <c r="D43">
        <v>10.64</v>
      </c>
      <c r="E43" s="18">
        <f t="shared" si="1"/>
        <v>748.61519544000021</v>
      </c>
      <c r="K43" s="3">
        <v>517</v>
      </c>
      <c r="L43" s="30">
        <v>21.930381000000001</v>
      </c>
      <c r="M43" s="30">
        <v>29.508129</v>
      </c>
      <c r="N43" s="30">
        <v>28.766205000000003</v>
      </c>
      <c r="O43" s="30">
        <v>16.885764000000002</v>
      </c>
      <c r="P43" s="30">
        <v>83.793456000000006</v>
      </c>
      <c r="Q43" s="30">
        <v>11.735586</v>
      </c>
      <c r="R43" s="30">
        <v>72.914012999999997</v>
      </c>
      <c r="S43" s="30">
        <v>10.487502000000001</v>
      </c>
      <c r="T43" s="30">
        <v>7.1511750000000003</v>
      </c>
      <c r="U43" s="30">
        <v>114.623262</v>
      </c>
      <c r="V43" s="30">
        <v>330.89910300000003</v>
      </c>
      <c r="W43" s="30">
        <v>889.9971119999999</v>
      </c>
      <c r="X43" s="30">
        <v>121.09345200000001</v>
      </c>
      <c r="Y43" s="30">
        <v>339.71661</v>
      </c>
      <c r="Z43" s="30">
        <v>2079.5017499999999</v>
      </c>
    </row>
    <row r="44" spans="1:26" x14ac:dyDescent="0.3">
      <c r="A44">
        <v>269</v>
      </c>
      <c r="B44">
        <v>518</v>
      </c>
      <c r="C44" s="18">
        <v>79.041212999999999</v>
      </c>
      <c r="D44">
        <v>9.1</v>
      </c>
      <c r="E44" s="18">
        <f t="shared" si="1"/>
        <v>719.27503830000001</v>
      </c>
      <c r="K44" s="3">
        <v>518</v>
      </c>
      <c r="L44" s="30">
        <v>41.809815</v>
      </c>
      <c r="M44" s="30">
        <v>51.053228999999995</v>
      </c>
      <c r="N44" s="30">
        <v>49.011606</v>
      </c>
      <c r="O44" s="30">
        <v>31.670964000000005</v>
      </c>
      <c r="P44" s="30">
        <v>157.05678600000002</v>
      </c>
      <c r="Q44" s="30">
        <v>18.646335000000004</v>
      </c>
      <c r="R44" s="30">
        <v>145.42875900000001</v>
      </c>
      <c r="S44" s="30">
        <v>10.202454000000001</v>
      </c>
      <c r="T44" s="30">
        <v>5.0076540000000005</v>
      </c>
      <c r="U44" s="30">
        <v>182.11736700000003</v>
      </c>
      <c r="V44" s="30">
        <v>583.94114100000013</v>
      </c>
      <c r="W44" s="30">
        <v>171.98950500000001</v>
      </c>
      <c r="X44" s="30">
        <v>864.1889460000001</v>
      </c>
      <c r="Y44" s="30">
        <v>70.517412000000007</v>
      </c>
      <c r="Z44" s="30">
        <v>2382.6419730000007</v>
      </c>
    </row>
    <row r="45" spans="1:26" x14ac:dyDescent="0.3">
      <c r="A45">
        <v>269</v>
      </c>
      <c r="B45">
        <v>519</v>
      </c>
      <c r="C45" s="18">
        <v>26.603703000000003</v>
      </c>
      <c r="D45">
        <v>11.122</v>
      </c>
      <c r="E45" s="18">
        <f t="shared" si="1"/>
        <v>295.88638476600005</v>
      </c>
      <c r="K45" s="3">
        <v>519</v>
      </c>
      <c r="L45" s="30">
        <v>22.131512999999998</v>
      </c>
      <c r="M45" s="30">
        <v>31.524776999999997</v>
      </c>
      <c r="N45" s="30">
        <v>32.042591999999999</v>
      </c>
      <c r="O45" s="30">
        <v>21.039272999999998</v>
      </c>
      <c r="P45" s="30">
        <v>124.71516</v>
      </c>
      <c r="Q45" s="30">
        <v>13.603382999999999</v>
      </c>
      <c r="R45" s="30">
        <v>126.30789900000001</v>
      </c>
      <c r="S45" s="30">
        <v>36.294003000000004</v>
      </c>
      <c r="T45" s="30">
        <v>5.5371240000000004</v>
      </c>
      <c r="U45" s="30">
        <v>120.21333299999999</v>
      </c>
      <c r="V45" s="30">
        <v>310.39795800000002</v>
      </c>
      <c r="W45" s="30">
        <v>535.27818600000001</v>
      </c>
      <c r="X45" s="30">
        <v>127.78075799999999</v>
      </c>
      <c r="Y45" s="30">
        <v>725.01492599999995</v>
      </c>
      <c r="Z45" s="30">
        <v>2231.8808849999996</v>
      </c>
    </row>
    <row r="46" spans="1:26" x14ac:dyDescent="0.3">
      <c r="A46">
        <v>271</v>
      </c>
      <c r="B46">
        <v>263</v>
      </c>
      <c r="C46" s="18">
        <v>22.382595000000002</v>
      </c>
      <c r="D46">
        <v>12.84</v>
      </c>
      <c r="E46" s="18">
        <f t="shared" si="1"/>
        <v>287.3925198</v>
      </c>
      <c r="K46" s="3" t="s">
        <v>59</v>
      </c>
      <c r="L46" s="30">
        <v>1237.1049900000003</v>
      </c>
      <c r="M46" s="30">
        <v>1542.6514710000006</v>
      </c>
      <c r="N46" s="30">
        <v>1265.2011989999999</v>
      </c>
      <c r="O46" s="30">
        <v>1096.3555470000001</v>
      </c>
      <c r="P46" s="30">
        <v>5495.3604720000012</v>
      </c>
      <c r="Q46" s="30">
        <v>1631.8941389999995</v>
      </c>
      <c r="R46" s="30">
        <v>1809.207981</v>
      </c>
      <c r="S46" s="30">
        <v>336.61737900000003</v>
      </c>
      <c r="T46" s="30">
        <v>65.480453999999995</v>
      </c>
      <c r="U46" s="30">
        <v>1752.730515</v>
      </c>
      <c r="V46" s="30">
        <v>5183.5505940000003</v>
      </c>
      <c r="W46" s="30">
        <v>2412.3169349999998</v>
      </c>
      <c r="X46" s="30">
        <v>2110.7288250000001</v>
      </c>
      <c r="Y46" s="30">
        <v>1673.4492089999999</v>
      </c>
      <c r="Z46" s="30">
        <v>27612.649710000002</v>
      </c>
    </row>
    <row r="47" spans="1:26" x14ac:dyDescent="0.3">
      <c r="A47">
        <v>271</v>
      </c>
      <c r="B47">
        <v>264</v>
      </c>
      <c r="C47" s="18">
        <v>53.774837999999995</v>
      </c>
      <c r="D47">
        <v>8.9169999999999998</v>
      </c>
      <c r="E47" s="18">
        <f t="shared" si="1"/>
        <v>479.51023044599992</v>
      </c>
    </row>
    <row r="48" spans="1:26" x14ac:dyDescent="0.3">
      <c r="A48">
        <v>271</v>
      </c>
      <c r="B48">
        <v>269</v>
      </c>
      <c r="C48" s="18">
        <v>75.209049000000007</v>
      </c>
      <c r="D48">
        <v>7.0960000000000001</v>
      </c>
      <c r="E48" s="18">
        <f t="shared" si="1"/>
        <v>533.68341170400004</v>
      </c>
    </row>
    <row r="49" spans="1:9" x14ac:dyDescent="0.3">
      <c r="A49">
        <v>271</v>
      </c>
      <c r="B49">
        <v>271</v>
      </c>
      <c r="C49" s="18">
        <v>346.04960400000004</v>
      </c>
      <c r="D49">
        <v>4.29</v>
      </c>
      <c r="E49" s="18">
        <f t="shared" si="1"/>
        <v>1484.5528011600002</v>
      </c>
    </row>
    <row r="50" spans="1:9" x14ac:dyDescent="0.3">
      <c r="A50">
        <v>271</v>
      </c>
      <c r="B50">
        <v>272</v>
      </c>
      <c r="C50" s="18">
        <v>521.26987499999996</v>
      </c>
      <c r="D50">
        <v>5.7389999999999999</v>
      </c>
      <c r="E50" s="18">
        <f t="shared" si="1"/>
        <v>2991.5678126249995</v>
      </c>
    </row>
    <row r="51" spans="1:9" x14ac:dyDescent="0.3">
      <c r="A51">
        <v>271</v>
      </c>
      <c r="B51">
        <v>274</v>
      </c>
      <c r="C51" s="18">
        <v>66.116483999999986</v>
      </c>
      <c r="D51">
        <v>8.8729999999999993</v>
      </c>
      <c r="E51" s="18">
        <f t="shared" si="1"/>
        <v>586.65156253199984</v>
      </c>
    </row>
    <row r="52" spans="1:9" x14ac:dyDescent="0.3">
      <c r="A52">
        <v>271</v>
      </c>
      <c r="B52">
        <v>499</v>
      </c>
      <c r="C52" s="18">
        <v>62.510094000000009</v>
      </c>
      <c r="D52">
        <v>9.0790000000000006</v>
      </c>
      <c r="E52" s="18">
        <f t="shared" si="1"/>
        <v>567.52914342600013</v>
      </c>
      <c r="G52" s="1" t="s">
        <v>56</v>
      </c>
    </row>
    <row r="53" spans="1:9" x14ac:dyDescent="0.3">
      <c r="A53">
        <v>271</v>
      </c>
      <c r="B53">
        <v>500</v>
      </c>
      <c r="C53" s="18">
        <v>5.5301309999999999</v>
      </c>
      <c r="D53">
        <v>14.067</v>
      </c>
      <c r="E53" s="18">
        <f t="shared" si="1"/>
        <v>77.792352777000005</v>
      </c>
      <c r="G53" t="s">
        <v>26</v>
      </c>
      <c r="H53" t="s">
        <v>27</v>
      </c>
    </row>
    <row r="54" spans="1:9" x14ac:dyDescent="0.3">
      <c r="A54">
        <v>271</v>
      </c>
      <c r="B54">
        <v>513</v>
      </c>
      <c r="C54" s="18">
        <v>0.92574000000000012</v>
      </c>
      <c r="D54">
        <v>15.195</v>
      </c>
      <c r="E54" s="18">
        <f t="shared" si="1"/>
        <v>14.066619300000003</v>
      </c>
      <c r="G54">
        <v>0</v>
      </c>
      <c r="H54">
        <v>5</v>
      </c>
      <c r="I54">
        <f>SUMIFS(Skims_calib_f2!$C$143:$P$156, Skims_calib_f2!$C$5:$P$18,"&gt;"&amp;G54, Skims!$C$5:$P$18,"&lt;="&amp;H54)*100/Skims_calib_f2!$Q$137</f>
        <v>3.6200175007359516</v>
      </c>
    </row>
    <row r="55" spans="1:9" x14ac:dyDescent="0.3">
      <c r="A55">
        <v>271</v>
      </c>
      <c r="B55">
        <v>515</v>
      </c>
      <c r="C55" s="18">
        <v>31.053582000000002</v>
      </c>
      <c r="D55">
        <v>7.6769999999999996</v>
      </c>
      <c r="E55" s="18">
        <f t="shared" si="1"/>
        <v>238.39834901400002</v>
      </c>
      <c r="G55">
        <v>5</v>
      </c>
      <c r="H55">
        <v>10</v>
      </c>
      <c r="I55">
        <f>SUMIFS(Skims_calib_f2!$C$143:$P$156, Skims_calib_f2!$C$5:$P$18,"&gt;"&amp;G55, Skims!$C$5:$P$18,"&lt;="&amp;H55)*100/Skims_calib_f2!$Q$137</f>
        <v>72.895852218121192</v>
      </c>
    </row>
    <row r="56" spans="1:9" x14ac:dyDescent="0.3">
      <c r="A56">
        <v>271</v>
      </c>
      <c r="B56">
        <v>516</v>
      </c>
      <c r="C56" s="18">
        <v>162.897606</v>
      </c>
      <c r="D56">
        <v>8.9809999999999999</v>
      </c>
      <c r="E56" s="18">
        <f t="shared" si="1"/>
        <v>1462.9833994860001</v>
      </c>
      <c r="G56">
        <v>10</v>
      </c>
      <c r="H56">
        <v>15</v>
      </c>
      <c r="I56">
        <f>SUMIFS(Skims_calib_f2!$C$143:$P$156, Skims_calib_f2!$C$5:$P$18,"&gt;"&amp;G56, Skims!$C$5:$P$18,"&lt;="&amp;H56)*100/Skims_calib_f2!$Q$137</f>
        <v>22.598761651061057</v>
      </c>
    </row>
    <row r="57" spans="1:9" x14ac:dyDescent="0.3">
      <c r="A57">
        <v>271</v>
      </c>
      <c r="B57">
        <v>517</v>
      </c>
      <c r="C57" s="18">
        <v>36.381914999999999</v>
      </c>
      <c r="D57">
        <v>12.238</v>
      </c>
      <c r="E57" s="18">
        <f t="shared" si="1"/>
        <v>445.24187576999998</v>
      </c>
      <c r="G57">
        <v>15</v>
      </c>
      <c r="H57">
        <v>20</v>
      </c>
      <c r="I57">
        <f>SUMIFS(Skims_calib_f2!$C$143:$P$156, Skims_calib_f2!$C$5:$P$18,"&gt;"&amp;G57, Skims!$C$5:$P$18,"&lt;="&amp;H57)*100/Skims_calib_f2!$Q$137</f>
        <v>0.86491497154682839</v>
      </c>
    </row>
    <row r="58" spans="1:9" x14ac:dyDescent="0.3">
      <c r="A58">
        <v>271</v>
      </c>
      <c r="B58">
        <v>518</v>
      </c>
      <c r="C58" s="18">
        <v>38.011283999999996</v>
      </c>
      <c r="D58">
        <v>10.698</v>
      </c>
      <c r="E58" s="18">
        <f t="shared" si="1"/>
        <v>406.64471623199995</v>
      </c>
      <c r="G58">
        <v>20</v>
      </c>
      <c r="H58">
        <v>25</v>
      </c>
      <c r="I58">
        <f>SUMIFS(Skims_calib_f2!$C$143:$P$156, Skims_calib_f2!$C$5:$P$18,"&gt;"&amp;G58, Skims!$C$5:$P$18,"&lt;="&amp;H58)*100/Skims_calib_f2!$Q$137</f>
        <v>2.0453584224994398E-2</v>
      </c>
    </row>
    <row r="59" spans="1:9" x14ac:dyDescent="0.3">
      <c r="A59">
        <v>271</v>
      </c>
      <c r="B59">
        <v>519</v>
      </c>
      <c r="C59" s="18">
        <v>17.292356999999999</v>
      </c>
      <c r="D59">
        <v>11.355</v>
      </c>
      <c r="E59" s="18">
        <f t="shared" si="1"/>
        <v>196.35471373499999</v>
      </c>
      <c r="G59">
        <v>25</v>
      </c>
      <c r="H59">
        <v>30</v>
      </c>
      <c r="I59">
        <f>SUMIFS(Skims_calib_f2!$C$143:$P$156, Skims_calib_f2!$C$5:$P$18,"&gt;"&amp;G59, Skims!$C$5:$P$18,"&lt;="&amp;H59)*100/Skims_calib_f2!$Q$137</f>
        <v>0</v>
      </c>
    </row>
    <row r="60" spans="1:9" x14ac:dyDescent="0.3">
      <c r="A60">
        <v>272</v>
      </c>
      <c r="B60">
        <v>263</v>
      </c>
      <c r="C60" s="18">
        <v>58.846095000000005</v>
      </c>
      <c r="D60">
        <v>12.962999999999999</v>
      </c>
      <c r="E60" s="18">
        <f t="shared" si="1"/>
        <v>762.82192948500006</v>
      </c>
      <c r="G60" t="s">
        <v>41</v>
      </c>
      <c r="I60">
        <f>SUM(I54:I59)</f>
        <v>99.99999992569002</v>
      </c>
    </row>
    <row r="61" spans="1:9" x14ac:dyDescent="0.3">
      <c r="A61">
        <v>272</v>
      </c>
      <c r="B61">
        <v>264</v>
      </c>
      <c r="C61" s="18">
        <v>109.30958099999999</v>
      </c>
      <c r="D61">
        <v>9.0399999999999991</v>
      </c>
      <c r="E61" s="18">
        <f t="shared" si="1"/>
        <v>988.15861223999991</v>
      </c>
    </row>
    <row r="62" spans="1:9" x14ac:dyDescent="0.3">
      <c r="A62">
        <v>272</v>
      </c>
      <c r="B62">
        <v>269</v>
      </c>
      <c r="C62" s="18">
        <v>150.81370199999998</v>
      </c>
      <c r="D62">
        <v>7.7050000000000001</v>
      </c>
      <c r="E62" s="18">
        <f t="shared" si="1"/>
        <v>1162.0195739099997</v>
      </c>
    </row>
    <row r="63" spans="1:9" x14ac:dyDescent="0.3">
      <c r="A63">
        <v>272</v>
      </c>
      <c r="B63">
        <v>271</v>
      </c>
      <c r="C63" s="18">
        <v>297.17219700000004</v>
      </c>
      <c r="D63">
        <v>5.7389999999999999</v>
      </c>
      <c r="E63" s="18">
        <f t="shared" si="1"/>
        <v>1705.4712385830003</v>
      </c>
    </row>
    <row r="64" spans="1:9" x14ac:dyDescent="0.3">
      <c r="A64">
        <v>272</v>
      </c>
      <c r="B64">
        <v>272</v>
      </c>
      <c r="C64" s="18">
        <v>2758.0451940000003</v>
      </c>
      <c r="D64">
        <v>4.6750999999999996</v>
      </c>
      <c r="E64" s="18">
        <f t="shared" si="1"/>
        <v>12894.1370864694</v>
      </c>
    </row>
    <row r="65" spans="1:5" x14ac:dyDescent="0.3">
      <c r="A65">
        <v>272</v>
      </c>
      <c r="B65">
        <v>274</v>
      </c>
      <c r="C65" s="18">
        <v>229.15827900000005</v>
      </c>
      <c r="D65">
        <v>9.4719999999999995</v>
      </c>
      <c r="E65" s="18">
        <f t="shared" si="1"/>
        <v>2170.5872186880006</v>
      </c>
    </row>
    <row r="66" spans="1:5" x14ac:dyDescent="0.3">
      <c r="A66">
        <v>272</v>
      </c>
      <c r="B66">
        <v>499</v>
      </c>
      <c r="C66" s="18">
        <v>129.82737600000002</v>
      </c>
      <c r="D66">
        <v>9.6289999999999996</v>
      </c>
      <c r="E66" s="18">
        <f t="shared" si="1"/>
        <v>1250.107803504</v>
      </c>
    </row>
    <row r="67" spans="1:5" x14ac:dyDescent="0.3">
      <c r="A67">
        <v>272</v>
      </c>
      <c r="B67">
        <v>500</v>
      </c>
      <c r="C67" s="18">
        <v>15.191127000000002</v>
      </c>
      <c r="D67">
        <v>14.19</v>
      </c>
      <c r="E67" s="18">
        <f t="shared" si="1"/>
        <v>215.56209213000002</v>
      </c>
    </row>
    <row r="68" spans="1:5" x14ac:dyDescent="0.3">
      <c r="A68">
        <v>272</v>
      </c>
      <c r="B68">
        <v>513</v>
      </c>
      <c r="C68" s="18">
        <v>3.0592710000000003</v>
      </c>
      <c r="D68">
        <v>15.318</v>
      </c>
      <c r="E68" s="18">
        <f t="shared" si="1"/>
        <v>46.861913178000002</v>
      </c>
    </row>
    <row r="69" spans="1:5" x14ac:dyDescent="0.3">
      <c r="A69">
        <v>272</v>
      </c>
      <c r="B69">
        <v>515</v>
      </c>
      <c r="C69" s="18">
        <v>78.348240000000004</v>
      </c>
      <c r="D69">
        <v>7.8</v>
      </c>
      <c r="E69" s="18">
        <f t="shared" ref="E69:E132" si="2">C69*D69</f>
        <v>611.11627199999998</v>
      </c>
    </row>
    <row r="70" spans="1:5" x14ac:dyDescent="0.3">
      <c r="A70">
        <v>272</v>
      </c>
      <c r="B70">
        <v>516</v>
      </c>
      <c r="C70" s="18">
        <v>190.119024</v>
      </c>
      <c r="D70">
        <v>9.1039999999999992</v>
      </c>
      <c r="E70" s="18">
        <f t="shared" si="2"/>
        <v>1730.8435944959999</v>
      </c>
    </row>
    <row r="71" spans="1:5" x14ac:dyDescent="0.3">
      <c r="A71">
        <v>272</v>
      </c>
      <c r="B71">
        <v>517</v>
      </c>
      <c r="C71" s="18">
        <v>39.311649000000003</v>
      </c>
      <c r="D71">
        <v>12.361000000000001</v>
      </c>
      <c r="E71" s="18">
        <f t="shared" si="2"/>
        <v>485.93129328900005</v>
      </c>
    </row>
    <row r="72" spans="1:5" x14ac:dyDescent="0.3">
      <c r="A72">
        <v>272</v>
      </c>
      <c r="B72">
        <v>518</v>
      </c>
      <c r="C72" s="18">
        <v>51.263685000000002</v>
      </c>
      <c r="D72">
        <v>10.821</v>
      </c>
      <c r="E72" s="18">
        <f t="shared" si="2"/>
        <v>554.72433538500002</v>
      </c>
    </row>
    <row r="73" spans="1:5" x14ac:dyDescent="0.3">
      <c r="A73">
        <v>272</v>
      </c>
      <c r="B73">
        <v>519</v>
      </c>
      <c r="C73" s="18">
        <v>45.433853999999997</v>
      </c>
      <c r="D73">
        <v>11.478</v>
      </c>
      <c r="E73" s="18">
        <f t="shared" si="2"/>
        <v>521.48977621199992</v>
      </c>
    </row>
    <row r="74" spans="1:5" x14ac:dyDescent="0.3">
      <c r="A74">
        <v>274</v>
      </c>
      <c r="B74">
        <v>263</v>
      </c>
      <c r="C74" s="18">
        <v>16.329653999999998</v>
      </c>
      <c r="D74">
        <v>17.274999999999999</v>
      </c>
      <c r="E74" s="18">
        <f t="shared" si="2"/>
        <v>282.09477284999991</v>
      </c>
    </row>
    <row r="75" spans="1:5" x14ac:dyDescent="0.3">
      <c r="A75">
        <v>274</v>
      </c>
      <c r="B75">
        <v>264</v>
      </c>
      <c r="C75" s="18">
        <v>32.851449000000002</v>
      </c>
      <c r="D75">
        <v>13.696</v>
      </c>
      <c r="E75" s="18">
        <f t="shared" si="2"/>
        <v>449.93344550400002</v>
      </c>
    </row>
    <row r="76" spans="1:5" x14ac:dyDescent="0.3">
      <c r="A76">
        <v>274</v>
      </c>
      <c r="B76">
        <v>269</v>
      </c>
      <c r="C76" s="18">
        <v>39.439520999999999</v>
      </c>
      <c r="D76">
        <v>12.206</v>
      </c>
      <c r="E76" s="18">
        <f t="shared" si="2"/>
        <v>481.39879332599997</v>
      </c>
    </row>
    <row r="77" spans="1:5" x14ac:dyDescent="0.3">
      <c r="A77">
        <v>274</v>
      </c>
      <c r="B77">
        <v>271</v>
      </c>
      <c r="C77" s="18">
        <v>70.106822999999991</v>
      </c>
      <c r="D77">
        <v>8.875</v>
      </c>
      <c r="E77" s="18">
        <f t="shared" si="2"/>
        <v>622.19805412499989</v>
      </c>
    </row>
    <row r="78" spans="1:5" x14ac:dyDescent="0.3">
      <c r="A78">
        <v>274</v>
      </c>
      <c r="B78">
        <v>272</v>
      </c>
      <c r="C78" s="18">
        <v>411.35423400000002</v>
      </c>
      <c r="D78">
        <v>9.4749999999999996</v>
      </c>
      <c r="E78" s="18">
        <f t="shared" si="2"/>
        <v>3897.58136715</v>
      </c>
    </row>
    <row r="79" spans="1:5" x14ac:dyDescent="0.3">
      <c r="A79">
        <v>274</v>
      </c>
      <c r="B79">
        <v>274</v>
      </c>
      <c r="C79" s="18">
        <v>1083.987261</v>
      </c>
      <c r="D79">
        <v>5.5039999999999996</v>
      </c>
      <c r="E79" s="18">
        <f t="shared" si="2"/>
        <v>5966.2658845439992</v>
      </c>
    </row>
    <row r="80" spans="1:5" x14ac:dyDescent="0.3">
      <c r="A80">
        <v>274</v>
      </c>
      <c r="B80">
        <v>499</v>
      </c>
      <c r="C80" s="18">
        <v>55.559384999999992</v>
      </c>
      <c r="D80">
        <v>12.673999999999999</v>
      </c>
      <c r="E80" s="18">
        <f t="shared" si="2"/>
        <v>704.15964548999989</v>
      </c>
    </row>
    <row r="81" spans="1:5" x14ac:dyDescent="0.3">
      <c r="A81">
        <v>274</v>
      </c>
      <c r="B81">
        <v>500</v>
      </c>
      <c r="C81" s="18">
        <v>4.0835790000000003</v>
      </c>
      <c r="D81">
        <v>18.846</v>
      </c>
      <c r="E81" s="18">
        <f t="shared" si="2"/>
        <v>76.959129834000009</v>
      </c>
    </row>
    <row r="82" spans="1:5" x14ac:dyDescent="0.3">
      <c r="A82">
        <v>274</v>
      </c>
      <c r="B82">
        <v>513</v>
      </c>
      <c r="C82" s="18">
        <v>0.83249999999999991</v>
      </c>
      <c r="D82">
        <v>19.22</v>
      </c>
      <c r="E82" s="18">
        <f t="shared" si="2"/>
        <v>16.000649999999997</v>
      </c>
    </row>
    <row r="83" spans="1:5" x14ac:dyDescent="0.3">
      <c r="A83">
        <v>274</v>
      </c>
      <c r="B83">
        <v>515</v>
      </c>
      <c r="C83" s="18">
        <v>33.844787999999994</v>
      </c>
      <c r="D83">
        <v>11.576000000000001</v>
      </c>
      <c r="E83" s="18">
        <f t="shared" si="2"/>
        <v>391.78726588799992</v>
      </c>
    </row>
    <row r="84" spans="1:5" x14ac:dyDescent="0.3">
      <c r="A84">
        <v>274</v>
      </c>
      <c r="B84">
        <v>516</v>
      </c>
      <c r="C84" s="18">
        <v>135.535662</v>
      </c>
      <c r="D84">
        <v>12.88</v>
      </c>
      <c r="E84" s="18">
        <f t="shared" si="2"/>
        <v>1745.6993265600001</v>
      </c>
    </row>
    <row r="85" spans="1:5" x14ac:dyDescent="0.3">
      <c r="A85">
        <v>274</v>
      </c>
      <c r="B85">
        <v>517</v>
      </c>
      <c r="C85" s="18">
        <v>32.244723</v>
      </c>
      <c r="D85">
        <v>16.137</v>
      </c>
      <c r="E85" s="18">
        <f t="shared" si="2"/>
        <v>520.33309505099999</v>
      </c>
    </row>
    <row r="86" spans="1:5" x14ac:dyDescent="0.3">
      <c r="A86">
        <v>274</v>
      </c>
      <c r="B86">
        <v>518</v>
      </c>
      <c r="C86" s="18">
        <v>33.539094000000006</v>
      </c>
      <c r="D86">
        <v>14.597</v>
      </c>
      <c r="E86" s="18">
        <f t="shared" si="2"/>
        <v>489.57015511800006</v>
      </c>
    </row>
    <row r="87" spans="1:5" x14ac:dyDescent="0.3">
      <c r="A87">
        <v>274</v>
      </c>
      <c r="B87">
        <v>519</v>
      </c>
      <c r="C87" s="18">
        <v>12.24108</v>
      </c>
      <c r="D87">
        <v>16.134</v>
      </c>
      <c r="E87" s="18">
        <f t="shared" si="2"/>
        <v>197.49758472000002</v>
      </c>
    </row>
    <row r="88" spans="1:5" x14ac:dyDescent="0.3">
      <c r="A88">
        <v>499</v>
      </c>
      <c r="B88">
        <v>263</v>
      </c>
      <c r="C88" s="18">
        <v>36.528435000000002</v>
      </c>
      <c r="D88">
        <v>14.342000000000001</v>
      </c>
      <c r="E88" s="18">
        <f t="shared" si="2"/>
        <v>523.89081477000002</v>
      </c>
    </row>
    <row r="89" spans="1:5" x14ac:dyDescent="0.3">
      <c r="A89">
        <v>499</v>
      </c>
      <c r="B89">
        <v>264</v>
      </c>
      <c r="C89" s="18">
        <v>49.857093000000006</v>
      </c>
      <c r="D89">
        <v>11.343999999999999</v>
      </c>
      <c r="E89" s="18">
        <f t="shared" si="2"/>
        <v>565.57886299200004</v>
      </c>
    </row>
    <row r="90" spans="1:5" x14ac:dyDescent="0.3">
      <c r="A90">
        <v>499</v>
      </c>
      <c r="B90">
        <v>269</v>
      </c>
      <c r="C90" s="18">
        <v>48.911373000000005</v>
      </c>
      <c r="D90">
        <v>9.9710000000000001</v>
      </c>
      <c r="E90" s="18">
        <f t="shared" si="2"/>
        <v>487.69530018300003</v>
      </c>
    </row>
    <row r="91" spans="1:5" x14ac:dyDescent="0.3">
      <c r="A91">
        <v>499</v>
      </c>
      <c r="B91">
        <v>271</v>
      </c>
      <c r="C91" s="18">
        <v>56.219723999999999</v>
      </c>
      <c r="D91">
        <v>9.0790000000000006</v>
      </c>
      <c r="E91" s="18">
        <f t="shared" si="2"/>
        <v>510.41887419600005</v>
      </c>
    </row>
    <row r="92" spans="1:5" x14ac:dyDescent="0.3">
      <c r="A92">
        <v>499</v>
      </c>
      <c r="B92">
        <v>272</v>
      </c>
      <c r="C92" s="18">
        <v>184.53494699999999</v>
      </c>
      <c r="D92">
        <v>10.446</v>
      </c>
      <c r="E92" s="18">
        <f t="shared" si="2"/>
        <v>1927.6520563619999</v>
      </c>
    </row>
    <row r="93" spans="1:5" x14ac:dyDescent="0.3">
      <c r="A93">
        <v>499</v>
      </c>
      <c r="B93">
        <v>274</v>
      </c>
      <c r="C93" s="18">
        <v>51.450164999999998</v>
      </c>
      <c r="D93">
        <v>12.672000000000001</v>
      </c>
      <c r="E93" s="18">
        <f t="shared" si="2"/>
        <v>651.97649088000003</v>
      </c>
    </row>
    <row r="94" spans="1:5" x14ac:dyDescent="0.3">
      <c r="A94">
        <v>499</v>
      </c>
      <c r="B94">
        <v>499</v>
      </c>
      <c r="C94" s="18">
        <v>667.17582300000004</v>
      </c>
      <c r="D94">
        <v>6.8205999999999998</v>
      </c>
      <c r="E94" s="18">
        <f t="shared" si="2"/>
        <v>4550.5394183538001</v>
      </c>
    </row>
    <row r="95" spans="1:5" x14ac:dyDescent="0.3">
      <c r="A95">
        <v>499</v>
      </c>
      <c r="B95">
        <v>500</v>
      </c>
      <c r="C95" s="18">
        <v>26.399241000000004</v>
      </c>
      <c r="D95">
        <v>11.927</v>
      </c>
      <c r="E95" s="18">
        <f t="shared" si="2"/>
        <v>314.86374740700001</v>
      </c>
    </row>
    <row r="96" spans="1:5" x14ac:dyDescent="0.3">
      <c r="A96">
        <v>499</v>
      </c>
      <c r="B96">
        <v>513</v>
      </c>
      <c r="C96" s="18">
        <v>4.9084200000000004</v>
      </c>
      <c r="D96">
        <v>13.46</v>
      </c>
      <c r="E96" s="18">
        <f t="shared" si="2"/>
        <v>66.067333200000007</v>
      </c>
    </row>
    <row r="97" spans="1:5" x14ac:dyDescent="0.3">
      <c r="A97">
        <v>499</v>
      </c>
      <c r="B97">
        <v>515</v>
      </c>
      <c r="C97" s="18">
        <v>114.04017899999999</v>
      </c>
      <c r="D97">
        <v>7.1120000000000001</v>
      </c>
      <c r="E97" s="18">
        <f t="shared" si="2"/>
        <v>811.05375304799998</v>
      </c>
    </row>
    <row r="98" spans="1:5" x14ac:dyDescent="0.3">
      <c r="A98">
        <v>499</v>
      </c>
      <c r="B98">
        <v>516</v>
      </c>
      <c r="C98" s="18">
        <v>331.94139300000001</v>
      </c>
      <c r="D98">
        <v>8.3559999999999999</v>
      </c>
      <c r="E98" s="18">
        <f t="shared" si="2"/>
        <v>2773.702279908</v>
      </c>
    </row>
    <row r="99" spans="1:5" x14ac:dyDescent="0.3">
      <c r="A99">
        <v>499</v>
      </c>
      <c r="B99">
        <v>517</v>
      </c>
      <c r="C99" s="18">
        <v>85.749831000000015</v>
      </c>
      <c r="D99">
        <v>11.172000000000001</v>
      </c>
      <c r="E99" s="18">
        <f t="shared" si="2"/>
        <v>957.99711193200017</v>
      </c>
    </row>
    <row r="100" spans="1:5" x14ac:dyDescent="0.3">
      <c r="A100">
        <v>499</v>
      </c>
      <c r="B100">
        <v>518</v>
      </c>
      <c r="C100" s="18">
        <v>103.37485500000001</v>
      </c>
      <c r="D100">
        <v>9.6319999999999997</v>
      </c>
      <c r="E100" s="18">
        <f t="shared" si="2"/>
        <v>995.70660336000003</v>
      </c>
    </row>
    <row r="101" spans="1:5" x14ac:dyDescent="0.3">
      <c r="A101">
        <v>499</v>
      </c>
      <c r="B101">
        <v>519</v>
      </c>
      <c r="C101" s="18">
        <v>95.916321000000011</v>
      </c>
      <c r="D101">
        <v>9.6199999999999992</v>
      </c>
      <c r="E101" s="18">
        <f t="shared" si="2"/>
        <v>922.71500802000003</v>
      </c>
    </row>
    <row r="102" spans="1:5" x14ac:dyDescent="0.3">
      <c r="A102">
        <v>500</v>
      </c>
      <c r="B102">
        <v>263</v>
      </c>
      <c r="C102" s="18">
        <v>5.5128149999999998</v>
      </c>
      <c r="D102">
        <v>18.905999999999999</v>
      </c>
      <c r="E102" s="18">
        <f t="shared" si="2"/>
        <v>104.22528038999999</v>
      </c>
    </row>
    <row r="103" spans="1:5" x14ac:dyDescent="0.3">
      <c r="A103">
        <v>500</v>
      </c>
      <c r="B103">
        <v>264</v>
      </c>
      <c r="C103" s="18">
        <v>8.4448799999999995</v>
      </c>
      <c r="D103">
        <v>15.907999999999999</v>
      </c>
      <c r="E103" s="18">
        <f t="shared" si="2"/>
        <v>134.34115104</v>
      </c>
    </row>
    <row r="104" spans="1:5" x14ac:dyDescent="0.3">
      <c r="A104">
        <v>500</v>
      </c>
      <c r="B104">
        <v>269</v>
      </c>
      <c r="C104" s="18">
        <v>8.3809439999999995</v>
      </c>
      <c r="D104">
        <v>14.535</v>
      </c>
      <c r="E104" s="18">
        <f t="shared" si="2"/>
        <v>121.81702104</v>
      </c>
    </row>
    <row r="105" spans="1:5" x14ac:dyDescent="0.3">
      <c r="A105">
        <v>500</v>
      </c>
      <c r="B105">
        <v>271</v>
      </c>
      <c r="C105" s="18">
        <v>5.3429850000000005</v>
      </c>
      <c r="D105">
        <v>16.206</v>
      </c>
      <c r="E105" s="18">
        <f t="shared" si="2"/>
        <v>86.588414910000012</v>
      </c>
    </row>
    <row r="106" spans="1:5" x14ac:dyDescent="0.3">
      <c r="A106">
        <v>500</v>
      </c>
      <c r="B106">
        <v>272</v>
      </c>
      <c r="C106" s="18">
        <v>27.673299</v>
      </c>
      <c r="D106">
        <v>17.238</v>
      </c>
      <c r="E106" s="18">
        <f t="shared" si="2"/>
        <v>477.032328162</v>
      </c>
    </row>
    <row r="107" spans="1:5" x14ac:dyDescent="0.3">
      <c r="A107">
        <v>500</v>
      </c>
      <c r="B107">
        <v>274</v>
      </c>
      <c r="C107" s="18">
        <v>4.2081210000000002</v>
      </c>
      <c r="D107">
        <v>21.111000000000001</v>
      </c>
      <c r="E107" s="18">
        <f t="shared" si="2"/>
        <v>88.837642431000006</v>
      </c>
    </row>
    <row r="108" spans="1:5" x14ac:dyDescent="0.3">
      <c r="A108">
        <v>500</v>
      </c>
      <c r="B108">
        <v>499</v>
      </c>
      <c r="C108" s="18">
        <v>30.581055000000003</v>
      </c>
      <c r="D108">
        <v>12.798999999999999</v>
      </c>
      <c r="E108" s="18">
        <f t="shared" si="2"/>
        <v>391.40692294500002</v>
      </c>
    </row>
    <row r="109" spans="1:5" x14ac:dyDescent="0.3">
      <c r="A109">
        <v>500</v>
      </c>
      <c r="B109">
        <v>500</v>
      </c>
      <c r="C109" s="18">
        <v>153.79638299999999</v>
      </c>
      <c r="D109">
        <v>6.7594000000000003</v>
      </c>
      <c r="E109" s="18">
        <f t="shared" si="2"/>
        <v>1039.5712712502</v>
      </c>
    </row>
    <row r="110" spans="1:5" x14ac:dyDescent="0.3">
      <c r="A110">
        <v>500</v>
      </c>
      <c r="B110">
        <v>513</v>
      </c>
      <c r="C110" s="18">
        <v>1.6543439999999998</v>
      </c>
      <c r="D110">
        <v>14.071999999999999</v>
      </c>
      <c r="E110" s="18">
        <f t="shared" si="2"/>
        <v>23.279928767999998</v>
      </c>
    </row>
    <row r="111" spans="1:5" x14ac:dyDescent="0.3">
      <c r="A111">
        <v>500</v>
      </c>
      <c r="B111">
        <v>515</v>
      </c>
      <c r="C111" s="18">
        <v>24.339635999999999</v>
      </c>
      <c r="D111">
        <v>11.688000000000001</v>
      </c>
      <c r="E111" s="18">
        <f t="shared" si="2"/>
        <v>284.48166556799998</v>
      </c>
    </row>
    <row r="112" spans="1:5" x14ac:dyDescent="0.3">
      <c r="A112">
        <v>500</v>
      </c>
      <c r="B112">
        <v>516</v>
      </c>
      <c r="C112" s="18">
        <v>52.761852000000005</v>
      </c>
      <c r="D112">
        <v>12.92</v>
      </c>
      <c r="E112" s="18">
        <f t="shared" si="2"/>
        <v>681.68312784000011</v>
      </c>
    </row>
    <row r="113" spans="1:5" x14ac:dyDescent="0.3">
      <c r="A113">
        <v>500</v>
      </c>
      <c r="B113">
        <v>517</v>
      </c>
      <c r="C113" s="18">
        <v>20.681297999999998</v>
      </c>
      <c r="D113">
        <v>13.601000000000001</v>
      </c>
      <c r="E113" s="18">
        <f t="shared" si="2"/>
        <v>281.286334098</v>
      </c>
    </row>
    <row r="114" spans="1:5" x14ac:dyDescent="0.3">
      <c r="A114">
        <v>500</v>
      </c>
      <c r="B114">
        <v>518</v>
      </c>
      <c r="C114" s="18">
        <v>15.081902999999999</v>
      </c>
      <c r="D114">
        <v>14.196</v>
      </c>
      <c r="E114" s="18">
        <f t="shared" si="2"/>
        <v>214.10269498799997</v>
      </c>
    </row>
    <row r="115" spans="1:5" x14ac:dyDescent="0.3">
      <c r="A115">
        <v>500</v>
      </c>
      <c r="B115">
        <v>519</v>
      </c>
      <c r="C115" s="18">
        <v>32.659641000000001</v>
      </c>
      <c r="D115">
        <v>10.231999999999999</v>
      </c>
      <c r="E115" s="18">
        <f t="shared" si="2"/>
        <v>334.17344671199999</v>
      </c>
    </row>
    <row r="116" spans="1:5" x14ac:dyDescent="0.3">
      <c r="A116">
        <v>513</v>
      </c>
      <c r="B116">
        <v>263</v>
      </c>
      <c r="C116" s="18">
        <v>3.7805489999999993</v>
      </c>
      <c r="D116">
        <v>14.975</v>
      </c>
      <c r="E116" s="18">
        <f t="shared" si="2"/>
        <v>56.613721274999989</v>
      </c>
    </row>
    <row r="117" spans="1:5" x14ac:dyDescent="0.3">
      <c r="A117">
        <v>513</v>
      </c>
      <c r="B117">
        <v>264</v>
      </c>
      <c r="C117" s="18">
        <v>3.5437860000000003</v>
      </c>
      <c r="D117">
        <v>15.113</v>
      </c>
      <c r="E117" s="18">
        <f t="shared" si="2"/>
        <v>53.557237818000004</v>
      </c>
    </row>
    <row r="118" spans="1:5" x14ac:dyDescent="0.3">
      <c r="A118">
        <v>513</v>
      </c>
      <c r="B118">
        <v>269</v>
      </c>
      <c r="C118" s="18">
        <v>2.8984320000000001</v>
      </c>
      <c r="D118">
        <v>14.412000000000001</v>
      </c>
      <c r="E118" s="18">
        <f t="shared" si="2"/>
        <v>41.772201984000006</v>
      </c>
    </row>
    <row r="119" spans="1:5" x14ac:dyDescent="0.3">
      <c r="A119">
        <v>513</v>
      </c>
      <c r="B119">
        <v>271</v>
      </c>
      <c r="C119" s="18">
        <v>1.5684300000000002</v>
      </c>
      <c r="D119">
        <v>17.68</v>
      </c>
      <c r="E119" s="18">
        <f t="shared" si="2"/>
        <v>27.729842400000003</v>
      </c>
    </row>
    <row r="120" spans="1:5" x14ac:dyDescent="0.3">
      <c r="A120">
        <v>513</v>
      </c>
      <c r="B120">
        <v>272</v>
      </c>
      <c r="C120" s="18">
        <v>8.057601</v>
      </c>
      <c r="D120">
        <v>18.712</v>
      </c>
      <c r="E120" s="18">
        <f t="shared" si="2"/>
        <v>150.773829912</v>
      </c>
    </row>
    <row r="121" spans="1:5" x14ac:dyDescent="0.3">
      <c r="A121">
        <v>513</v>
      </c>
      <c r="B121">
        <v>274</v>
      </c>
      <c r="C121" s="18">
        <v>1.1145509999999998</v>
      </c>
      <c r="D121">
        <v>21.472000000000001</v>
      </c>
      <c r="E121" s="18">
        <f t="shared" si="2"/>
        <v>23.931639071999999</v>
      </c>
    </row>
    <row r="122" spans="1:5" x14ac:dyDescent="0.3">
      <c r="A122">
        <v>513</v>
      </c>
      <c r="B122">
        <v>499</v>
      </c>
      <c r="C122" s="18">
        <v>7.919073</v>
      </c>
      <c r="D122">
        <v>14.475</v>
      </c>
      <c r="E122" s="18">
        <f t="shared" si="2"/>
        <v>114.62858167499999</v>
      </c>
    </row>
    <row r="123" spans="1:5" x14ac:dyDescent="0.3">
      <c r="A123">
        <v>513</v>
      </c>
      <c r="B123">
        <v>500</v>
      </c>
      <c r="C123" s="18">
        <v>2.215449</v>
      </c>
      <c r="D123">
        <v>14.146000000000001</v>
      </c>
      <c r="E123" s="18">
        <f t="shared" si="2"/>
        <v>31.339741554000003</v>
      </c>
    </row>
    <row r="124" spans="1:5" x14ac:dyDescent="0.3">
      <c r="A124">
        <v>513</v>
      </c>
      <c r="B124">
        <v>513</v>
      </c>
      <c r="C124" s="18">
        <v>11.478509999999998</v>
      </c>
      <c r="D124">
        <v>5.3080999999999996</v>
      </c>
      <c r="E124" s="18">
        <f t="shared" si="2"/>
        <v>60.929078930999985</v>
      </c>
    </row>
    <row r="125" spans="1:5" x14ac:dyDescent="0.3">
      <c r="A125">
        <v>513</v>
      </c>
      <c r="B125">
        <v>515</v>
      </c>
      <c r="C125" s="18">
        <v>7.6573350000000007</v>
      </c>
      <c r="D125">
        <v>12.063000000000001</v>
      </c>
      <c r="E125" s="18">
        <f t="shared" si="2"/>
        <v>92.370432105000006</v>
      </c>
    </row>
    <row r="126" spans="1:5" x14ac:dyDescent="0.3">
      <c r="A126">
        <v>513</v>
      </c>
      <c r="B126">
        <v>516</v>
      </c>
      <c r="C126" s="18">
        <v>31.968333000000005</v>
      </c>
      <c r="D126">
        <v>11.757</v>
      </c>
      <c r="E126" s="18">
        <f t="shared" si="2"/>
        <v>375.85169108100007</v>
      </c>
    </row>
    <row r="127" spans="1:5" x14ac:dyDescent="0.3">
      <c r="A127">
        <v>513</v>
      </c>
      <c r="B127">
        <v>517</v>
      </c>
      <c r="C127" s="18">
        <v>35.123508000000001</v>
      </c>
      <c r="D127">
        <v>9.8729999999999993</v>
      </c>
      <c r="E127" s="18">
        <f t="shared" si="2"/>
        <v>346.77439448399997</v>
      </c>
    </row>
    <row r="128" spans="1:5" x14ac:dyDescent="0.3">
      <c r="A128">
        <v>513</v>
      </c>
      <c r="B128">
        <v>518</v>
      </c>
      <c r="C128" s="18">
        <v>12.689298000000001</v>
      </c>
      <c r="D128">
        <v>11.465999999999999</v>
      </c>
      <c r="E128" s="18">
        <f t="shared" si="2"/>
        <v>145.49549086799999</v>
      </c>
    </row>
    <row r="129" spans="1:5" x14ac:dyDescent="0.3">
      <c r="A129">
        <v>513</v>
      </c>
      <c r="B129">
        <v>519</v>
      </c>
      <c r="C129" s="18">
        <v>7.3609650000000002</v>
      </c>
      <c r="D129">
        <v>11.433999999999999</v>
      </c>
      <c r="E129" s="18">
        <f t="shared" si="2"/>
        <v>84.165273810000002</v>
      </c>
    </row>
    <row r="130" spans="1:5" x14ac:dyDescent="0.3">
      <c r="A130">
        <v>515</v>
      </c>
      <c r="B130">
        <v>263</v>
      </c>
      <c r="C130" s="18">
        <v>47.048904</v>
      </c>
      <c r="D130">
        <v>10.728</v>
      </c>
      <c r="E130" s="18">
        <f t="shared" si="2"/>
        <v>504.74064211199999</v>
      </c>
    </row>
    <row r="131" spans="1:5" x14ac:dyDescent="0.3">
      <c r="A131">
        <v>515</v>
      </c>
      <c r="B131">
        <v>264</v>
      </c>
      <c r="C131" s="18">
        <v>75.532724999999999</v>
      </c>
      <c r="D131">
        <v>7.73</v>
      </c>
      <c r="E131" s="18">
        <f t="shared" si="2"/>
        <v>583.86796425</v>
      </c>
    </row>
    <row r="132" spans="1:5" x14ac:dyDescent="0.3">
      <c r="A132">
        <v>515</v>
      </c>
      <c r="B132">
        <v>269</v>
      </c>
      <c r="C132" s="18">
        <v>85.811102999999989</v>
      </c>
      <c r="D132">
        <v>6.3570000000000002</v>
      </c>
      <c r="E132" s="18">
        <f t="shared" si="2"/>
        <v>545.50118177099989</v>
      </c>
    </row>
    <row r="133" spans="1:5" x14ac:dyDescent="0.3">
      <c r="A133">
        <v>515</v>
      </c>
      <c r="B133">
        <v>271</v>
      </c>
      <c r="C133" s="18">
        <v>28.703934</v>
      </c>
      <c r="D133">
        <v>9.2289999999999992</v>
      </c>
      <c r="E133" s="18">
        <f t="shared" ref="E133:E196" si="3">C133*D133</f>
        <v>264.90860688599997</v>
      </c>
    </row>
    <row r="134" spans="1:5" x14ac:dyDescent="0.3">
      <c r="A134">
        <v>515</v>
      </c>
      <c r="B134">
        <v>272</v>
      </c>
      <c r="C134" s="18">
        <v>83.531052000000003</v>
      </c>
      <c r="D134">
        <v>10.260999999999999</v>
      </c>
      <c r="E134" s="18">
        <f t="shared" si="3"/>
        <v>857.11212457199997</v>
      </c>
    </row>
    <row r="135" spans="1:5" x14ac:dyDescent="0.3">
      <c r="A135">
        <v>515</v>
      </c>
      <c r="B135">
        <v>274</v>
      </c>
      <c r="C135" s="18">
        <v>26.786520000000003</v>
      </c>
      <c r="D135">
        <v>13.021000000000001</v>
      </c>
      <c r="E135" s="18">
        <f t="shared" si="3"/>
        <v>348.78727692000007</v>
      </c>
    </row>
    <row r="136" spans="1:5" x14ac:dyDescent="0.3">
      <c r="A136">
        <v>515</v>
      </c>
      <c r="B136">
        <v>499</v>
      </c>
      <c r="C136" s="18">
        <v>105.005223</v>
      </c>
      <c r="D136">
        <v>7.1820000000000004</v>
      </c>
      <c r="E136" s="18">
        <f t="shared" si="3"/>
        <v>754.14751158600006</v>
      </c>
    </row>
    <row r="137" spans="1:5" x14ac:dyDescent="0.3">
      <c r="A137">
        <v>515</v>
      </c>
      <c r="B137">
        <v>500</v>
      </c>
      <c r="C137" s="18">
        <v>19.293021000000003</v>
      </c>
      <c r="D137">
        <v>10.981</v>
      </c>
      <c r="E137" s="18">
        <f t="shared" si="3"/>
        <v>211.85666360100004</v>
      </c>
    </row>
    <row r="138" spans="1:5" x14ac:dyDescent="0.3">
      <c r="A138">
        <v>515</v>
      </c>
      <c r="B138">
        <v>513</v>
      </c>
      <c r="C138" s="18">
        <v>5.1008940000000003</v>
      </c>
      <c r="D138">
        <v>11.082000000000001</v>
      </c>
      <c r="E138" s="18">
        <f t="shared" si="3"/>
        <v>56.52810730800001</v>
      </c>
    </row>
    <row r="139" spans="1:5" x14ac:dyDescent="0.3">
      <c r="A139">
        <v>515</v>
      </c>
      <c r="B139">
        <v>515</v>
      </c>
      <c r="C139" s="18">
        <v>386.45615699999996</v>
      </c>
      <c r="D139">
        <v>3.8035000000000001</v>
      </c>
      <c r="E139" s="18">
        <f t="shared" si="3"/>
        <v>1469.8859931494999</v>
      </c>
    </row>
    <row r="140" spans="1:5" x14ac:dyDescent="0.3">
      <c r="A140">
        <v>515</v>
      </c>
      <c r="B140">
        <v>516</v>
      </c>
      <c r="C140" s="18">
        <v>352.644003</v>
      </c>
      <c r="D140">
        <v>4.742</v>
      </c>
      <c r="E140" s="18">
        <f t="shared" si="3"/>
        <v>1672.2378622260001</v>
      </c>
    </row>
    <row r="141" spans="1:5" x14ac:dyDescent="0.3">
      <c r="A141">
        <v>515</v>
      </c>
      <c r="B141">
        <v>517</v>
      </c>
      <c r="C141" s="18">
        <v>96.861708000000007</v>
      </c>
      <c r="D141">
        <v>7.9989999999999997</v>
      </c>
      <c r="E141" s="18">
        <f t="shared" si="3"/>
        <v>774.79680229200005</v>
      </c>
    </row>
    <row r="142" spans="1:5" x14ac:dyDescent="0.3">
      <c r="A142">
        <v>515</v>
      </c>
      <c r="B142">
        <v>518</v>
      </c>
      <c r="C142" s="18">
        <v>144.07910999999999</v>
      </c>
      <c r="D142">
        <v>6.4589999999999996</v>
      </c>
      <c r="E142" s="18">
        <f t="shared" si="3"/>
        <v>930.60697148999986</v>
      </c>
    </row>
    <row r="143" spans="1:5" x14ac:dyDescent="0.3">
      <c r="A143">
        <v>515</v>
      </c>
      <c r="B143">
        <v>519</v>
      </c>
      <c r="C143" s="18">
        <v>85.409837999999993</v>
      </c>
      <c r="D143">
        <v>8.2690000000000001</v>
      </c>
      <c r="E143" s="18">
        <f t="shared" si="3"/>
        <v>706.253950422</v>
      </c>
    </row>
    <row r="144" spans="1:5" x14ac:dyDescent="0.3">
      <c r="A144">
        <v>516</v>
      </c>
      <c r="B144">
        <v>263</v>
      </c>
      <c r="C144" s="18">
        <v>120.645567</v>
      </c>
      <c r="D144">
        <v>10.946999999999999</v>
      </c>
      <c r="E144" s="18">
        <f t="shared" si="3"/>
        <v>1320.7070219489999</v>
      </c>
    </row>
    <row r="145" spans="1:5" x14ac:dyDescent="0.3">
      <c r="A145">
        <v>516</v>
      </c>
      <c r="B145">
        <v>264</v>
      </c>
      <c r="C145" s="18">
        <v>177.99416099999999</v>
      </c>
      <c r="D145">
        <v>7.9489999999999998</v>
      </c>
      <c r="E145" s="18">
        <f t="shared" si="3"/>
        <v>1414.8755857889998</v>
      </c>
    </row>
    <row r="146" spans="1:5" x14ac:dyDescent="0.3">
      <c r="A146">
        <v>516</v>
      </c>
      <c r="B146">
        <v>269</v>
      </c>
      <c r="C146" s="18">
        <v>197.389746</v>
      </c>
      <c r="D146">
        <v>6.5759999999999996</v>
      </c>
      <c r="E146" s="18">
        <f t="shared" si="3"/>
        <v>1298.034969696</v>
      </c>
    </row>
    <row r="147" spans="1:5" x14ac:dyDescent="0.3">
      <c r="A147">
        <v>516</v>
      </c>
      <c r="B147">
        <v>271</v>
      </c>
      <c r="C147" s="18">
        <v>72.015578999999988</v>
      </c>
      <c r="D147">
        <v>9.9120000000000008</v>
      </c>
      <c r="E147" s="18">
        <f t="shared" si="3"/>
        <v>713.8184190479999</v>
      </c>
    </row>
    <row r="148" spans="1:5" x14ac:dyDescent="0.3">
      <c r="A148">
        <v>516</v>
      </c>
      <c r="B148">
        <v>272</v>
      </c>
      <c r="C148" s="18">
        <v>288.03933899999998</v>
      </c>
      <c r="D148">
        <v>10.944000000000001</v>
      </c>
      <c r="E148" s="18">
        <f t="shared" si="3"/>
        <v>3152.3025260160002</v>
      </c>
    </row>
    <row r="149" spans="1:5" x14ac:dyDescent="0.3">
      <c r="A149">
        <v>516</v>
      </c>
      <c r="B149">
        <v>274</v>
      </c>
      <c r="C149" s="18">
        <v>54.230381999999999</v>
      </c>
      <c r="D149">
        <v>13.704000000000001</v>
      </c>
      <c r="E149" s="18">
        <f t="shared" si="3"/>
        <v>743.17315492800003</v>
      </c>
    </row>
    <row r="150" spans="1:5" x14ac:dyDescent="0.3">
      <c r="A150">
        <v>516</v>
      </c>
      <c r="B150">
        <v>499</v>
      </c>
      <c r="C150" s="18">
        <v>248.33408399999999</v>
      </c>
      <c r="D150">
        <v>8.5820000000000007</v>
      </c>
      <c r="E150" s="18">
        <f t="shared" si="3"/>
        <v>2131.2031088880003</v>
      </c>
    </row>
    <row r="151" spans="1:5" x14ac:dyDescent="0.3">
      <c r="A151">
        <v>516</v>
      </c>
      <c r="B151">
        <v>500</v>
      </c>
      <c r="C151" s="18">
        <v>31.844789999999996</v>
      </c>
      <c r="D151">
        <v>12.381</v>
      </c>
      <c r="E151" s="18">
        <f t="shared" si="3"/>
        <v>394.27034498999996</v>
      </c>
    </row>
    <row r="152" spans="1:5" x14ac:dyDescent="0.3">
      <c r="A152">
        <v>516</v>
      </c>
      <c r="B152">
        <v>513</v>
      </c>
      <c r="C152" s="18">
        <v>12.649338000000002</v>
      </c>
      <c r="D152">
        <v>10.823</v>
      </c>
      <c r="E152" s="18">
        <f t="shared" si="3"/>
        <v>136.90378517400003</v>
      </c>
    </row>
    <row r="153" spans="1:5" x14ac:dyDescent="0.3">
      <c r="A153">
        <v>516</v>
      </c>
      <c r="B153">
        <v>515</v>
      </c>
      <c r="C153" s="18">
        <v>386.01493199999999</v>
      </c>
      <c r="D153">
        <v>4.8410000000000002</v>
      </c>
      <c r="E153" s="18">
        <f t="shared" si="3"/>
        <v>1868.698285812</v>
      </c>
    </row>
    <row r="154" spans="1:5" x14ac:dyDescent="0.3">
      <c r="A154">
        <v>516</v>
      </c>
      <c r="B154">
        <v>516</v>
      </c>
      <c r="C154" s="18">
        <v>1546.6261590000001</v>
      </c>
      <c r="D154">
        <v>6.2060000000000004</v>
      </c>
      <c r="E154" s="18">
        <f t="shared" si="3"/>
        <v>9598.3619427540016</v>
      </c>
    </row>
    <row r="155" spans="1:5" x14ac:dyDescent="0.3">
      <c r="A155">
        <v>516</v>
      </c>
      <c r="B155">
        <v>517</v>
      </c>
      <c r="C155" s="18">
        <v>286.78492800000004</v>
      </c>
      <c r="D155">
        <v>7.92</v>
      </c>
      <c r="E155" s="18">
        <f t="shared" si="3"/>
        <v>2271.3366297600001</v>
      </c>
    </row>
    <row r="156" spans="1:5" x14ac:dyDescent="0.3">
      <c r="A156">
        <v>516</v>
      </c>
      <c r="B156">
        <v>518</v>
      </c>
      <c r="C156" s="18">
        <v>399.80879100000004</v>
      </c>
      <c r="D156">
        <v>6.38</v>
      </c>
      <c r="E156" s="18">
        <f t="shared" si="3"/>
        <v>2550.7800865800004</v>
      </c>
    </row>
    <row r="157" spans="1:5" x14ac:dyDescent="0.3">
      <c r="A157">
        <v>516</v>
      </c>
      <c r="B157">
        <v>519</v>
      </c>
      <c r="C157" s="18">
        <v>171.29719799999998</v>
      </c>
      <c r="D157">
        <v>9.08</v>
      </c>
      <c r="E157" s="18">
        <f t="shared" si="3"/>
        <v>1555.3785578399998</v>
      </c>
    </row>
    <row r="158" spans="1:5" x14ac:dyDescent="0.3">
      <c r="A158">
        <v>517</v>
      </c>
      <c r="B158">
        <v>263</v>
      </c>
      <c r="C158" s="18">
        <v>21.930381000000001</v>
      </c>
      <c r="D158">
        <v>14.709</v>
      </c>
      <c r="E158" s="18">
        <f t="shared" si="3"/>
        <v>322.57397412900002</v>
      </c>
    </row>
    <row r="159" spans="1:5" x14ac:dyDescent="0.3">
      <c r="A159">
        <v>517</v>
      </c>
      <c r="B159">
        <v>264</v>
      </c>
      <c r="C159" s="18">
        <v>29.508129</v>
      </c>
      <c r="D159">
        <v>12.019</v>
      </c>
      <c r="E159" s="18">
        <f t="shared" si="3"/>
        <v>354.65820245100002</v>
      </c>
    </row>
    <row r="160" spans="1:5" x14ac:dyDescent="0.3">
      <c r="A160">
        <v>517</v>
      </c>
      <c r="B160">
        <v>269</v>
      </c>
      <c r="C160" s="18">
        <v>28.766205000000003</v>
      </c>
      <c r="D160">
        <v>10.646000000000001</v>
      </c>
      <c r="E160" s="18">
        <f t="shared" si="3"/>
        <v>306.24501843000007</v>
      </c>
    </row>
    <row r="161" spans="1:5" x14ac:dyDescent="0.3">
      <c r="A161">
        <v>517</v>
      </c>
      <c r="B161">
        <v>271</v>
      </c>
      <c r="C161" s="18">
        <v>16.885764000000002</v>
      </c>
      <c r="D161">
        <v>13.728999999999999</v>
      </c>
      <c r="E161" s="18">
        <f t="shared" si="3"/>
        <v>231.82465395600002</v>
      </c>
    </row>
    <row r="162" spans="1:5" x14ac:dyDescent="0.3">
      <c r="A162">
        <v>517</v>
      </c>
      <c r="B162">
        <v>272</v>
      </c>
      <c r="C162" s="18">
        <v>83.793456000000006</v>
      </c>
      <c r="D162">
        <v>14.760999999999999</v>
      </c>
      <c r="E162" s="18">
        <f t="shared" si="3"/>
        <v>1236.875204016</v>
      </c>
    </row>
    <row r="163" spans="1:5" x14ac:dyDescent="0.3">
      <c r="A163">
        <v>517</v>
      </c>
      <c r="B163">
        <v>274</v>
      </c>
      <c r="C163" s="18">
        <v>11.735586</v>
      </c>
      <c r="D163">
        <v>17.521000000000001</v>
      </c>
      <c r="E163" s="18">
        <f t="shared" si="3"/>
        <v>205.61920230600001</v>
      </c>
    </row>
    <row r="164" spans="1:5" x14ac:dyDescent="0.3">
      <c r="A164">
        <v>517</v>
      </c>
      <c r="B164">
        <v>499</v>
      </c>
      <c r="C164" s="18">
        <v>72.914012999999997</v>
      </c>
      <c r="D164">
        <v>11.366</v>
      </c>
      <c r="E164" s="18">
        <f t="shared" si="3"/>
        <v>828.74067175799996</v>
      </c>
    </row>
    <row r="165" spans="1:5" x14ac:dyDescent="0.3">
      <c r="A165">
        <v>517</v>
      </c>
      <c r="B165">
        <v>500</v>
      </c>
      <c r="C165" s="18">
        <v>10.487502000000001</v>
      </c>
      <c r="D165">
        <v>13.661</v>
      </c>
      <c r="E165" s="18">
        <f t="shared" si="3"/>
        <v>143.26976482200001</v>
      </c>
    </row>
    <row r="166" spans="1:5" x14ac:dyDescent="0.3">
      <c r="A166">
        <v>517</v>
      </c>
      <c r="B166">
        <v>513</v>
      </c>
      <c r="C166" s="18">
        <v>7.1511750000000003</v>
      </c>
      <c r="D166">
        <v>9.4179999999999993</v>
      </c>
      <c r="E166" s="18">
        <f t="shared" si="3"/>
        <v>67.349766149999994</v>
      </c>
    </row>
    <row r="167" spans="1:5" x14ac:dyDescent="0.3">
      <c r="A167">
        <v>517</v>
      </c>
      <c r="B167">
        <v>515</v>
      </c>
      <c r="C167" s="18">
        <v>114.623262</v>
      </c>
      <c r="D167">
        <v>8.1120000000000001</v>
      </c>
      <c r="E167" s="18">
        <f t="shared" si="3"/>
        <v>929.82390134399998</v>
      </c>
    </row>
    <row r="168" spans="1:5" x14ac:dyDescent="0.3">
      <c r="A168">
        <v>517</v>
      </c>
      <c r="B168">
        <v>516</v>
      </c>
      <c r="C168" s="18">
        <v>330.89910300000003</v>
      </c>
      <c r="D168">
        <v>7.9909999999999997</v>
      </c>
      <c r="E168" s="18">
        <f t="shared" si="3"/>
        <v>2644.2147320730001</v>
      </c>
    </row>
    <row r="169" spans="1:5" x14ac:dyDescent="0.3">
      <c r="A169">
        <v>517</v>
      </c>
      <c r="B169">
        <v>517</v>
      </c>
      <c r="C169" s="18">
        <v>889.9971119999999</v>
      </c>
      <c r="D169">
        <v>5.3907999999999996</v>
      </c>
      <c r="E169" s="18">
        <f t="shared" si="3"/>
        <v>4797.7964313695993</v>
      </c>
    </row>
    <row r="170" spans="1:5" x14ac:dyDescent="0.3">
      <c r="A170">
        <v>517</v>
      </c>
      <c r="B170">
        <v>518</v>
      </c>
      <c r="C170" s="18">
        <v>121.09345200000001</v>
      </c>
      <c r="D170">
        <v>7.64</v>
      </c>
      <c r="E170" s="18">
        <f t="shared" si="3"/>
        <v>925.15397328000006</v>
      </c>
    </row>
    <row r="171" spans="1:5" x14ac:dyDescent="0.3">
      <c r="A171">
        <v>517</v>
      </c>
      <c r="B171">
        <v>519</v>
      </c>
      <c r="C171" s="18">
        <v>339.71661</v>
      </c>
      <c r="D171">
        <v>7.8</v>
      </c>
      <c r="E171" s="18">
        <f t="shared" si="3"/>
        <v>2649.7895579999999</v>
      </c>
    </row>
    <row r="172" spans="1:5" x14ac:dyDescent="0.3">
      <c r="A172">
        <v>518</v>
      </c>
      <c r="B172">
        <v>263</v>
      </c>
      <c r="C172" s="18">
        <v>41.809815</v>
      </c>
      <c r="D172">
        <v>13.475</v>
      </c>
      <c r="E172" s="18">
        <f t="shared" si="3"/>
        <v>563.38725712500002</v>
      </c>
    </row>
    <row r="173" spans="1:5" x14ac:dyDescent="0.3">
      <c r="A173">
        <v>518</v>
      </c>
      <c r="B173">
        <v>264</v>
      </c>
      <c r="C173" s="18">
        <v>51.053228999999995</v>
      </c>
      <c r="D173">
        <v>10.477</v>
      </c>
      <c r="E173" s="18">
        <f t="shared" si="3"/>
        <v>534.88468023299993</v>
      </c>
    </row>
    <row r="174" spans="1:5" x14ac:dyDescent="0.3">
      <c r="A174">
        <v>518</v>
      </c>
      <c r="B174">
        <v>269</v>
      </c>
      <c r="C174" s="18">
        <v>49.011606</v>
      </c>
      <c r="D174">
        <v>9.1039999999999992</v>
      </c>
      <c r="E174" s="18">
        <f t="shared" si="3"/>
        <v>446.20166102399997</v>
      </c>
    </row>
    <row r="175" spans="1:5" x14ac:dyDescent="0.3">
      <c r="A175">
        <v>518</v>
      </c>
      <c r="B175">
        <v>271</v>
      </c>
      <c r="C175" s="18">
        <v>31.670964000000005</v>
      </c>
      <c r="D175">
        <v>12.186999999999999</v>
      </c>
      <c r="E175" s="18">
        <f t="shared" si="3"/>
        <v>385.97403826800002</v>
      </c>
    </row>
    <row r="176" spans="1:5" x14ac:dyDescent="0.3">
      <c r="A176">
        <v>518</v>
      </c>
      <c r="B176">
        <v>272</v>
      </c>
      <c r="C176" s="18">
        <v>157.05678600000002</v>
      </c>
      <c r="D176">
        <v>13.218999999999999</v>
      </c>
      <c r="E176" s="18">
        <f t="shared" si="3"/>
        <v>2076.1336541340002</v>
      </c>
    </row>
    <row r="177" spans="1:5" x14ac:dyDescent="0.3">
      <c r="A177">
        <v>518</v>
      </c>
      <c r="B177">
        <v>274</v>
      </c>
      <c r="C177" s="18">
        <v>18.646335000000004</v>
      </c>
      <c r="D177">
        <v>15.978999999999999</v>
      </c>
      <c r="E177" s="18">
        <f t="shared" si="3"/>
        <v>297.94978696500004</v>
      </c>
    </row>
    <row r="178" spans="1:5" x14ac:dyDescent="0.3">
      <c r="A178">
        <v>518</v>
      </c>
      <c r="B178">
        <v>499</v>
      </c>
      <c r="C178" s="18">
        <v>145.42875900000001</v>
      </c>
      <c r="D178">
        <v>9.8239999999999998</v>
      </c>
      <c r="E178" s="18">
        <f t="shared" si="3"/>
        <v>1428.6921284160001</v>
      </c>
    </row>
    <row r="179" spans="1:5" x14ac:dyDescent="0.3">
      <c r="A179">
        <v>518</v>
      </c>
      <c r="B179">
        <v>500</v>
      </c>
      <c r="C179" s="18">
        <v>10.202454000000001</v>
      </c>
      <c r="D179">
        <v>13.622999999999999</v>
      </c>
      <c r="E179" s="18">
        <f t="shared" si="3"/>
        <v>138.988030842</v>
      </c>
    </row>
    <row r="180" spans="1:5" x14ac:dyDescent="0.3">
      <c r="A180">
        <v>518</v>
      </c>
      <c r="B180">
        <v>513</v>
      </c>
      <c r="C180" s="18">
        <v>5.0076540000000005</v>
      </c>
      <c r="D180">
        <v>10.843999999999999</v>
      </c>
      <c r="E180" s="18">
        <f t="shared" si="3"/>
        <v>54.302999976000002</v>
      </c>
    </row>
    <row r="181" spans="1:5" x14ac:dyDescent="0.3">
      <c r="A181">
        <v>518</v>
      </c>
      <c r="B181">
        <v>515</v>
      </c>
      <c r="C181" s="18">
        <v>182.11736700000003</v>
      </c>
      <c r="D181">
        <v>6.57</v>
      </c>
      <c r="E181" s="18">
        <f t="shared" si="3"/>
        <v>1196.5111011900003</v>
      </c>
    </row>
    <row r="182" spans="1:5" x14ac:dyDescent="0.3">
      <c r="A182">
        <v>518</v>
      </c>
      <c r="B182">
        <v>516</v>
      </c>
      <c r="C182" s="18">
        <v>583.94114100000013</v>
      </c>
      <c r="D182">
        <v>6.4489999999999998</v>
      </c>
      <c r="E182" s="18">
        <f t="shared" si="3"/>
        <v>3765.8364183090007</v>
      </c>
    </row>
    <row r="183" spans="1:5" x14ac:dyDescent="0.3">
      <c r="A183">
        <v>518</v>
      </c>
      <c r="B183">
        <v>517</v>
      </c>
      <c r="C183" s="18">
        <v>171.98950500000001</v>
      </c>
      <c r="D183">
        <v>7.64</v>
      </c>
      <c r="E183" s="18">
        <f t="shared" si="3"/>
        <v>1313.9998181999999</v>
      </c>
    </row>
    <row r="184" spans="1:5" x14ac:dyDescent="0.3">
      <c r="A184">
        <v>518</v>
      </c>
      <c r="B184">
        <v>518</v>
      </c>
      <c r="C184" s="18">
        <v>864.1889460000001</v>
      </c>
      <c r="D184">
        <v>4.6482000000000001</v>
      </c>
      <c r="E184" s="18">
        <f t="shared" si="3"/>
        <v>4016.9230587972006</v>
      </c>
    </row>
    <row r="185" spans="1:5" x14ac:dyDescent="0.3">
      <c r="A185">
        <v>518</v>
      </c>
      <c r="B185">
        <v>519</v>
      </c>
      <c r="C185" s="18">
        <v>70.517412000000007</v>
      </c>
      <c r="D185">
        <v>8.8000000000000007</v>
      </c>
      <c r="E185" s="18">
        <f t="shared" si="3"/>
        <v>620.55322560000013</v>
      </c>
    </row>
    <row r="186" spans="1:5" x14ac:dyDescent="0.3">
      <c r="A186">
        <v>519</v>
      </c>
      <c r="B186">
        <v>263</v>
      </c>
      <c r="C186" s="18">
        <v>22.131512999999998</v>
      </c>
      <c r="D186">
        <v>16.177</v>
      </c>
      <c r="E186" s="18">
        <f t="shared" si="3"/>
        <v>358.02148580099998</v>
      </c>
    </row>
    <row r="187" spans="1:5" x14ac:dyDescent="0.3">
      <c r="A187">
        <v>519</v>
      </c>
      <c r="B187">
        <v>264</v>
      </c>
      <c r="C187" s="18">
        <v>31.524776999999997</v>
      </c>
      <c r="D187">
        <v>13.179</v>
      </c>
      <c r="E187" s="18">
        <f t="shared" si="3"/>
        <v>415.46503608299997</v>
      </c>
    </row>
    <row r="188" spans="1:5" x14ac:dyDescent="0.3">
      <c r="A188">
        <v>519</v>
      </c>
      <c r="B188">
        <v>269</v>
      </c>
      <c r="C188" s="18">
        <v>32.042591999999999</v>
      </c>
      <c r="D188">
        <v>11.805999999999999</v>
      </c>
      <c r="E188" s="18">
        <f t="shared" si="3"/>
        <v>378.29484115199995</v>
      </c>
    </row>
    <row r="189" spans="1:5" x14ac:dyDescent="0.3">
      <c r="A189">
        <v>519</v>
      </c>
      <c r="B189">
        <v>271</v>
      </c>
      <c r="C189" s="18">
        <v>21.039272999999998</v>
      </c>
      <c r="D189">
        <v>13.808</v>
      </c>
      <c r="E189" s="18">
        <f t="shared" si="3"/>
        <v>290.51028158399998</v>
      </c>
    </row>
    <row r="190" spans="1:5" x14ac:dyDescent="0.3">
      <c r="A190">
        <v>519</v>
      </c>
      <c r="B190">
        <v>272</v>
      </c>
      <c r="C190" s="18">
        <v>124.71516</v>
      </c>
      <c r="D190">
        <v>14.84</v>
      </c>
      <c r="E190" s="18">
        <f t="shared" si="3"/>
        <v>1850.7729743999998</v>
      </c>
    </row>
    <row r="191" spans="1:5" x14ac:dyDescent="0.3">
      <c r="A191">
        <v>519</v>
      </c>
      <c r="B191">
        <v>274</v>
      </c>
      <c r="C191" s="18">
        <v>13.603382999999999</v>
      </c>
      <c r="D191">
        <v>18.681000000000001</v>
      </c>
      <c r="E191" s="18">
        <f t="shared" si="3"/>
        <v>254.12479782299999</v>
      </c>
    </row>
    <row r="192" spans="1:5" x14ac:dyDescent="0.3">
      <c r="A192">
        <v>519</v>
      </c>
      <c r="B192">
        <v>499</v>
      </c>
      <c r="C192" s="18">
        <v>126.30789900000001</v>
      </c>
      <c r="D192">
        <v>10.561</v>
      </c>
      <c r="E192" s="18">
        <f t="shared" si="3"/>
        <v>1333.9377213390001</v>
      </c>
    </row>
    <row r="193" spans="1:5" x14ac:dyDescent="0.3">
      <c r="A193">
        <v>519</v>
      </c>
      <c r="B193">
        <v>500</v>
      </c>
      <c r="C193" s="18">
        <v>36.294003000000004</v>
      </c>
      <c r="D193">
        <v>10.231999999999999</v>
      </c>
      <c r="E193" s="18">
        <f t="shared" si="3"/>
        <v>371.36023869600001</v>
      </c>
    </row>
    <row r="194" spans="1:5" x14ac:dyDescent="0.3">
      <c r="A194">
        <v>519</v>
      </c>
      <c r="B194">
        <v>513</v>
      </c>
      <c r="C194" s="18">
        <v>5.5371240000000004</v>
      </c>
      <c r="D194">
        <v>11.36</v>
      </c>
      <c r="E194" s="18">
        <f t="shared" si="3"/>
        <v>62.901728640000002</v>
      </c>
    </row>
    <row r="195" spans="1:5" x14ac:dyDescent="0.3">
      <c r="A195">
        <v>519</v>
      </c>
      <c r="B195">
        <v>515</v>
      </c>
      <c r="C195" s="18">
        <v>120.21333299999999</v>
      </c>
      <c r="D195">
        <v>9.2720000000000002</v>
      </c>
      <c r="E195" s="18">
        <f t="shared" si="3"/>
        <v>1114.618023576</v>
      </c>
    </row>
    <row r="196" spans="1:5" x14ac:dyDescent="0.3">
      <c r="A196">
        <v>519</v>
      </c>
      <c r="B196">
        <v>516</v>
      </c>
      <c r="C196" s="18">
        <v>310.39795800000002</v>
      </c>
      <c r="D196">
        <v>9.1509999999999998</v>
      </c>
      <c r="E196" s="18">
        <f t="shared" si="3"/>
        <v>2840.4517136580002</v>
      </c>
    </row>
    <row r="197" spans="1:5" x14ac:dyDescent="0.3">
      <c r="A197">
        <v>519</v>
      </c>
      <c r="B197">
        <v>517</v>
      </c>
      <c r="C197" s="18">
        <v>535.27818600000001</v>
      </c>
      <c r="D197">
        <v>7.8</v>
      </c>
      <c r="E197" s="18">
        <f t="shared" ref="E197:E199" si="4">C197*D197</f>
        <v>4175.1698507999999</v>
      </c>
    </row>
    <row r="198" spans="1:5" x14ac:dyDescent="0.3">
      <c r="A198">
        <v>519</v>
      </c>
      <c r="B198">
        <v>518</v>
      </c>
      <c r="C198" s="18">
        <v>127.78075799999999</v>
      </c>
      <c r="D198">
        <v>8.8000000000000007</v>
      </c>
      <c r="E198" s="18">
        <f t="shared" si="4"/>
        <v>1124.4706704</v>
      </c>
    </row>
    <row r="199" spans="1:5" x14ac:dyDescent="0.3">
      <c r="A199">
        <v>519</v>
      </c>
      <c r="B199">
        <v>519</v>
      </c>
      <c r="C199" s="18">
        <v>725.01492599999995</v>
      </c>
      <c r="D199">
        <v>4.7709000000000001</v>
      </c>
      <c r="E199" s="18">
        <f t="shared" si="4"/>
        <v>3458.9737104533997</v>
      </c>
    </row>
    <row r="200" spans="1:5" x14ac:dyDescent="0.3">
      <c r="A200" s="36" t="s">
        <v>28</v>
      </c>
      <c r="B200" s="36"/>
      <c r="C200" s="19">
        <f>SUM(C4:C199)</f>
        <v>27612.649709999987</v>
      </c>
      <c r="D200" s="17"/>
      <c r="E200" s="19">
        <f>SUM(E4:E199)</f>
        <v>205804.57479415377</v>
      </c>
    </row>
    <row r="201" spans="1:5" x14ac:dyDescent="0.3">
      <c r="A201" s="37" t="s">
        <v>37</v>
      </c>
      <c r="B201" s="37"/>
      <c r="C201" s="20"/>
      <c r="D201" s="1"/>
      <c r="E201" s="20">
        <f>E200/C200</f>
        <v>7.4532714880897926</v>
      </c>
    </row>
  </sheetData>
  <sortState ref="A4:D268">
    <sortCondition ref="A4:A268"/>
  </sortState>
  <mergeCells count="2">
    <mergeCell ref="A200:B200"/>
    <mergeCell ref="A201:B20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Trip_Prod&amp;Attr</vt:lpstr>
      <vt:lpstr>Skims</vt:lpstr>
      <vt:lpstr>Skims_calib_f</vt:lpstr>
      <vt:lpstr>Skims_calib_f2</vt:lpstr>
      <vt:lpstr>F-factors Lookup Table</vt:lpstr>
      <vt:lpstr>F-factors_calib</vt:lpstr>
      <vt:lpstr>Observed Trips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Kevin Saavedra</cp:lastModifiedBy>
  <dcterms:created xsi:type="dcterms:W3CDTF">2013-02-16T07:21:06Z</dcterms:created>
  <dcterms:modified xsi:type="dcterms:W3CDTF">2018-05-22T21:34:05Z</dcterms:modified>
</cp:coreProperties>
</file>