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Ex3.xml" ContentType="application/vnd.ms-office.chartex+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saatw\OneDrive\Desktop\Business Analytics\"/>
    </mc:Choice>
  </mc:AlternateContent>
  <xr:revisionPtr revIDLastSave="0" documentId="13_ncr:1_{9A9ED2FB-7E04-4095-9B20-FF9B14D4DEF4}" xr6:coauthVersionLast="47" xr6:coauthVersionMax="47" xr10:uidLastSave="{00000000-0000-0000-0000-000000000000}"/>
  <bookViews>
    <workbookView xWindow="-108" yWindow="-108" windowWidth="23256" windowHeight="12456" activeTab="4" xr2:uid="{00000000-000D-0000-FFFF-FFFF00000000}"/>
  </bookViews>
  <sheets>
    <sheet name="cohorts" sheetId="1" r:id="rId1"/>
    <sheet name="Dashboard" sheetId="13" r:id="rId2"/>
    <sheet name="Null" sheetId="3" r:id="rId3"/>
    <sheet name="Weekly Avg of new vs returning " sheetId="10" r:id="rId4"/>
    <sheet name="Weekly Average Duration" sheetId="11" r:id="rId5"/>
    <sheet name="Cohort analysis" sheetId="12" r:id="rId6"/>
    <sheet name="Corelation" sheetId="8" r:id="rId7"/>
    <sheet name="Corelation of new users" sheetId="9" r:id="rId8"/>
    <sheet name="New Users and Return Users" sheetId="4" r:id="rId9"/>
    <sheet name="Trend Duration" sheetId="5" r:id="rId10"/>
    <sheet name="Descriptive stats " sheetId="2" r:id="rId11"/>
  </sheets>
  <definedNames>
    <definedName name="_xlchart.v1.0" hidden="1">'Cohort analysis'!$G$4:$K$4</definedName>
    <definedName name="_xlchart.v1.1" hidden="1">'Cohort analysis'!$G$5:$K$5</definedName>
    <definedName name="_xlchart.v1.10" hidden="1">'Corelation of new users'!$G$4:$K$4</definedName>
    <definedName name="_xlchart.v1.11" hidden="1">'Corelation of new users'!$G$5:$K$5</definedName>
    <definedName name="_xlchart.v1.12" hidden="1">'Corelation of new users'!$G$6:$K$6</definedName>
    <definedName name="_xlchart.v1.13" hidden="1">'Corelation of new users'!$G$7:$K$7</definedName>
    <definedName name="_xlchart.v1.14" hidden="1">'Corelation of new users'!$G$8:$K$8</definedName>
    <definedName name="_xlchart.v1.2" hidden="1">'Cohort analysis'!$G$6:$K$6</definedName>
    <definedName name="_xlchart.v1.3" hidden="1">'Cohort analysis'!$G$7:$K$7</definedName>
    <definedName name="_xlchart.v1.4" hidden="1">'Cohort analysis'!$G$8:$K$8</definedName>
    <definedName name="_xlchart.v1.5" hidden="1">'Cohort analysis'!$G$4:$K$4</definedName>
    <definedName name="_xlchart.v1.6" hidden="1">'Cohort analysis'!$G$5:$K$5</definedName>
    <definedName name="_xlchart.v1.7" hidden="1">'Cohort analysis'!$G$6:$K$6</definedName>
    <definedName name="_xlchart.v1.8" hidden="1">'Cohort analysis'!$G$7:$K$7</definedName>
    <definedName name="_xlchart.v1.9" hidden="1">'Cohort analysis'!$G$8:$K$8</definedName>
    <definedName name="_xlcn.WorksheetConnection_cohorts.xlsxTable11" hidden="1">Table1[]</definedName>
    <definedName name="Slicer_Date">#N/A</definedName>
    <definedName name="Slicer_Date1">#N/A</definedName>
    <definedName name="Slicer_Duration_Day_1">#N/A</definedName>
    <definedName name="Slicer_Duration_Day_11">#N/A</definedName>
    <definedName name="Slicer_Duration_Day_12">#N/A</definedName>
    <definedName name="Slicer_Duration_Day_7">#N/A</definedName>
    <definedName name="Slicer_Duration_Day_71">#N/A</definedName>
    <definedName name="Slicer_Duration_Day_72">#N/A</definedName>
    <definedName name="Slicer_New_users">#N/A</definedName>
    <definedName name="Slicer_New_users1">#N/A</definedName>
    <definedName name="Slicer_Returning_users">#N/A</definedName>
    <definedName name="Slicer_Returning_users1">#N/A</definedName>
    <definedName name="Slicer_Weekly_New_Users">#N/A</definedName>
    <definedName name="Slicer_Weekly_New_Users1">#N/A</definedName>
  </definedNames>
  <calcPr calcId="191029"/>
  <pivotCaches>
    <pivotCache cacheId="0" r:id="rId12"/>
    <pivotCache cacheId="1" r:id="rId13"/>
    <pivotCache cacheId="2" r:id="rId14"/>
    <pivotCache cacheId="3" r:id="rId15"/>
    <pivotCache cacheId="4" r:id="rId16"/>
    <pivotCache cacheId="5" r:id="rId17"/>
  </pivotCaches>
  <extLst>
    <ext xmlns:x14="http://schemas.microsoft.com/office/spreadsheetml/2009/9/main" uri="{876F7934-8845-4945-9796-88D515C7AA90}">
      <x14:pivotCaches>
        <pivotCache cacheId="6" r:id="rId18"/>
        <pivotCache cacheId="7" r:id="rId19"/>
      </x14:pivotCaches>
    </ext>
    <ext xmlns:x14="http://schemas.microsoft.com/office/spreadsheetml/2009/9/main" uri="{BBE1A952-AA13-448e-AADC-164F8A28A991}">
      <x14:slicerCaches>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cohorts.xlsx!Table1"/>
        </x15:modelTables>
        <x15:extLst>
          <ext xmlns:x16="http://schemas.microsoft.com/office/spreadsheetml/2014/11/main" uri="{9835A34E-60A6-4A7C-AAB8-D5F71C897F49}">
            <x16:modelTimeGroupings>
              <x16:modelTimeGrouping tableName="Table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B4" i="3" l="1"/>
  <c r="B3" i="3"/>
  <c r="B2" i="3"/>
  <c r="B1" i="3"/>
  <c r="L5" i="1" l="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I5" i="1"/>
  <c r="K5" i="1" s="1"/>
  <c r="I6" i="1"/>
  <c r="K6" i="1" s="1"/>
  <c r="I7" i="1"/>
  <c r="K7" i="1" s="1"/>
  <c r="I8" i="1"/>
  <c r="K8" i="1" s="1"/>
  <c r="I9" i="1"/>
  <c r="K9" i="1" s="1"/>
  <c r="I10" i="1"/>
  <c r="K10" i="1" s="1"/>
  <c r="I11" i="1"/>
  <c r="K11" i="1" s="1"/>
  <c r="I12" i="1"/>
  <c r="K12" i="1" s="1"/>
  <c r="I13" i="1"/>
  <c r="K13" i="1" s="1"/>
  <c r="I14" i="1"/>
  <c r="K14" i="1" s="1"/>
  <c r="I15" i="1"/>
  <c r="K15" i="1" s="1"/>
  <c r="I16" i="1"/>
  <c r="K16" i="1" s="1"/>
  <c r="I17" i="1"/>
  <c r="K17" i="1" s="1"/>
  <c r="I18" i="1"/>
  <c r="K18" i="1" s="1"/>
  <c r="I19" i="1"/>
  <c r="K19" i="1" s="1"/>
  <c r="I20" i="1"/>
  <c r="K20" i="1" s="1"/>
  <c r="I21" i="1"/>
  <c r="K21" i="1" s="1"/>
  <c r="I22" i="1"/>
  <c r="K22" i="1" s="1"/>
  <c r="I23" i="1"/>
  <c r="K23" i="1" s="1"/>
  <c r="I24" i="1"/>
  <c r="K24" i="1" s="1"/>
  <c r="I25" i="1"/>
  <c r="K25" i="1" s="1"/>
  <c r="I26" i="1"/>
  <c r="K26" i="1" s="1"/>
  <c r="I27" i="1"/>
  <c r="K27" i="1" s="1"/>
  <c r="I28" i="1"/>
  <c r="K28" i="1" s="1"/>
  <c r="I29" i="1"/>
  <c r="K29" i="1" s="1"/>
  <c r="I30" i="1"/>
  <c r="K30" i="1" s="1"/>
  <c r="I31" i="1"/>
  <c r="K31" i="1" s="1"/>
  <c r="I32" i="1"/>
  <c r="K32" i="1" s="1"/>
  <c r="I33" i="1"/>
  <c r="K33" i="1" s="1"/>
  <c r="I34" i="1"/>
  <c r="K34" i="1" s="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cohorts.xlsx!Table1" type="102" refreshedVersion="8" minRefreshableVersion="5">
    <extLst>
      <ext xmlns:x15="http://schemas.microsoft.com/office/spreadsheetml/2010/11/main" uri="{DE250136-89BD-433C-8126-D09CA5730AF9}">
        <x15:connection id="Table1" autoDelete="1">
          <x15:rangePr sourceName="_xlcn.WorksheetConnection_cohorts.xlsxTable11"/>
        </x15:connection>
      </ext>
    </extLst>
  </connection>
</connections>
</file>

<file path=xl/sharedStrings.xml><?xml version="1.0" encoding="utf-8"?>
<sst xmlns="http://schemas.openxmlformats.org/spreadsheetml/2006/main" count="113" uniqueCount="46">
  <si>
    <t>Date</t>
  </si>
  <si>
    <t>New users</t>
  </si>
  <si>
    <t>Returning users</t>
  </si>
  <si>
    <t>Duration Day 1</t>
  </si>
  <si>
    <t>Duration Day 7</t>
  </si>
  <si>
    <t>Day</t>
  </si>
  <si>
    <t>Month</t>
  </si>
  <si>
    <t>Year</t>
  </si>
  <si>
    <t>Cohorts</t>
  </si>
  <si>
    <t>Time Buckets</t>
  </si>
  <si>
    <t xml:space="preserve">Weekly New Users </t>
  </si>
  <si>
    <t xml:space="preserve">Count of New Users </t>
  </si>
  <si>
    <t>Mean</t>
  </si>
  <si>
    <t>Standard Error</t>
  </si>
  <si>
    <t>Median</t>
  </si>
  <si>
    <t>Mode</t>
  </si>
  <si>
    <t>Standard Deviation</t>
  </si>
  <si>
    <t>Sample Variance</t>
  </si>
  <si>
    <t>Kurtosis</t>
  </si>
  <si>
    <t>Skewness</t>
  </si>
  <si>
    <t>Range</t>
  </si>
  <si>
    <t>Minimum</t>
  </si>
  <si>
    <t>Maximum</t>
  </si>
  <si>
    <t>Sum</t>
  </si>
  <si>
    <t>Count</t>
  </si>
  <si>
    <t>New Users</t>
  </si>
  <si>
    <t xml:space="preserve">Returning Users </t>
  </si>
  <si>
    <t>Row Labels</t>
  </si>
  <si>
    <t>Grand Total</t>
  </si>
  <si>
    <t>Sum of New users</t>
  </si>
  <si>
    <t>Sum of Returning users</t>
  </si>
  <si>
    <t>Sum of Duration Day 1</t>
  </si>
  <si>
    <t>Sum of Duration Day 7</t>
  </si>
  <si>
    <t>Average of New users</t>
  </si>
  <si>
    <t>Average of Returning users</t>
  </si>
  <si>
    <t>Average of Duration Day 1</t>
  </si>
  <si>
    <t>Average of Duration Day 7</t>
  </si>
  <si>
    <t>Returning Users</t>
  </si>
  <si>
    <t xml:space="preserve">Duration day 1 </t>
  </si>
  <si>
    <t xml:space="preserve">  Duration day 7</t>
  </si>
  <si>
    <t>Corelation of New Users</t>
  </si>
  <si>
    <t>Corelation of Returning Users</t>
  </si>
  <si>
    <t xml:space="preserve">Corelation Duration day </t>
  </si>
  <si>
    <t xml:space="preserve"> Corelation Duration day 7</t>
  </si>
  <si>
    <t>Dashboard For Cohort Analysis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</si>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</sst>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8"/>
      <name val="Calibri"/>
      <family val="2"/>
      <scheme val="minor"/>
    </font>
    <font>
      <b/>
      <i/>
      <u val="double"/>
      <sz val="24"/>
      <color rgb="FF00206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5"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13" fillId="33" borderId="10" xfId="0" applyFont="1" applyFill="1" applyBorder="1"/>
    <xf numFmtId="0" fontId="0" fillId="0" borderId="11" xfId="0" applyBorder="1"/>
    <xf numFmtId="0" fontId="18" fillId="0" borderId="12" xfId="0" applyFont="1" applyBorder="1" applyAlignment="1">
      <alignment horizontal="center"/>
    </xf>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34" borderId="0" xfId="0" applyFill="1"/>
    <xf numFmtId="0" fontId="20" fillId="34" borderId="0" xfId="0" applyFont="1" applyFill="1"/>
    <xf numFmtId="0" fontId="18" fillId="0" borderId="12"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07/relationships/slicerCache" Target="slicerCaches/slicerCache7.xml"/><Relationship Id="rId39" Type="http://schemas.openxmlformats.org/officeDocument/2006/relationships/calcChain" Target="calcChain.xml"/><Relationship Id="rId21" Type="http://schemas.microsoft.com/office/2007/relationships/slicerCache" Target="slicerCaches/slicerCache2.xml"/><Relationship Id="rId34" Type="http://schemas.openxmlformats.org/officeDocument/2006/relationships/theme" Target="theme/theme1.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1.xml"/><Relationship Id="rId29" Type="http://schemas.microsoft.com/office/2007/relationships/slicerCache" Target="slicerCaches/slicerCache10.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32" Type="http://schemas.microsoft.com/office/2007/relationships/slicerCache" Target="slicerCaches/slicerCache13.xml"/><Relationship Id="rId37" Type="http://schemas.openxmlformats.org/officeDocument/2006/relationships/sharedStrings" Target="sharedString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4.xml"/><Relationship Id="rId28" Type="http://schemas.microsoft.com/office/2007/relationships/slicerCache" Target="slicerCaches/slicerCache9.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microsoft.com/office/2007/relationships/slicerCache" Target="slicerCaches/slicerCache12.xml"/><Relationship Id="rId44"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3.xml"/><Relationship Id="rId27" Type="http://schemas.microsoft.com/office/2007/relationships/slicerCache" Target="slicerCaches/slicerCache8.xml"/><Relationship Id="rId30" Type="http://schemas.microsoft.com/office/2007/relationships/slicerCache" Target="slicerCaches/slicerCache11.xml"/><Relationship Id="rId35" Type="http://schemas.openxmlformats.org/officeDocument/2006/relationships/connections" Target="connections.xml"/><Relationship Id="rId43" Type="http://schemas.openxmlformats.org/officeDocument/2006/relationships/customXml" Target="../customXml/item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6.xml"/><Relationship Id="rId33" Type="http://schemas.microsoft.com/office/2007/relationships/slicerCache" Target="slicerCaches/slicerCache14.xml"/><Relationship Id="rId38"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[cohorts.xlsx]Weekly Avg of new vs returning !PivotTable5</c:name>
    <c:fmtId val="1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Weekly Avg of New Users Vs</a:t>
            </a:r>
            <a:r>
              <a:rPr lang="en-IN" baseline="0"/>
              <a:t> Returned Users</a:t>
            </a:r>
          </a:p>
        </c:rich>
      </c:tx>
      <c:layout>
        <c:manualLayout>
          <c:xMode val="edge"/>
          <c:yMode val="edge"/>
          <c:x val="0.12883276072745606"/>
          <c:y val="0.1249050743657043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 Avg of new vs returning '!$B$3</c:f>
              <c:strCache>
                <c:ptCount val="1"/>
                <c:pt idx="0">
                  <c:v>Average of New users</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'Weekly Avg of new vs returning '!$A$4:$A$9</c:f>
              <c:strCache>
                <c:ptCount val="5"/>
                <c:pt idx="0">
                  <c:v>43</c:v>
                </c:pt>
                <c:pt idx="1">
                  <c:v>44</c:v>
                </c:pt>
                <c:pt idx="2">
                  <c:v>45</c:v>
                </c:pt>
                <c:pt idx="3">
                  <c:v>46</c:v>
                </c:pt>
                <c:pt idx="4">
                  <c:v>47</c:v>
                </c:pt>
              </c:strCache>
            </c:strRef>
          </c:cat>
          <c:val>
            <c:numRef>
              <c:f>'Weekly Avg of new vs returning '!$B$4:$B$9</c:f>
              <c:numCache>
                <c:formatCode>General</c:formatCode>
                <c:ptCount val="5"/>
                <c:pt idx="0">
                  <c:v>3157.75</c:v>
                </c:pt>
                <c:pt idx="1">
                  <c:v>3470.8571428571427</c:v>
                </c:pt>
                <c:pt idx="2">
                  <c:v>3437.2857142857142</c:v>
                </c:pt>
                <c:pt idx="3">
                  <c:v>2987</c:v>
                </c:pt>
                <c:pt idx="4">
                  <c:v>4129.6000000000004</c:v>
                </c:pt>
              </c:numCache>
            </c:numRef>
          </c:val>
          <c:smooth val="0"/>
          <c:extLst>
            <c:ext xmlns:c16="http://schemas.microsoft.com/office/drawing/2014/chart" uri="{C3380CC4-5D6E-409C-BE32-E72D297353CC}">
              <c16:uniqueId val="{00000000-9A9A-48C8-867D-3DE5D2D514C4}"/>
            </c:ext>
          </c:extLst>
        </c:ser>
        <c:ser>
          <c:idx val="1"/>
          <c:order val="1"/>
          <c:tx>
            <c:strRef>
              <c:f>'Weekly Avg of new vs returning '!$C$3</c:f>
              <c:strCache>
                <c:ptCount val="1"/>
                <c:pt idx="0">
                  <c:v>Average of Returning users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'Weekly Avg of new vs returning '!$A$4:$A$9</c:f>
              <c:strCache>
                <c:ptCount val="5"/>
                <c:pt idx="0">
                  <c:v>43</c:v>
                </c:pt>
                <c:pt idx="1">
                  <c:v>44</c:v>
                </c:pt>
                <c:pt idx="2">
                  <c:v>45</c:v>
                </c:pt>
                <c:pt idx="3">
                  <c:v>46</c:v>
                </c:pt>
                <c:pt idx="4">
                  <c:v>47</c:v>
                </c:pt>
              </c:strCache>
            </c:strRef>
          </c:cat>
          <c:val>
            <c:numRef>
              <c:f>'Weekly Avg of new vs returning '!$C$4:$C$9</c:f>
              <c:numCache>
                <c:formatCode>General</c:formatCode>
                <c:ptCount val="5"/>
                <c:pt idx="0">
                  <c:v>1314.25</c:v>
                </c:pt>
                <c:pt idx="1">
                  <c:v>1423.7142857142858</c:v>
                </c:pt>
                <c:pt idx="2">
                  <c:v>1337.7142857142858</c:v>
                </c:pt>
                <c:pt idx="3">
                  <c:v>1202.8571428571429</c:v>
                </c:pt>
                <c:pt idx="4">
                  <c:v>1515.8</c:v>
                </c:pt>
              </c:numCache>
            </c:numRef>
          </c:val>
          <c:smooth val="0"/>
          <c:extLst>
            <c:ext xmlns:c16="http://schemas.microsoft.com/office/drawing/2014/chart" uri="{C3380CC4-5D6E-409C-BE32-E72D297353CC}">
              <c16:uniqueId val="{00000001-9A9A-48C8-867D-3DE5D2D514C4}"/>
            </c:ext>
          </c:extLst>
        </c:ser>
        <c:dLbls>
          <c:showLegendKey val="0"/>
          <c:showVal val="0"/>
          <c:showCatName val="0"/>
          <c:showSerName val="0"/>
          <c:showPercent val="0"/>
          <c:showBubbleSize val="0"/>
        </c:dLbls>
        <c:marker val="1"/>
        <c:smooth val="0"/>
        <c:axId val="1450228527"/>
        <c:axId val="1405742559"/>
      </c:lineChart>
      <c:catAx>
        <c:axId val="1450228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5742559"/>
        <c:crosses val="autoZero"/>
        <c:auto val="1"/>
        <c:lblAlgn val="ctr"/>
        <c:lblOffset val="100"/>
        <c:noMultiLvlLbl val="0"/>
      </c:catAx>
      <c:valAx>
        <c:axId val="1405742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022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[cohorts.xlsx]Trend Duration!PivotTable2</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Trend Duration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Duration'!$B$1</c:f>
              <c:strCache>
                <c:ptCount val="1"/>
                <c:pt idx="0">
                  <c:v>Sum of Duration Day 1</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'Trend Duration'!$A$2:$A$32</c:f>
              <c:strCache>
                <c:ptCount val="30"/>
                <c:pt idx="0">
                  <c:v>25-10-2023</c:v>
                </c:pt>
                <c:pt idx="1">
                  <c:v>26-10-2023</c:v>
                </c:pt>
                <c:pt idx="2">
                  <c:v>27-10-2023</c:v>
                </c:pt>
                <c:pt idx="3">
                  <c:v>28-10-2023</c:v>
                </c:pt>
                <c:pt idx="4">
                  <c:v>29-10-2023</c:v>
                </c:pt>
                <c:pt idx="5">
                  <c:v>30-10-2023</c:v>
                </c:pt>
                <c:pt idx="6">
                  <c:v>31-10-2023</c:v>
                </c:pt>
                <c:pt idx="7">
                  <c:v>01-11-2023</c:v>
                </c:pt>
                <c:pt idx="8">
                  <c:v>02-11-2023</c:v>
                </c:pt>
                <c:pt idx="9">
                  <c:v>03-11-2023</c:v>
                </c:pt>
                <c:pt idx="10">
                  <c:v>04-11-2023</c:v>
                </c:pt>
                <c:pt idx="11">
                  <c:v>05-11-2023</c:v>
                </c:pt>
                <c:pt idx="12">
                  <c:v>06-11-2023</c:v>
                </c:pt>
                <c:pt idx="13">
                  <c:v>07-11-2023</c:v>
                </c:pt>
                <c:pt idx="14">
                  <c:v>08-11-2023</c:v>
                </c:pt>
                <c:pt idx="15">
                  <c:v>09-11-2023</c:v>
                </c:pt>
                <c:pt idx="16">
                  <c:v>10-11-2023</c:v>
                </c:pt>
                <c:pt idx="17">
                  <c:v>11-11-2023</c:v>
                </c:pt>
                <c:pt idx="18">
                  <c:v>12-11-2023</c:v>
                </c:pt>
                <c:pt idx="19">
                  <c:v>13-11-2023</c:v>
                </c:pt>
                <c:pt idx="20">
                  <c:v>14-11-2023</c:v>
                </c:pt>
                <c:pt idx="21">
                  <c:v>15-11-2023</c:v>
                </c:pt>
                <c:pt idx="22">
                  <c:v>16-11-2023</c:v>
                </c:pt>
                <c:pt idx="23">
                  <c:v>17-11-2023</c:v>
                </c:pt>
                <c:pt idx="24">
                  <c:v>18-11-2023</c:v>
                </c:pt>
                <c:pt idx="25">
                  <c:v>19-11-2023</c:v>
                </c:pt>
                <c:pt idx="26">
                  <c:v>20-11-2023</c:v>
                </c:pt>
                <c:pt idx="27">
                  <c:v>21-11-2023</c:v>
                </c:pt>
                <c:pt idx="28">
                  <c:v>22-11-2023</c:v>
                </c:pt>
                <c:pt idx="29">
                  <c:v>23-11-2023</c:v>
                </c:pt>
              </c:strCache>
            </c:strRef>
          </c:cat>
          <c:val>
            <c:numRef>
              <c:f>'Trend Duration'!$B$2:$B$32</c:f>
              <c:numCache>
                <c:formatCode>General</c:formatCode>
                <c:ptCount val="30"/>
                <c:pt idx="0">
                  <c:v>202.1569767</c:v>
                </c:pt>
                <c:pt idx="1">
                  <c:v>228.63194440000001</c:v>
                </c:pt>
                <c:pt idx="2">
                  <c:v>227.1858407</c:v>
                </c:pt>
                <c:pt idx="3">
                  <c:v>261.07954549999999</c:v>
                </c:pt>
                <c:pt idx="4">
                  <c:v>182.56756759999999</c:v>
                </c:pt>
                <c:pt idx="5">
                  <c:v>240.54395600000001</c:v>
                </c:pt>
                <c:pt idx="6">
                  <c:v>184.19444440000001</c:v>
                </c:pt>
                <c:pt idx="7">
                  <c:v>154.3129252</c:v>
                </c:pt>
                <c:pt idx="8">
                  <c:v>188.53125</c:v>
                </c:pt>
                <c:pt idx="9">
                  <c:v>189.6893939</c:v>
                </c:pt>
                <c:pt idx="10">
                  <c:v>200.04464290000001</c:v>
                </c:pt>
                <c:pt idx="11">
                  <c:v>166.30555559999999</c:v>
                </c:pt>
                <c:pt idx="12">
                  <c:v>217.12560389999999</c:v>
                </c:pt>
                <c:pt idx="13">
                  <c:v>233.57923500000001</c:v>
                </c:pt>
                <c:pt idx="14">
                  <c:v>231.3507463</c:v>
                </c:pt>
                <c:pt idx="15">
                  <c:v>209.08396949999999</c:v>
                </c:pt>
                <c:pt idx="16">
                  <c:v>211.94318179999999</c:v>
                </c:pt>
                <c:pt idx="17">
                  <c:v>197.2619048</c:v>
                </c:pt>
                <c:pt idx="18">
                  <c:v>88.641025639999995</c:v>
                </c:pt>
                <c:pt idx="19">
                  <c:v>203.6291391</c:v>
                </c:pt>
                <c:pt idx="20">
                  <c:v>179.27586210000001</c:v>
                </c:pt>
                <c:pt idx="21">
                  <c:v>242.80769230000001</c:v>
                </c:pt>
                <c:pt idx="22">
                  <c:v>219.18709680000001</c:v>
                </c:pt>
                <c:pt idx="23">
                  <c:v>173.19266060000001</c:v>
                </c:pt>
                <c:pt idx="24">
                  <c:v>272.89999999999998</c:v>
                </c:pt>
                <c:pt idx="25">
                  <c:v>445.87234039999998</c:v>
                </c:pt>
                <c:pt idx="26">
                  <c:v>218.44117650000001</c:v>
                </c:pt>
                <c:pt idx="27">
                  <c:v>146.16748770000001</c:v>
                </c:pt>
                <c:pt idx="28">
                  <c:v>273.037037</c:v>
                </c:pt>
                <c:pt idx="29">
                  <c:v>59.047619050000002</c:v>
                </c:pt>
              </c:numCache>
            </c:numRef>
          </c:val>
          <c:smooth val="0"/>
          <c:extLst>
            <c:ext xmlns:c16="http://schemas.microsoft.com/office/drawing/2014/chart" uri="{C3380CC4-5D6E-409C-BE32-E72D297353CC}">
              <c16:uniqueId val="{00000000-8D2A-4C23-820F-30CA41197FF7}"/>
            </c:ext>
          </c:extLst>
        </c:ser>
        <c:ser>
          <c:idx val="1"/>
          <c:order val="1"/>
          <c:tx>
            <c:strRef>
              <c:f>'Trend Duration'!$C$1</c:f>
              <c:strCache>
                <c:ptCount val="1"/>
                <c:pt idx="0">
                  <c:v>Sum of Duration Day 7</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'Trend Duration'!$A$2:$A$32</c:f>
              <c:strCache>
                <c:ptCount val="30"/>
                <c:pt idx="0">
                  <c:v>25-10-2023</c:v>
                </c:pt>
                <c:pt idx="1">
                  <c:v>26-10-2023</c:v>
                </c:pt>
                <c:pt idx="2">
                  <c:v>27-10-2023</c:v>
                </c:pt>
                <c:pt idx="3">
                  <c:v>28-10-2023</c:v>
                </c:pt>
                <c:pt idx="4">
                  <c:v>29-10-2023</c:v>
                </c:pt>
                <c:pt idx="5">
                  <c:v>30-10-2023</c:v>
                </c:pt>
                <c:pt idx="6">
                  <c:v>31-10-2023</c:v>
                </c:pt>
                <c:pt idx="7">
                  <c:v>01-11-2023</c:v>
                </c:pt>
                <c:pt idx="8">
                  <c:v>02-11-2023</c:v>
                </c:pt>
                <c:pt idx="9">
                  <c:v>03-11-2023</c:v>
                </c:pt>
                <c:pt idx="10">
                  <c:v>04-11-2023</c:v>
                </c:pt>
                <c:pt idx="11">
                  <c:v>05-11-2023</c:v>
                </c:pt>
                <c:pt idx="12">
                  <c:v>06-11-2023</c:v>
                </c:pt>
                <c:pt idx="13">
                  <c:v>07-11-2023</c:v>
                </c:pt>
                <c:pt idx="14">
                  <c:v>08-11-2023</c:v>
                </c:pt>
                <c:pt idx="15">
                  <c:v>09-11-2023</c:v>
                </c:pt>
                <c:pt idx="16">
                  <c:v>10-11-2023</c:v>
                </c:pt>
                <c:pt idx="17">
                  <c:v>11-11-2023</c:v>
                </c:pt>
                <c:pt idx="18">
                  <c:v>12-11-2023</c:v>
                </c:pt>
                <c:pt idx="19">
                  <c:v>13-11-2023</c:v>
                </c:pt>
                <c:pt idx="20">
                  <c:v>14-11-2023</c:v>
                </c:pt>
                <c:pt idx="21">
                  <c:v>15-11-2023</c:v>
                </c:pt>
                <c:pt idx="22">
                  <c:v>16-11-2023</c:v>
                </c:pt>
                <c:pt idx="23">
                  <c:v>17-11-2023</c:v>
                </c:pt>
                <c:pt idx="24">
                  <c:v>18-11-2023</c:v>
                </c:pt>
                <c:pt idx="25">
                  <c:v>19-11-2023</c:v>
                </c:pt>
                <c:pt idx="26">
                  <c:v>20-11-2023</c:v>
                </c:pt>
                <c:pt idx="27">
                  <c:v>21-11-2023</c:v>
                </c:pt>
                <c:pt idx="28">
                  <c:v>22-11-2023</c:v>
                </c:pt>
                <c:pt idx="29">
                  <c:v>23-11-2023</c:v>
                </c:pt>
              </c:strCache>
            </c:strRef>
          </c:cat>
          <c:val>
            <c:numRef>
              <c:f>'Trend Duration'!$C$2:$C$32</c:f>
              <c:numCache>
                <c:formatCode>General</c:formatCode>
                <c:ptCount val="30"/>
                <c:pt idx="0">
                  <c:v>162.5238095</c:v>
                </c:pt>
                <c:pt idx="1">
                  <c:v>258.14705880000002</c:v>
                </c:pt>
                <c:pt idx="2">
                  <c:v>233.55</c:v>
                </c:pt>
                <c:pt idx="3">
                  <c:v>167.35714290000001</c:v>
                </c:pt>
                <c:pt idx="4">
                  <c:v>304.35000000000002</c:v>
                </c:pt>
                <c:pt idx="5">
                  <c:v>210.9</c:v>
                </c:pt>
                <c:pt idx="6">
                  <c:v>223.46341459999999</c:v>
                </c:pt>
                <c:pt idx="7">
                  <c:v>180.6551724</c:v>
                </c:pt>
                <c:pt idx="8">
                  <c:v>223.13793100000001</c:v>
                </c:pt>
                <c:pt idx="9">
                  <c:v>81.705882349999996</c:v>
                </c:pt>
                <c:pt idx="10">
                  <c:v>169</c:v>
                </c:pt>
                <c:pt idx="11">
                  <c:v>92.2</c:v>
                </c:pt>
                <c:pt idx="12">
                  <c:v>159.54545450000001</c:v>
                </c:pt>
                <c:pt idx="13">
                  <c:v>144.08333329999999</c:v>
                </c:pt>
                <c:pt idx="14">
                  <c:v>282.5</c:v>
                </c:pt>
                <c:pt idx="15">
                  <c:v>98.097560979999997</c:v>
                </c:pt>
                <c:pt idx="16">
                  <c:v>129.4761905</c:v>
                </c:pt>
                <c:pt idx="17">
                  <c:v>64.083333330000002</c:v>
                </c:pt>
                <c:pt idx="18">
                  <c:v>124.9411765</c:v>
                </c:pt>
                <c:pt idx="19">
                  <c:v>223.0625</c:v>
                </c:pt>
                <c:pt idx="20">
                  <c:v>148.68</c:v>
                </c:pt>
                <c:pt idx="21">
                  <c:v>116.2380952</c:v>
                </c:pt>
                <c:pt idx="22">
                  <c:v>282.16666670000001</c:v>
                </c:pt>
                <c:pt idx="23">
                  <c:v>1.25</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1-8D2A-4C23-820F-30CA41197FF7}"/>
            </c:ext>
          </c:extLst>
        </c:ser>
        <c:dLbls>
          <c:showLegendKey val="0"/>
          <c:showVal val="0"/>
          <c:showCatName val="0"/>
          <c:showSerName val="0"/>
          <c:showPercent val="0"/>
          <c:showBubbleSize val="0"/>
        </c:dLbls>
        <c:marker val="1"/>
        <c:smooth val="0"/>
        <c:axId val="2070683135"/>
        <c:axId val="1452854255"/>
      </c:lineChart>
      <c:catAx>
        <c:axId val="2070683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2854255"/>
        <c:crosses val="autoZero"/>
        <c:auto val="1"/>
        <c:lblAlgn val="ctr"/>
        <c:lblOffset val="100"/>
        <c:noMultiLvlLbl val="0"/>
      </c:catAx>
      <c:valAx>
        <c:axId val="1452854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068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[cohorts.xlsx]Trend Duration!PivotTable2</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Trend Duration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Duration'!$B$1</c:f>
              <c:strCache>
                <c:ptCount val="1"/>
                <c:pt idx="0">
                  <c:v>Sum of Duration Day 1</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'Trend Duration'!$A$2:$A$32</c:f>
              <c:strCache>
                <c:ptCount val="30"/>
                <c:pt idx="0">
                  <c:v>25-10-2023</c:v>
                </c:pt>
                <c:pt idx="1">
                  <c:v>26-10-2023</c:v>
                </c:pt>
                <c:pt idx="2">
                  <c:v>27-10-2023</c:v>
                </c:pt>
                <c:pt idx="3">
                  <c:v>28-10-2023</c:v>
                </c:pt>
                <c:pt idx="4">
                  <c:v>29-10-2023</c:v>
                </c:pt>
                <c:pt idx="5">
                  <c:v>30-10-2023</c:v>
                </c:pt>
                <c:pt idx="6">
                  <c:v>31-10-2023</c:v>
                </c:pt>
                <c:pt idx="7">
                  <c:v>01-11-2023</c:v>
                </c:pt>
                <c:pt idx="8">
                  <c:v>02-11-2023</c:v>
                </c:pt>
                <c:pt idx="9">
                  <c:v>03-11-2023</c:v>
                </c:pt>
                <c:pt idx="10">
                  <c:v>04-11-2023</c:v>
                </c:pt>
                <c:pt idx="11">
                  <c:v>05-11-2023</c:v>
                </c:pt>
                <c:pt idx="12">
                  <c:v>06-11-2023</c:v>
                </c:pt>
                <c:pt idx="13">
                  <c:v>07-11-2023</c:v>
                </c:pt>
                <c:pt idx="14">
                  <c:v>08-11-2023</c:v>
                </c:pt>
                <c:pt idx="15">
                  <c:v>09-11-2023</c:v>
                </c:pt>
                <c:pt idx="16">
                  <c:v>10-11-2023</c:v>
                </c:pt>
                <c:pt idx="17">
                  <c:v>11-11-2023</c:v>
                </c:pt>
                <c:pt idx="18">
                  <c:v>12-11-2023</c:v>
                </c:pt>
                <c:pt idx="19">
                  <c:v>13-11-2023</c:v>
                </c:pt>
                <c:pt idx="20">
                  <c:v>14-11-2023</c:v>
                </c:pt>
                <c:pt idx="21">
                  <c:v>15-11-2023</c:v>
                </c:pt>
                <c:pt idx="22">
                  <c:v>16-11-2023</c:v>
                </c:pt>
                <c:pt idx="23">
                  <c:v>17-11-2023</c:v>
                </c:pt>
                <c:pt idx="24">
                  <c:v>18-11-2023</c:v>
                </c:pt>
                <c:pt idx="25">
                  <c:v>19-11-2023</c:v>
                </c:pt>
                <c:pt idx="26">
                  <c:v>20-11-2023</c:v>
                </c:pt>
                <c:pt idx="27">
                  <c:v>21-11-2023</c:v>
                </c:pt>
                <c:pt idx="28">
                  <c:v>22-11-2023</c:v>
                </c:pt>
                <c:pt idx="29">
                  <c:v>23-11-2023</c:v>
                </c:pt>
              </c:strCache>
            </c:strRef>
          </c:cat>
          <c:val>
            <c:numRef>
              <c:f>'Trend Duration'!$B$2:$B$32</c:f>
              <c:numCache>
                <c:formatCode>General</c:formatCode>
                <c:ptCount val="30"/>
                <c:pt idx="0">
                  <c:v>202.1569767</c:v>
                </c:pt>
                <c:pt idx="1">
                  <c:v>228.63194440000001</c:v>
                </c:pt>
                <c:pt idx="2">
                  <c:v>227.1858407</c:v>
                </c:pt>
                <c:pt idx="3">
                  <c:v>261.07954549999999</c:v>
                </c:pt>
                <c:pt idx="4">
                  <c:v>182.56756759999999</c:v>
                </c:pt>
                <c:pt idx="5">
                  <c:v>240.54395600000001</c:v>
                </c:pt>
                <c:pt idx="6">
                  <c:v>184.19444440000001</c:v>
                </c:pt>
                <c:pt idx="7">
                  <c:v>154.3129252</c:v>
                </c:pt>
                <c:pt idx="8">
                  <c:v>188.53125</c:v>
                </c:pt>
                <c:pt idx="9">
                  <c:v>189.6893939</c:v>
                </c:pt>
                <c:pt idx="10">
                  <c:v>200.04464290000001</c:v>
                </c:pt>
                <c:pt idx="11">
                  <c:v>166.30555559999999</c:v>
                </c:pt>
                <c:pt idx="12">
                  <c:v>217.12560389999999</c:v>
                </c:pt>
                <c:pt idx="13">
                  <c:v>233.57923500000001</c:v>
                </c:pt>
                <c:pt idx="14">
                  <c:v>231.3507463</c:v>
                </c:pt>
                <c:pt idx="15">
                  <c:v>209.08396949999999</c:v>
                </c:pt>
                <c:pt idx="16">
                  <c:v>211.94318179999999</c:v>
                </c:pt>
                <c:pt idx="17">
                  <c:v>197.2619048</c:v>
                </c:pt>
                <c:pt idx="18">
                  <c:v>88.641025639999995</c:v>
                </c:pt>
                <c:pt idx="19">
                  <c:v>203.6291391</c:v>
                </c:pt>
                <c:pt idx="20">
                  <c:v>179.27586210000001</c:v>
                </c:pt>
                <c:pt idx="21">
                  <c:v>242.80769230000001</c:v>
                </c:pt>
                <c:pt idx="22">
                  <c:v>219.18709680000001</c:v>
                </c:pt>
                <c:pt idx="23">
                  <c:v>173.19266060000001</c:v>
                </c:pt>
                <c:pt idx="24">
                  <c:v>272.89999999999998</c:v>
                </c:pt>
                <c:pt idx="25">
                  <c:v>445.87234039999998</c:v>
                </c:pt>
                <c:pt idx="26">
                  <c:v>218.44117650000001</c:v>
                </c:pt>
                <c:pt idx="27">
                  <c:v>146.16748770000001</c:v>
                </c:pt>
                <c:pt idx="28">
                  <c:v>273.037037</c:v>
                </c:pt>
                <c:pt idx="29">
                  <c:v>59.047619050000002</c:v>
                </c:pt>
              </c:numCache>
            </c:numRef>
          </c:val>
          <c:smooth val="0"/>
          <c:extLst>
            <c:ext xmlns:c16="http://schemas.microsoft.com/office/drawing/2014/chart" uri="{C3380CC4-5D6E-409C-BE32-E72D297353CC}">
              <c16:uniqueId val="{00000000-7976-4F9C-AB2E-D798DACC8642}"/>
            </c:ext>
          </c:extLst>
        </c:ser>
        <c:ser>
          <c:idx val="1"/>
          <c:order val="1"/>
          <c:tx>
            <c:strRef>
              <c:f>'Trend Duration'!$C$1</c:f>
              <c:strCache>
                <c:ptCount val="1"/>
                <c:pt idx="0">
                  <c:v>Sum of Duration Day 7</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'Trend Duration'!$A$2:$A$32</c:f>
              <c:strCache>
                <c:ptCount val="30"/>
                <c:pt idx="0">
                  <c:v>25-10-2023</c:v>
                </c:pt>
                <c:pt idx="1">
                  <c:v>26-10-2023</c:v>
                </c:pt>
                <c:pt idx="2">
                  <c:v>27-10-2023</c:v>
                </c:pt>
                <c:pt idx="3">
                  <c:v>28-10-2023</c:v>
                </c:pt>
                <c:pt idx="4">
                  <c:v>29-10-2023</c:v>
                </c:pt>
                <c:pt idx="5">
                  <c:v>30-10-2023</c:v>
                </c:pt>
                <c:pt idx="6">
                  <c:v>31-10-2023</c:v>
                </c:pt>
                <c:pt idx="7">
                  <c:v>01-11-2023</c:v>
                </c:pt>
                <c:pt idx="8">
                  <c:v>02-11-2023</c:v>
                </c:pt>
                <c:pt idx="9">
                  <c:v>03-11-2023</c:v>
                </c:pt>
                <c:pt idx="10">
                  <c:v>04-11-2023</c:v>
                </c:pt>
                <c:pt idx="11">
                  <c:v>05-11-2023</c:v>
                </c:pt>
                <c:pt idx="12">
                  <c:v>06-11-2023</c:v>
                </c:pt>
                <c:pt idx="13">
                  <c:v>07-11-2023</c:v>
                </c:pt>
                <c:pt idx="14">
                  <c:v>08-11-2023</c:v>
                </c:pt>
                <c:pt idx="15">
                  <c:v>09-11-2023</c:v>
                </c:pt>
                <c:pt idx="16">
                  <c:v>10-11-2023</c:v>
                </c:pt>
                <c:pt idx="17">
                  <c:v>11-11-2023</c:v>
                </c:pt>
                <c:pt idx="18">
                  <c:v>12-11-2023</c:v>
                </c:pt>
                <c:pt idx="19">
                  <c:v>13-11-2023</c:v>
                </c:pt>
                <c:pt idx="20">
                  <c:v>14-11-2023</c:v>
                </c:pt>
                <c:pt idx="21">
                  <c:v>15-11-2023</c:v>
                </c:pt>
                <c:pt idx="22">
                  <c:v>16-11-2023</c:v>
                </c:pt>
                <c:pt idx="23">
                  <c:v>17-11-2023</c:v>
                </c:pt>
                <c:pt idx="24">
                  <c:v>18-11-2023</c:v>
                </c:pt>
                <c:pt idx="25">
                  <c:v>19-11-2023</c:v>
                </c:pt>
                <c:pt idx="26">
                  <c:v>20-11-2023</c:v>
                </c:pt>
                <c:pt idx="27">
                  <c:v>21-11-2023</c:v>
                </c:pt>
                <c:pt idx="28">
                  <c:v>22-11-2023</c:v>
                </c:pt>
                <c:pt idx="29">
                  <c:v>23-11-2023</c:v>
                </c:pt>
              </c:strCache>
            </c:strRef>
          </c:cat>
          <c:val>
            <c:numRef>
              <c:f>'Trend Duration'!$C$2:$C$32</c:f>
              <c:numCache>
                <c:formatCode>General</c:formatCode>
                <c:ptCount val="30"/>
                <c:pt idx="0">
                  <c:v>162.5238095</c:v>
                </c:pt>
                <c:pt idx="1">
                  <c:v>258.14705880000002</c:v>
                </c:pt>
                <c:pt idx="2">
                  <c:v>233.55</c:v>
                </c:pt>
                <c:pt idx="3">
                  <c:v>167.35714290000001</c:v>
                </c:pt>
                <c:pt idx="4">
                  <c:v>304.35000000000002</c:v>
                </c:pt>
                <c:pt idx="5">
                  <c:v>210.9</c:v>
                </c:pt>
                <c:pt idx="6">
                  <c:v>223.46341459999999</c:v>
                </c:pt>
                <c:pt idx="7">
                  <c:v>180.6551724</c:v>
                </c:pt>
                <c:pt idx="8">
                  <c:v>223.13793100000001</c:v>
                </c:pt>
                <c:pt idx="9">
                  <c:v>81.705882349999996</c:v>
                </c:pt>
                <c:pt idx="10">
                  <c:v>169</c:v>
                </c:pt>
                <c:pt idx="11">
                  <c:v>92.2</c:v>
                </c:pt>
                <c:pt idx="12">
                  <c:v>159.54545450000001</c:v>
                </c:pt>
                <c:pt idx="13">
                  <c:v>144.08333329999999</c:v>
                </c:pt>
                <c:pt idx="14">
                  <c:v>282.5</c:v>
                </c:pt>
                <c:pt idx="15">
                  <c:v>98.097560979999997</c:v>
                </c:pt>
                <c:pt idx="16">
                  <c:v>129.4761905</c:v>
                </c:pt>
                <c:pt idx="17">
                  <c:v>64.083333330000002</c:v>
                </c:pt>
                <c:pt idx="18">
                  <c:v>124.9411765</c:v>
                </c:pt>
                <c:pt idx="19">
                  <c:v>223.0625</c:v>
                </c:pt>
                <c:pt idx="20">
                  <c:v>148.68</c:v>
                </c:pt>
                <c:pt idx="21">
                  <c:v>116.2380952</c:v>
                </c:pt>
                <c:pt idx="22">
                  <c:v>282.16666670000001</c:v>
                </c:pt>
                <c:pt idx="23">
                  <c:v>1.25</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1-7976-4F9C-AB2E-D798DACC8642}"/>
            </c:ext>
          </c:extLst>
        </c:ser>
        <c:dLbls>
          <c:showLegendKey val="0"/>
          <c:showVal val="0"/>
          <c:showCatName val="0"/>
          <c:showSerName val="0"/>
          <c:showPercent val="0"/>
          <c:showBubbleSize val="0"/>
        </c:dLbls>
        <c:marker val="1"/>
        <c:smooth val="0"/>
        <c:axId val="2070683135"/>
        <c:axId val="1452854255"/>
      </c:lineChart>
      <c:catAx>
        <c:axId val="2070683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2854255"/>
        <c:crosses val="autoZero"/>
        <c:auto val="1"/>
        <c:lblAlgn val="ctr"/>
        <c:lblOffset val="100"/>
        <c:noMultiLvlLbl val="0"/>
      </c:catAx>
      <c:valAx>
        <c:axId val="1452854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068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[cohorts.xlsx]Weekly Avg of new vs returning !PivotTable5</c:name>
    <c:fmtId val="1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Weekly Avg of New Users Vs</a:t>
            </a:r>
            <a:r>
              <a:rPr lang="en-IN" baseline="0"/>
              <a:t> Returned Users</a:t>
            </a:r>
          </a:p>
        </c:rich>
      </c:tx>
      <c:layout>
        <c:manualLayout>
          <c:xMode val="edge"/>
          <c:yMode val="edge"/>
          <c:x val="0.13231233595800526"/>
          <c:y val="0.11934966462525518"/>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 Avg of new vs returning '!$B$3</c:f>
              <c:strCache>
                <c:ptCount val="1"/>
                <c:pt idx="0">
                  <c:v>Average of New users</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'Weekly Avg of new vs returning '!$A$4:$A$9</c:f>
              <c:strCache>
                <c:ptCount val="5"/>
                <c:pt idx="0">
                  <c:v>43</c:v>
                </c:pt>
                <c:pt idx="1">
                  <c:v>44</c:v>
                </c:pt>
                <c:pt idx="2">
                  <c:v>45</c:v>
                </c:pt>
                <c:pt idx="3">
                  <c:v>46</c:v>
                </c:pt>
                <c:pt idx="4">
                  <c:v>47</c:v>
                </c:pt>
              </c:strCache>
            </c:strRef>
          </c:cat>
          <c:val>
            <c:numRef>
              <c:f>'Weekly Avg of new vs returning '!$B$4:$B$9</c:f>
              <c:numCache>
                <c:formatCode>General</c:formatCode>
                <c:ptCount val="5"/>
                <c:pt idx="0">
                  <c:v>3157.75</c:v>
                </c:pt>
                <c:pt idx="1">
                  <c:v>3470.8571428571427</c:v>
                </c:pt>
                <c:pt idx="2">
                  <c:v>3437.2857142857142</c:v>
                </c:pt>
                <c:pt idx="3">
                  <c:v>2987</c:v>
                </c:pt>
                <c:pt idx="4">
                  <c:v>4129.6000000000004</c:v>
                </c:pt>
              </c:numCache>
            </c:numRef>
          </c:val>
          <c:smooth val="0"/>
          <c:extLst>
            <c:ext xmlns:c16="http://schemas.microsoft.com/office/drawing/2014/chart" uri="{C3380CC4-5D6E-409C-BE32-E72D297353CC}">
              <c16:uniqueId val="{00000000-0F16-4EB6-8F18-7260957830E5}"/>
            </c:ext>
          </c:extLst>
        </c:ser>
        <c:ser>
          <c:idx val="1"/>
          <c:order val="1"/>
          <c:tx>
            <c:strRef>
              <c:f>'Weekly Avg of new vs returning '!$C$3</c:f>
              <c:strCache>
                <c:ptCount val="1"/>
                <c:pt idx="0">
                  <c:v>Average of Returning users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'Weekly Avg of new vs returning '!$A$4:$A$9</c:f>
              <c:strCache>
                <c:ptCount val="5"/>
                <c:pt idx="0">
                  <c:v>43</c:v>
                </c:pt>
                <c:pt idx="1">
                  <c:v>44</c:v>
                </c:pt>
                <c:pt idx="2">
                  <c:v>45</c:v>
                </c:pt>
                <c:pt idx="3">
                  <c:v>46</c:v>
                </c:pt>
                <c:pt idx="4">
                  <c:v>47</c:v>
                </c:pt>
              </c:strCache>
            </c:strRef>
          </c:cat>
          <c:val>
            <c:numRef>
              <c:f>'Weekly Avg of new vs returning '!$C$4:$C$9</c:f>
              <c:numCache>
                <c:formatCode>General</c:formatCode>
                <c:ptCount val="5"/>
                <c:pt idx="0">
                  <c:v>1314.25</c:v>
                </c:pt>
                <c:pt idx="1">
                  <c:v>1423.7142857142858</c:v>
                </c:pt>
                <c:pt idx="2">
                  <c:v>1337.7142857142858</c:v>
                </c:pt>
                <c:pt idx="3">
                  <c:v>1202.8571428571429</c:v>
                </c:pt>
                <c:pt idx="4">
                  <c:v>1515.8</c:v>
                </c:pt>
              </c:numCache>
            </c:numRef>
          </c:val>
          <c:smooth val="0"/>
          <c:extLst>
            <c:ext xmlns:c16="http://schemas.microsoft.com/office/drawing/2014/chart" uri="{C3380CC4-5D6E-409C-BE32-E72D297353CC}">
              <c16:uniqueId val="{00000001-0F16-4EB6-8F18-7260957830E5}"/>
            </c:ext>
          </c:extLst>
        </c:ser>
        <c:dLbls>
          <c:showLegendKey val="0"/>
          <c:showVal val="0"/>
          <c:showCatName val="0"/>
          <c:showSerName val="0"/>
          <c:showPercent val="0"/>
          <c:showBubbleSize val="0"/>
        </c:dLbls>
        <c:marker val="1"/>
        <c:smooth val="0"/>
        <c:axId val="1450228527"/>
        <c:axId val="1405742559"/>
      </c:lineChart>
      <c:catAx>
        <c:axId val="1450228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5742559"/>
        <c:crosses val="autoZero"/>
        <c:auto val="1"/>
        <c:lblAlgn val="ctr"/>
        <c:lblOffset val="100"/>
        <c:noMultiLvlLbl val="0"/>
      </c:catAx>
      <c:valAx>
        <c:axId val="1405742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022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[cohorts.xlsx]Weekly Average Duration!PivotTable6</c:name>
    <c:fmtId val="1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Weekly</a:t>
            </a:r>
            <a:r>
              <a:rPr lang="en-IN" baseline="0"/>
              <a:t> Average Duration</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 Average Duration'!$B$3</c:f>
              <c:strCache>
                <c:ptCount val="1"/>
                <c:pt idx="0">
                  <c:v>Average of Duration Day 1</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'Weekly Average Duration'!$A$4:$A$9</c:f>
              <c:strCache>
                <c:ptCount val="5"/>
                <c:pt idx="0">
                  <c:v>43</c:v>
                </c:pt>
                <c:pt idx="1">
                  <c:v>44</c:v>
                </c:pt>
                <c:pt idx="2">
                  <c:v>45</c:v>
                </c:pt>
                <c:pt idx="3">
                  <c:v>46</c:v>
                </c:pt>
                <c:pt idx="4">
                  <c:v>47</c:v>
                </c:pt>
              </c:strCache>
            </c:strRef>
          </c:cat>
          <c:val>
            <c:numRef>
              <c:f>'Weekly Average Duration'!$B$4:$B$9</c:f>
              <c:numCache>
                <c:formatCode>General</c:formatCode>
                <c:ptCount val="5"/>
                <c:pt idx="0">
                  <c:v>229.763576825</c:v>
                </c:pt>
                <c:pt idx="1">
                  <c:v>191.4120257142857</c:v>
                </c:pt>
                <c:pt idx="2">
                  <c:v>209.52145669999999</c:v>
                </c:pt>
                <c:pt idx="3">
                  <c:v>197.09049664857139</c:v>
                </c:pt>
                <c:pt idx="4">
                  <c:v>228.51313213000003</c:v>
                </c:pt>
              </c:numCache>
            </c:numRef>
          </c:val>
          <c:smooth val="0"/>
          <c:extLst>
            <c:ext xmlns:c16="http://schemas.microsoft.com/office/drawing/2014/chart" uri="{C3380CC4-5D6E-409C-BE32-E72D297353CC}">
              <c16:uniqueId val="{00000000-BA0F-497C-998A-94F2A167AA7A}"/>
            </c:ext>
          </c:extLst>
        </c:ser>
        <c:ser>
          <c:idx val="1"/>
          <c:order val="1"/>
          <c:tx>
            <c:strRef>
              <c:f>'Weekly Average Duration'!$C$3</c:f>
              <c:strCache>
                <c:ptCount val="1"/>
                <c:pt idx="0">
                  <c:v>Average of Duration Day 7</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'Weekly Average Duration'!$A$4:$A$9</c:f>
              <c:strCache>
                <c:ptCount val="5"/>
                <c:pt idx="0">
                  <c:v>43</c:v>
                </c:pt>
                <c:pt idx="1">
                  <c:v>44</c:v>
                </c:pt>
                <c:pt idx="2">
                  <c:v>45</c:v>
                </c:pt>
                <c:pt idx="3">
                  <c:v>46</c:v>
                </c:pt>
                <c:pt idx="4">
                  <c:v>47</c:v>
                </c:pt>
              </c:strCache>
            </c:strRef>
          </c:cat>
          <c:val>
            <c:numRef>
              <c:f>'Weekly Average Duration'!$C$4:$C$9</c:f>
              <c:numCache>
                <c:formatCode>General</c:formatCode>
                <c:ptCount val="5"/>
                <c:pt idx="0">
                  <c:v>205.39450280000003</c:v>
                </c:pt>
                <c:pt idx="1">
                  <c:v>199.03034290714282</c:v>
                </c:pt>
                <c:pt idx="2">
                  <c:v>138.56941037285713</c:v>
                </c:pt>
                <c:pt idx="3">
                  <c:v>128.04834834285717</c:v>
                </c:pt>
                <c:pt idx="4">
                  <c:v>0</c:v>
                </c:pt>
              </c:numCache>
            </c:numRef>
          </c:val>
          <c:smooth val="0"/>
          <c:extLst>
            <c:ext xmlns:c16="http://schemas.microsoft.com/office/drawing/2014/chart" uri="{C3380CC4-5D6E-409C-BE32-E72D297353CC}">
              <c16:uniqueId val="{00000001-BA0F-497C-998A-94F2A167AA7A}"/>
            </c:ext>
          </c:extLst>
        </c:ser>
        <c:dLbls>
          <c:showLegendKey val="0"/>
          <c:showVal val="0"/>
          <c:showCatName val="0"/>
          <c:showSerName val="0"/>
          <c:showPercent val="0"/>
          <c:showBubbleSize val="0"/>
        </c:dLbls>
        <c:marker val="1"/>
        <c:smooth val="0"/>
        <c:axId val="1414002575"/>
        <c:axId val="1454963375"/>
      </c:lineChart>
      <c:catAx>
        <c:axId val="14140025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4963375"/>
        <c:crosses val="autoZero"/>
        <c:auto val="1"/>
        <c:lblAlgn val="ctr"/>
        <c:lblOffset val="100"/>
        <c:noMultiLvlLbl val="0"/>
      </c:catAx>
      <c:valAx>
        <c:axId val="1454963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400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[cohorts.xlsx]New Users and Return Users!PivotTable1</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New users</a:t>
            </a:r>
            <a:r>
              <a:rPr lang="en-IN" baseline="0"/>
              <a:t> and Return Users </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736652550333048E-2"/>
          <c:y val="0.13394050286795089"/>
          <c:w val="0.54544591500530515"/>
          <c:h val="0.54411504697683022"/>
        </c:manualLayout>
      </c:layout>
      <c:lineChart>
        <c:grouping val="stacked"/>
        <c:varyColors val="0"/>
        <c:ser>
          <c:idx val="0"/>
          <c:order val="0"/>
          <c:tx>
            <c:strRef>
              <c:f>'New Users and Return Users'!$B$3</c:f>
              <c:strCache>
                <c:ptCount val="1"/>
                <c:pt idx="0">
                  <c:v>Sum of Returning users</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'New Users and Return Users'!$A$4:$A$34</c:f>
              <c:strCache>
                <c:ptCount val="30"/>
                <c:pt idx="0">
                  <c:v>25-10-2023</c:v>
                </c:pt>
                <c:pt idx="1">
                  <c:v>26-10-2023</c:v>
                </c:pt>
                <c:pt idx="2">
                  <c:v>27-10-2023</c:v>
                </c:pt>
                <c:pt idx="3">
                  <c:v>28-10-2023</c:v>
                </c:pt>
                <c:pt idx="4">
                  <c:v>29-10-2023</c:v>
                </c:pt>
                <c:pt idx="5">
                  <c:v>30-10-2023</c:v>
                </c:pt>
                <c:pt idx="6">
                  <c:v>31-10-2023</c:v>
                </c:pt>
                <c:pt idx="7">
                  <c:v>01-11-2023</c:v>
                </c:pt>
                <c:pt idx="8">
                  <c:v>02-11-2023</c:v>
                </c:pt>
                <c:pt idx="9">
                  <c:v>03-11-2023</c:v>
                </c:pt>
                <c:pt idx="10">
                  <c:v>04-11-2023</c:v>
                </c:pt>
                <c:pt idx="11">
                  <c:v>05-11-2023</c:v>
                </c:pt>
                <c:pt idx="12">
                  <c:v>06-11-2023</c:v>
                </c:pt>
                <c:pt idx="13">
                  <c:v>07-11-2023</c:v>
                </c:pt>
                <c:pt idx="14">
                  <c:v>08-11-2023</c:v>
                </c:pt>
                <c:pt idx="15">
                  <c:v>09-11-2023</c:v>
                </c:pt>
                <c:pt idx="16">
                  <c:v>10-11-2023</c:v>
                </c:pt>
                <c:pt idx="17">
                  <c:v>11-11-2023</c:v>
                </c:pt>
                <c:pt idx="18">
                  <c:v>12-11-2023</c:v>
                </c:pt>
                <c:pt idx="19">
                  <c:v>13-11-2023</c:v>
                </c:pt>
                <c:pt idx="20">
                  <c:v>14-11-2023</c:v>
                </c:pt>
                <c:pt idx="21">
                  <c:v>15-11-2023</c:v>
                </c:pt>
                <c:pt idx="22">
                  <c:v>16-11-2023</c:v>
                </c:pt>
                <c:pt idx="23">
                  <c:v>17-11-2023</c:v>
                </c:pt>
                <c:pt idx="24">
                  <c:v>18-11-2023</c:v>
                </c:pt>
                <c:pt idx="25">
                  <c:v>19-11-2023</c:v>
                </c:pt>
                <c:pt idx="26">
                  <c:v>20-11-2023</c:v>
                </c:pt>
                <c:pt idx="27">
                  <c:v>21-11-2023</c:v>
                </c:pt>
                <c:pt idx="28">
                  <c:v>22-11-2023</c:v>
                </c:pt>
                <c:pt idx="29">
                  <c:v>23-11-2023</c:v>
                </c:pt>
              </c:strCache>
            </c:strRef>
          </c:cat>
          <c:val>
            <c:numRef>
              <c:f>'New Users and Return Users'!$B$4:$B$34</c:f>
              <c:numCache>
                <c:formatCode>General</c:formatCode>
                <c:ptCount val="30"/>
                <c:pt idx="0">
                  <c:v>1437</c:v>
                </c:pt>
                <c:pt idx="1">
                  <c:v>1554</c:v>
                </c:pt>
                <c:pt idx="2">
                  <c:v>1288</c:v>
                </c:pt>
                <c:pt idx="3">
                  <c:v>978</c:v>
                </c:pt>
                <c:pt idx="4">
                  <c:v>1082</c:v>
                </c:pt>
                <c:pt idx="5">
                  <c:v>1532</c:v>
                </c:pt>
                <c:pt idx="6">
                  <c:v>1603</c:v>
                </c:pt>
                <c:pt idx="7">
                  <c:v>1538</c:v>
                </c:pt>
                <c:pt idx="8">
                  <c:v>1540</c:v>
                </c:pt>
                <c:pt idx="9">
                  <c:v>1545</c:v>
                </c:pt>
                <c:pt idx="10">
                  <c:v>1126</c:v>
                </c:pt>
                <c:pt idx="11">
                  <c:v>1148</c:v>
                </c:pt>
                <c:pt idx="12">
                  <c:v>1568</c:v>
                </c:pt>
                <c:pt idx="13">
                  <c:v>1693</c:v>
                </c:pt>
                <c:pt idx="14">
                  <c:v>1446</c:v>
                </c:pt>
                <c:pt idx="15">
                  <c:v>1353</c:v>
                </c:pt>
                <c:pt idx="16">
                  <c:v>1226</c:v>
                </c:pt>
                <c:pt idx="17">
                  <c:v>930</c:v>
                </c:pt>
                <c:pt idx="18">
                  <c:v>784</c:v>
                </c:pt>
                <c:pt idx="19">
                  <c:v>1120</c:v>
                </c:pt>
                <c:pt idx="20">
                  <c:v>1358</c:v>
                </c:pt>
                <c:pt idx="21">
                  <c:v>1288</c:v>
                </c:pt>
                <c:pt idx="22">
                  <c:v>1418</c:v>
                </c:pt>
                <c:pt idx="23">
                  <c:v>1354</c:v>
                </c:pt>
                <c:pt idx="24">
                  <c:v>1098</c:v>
                </c:pt>
                <c:pt idx="25">
                  <c:v>1114</c:v>
                </c:pt>
                <c:pt idx="26">
                  <c:v>1630</c:v>
                </c:pt>
                <c:pt idx="27">
                  <c:v>1632</c:v>
                </c:pt>
                <c:pt idx="28">
                  <c:v>1766</c:v>
                </c:pt>
                <c:pt idx="29">
                  <c:v>1437</c:v>
                </c:pt>
              </c:numCache>
            </c:numRef>
          </c:val>
          <c:smooth val="0"/>
          <c:extLst>
            <c:ext xmlns:c16="http://schemas.microsoft.com/office/drawing/2014/chart" uri="{C3380CC4-5D6E-409C-BE32-E72D297353CC}">
              <c16:uniqueId val="{00000000-B814-42CD-9A37-CD1AFD6DC675}"/>
            </c:ext>
          </c:extLst>
        </c:ser>
        <c:ser>
          <c:idx val="1"/>
          <c:order val="1"/>
          <c:tx>
            <c:strRef>
              <c:f>'New Users and Return Users'!$C$3</c:f>
              <c:strCache>
                <c:ptCount val="1"/>
                <c:pt idx="0">
                  <c:v>Sum of New users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'New Users and Return Users'!$A$4:$A$34</c:f>
              <c:strCache>
                <c:ptCount val="30"/>
                <c:pt idx="0">
                  <c:v>25-10-2023</c:v>
                </c:pt>
                <c:pt idx="1">
                  <c:v>26-10-2023</c:v>
                </c:pt>
                <c:pt idx="2">
                  <c:v>27-10-2023</c:v>
                </c:pt>
                <c:pt idx="3">
                  <c:v>28-10-2023</c:v>
                </c:pt>
                <c:pt idx="4">
                  <c:v>29-10-2023</c:v>
                </c:pt>
                <c:pt idx="5">
                  <c:v>30-10-2023</c:v>
                </c:pt>
                <c:pt idx="6">
                  <c:v>31-10-2023</c:v>
                </c:pt>
                <c:pt idx="7">
                  <c:v>01-11-2023</c:v>
                </c:pt>
                <c:pt idx="8">
                  <c:v>02-11-2023</c:v>
                </c:pt>
                <c:pt idx="9">
                  <c:v>03-11-2023</c:v>
                </c:pt>
                <c:pt idx="10">
                  <c:v>04-11-2023</c:v>
                </c:pt>
                <c:pt idx="11">
                  <c:v>05-11-2023</c:v>
                </c:pt>
                <c:pt idx="12">
                  <c:v>06-11-2023</c:v>
                </c:pt>
                <c:pt idx="13">
                  <c:v>07-11-2023</c:v>
                </c:pt>
                <c:pt idx="14">
                  <c:v>08-11-2023</c:v>
                </c:pt>
                <c:pt idx="15">
                  <c:v>09-11-2023</c:v>
                </c:pt>
                <c:pt idx="16">
                  <c:v>10-11-2023</c:v>
                </c:pt>
                <c:pt idx="17">
                  <c:v>11-11-2023</c:v>
                </c:pt>
                <c:pt idx="18">
                  <c:v>12-11-2023</c:v>
                </c:pt>
                <c:pt idx="19">
                  <c:v>13-11-2023</c:v>
                </c:pt>
                <c:pt idx="20">
                  <c:v>14-11-2023</c:v>
                </c:pt>
                <c:pt idx="21">
                  <c:v>15-11-2023</c:v>
                </c:pt>
                <c:pt idx="22">
                  <c:v>16-11-2023</c:v>
                </c:pt>
                <c:pt idx="23">
                  <c:v>17-11-2023</c:v>
                </c:pt>
                <c:pt idx="24">
                  <c:v>18-11-2023</c:v>
                </c:pt>
                <c:pt idx="25">
                  <c:v>19-11-2023</c:v>
                </c:pt>
                <c:pt idx="26">
                  <c:v>20-11-2023</c:v>
                </c:pt>
                <c:pt idx="27">
                  <c:v>21-11-2023</c:v>
                </c:pt>
                <c:pt idx="28">
                  <c:v>22-11-2023</c:v>
                </c:pt>
                <c:pt idx="29">
                  <c:v>23-11-2023</c:v>
                </c:pt>
              </c:strCache>
            </c:strRef>
          </c:cat>
          <c:val>
            <c:numRef>
              <c:f>'New Users and Return Users'!$C$4:$C$34</c:f>
              <c:numCache>
                <c:formatCode>General</c:formatCode>
                <c:ptCount val="30"/>
                <c:pt idx="0">
                  <c:v>3461</c:v>
                </c:pt>
                <c:pt idx="1">
                  <c:v>3777</c:v>
                </c:pt>
                <c:pt idx="2">
                  <c:v>3100</c:v>
                </c:pt>
                <c:pt idx="3">
                  <c:v>2293</c:v>
                </c:pt>
                <c:pt idx="4">
                  <c:v>2678</c:v>
                </c:pt>
                <c:pt idx="5">
                  <c:v>3748</c:v>
                </c:pt>
                <c:pt idx="6">
                  <c:v>3943</c:v>
                </c:pt>
                <c:pt idx="7">
                  <c:v>3568</c:v>
                </c:pt>
                <c:pt idx="8">
                  <c:v>3871</c:v>
                </c:pt>
                <c:pt idx="9">
                  <c:v>3772</c:v>
                </c:pt>
                <c:pt idx="10">
                  <c:v>2716</c:v>
                </c:pt>
                <c:pt idx="11">
                  <c:v>2907</c:v>
                </c:pt>
                <c:pt idx="12">
                  <c:v>4121</c:v>
                </c:pt>
                <c:pt idx="13">
                  <c:v>4394</c:v>
                </c:pt>
                <c:pt idx="14">
                  <c:v>3846</c:v>
                </c:pt>
                <c:pt idx="15">
                  <c:v>3426</c:v>
                </c:pt>
                <c:pt idx="16">
                  <c:v>3069</c:v>
                </c:pt>
                <c:pt idx="17">
                  <c:v>2298</c:v>
                </c:pt>
                <c:pt idx="18">
                  <c:v>1929</c:v>
                </c:pt>
                <c:pt idx="19">
                  <c:v>3069</c:v>
                </c:pt>
                <c:pt idx="20">
                  <c:v>3714</c:v>
                </c:pt>
                <c:pt idx="21">
                  <c:v>3135</c:v>
                </c:pt>
                <c:pt idx="22">
                  <c:v>3327</c:v>
                </c:pt>
                <c:pt idx="23">
                  <c:v>3194</c:v>
                </c:pt>
                <c:pt idx="24">
                  <c:v>2541</c:v>
                </c:pt>
                <c:pt idx="25">
                  <c:v>3577</c:v>
                </c:pt>
                <c:pt idx="26">
                  <c:v>4790</c:v>
                </c:pt>
                <c:pt idx="27">
                  <c:v>4197</c:v>
                </c:pt>
                <c:pt idx="28">
                  <c:v>4304</c:v>
                </c:pt>
                <c:pt idx="29">
                  <c:v>3780</c:v>
                </c:pt>
              </c:numCache>
            </c:numRef>
          </c:val>
          <c:smooth val="0"/>
          <c:extLst>
            <c:ext xmlns:c16="http://schemas.microsoft.com/office/drawing/2014/chart" uri="{C3380CC4-5D6E-409C-BE32-E72D297353CC}">
              <c16:uniqueId val="{00000001-B814-42CD-9A37-CD1AFD6DC675}"/>
            </c:ext>
          </c:extLst>
        </c:ser>
        <c:dLbls>
          <c:showLegendKey val="0"/>
          <c:showVal val="0"/>
          <c:showCatName val="0"/>
          <c:showSerName val="0"/>
          <c:showPercent val="0"/>
          <c:showBubbleSize val="0"/>
        </c:dLbls>
        <c:marker val="1"/>
        <c:smooth val="0"/>
        <c:axId val="2072853887"/>
        <c:axId val="727181247"/>
      </c:lineChart>
      <c:catAx>
        <c:axId val="2072853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7181247"/>
        <c:crosses val="autoZero"/>
        <c:auto val="1"/>
        <c:lblAlgn val="ctr"/>
        <c:lblOffset val="100"/>
        <c:noMultiLvlLbl val="0"/>
      </c:catAx>
      <c:valAx>
        <c:axId val="727181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285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[cohorts.xlsx]Trend Duration!PivotTable2</c:name>
    <c:fmtId val="1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Trend Duration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5402559055118112"/>
          <c:w val="0.55704265091863514"/>
          <c:h val="0.39420202682997957"/>
        </c:manualLayout>
      </c:layout>
      <c:lineChart>
        <c:grouping val="standard"/>
        <c:varyColors val="0"/>
        <c:ser>
          <c:idx val="0"/>
          <c:order val="0"/>
          <c:tx>
            <c:strRef>
              <c:f>'Trend Duration'!$B$1</c:f>
              <c:strCache>
                <c:ptCount val="1"/>
                <c:pt idx="0">
                  <c:v>Sum of Duration Day 1</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'Trend Duration'!$A$2:$A$32</c:f>
              <c:strCache>
                <c:ptCount val="30"/>
                <c:pt idx="0">
                  <c:v>25-10-2023</c:v>
                </c:pt>
                <c:pt idx="1">
                  <c:v>26-10-2023</c:v>
                </c:pt>
                <c:pt idx="2">
                  <c:v>27-10-2023</c:v>
                </c:pt>
                <c:pt idx="3">
                  <c:v>28-10-2023</c:v>
                </c:pt>
                <c:pt idx="4">
                  <c:v>29-10-2023</c:v>
                </c:pt>
                <c:pt idx="5">
                  <c:v>30-10-2023</c:v>
                </c:pt>
                <c:pt idx="6">
                  <c:v>31-10-2023</c:v>
                </c:pt>
                <c:pt idx="7">
                  <c:v>01-11-2023</c:v>
                </c:pt>
                <c:pt idx="8">
                  <c:v>02-11-2023</c:v>
                </c:pt>
                <c:pt idx="9">
                  <c:v>03-11-2023</c:v>
                </c:pt>
                <c:pt idx="10">
                  <c:v>04-11-2023</c:v>
                </c:pt>
                <c:pt idx="11">
                  <c:v>05-11-2023</c:v>
                </c:pt>
                <c:pt idx="12">
                  <c:v>06-11-2023</c:v>
                </c:pt>
                <c:pt idx="13">
                  <c:v>07-11-2023</c:v>
                </c:pt>
                <c:pt idx="14">
                  <c:v>08-11-2023</c:v>
                </c:pt>
                <c:pt idx="15">
                  <c:v>09-11-2023</c:v>
                </c:pt>
                <c:pt idx="16">
                  <c:v>10-11-2023</c:v>
                </c:pt>
                <c:pt idx="17">
                  <c:v>11-11-2023</c:v>
                </c:pt>
                <c:pt idx="18">
                  <c:v>12-11-2023</c:v>
                </c:pt>
                <c:pt idx="19">
                  <c:v>13-11-2023</c:v>
                </c:pt>
                <c:pt idx="20">
                  <c:v>14-11-2023</c:v>
                </c:pt>
                <c:pt idx="21">
                  <c:v>15-11-2023</c:v>
                </c:pt>
                <c:pt idx="22">
                  <c:v>16-11-2023</c:v>
                </c:pt>
                <c:pt idx="23">
                  <c:v>17-11-2023</c:v>
                </c:pt>
                <c:pt idx="24">
                  <c:v>18-11-2023</c:v>
                </c:pt>
                <c:pt idx="25">
                  <c:v>19-11-2023</c:v>
                </c:pt>
                <c:pt idx="26">
                  <c:v>20-11-2023</c:v>
                </c:pt>
                <c:pt idx="27">
                  <c:v>21-11-2023</c:v>
                </c:pt>
                <c:pt idx="28">
                  <c:v>22-11-2023</c:v>
                </c:pt>
                <c:pt idx="29">
                  <c:v>23-11-2023</c:v>
                </c:pt>
              </c:strCache>
            </c:strRef>
          </c:cat>
          <c:val>
            <c:numRef>
              <c:f>'Trend Duration'!$B$2:$B$32</c:f>
              <c:numCache>
                <c:formatCode>General</c:formatCode>
                <c:ptCount val="30"/>
                <c:pt idx="0">
                  <c:v>202.1569767</c:v>
                </c:pt>
                <c:pt idx="1">
                  <c:v>228.63194440000001</c:v>
                </c:pt>
                <c:pt idx="2">
                  <c:v>227.1858407</c:v>
                </c:pt>
                <c:pt idx="3">
                  <c:v>261.07954549999999</c:v>
                </c:pt>
                <c:pt idx="4">
                  <c:v>182.56756759999999</c:v>
                </c:pt>
                <c:pt idx="5">
                  <c:v>240.54395600000001</c:v>
                </c:pt>
                <c:pt idx="6">
                  <c:v>184.19444440000001</c:v>
                </c:pt>
                <c:pt idx="7">
                  <c:v>154.3129252</c:v>
                </c:pt>
                <c:pt idx="8">
                  <c:v>188.53125</c:v>
                </c:pt>
                <c:pt idx="9">
                  <c:v>189.6893939</c:v>
                </c:pt>
                <c:pt idx="10">
                  <c:v>200.04464290000001</c:v>
                </c:pt>
                <c:pt idx="11">
                  <c:v>166.30555559999999</c:v>
                </c:pt>
                <c:pt idx="12">
                  <c:v>217.12560389999999</c:v>
                </c:pt>
                <c:pt idx="13">
                  <c:v>233.57923500000001</c:v>
                </c:pt>
                <c:pt idx="14">
                  <c:v>231.3507463</c:v>
                </c:pt>
                <c:pt idx="15">
                  <c:v>209.08396949999999</c:v>
                </c:pt>
                <c:pt idx="16">
                  <c:v>211.94318179999999</c:v>
                </c:pt>
                <c:pt idx="17">
                  <c:v>197.2619048</c:v>
                </c:pt>
                <c:pt idx="18">
                  <c:v>88.641025639999995</c:v>
                </c:pt>
                <c:pt idx="19">
                  <c:v>203.6291391</c:v>
                </c:pt>
                <c:pt idx="20">
                  <c:v>179.27586210000001</c:v>
                </c:pt>
                <c:pt idx="21">
                  <c:v>242.80769230000001</c:v>
                </c:pt>
                <c:pt idx="22">
                  <c:v>219.18709680000001</c:v>
                </c:pt>
                <c:pt idx="23">
                  <c:v>173.19266060000001</c:v>
                </c:pt>
                <c:pt idx="24">
                  <c:v>272.89999999999998</c:v>
                </c:pt>
                <c:pt idx="25">
                  <c:v>445.87234039999998</c:v>
                </c:pt>
                <c:pt idx="26">
                  <c:v>218.44117650000001</c:v>
                </c:pt>
                <c:pt idx="27">
                  <c:v>146.16748770000001</c:v>
                </c:pt>
                <c:pt idx="28">
                  <c:v>273.037037</c:v>
                </c:pt>
                <c:pt idx="29">
                  <c:v>59.047619050000002</c:v>
                </c:pt>
              </c:numCache>
            </c:numRef>
          </c:val>
          <c:smooth val="0"/>
          <c:extLst>
            <c:ext xmlns:c16="http://schemas.microsoft.com/office/drawing/2014/chart" uri="{C3380CC4-5D6E-409C-BE32-E72D297353CC}">
              <c16:uniqueId val="{00000000-BEA5-40AA-A93D-7DBFEE6083EB}"/>
            </c:ext>
          </c:extLst>
        </c:ser>
        <c:ser>
          <c:idx val="1"/>
          <c:order val="1"/>
          <c:tx>
            <c:strRef>
              <c:f>'Trend Duration'!$C$1</c:f>
              <c:strCache>
                <c:ptCount val="1"/>
                <c:pt idx="0">
                  <c:v>Sum of Duration Day 7</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'Trend Duration'!$A$2:$A$32</c:f>
              <c:strCache>
                <c:ptCount val="30"/>
                <c:pt idx="0">
                  <c:v>25-10-2023</c:v>
                </c:pt>
                <c:pt idx="1">
                  <c:v>26-10-2023</c:v>
                </c:pt>
                <c:pt idx="2">
                  <c:v>27-10-2023</c:v>
                </c:pt>
                <c:pt idx="3">
                  <c:v>28-10-2023</c:v>
                </c:pt>
                <c:pt idx="4">
                  <c:v>29-10-2023</c:v>
                </c:pt>
                <c:pt idx="5">
                  <c:v>30-10-2023</c:v>
                </c:pt>
                <c:pt idx="6">
                  <c:v>31-10-2023</c:v>
                </c:pt>
                <c:pt idx="7">
                  <c:v>01-11-2023</c:v>
                </c:pt>
                <c:pt idx="8">
                  <c:v>02-11-2023</c:v>
                </c:pt>
                <c:pt idx="9">
                  <c:v>03-11-2023</c:v>
                </c:pt>
                <c:pt idx="10">
                  <c:v>04-11-2023</c:v>
                </c:pt>
                <c:pt idx="11">
                  <c:v>05-11-2023</c:v>
                </c:pt>
                <c:pt idx="12">
                  <c:v>06-11-2023</c:v>
                </c:pt>
                <c:pt idx="13">
                  <c:v>07-11-2023</c:v>
                </c:pt>
                <c:pt idx="14">
                  <c:v>08-11-2023</c:v>
                </c:pt>
                <c:pt idx="15">
                  <c:v>09-11-2023</c:v>
                </c:pt>
                <c:pt idx="16">
                  <c:v>10-11-2023</c:v>
                </c:pt>
                <c:pt idx="17">
                  <c:v>11-11-2023</c:v>
                </c:pt>
                <c:pt idx="18">
                  <c:v>12-11-2023</c:v>
                </c:pt>
                <c:pt idx="19">
                  <c:v>13-11-2023</c:v>
                </c:pt>
                <c:pt idx="20">
                  <c:v>14-11-2023</c:v>
                </c:pt>
                <c:pt idx="21">
                  <c:v>15-11-2023</c:v>
                </c:pt>
                <c:pt idx="22">
                  <c:v>16-11-2023</c:v>
                </c:pt>
                <c:pt idx="23">
                  <c:v>17-11-2023</c:v>
                </c:pt>
                <c:pt idx="24">
                  <c:v>18-11-2023</c:v>
                </c:pt>
                <c:pt idx="25">
                  <c:v>19-11-2023</c:v>
                </c:pt>
                <c:pt idx="26">
                  <c:v>20-11-2023</c:v>
                </c:pt>
                <c:pt idx="27">
                  <c:v>21-11-2023</c:v>
                </c:pt>
                <c:pt idx="28">
                  <c:v>22-11-2023</c:v>
                </c:pt>
                <c:pt idx="29">
                  <c:v>23-11-2023</c:v>
                </c:pt>
              </c:strCache>
            </c:strRef>
          </c:cat>
          <c:val>
            <c:numRef>
              <c:f>'Trend Duration'!$C$2:$C$32</c:f>
              <c:numCache>
                <c:formatCode>General</c:formatCode>
                <c:ptCount val="30"/>
                <c:pt idx="0">
                  <c:v>162.5238095</c:v>
                </c:pt>
                <c:pt idx="1">
                  <c:v>258.14705880000002</c:v>
                </c:pt>
                <c:pt idx="2">
                  <c:v>233.55</c:v>
                </c:pt>
                <c:pt idx="3">
                  <c:v>167.35714290000001</c:v>
                </c:pt>
                <c:pt idx="4">
                  <c:v>304.35000000000002</c:v>
                </c:pt>
                <c:pt idx="5">
                  <c:v>210.9</c:v>
                </c:pt>
                <c:pt idx="6">
                  <c:v>223.46341459999999</c:v>
                </c:pt>
                <c:pt idx="7">
                  <c:v>180.6551724</c:v>
                </c:pt>
                <c:pt idx="8">
                  <c:v>223.13793100000001</c:v>
                </c:pt>
                <c:pt idx="9">
                  <c:v>81.705882349999996</c:v>
                </c:pt>
                <c:pt idx="10">
                  <c:v>169</c:v>
                </c:pt>
                <c:pt idx="11">
                  <c:v>92.2</c:v>
                </c:pt>
                <c:pt idx="12">
                  <c:v>159.54545450000001</c:v>
                </c:pt>
                <c:pt idx="13">
                  <c:v>144.08333329999999</c:v>
                </c:pt>
                <c:pt idx="14">
                  <c:v>282.5</c:v>
                </c:pt>
                <c:pt idx="15">
                  <c:v>98.097560979999997</c:v>
                </c:pt>
                <c:pt idx="16">
                  <c:v>129.4761905</c:v>
                </c:pt>
                <c:pt idx="17">
                  <c:v>64.083333330000002</c:v>
                </c:pt>
                <c:pt idx="18">
                  <c:v>124.9411765</c:v>
                </c:pt>
                <c:pt idx="19">
                  <c:v>223.0625</c:v>
                </c:pt>
                <c:pt idx="20">
                  <c:v>148.68</c:v>
                </c:pt>
                <c:pt idx="21">
                  <c:v>116.2380952</c:v>
                </c:pt>
                <c:pt idx="22">
                  <c:v>282.16666670000001</c:v>
                </c:pt>
                <c:pt idx="23">
                  <c:v>1.25</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1-BEA5-40AA-A93D-7DBFEE6083EB}"/>
            </c:ext>
          </c:extLst>
        </c:ser>
        <c:dLbls>
          <c:showLegendKey val="0"/>
          <c:showVal val="0"/>
          <c:showCatName val="0"/>
          <c:showSerName val="0"/>
          <c:showPercent val="0"/>
          <c:showBubbleSize val="0"/>
        </c:dLbls>
        <c:marker val="1"/>
        <c:smooth val="0"/>
        <c:axId val="2070683135"/>
        <c:axId val="1452854255"/>
      </c:lineChart>
      <c:catAx>
        <c:axId val="2070683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2854255"/>
        <c:crosses val="autoZero"/>
        <c:auto val="1"/>
        <c:lblAlgn val="ctr"/>
        <c:lblOffset val="100"/>
        <c:noMultiLvlLbl val="0"/>
      </c:catAx>
      <c:valAx>
        <c:axId val="1452854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068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[cohorts.xlsx]Weekly Avg of new vs returning !PivotTable5</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Weekly Avg of New Users Vs</a:t>
            </a:r>
            <a:r>
              <a:rPr lang="en-IN" baseline="0"/>
              <a:t> Returned Users</a:t>
            </a:r>
          </a:p>
        </c:rich>
      </c:tx>
      <c:layout>
        <c:manualLayout>
          <c:xMode val="edge"/>
          <c:yMode val="edge"/>
          <c:x val="0.13231233595800526"/>
          <c:y val="0.11934966462525518"/>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 Avg of new vs returning '!$B$3</c:f>
              <c:strCache>
                <c:ptCount val="1"/>
                <c:pt idx="0">
                  <c:v>Average of New users</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'Weekly Avg of new vs returning '!$A$4:$A$9</c:f>
              <c:strCache>
                <c:ptCount val="5"/>
                <c:pt idx="0">
                  <c:v>43</c:v>
                </c:pt>
                <c:pt idx="1">
                  <c:v>44</c:v>
                </c:pt>
                <c:pt idx="2">
                  <c:v>45</c:v>
                </c:pt>
                <c:pt idx="3">
                  <c:v>46</c:v>
                </c:pt>
                <c:pt idx="4">
                  <c:v>47</c:v>
                </c:pt>
              </c:strCache>
            </c:strRef>
          </c:cat>
          <c:val>
            <c:numRef>
              <c:f>'Weekly Avg of new vs returning '!$B$4:$B$9</c:f>
              <c:numCache>
                <c:formatCode>General</c:formatCode>
                <c:ptCount val="5"/>
                <c:pt idx="0">
                  <c:v>3157.75</c:v>
                </c:pt>
                <c:pt idx="1">
                  <c:v>3470.8571428571427</c:v>
                </c:pt>
                <c:pt idx="2">
                  <c:v>3437.2857142857142</c:v>
                </c:pt>
                <c:pt idx="3">
                  <c:v>2987</c:v>
                </c:pt>
                <c:pt idx="4">
                  <c:v>4129.6000000000004</c:v>
                </c:pt>
              </c:numCache>
            </c:numRef>
          </c:val>
          <c:smooth val="0"/>
          <c:extLst>
            <c:ext xmlns:c16="http://schemas.microsoft.com/office/drawing/2014/chart" uri="{C3380CC4-5D6E-409C-BE32-E72D297353CC}">
              <c16:uniqueId val="{00000000-0A61-4B64-8CD3-7D16C7C854CD}"/>
            </c:ext>
          </c:extLst>
        </c:ser>
        <c:ser>
          <c:idx val="1"/>
          <c:order val="1"/>
          <c:tx>
            <c:strRef>
              <c:f>'Weekly Avg of new vs returning '!$C$3</c:f>
              <c:strCache>
                <c:ptCount val="1"/>
                <c:pt idx="0">
                  <c:v>Average of Returning users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'Weekly Avg of new vs returning '!$A$4:$A$9</c:f>
              <c:strCache>
                <c:ptCount val="5"/>
                <c:pt idx="0">
                  <c:v>43</c:v>
                </c:pt>
                <c:pt idx="1">
                  <c:v>44</c:v>
                </c:pt>
                <c:pt idx="2">
                  <c:v>45</c:v>
                </c:pt>
                <c:pt idx="3">
                  <c:v>46</c:v>
                </c:pt>
                <c:pt idx="4">
                  <c:v>47</c:v>
                </c:pt>
              </c:strCache>
            </c:strRef>
          </c:cat>
          <c:val>
            <c:numRef>
              <c:f>'Weekly Avg of new vs returning '!$C$4:$C$9</c:f>
              <c:numCache>
                <c:formatCode>General</c:formatCode>
                <c:ptCount val="5"/>
                <c:pt idx="0">
                  <c:v>1314.25</c:v>
                </c:pt>
                <c:pt idx="1">
                  <c:v>1423.7142857142858</c:v>
                </c:pt>
                <c:pt idx="2">
                  <c:v>1337.7142857142858</c:v>
                </c:pt>
                <c:pt idx="3">
                  <c:v>1202.8571428571429</c:v>
                </c:pt>
                <c:pt idx="4">
                  <c:v>1515.8</c:v>
                </c:pt>
              </c:numCache>
            </c:numRef>
          </c:val>
          <c:smooth val="0"/>
          <c:extLst>
            <c:ext xmlns:c16="http://schemas.microsoft.com/office/drawing/2014/chart" uri="{C3380CC4-5D6E-409C-BE32-E72D297353CC}">
              <c16:uniqueId val="{00000001-0A61-4B64-8CD3-7D16C7C854CD}"/>
            </c:ext>
          </c:extLst>
        </c:ser>
        <c:dLbls>
          <c:showLegendKey val="0"/>
          <c:showVal val="0"/>
          <c:showCatName val="0"/>
          <c:showSerName val="0"/>
          <c:showPercent val="0"/>
          <c:showBubbleSize val="0"/>
        </c:dLbls>
        <c:marker val="1"/>
        <c:smooth val="0"/>
        <c:axId val="1450228527"/>
        <c:axId val="1405742559"/>
      </c:lineChart>
      <c:catAx>
        <c:axId val="1450228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5742559"/>
        <c:crosses val="autoZero"/>
        <c:auto val="1"/>
        <c:lblAlgn val="ctr"/>
        <c:lblOffset val="100"/>
        <c:noMultiLvlLbl val="0"/>
      </c:catAx>
      <c:valAx>
        <c:axId val="1405742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022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[cohorts.xlsx]Weekly Average Duration!PivotTable6</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Weekly</a:t>
            </a:r>
            <a:r>
              <a:rPr lang="en-IN" baseline="0"/>
              <a:t> Average Duration</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 Average Duration'!$B$3</c:f>
              <c:strCache>
                <c:ptCount val="1"/>
                <c:pt idx="0">
                  <c:v>Average of Duration Day 1</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'Weekly Average Duration'!$A$4:$A$9</c:f>
              <c:strCache>
                <c:ptCount val="5"/>
                <c:pt idx="0">
                  <c:v>43</c:v>
                </c:pt>
                <c:pt idx="1">
                  <c:v>44</c:v>
                </c:pt>
                <c:pt idx="2">
                  <c:v>45</c:v>
                </c:pt>
                <c:pt idx="3">
                  <c:v>46</c:v>
                </c:pt>
                <c:pt idx="4">
                  <c:v>47</c:v>
                </c:pt>
              </c:strCache>
            </c:strRef>
          </c:cat>
          <c:val>
            <c:numRef>
              <c:f>'Weekly Average Duration'!$B$4:$B$9</c:f>
              <c:numCache>
                <c:formatCode>General</c:formatCode>
                <c:ptCount val="5"/>
                <c:pt idx="0">
                  <c:v>229.763576825</c:v>
                </c:pt>
                <c:pt idx="1">
                  <c:v>191.4120257142857</c:v>
                </c:pt>
                <c:pt idx="2">
                  <c:v>209.52145669999999</c:v>
                </c:pt>
                <c:pt idx="3">
                  <c:v>197.09049664857139</c:v>
                </c:pt>
                <c:pt idx="4">
                  <c:v>228.51313213000003</c:v>
                </c:pt>
              </c:numCache>
            </c:numRef>
          </c:val>
          <c:smooth val="0"/>
          <c:extLst>
            <c:ext xmlns:c16="http://schemas.microsoft.com/office/drawing/2014/chart" uri="{C3380CC4-5D6E-409C-BE32-E72D297353CC}">
              <c16:uniqueId val="{00000000-C027-4449-ACC7-E865A0E6D490}"/>
            </c:ext>
          </c:extLst>
        </c:ser>
        <c:ser>
          <c:idx val="1"/>
          <c:order val="1"/>
          <c:tx>
            <c:strRef>
              <c:f>'Weekly Average Duration'!$C$3</c:f>
              <c:strCache>
                <c:ptCount val="1"/>
                <c:pt idx="0">
                  <c:v>Average of Duration Day 7</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'Weekly Average Duration'!$A$4:$A$9</c:f>
              <c:strCache>
                <c:ptCount val="5"/>
                <c:pt idx="0">
                  <c:v>43</c:v>
                </c:pt>
                <c:pt idx="1">
                  <c:v>44</c:v>
                </c:pt>
                <c:pt idx="2">
                  <c:v>45</c:v>
                </c:pt>
                <c:pt idx="3">
                  <c:v>46</c:v>
                </c:pt>
                <c:pt idx="4">
                  <c:v>47</c:v>
                </c:pt>
              </c:strCache>
            </c:strRef>
          </c:cat>
          <c:val>
            <c:numRef>
              <c:f>'Weekly Average Duration'!$C$4:$C$9</c:f>
              <c:numCache>
                <c:formatCode>General</c:formatCode>
                <c:ptCount val="5"/>
                <c:pt idx="0">
                  <c:v>205.39450280000003</c:v>
                </c:pt>
                <c:pt idx="1">
                  <c:v>199.03034290714282</c:v>
                </c:pt>
                <c:pt idx="2">
                  <c:v>138.56941037285713</c:v>
                </c:pt>
                <c:pt idx="3">
                  <c:v>128.04834834285717</c:v>
                </c:pt>
                <c:pt idx="4">
                  <c:v>0</c:v>
                </c:pt>
              </c:numCache>
            </c:numRef>
          </c:val>
          <c:smooth val="0"/>
          <c:extLst>
            <c:ext xmlns:c16="http://schemas.microsoft.com/office/drawing/2014/chart" uri="{C3380CC4-5D6E-409C-BE32-E72D297353CC}">
              <c16:uniqueId val="{00000001-C027-4449-ACC7-E865A0E6D490}"/>
            </c:ext>
          </c:extLst>
        </c:ser>
        <c:dLbls>
          <c:showLegendKey val="0"/>
          <c:showVal val="0"/>
          <c:showCatName val="0"/>
          <c:showSerName val="0"/>
          <c:showPercent val="0"/>
          <c:showBubbleSize val="0"/>
        </c:dLbls>
        <c:marker val="1"/>
        <c:smooth val="0"/>
        <c:axId val="1414002575"/>
        <c:axId val="1454963375"/>
      </c:lineChart>
      <c:catAx>
        <c:axId val="14140025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4963375"/>
        <c:crosses val="autoZero"/>
        <c:auto val="1"/>
        <c:lblAlgn val="ctr"/>
        <c:lblOffset val="100"/>
        <c:noMultiLvlLbl val="0"/>
      </c:catAx>
      <c:valAx>
        <c:axId val="1454963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400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[cohorts.xlsx]New Users and Return Users!PivotTable1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New users</a:t>
            </a:r>
            <a:r>
              <a:rPr lang="en-IN" baseline="0"/>
              <a:t> and Return Users </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35388395599485"/>
          <c:y val="0.13394050286795089"/>
          <c:w val="0.54544591500530515"/>
          <c:h val="0.54411504697683022"/>
        </c:manualLayout>
      </c:layout>
      <c:lineChart>
        <c:grouping val="stacked"/>
        <c:varyColors val="0"/>
        <c:ser>
          <c:idx val="0"/>
          <c:order val="0"/>
          <c:tx>
            <c:strRef>
              <c:f>'New Users and Return Users'!$B$3</c:f>
              <c:strCache>
                <c:ptCount val="1"/>
                <c:pt idx="0">
                  <c:v>Sum of Returning users</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'New Users and Return Users'!$A$4:$A$34</c:f>
              <c:strCache>
                <c:ptCount val="30"/>
                <c:pt idx="0">
                  <c:v>25-10-2023</c:v>
                </c:pt>
                <c:pt idx="1">
                  <c:v>26-10-2023</c:v>
                </c:pt>
                <c:pt idx="2">
                  <c:v>27-10-2023</c:v>
                </c:pt>
                <c:pt idx="3">
                  <c:v>28-10-2023</c:v>
                </c:pt>
                <c:pt idx="4">
                  <c:v>29-10-2023</c:v>
                </c:pt>
                <c:pt idx="5">
                  <c:v>30-10-2023</c:v>
                </c:pt>
                <c:pt idx="6">
                  <c:v>31-10-2023</c:v>
                </c:pt>
                <c:pt idx="7">
                  <c:v>01-11-2023</c:v>
                </c:pt>
                <c:pt idx="8">
                  <c:v>02-11-2023</c:v>
                </c:pt>
                <c:pt idx="9">
                  <c:v>03-11-2023</c:v>
                </c:pt>
                <c:pt idx="10">
                  <c:v>04-11-2023</c:v>
                </c:pt>
                <c:pt idx="11">
                  <c:v>05-11-2023</c:v>
                </c:pt>
                <c:pt idx="12">
                  <c:v>06-11-2023</c:v>
                </c:pt>
                <c:pt idx="13">
                  <c:v>07-11-2023</c:v>
                </c:pt>
                <c:pt idx="14">
                  <c:v>08-11-2023</c:v>
                </c:pt>
                <c:pt idx="15">
                  <c:v>09-11-2023</c:v>
                </c:pt>
                <c:pt idx="16">
                  <c:v>10-11-2023</c:v>
                </c:pt>
                <c:pt idx="17">
                  <c:v>11-11-2023</c:v>
                </c:pt>
                <c:pt idx="18">
                  <c:v>12-11-2023</c:v>
                </c:pt>
                <c:pt idx="19">
                  <c:v>13-11-2023</c:v>
                </c:pt>
                <c:pt idx="20">
                  <c:v>14-11-2023</c:v>
                </c:pt>
                <c:pt idx="21">
                  <c:v>15-11-2023</c:v>
                </c:pt>
                <c:pt idx="22">
                  <c:v>16-11-2023</c:v>
                </c:pt>
                <c:pt idx="23">
                  <c:v>17-11-2023</c:v>
                </c:pt>
                <c:pt idx="24">
                  <c:v>18-11-2023</c:v>
                </c:pt>
                <c:pt idx="25">
                  <c:v>19-11-2023</c:v>
                </c:pt>
                <c:pt idx="26">
                  <c:v>20-11-2023</c:v>
                </c:pt>
                <c:pt idx="27">
                  <c:v>21-11-2023</c:v>
                </c:pt>
                <c:pt idx="28">
                  <c:v>22-11-2023</c:v>
                </c:pt>
                <c:pt idx="29">
                  <c:v>23-11-2023</c:v>
                </c:pt>
              </c:strCache>
            </c:strRef>
          </c:cat>
          <c:val>
            <c:numRef>
              <c:f>'New Users and Return Users'!$B$4:$B$34</c:f>
              <c:numCache>
                <c:formatCode>General</c:formatCode>
                <c:ptCount val="30"/>
                <c:pt idx="0">
                  <c:v>1437</c:v>
                </c:pt>
                <c:pt idx="1">
                  <c:v>1554</c:v>
                </c:pt>
                <c:pt idx="2">
                  <c:v>1288</c:v>
                </c:pt>
                <c:pt idx="3">
                  <c:v>978</c:v>
                </c:pt>
                <c:pt idx="4">
                  <c:v>1082</c:v>
                </c:pt>
                <c:pt idx="5">
                  <c:v>1532</c:v>
                </c:pt>
                <c:pt idx="6">
                  <c:v>1603</c:v>
                </c:pt>
                <c:pt idx="7">
                  <c:v>1538</c:v>
                </c:pt>
                <c:pt idx="8">
                  <c:v>1540</c:v>
                </c:pt>
                <c:pt idx="9">
                  <c:v>1545</c:v>
                </c:pt>
                <c:pt idx="10">
                  <c:v>1126</c:v>
                </c:pt>
                <c:pt idx="11">
                  <c:v>1148</c:v>
                </c:pt>
                <c:pt idx="12">
                  <c:v>1568</c:v>
                </c:pt>
                <c:pt idx="13">
                  <c:v>1693</c:v>
                </c:pt>
                <c:pt idx="14">
                  <c:v>1446</c:v>
                </c:pt>
                <c:pt idx="15">
                  <c:v>1353</c:v>
                </c:pt>
                <c:pt idx="16">
                  <c:v>1226</c:v>
                </c:pt>
                <c:pt idx="17">
                  <c:v>930</c:v>
                </c:pt>
                <c:pt idx="18">
                  <c:v>784</c:v>
                </c:pt>
                <c:pt idx="19">
                  <c:v>1120</c:v>
                </c:pt>
                <c:pt idx="20">
                  <c:v>1358</c:v>
                </c:pt>
                <c:pt idx="21">
                  <c:v>1288</c:v>
                </c:pt>
                <c:pt idx="22">
                  <c:v>1418</c:v>
                </c:pt>
                <c:pt idx="23">
                  <c:v>1354</c:v>
                </c:pt>
                <c:pt idx="24">
                  <c:v>1098</c:v>
                </c:pt>
                <c:pt idx="25">
                  <c:v>1114</c:v>
                </c:pt>
                <c:pt idx="26">
                  <c:v>1630</c:v>
                </c:pt>
                <c:pt idx="27">
                  <c:v>1632</c:v>
                </c:pt>
                <c:pt idx="28">
                  <c:v>1766</c:v>
                </c:pt>
                <c:pt idx="29">
                  <c:v>1437</c:v>
                </c:pt>
              </c:numCache>
            </c:numRef>
          </c:val>
          <c:smooth val="0"/>
          <c:extLst>
            <c:ext xmlns:c16="http://schemas.microsoft.com/office/drawing/2014/chart" uri="{C3380CC4-5D6E-409C-BE32-E72D297353CC}">
              <c16:uniqueId val="{00000000-91ED-4D76-AC2E-7BB8D40E4AA1}"/>
            </c:ext>
          </c:extLst>
        </c:ser>
        <c:ser>
          <c:idx val="1"/>
          <c:order val="1"/>
          <c:tx>
            <c:strRef>
              <c:f>'New Users and Return Users'!$C$3</c:f>
              <c:strCache>
                <c:ptCount val="1"/>
                <c:pt idx="0">
                  <c:v>Sum of New users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'New Users and Return Users'!$A$4:$A$34</c:f>
              <c:strCache>
                <c:ptCount val="30"/>
                <c:pt idx="0">
                  <c:v>25-10-2023</c:v>
                </c:pt>
                <c:pt idx="1">
                  <c:v>26-10-2023</c:v>
                </c:pt>
                <c:pt idx="2">
                  <c:v>27-10-2023</c:v>
                </c:pt>
                <c:pt idx="3">
                  <c:v>28-10-2023</c:v>
                </c:pt>
                <c:pt idx="4">
                  <c:v>29-10-2023</c:v>
                </c:pt>
                <c:pt idx="5">
                  <c:v>30-10-2023</c:v>
                </c:pt>
                <c:pt idx="6">
                  <c:v>31-10-2023</c:v>
                </c:pt>
                <c:pt idx="7">
                  <c:v>01-11-2023</c:v>
                </c:pt>
                <c:pt idx="8">
                  <c:v>02-11-2023</c:v>
                </c:pt>
                <c:pt idx="9">
                  <c:v>03-11-2023</c:v>
                </c:pt>
                <c:pt idx="10">
                  <c:v>04-11-2023</c:v>
                </c:pt>
                <c:pt idx="11">
                  <c:v>05-11-2023</c:v>
                </c:pt>
                <c:pt idx="12">
                  <c:v>06-11-2023</c:v>
                </c:pt>
                <c:pt idx="13">
                  <c:v>07-11-2023</c:v>
                </c:pt>
                <c:pt idx="14">
                  <c:v>08-11-2023</c:v>
                </c:pt>
                <c:pt idx="15">
                  <c:v>09-11-2023</c:v>
                </c:pt>
                <c:pt idx="16">
                  <c:v>10-11-2023</c:v>
                </c:pt>
                <c:pt idx="17">
                  <c:v>11-11-2023</c:v>
                </c:pt>
                <c:pt idx="18">
                  <c:v>12-11-2023</c:v>
                </c:pt>
                <c:pt idx="19">
                  <c:v>13-11-2023</c:v>
                </c:pt>
                <c:pt idx="20">
                  <c:v>14-11-2023</c:v>
                </c:pt>
                <c:pt idx="21">
                  <c:v>15-11-2023</c:v>
                </c:pt>
                <c:pt idx="22">
                  <c:v>16-11-2023</c:v>
                </c:pt>
                <c:pt idx="23">
                  <c:v>17-11-2023</c:v>
                </c:pt>
                <c:pt idx="24">
                  <c:v>18-11-2023</c:v>
                </c:pt>
                <c:pt idx="25">
                  <c:v>19-11-2023</c:v>
                </c:pt>
                <c:pt idx="26">
                  <c:v>20-11-2023</c:v>
                </c:pt>
                <c:pt idx="27">
                  <c:v>21-11-2023</c:v>
                </c:pt>
                <c:pt idx="28">
                  <c:v>22-11-2023</c:v>
                </c:pt>
                <c:pt idx="29">
                  <c:v>23-11-2023</c:v>
                </c:pt>
              </c:strCache>
            </c:strRef>
          </c:cat>
          <c:val>
            <c:numRef>
              <c:f>'New Users and Return Users'!$C$4:$C$34</c:f>
              <c:numCache>
                <c:formatCode>General</c:formatCode>
                <c:ptCount val="30"/>
                <c:pt idx="0">
                  <c:v>3461</c:v>
                </c:pt>
                <c:pt idx="1">
                  <c:v>3777</c:v>
                </c:pt>
                <c:pt idx="2">
                  <c:v>3100</c:v>
                </c:pt>
                <c:pt idx="3">
                  <c:v>2293</c:v>
                </c:pt>
                <c:pt idx="4">
                  <c:v>2678</c:v>
                </c:pt>
                <c:pt idx="5">
                  <c:v>3748</c:v>
                </c:pt>
                <c:pt idx="6">
                  <c:v>3943</c:v>
                </c:pt>
                <c:pt idx="7">
                  <c:v>3568</c:v>
                </c:pt>
                <c:pt idx="8">
                  <c:v>3871</c:v>
                </c:pt>
                <c:pt idx="9">
                  <c:v>3772</c:v>
                </c:pt>
                <c:pt idx="10">
                  <c:v>2716</c:v>
                </c:pt>
                <c:pt idx="11">
                  <c:v>2907</c:v>
                </c:pt>
                <c:pt idx="12">
                  <c:v>4121</c:v>
                </c:pt>
                <c:pt idx="13">
                  <c:v>4394</c:v>
                </c:pt>
                <c:pt idx="14">
                  <c:v>3846</c:v>
                </c:pt>
                <c:pt idx="15">
                  <c:v>3426</c:v>
                </c:pt>
                <c:pt idx="16">
                  <c:v>3069</c:v>
                </c:pt>
                <c:pt idx="17">
                  <c:v>2298</c:v>
                </c:pt>
                <c:pt idx="18">
                  <c:v>1929</c:v>
                </c:pt>
                <c:pt idx="19">
                  <c:v>3069</c:v>
                </c:pt>
                <c:pt idx="20">
                  <c:v>3714</c:v>
                </c:pt>
                <c:pt idx="21">
                  <c:v>3135</c:v>
                </c:pt>
                <c:pt idx="22">
                  <c:v>3327</c:v>
                </c:pt>
                <c:pt idx="23">
                  <c:v>3194</c:v>
                </c:pt>
                <c:pt idx="24">
                  <c:v>2541</c:v>
                </c:pt>
                <c:pt idx="25">
                  <c:v>3577</c:v>
                </c:pt>
                <c:pt idx="26">
                  <c:v>4790</c:v>
                </c:pt>
                <c:pt idx="27">
                  <c:v>4197</c:v>
                </c:pt>
                <c:pt idx="28">
                  <c:v>4304</c:v>
                </c:pt>
                <c:pt idx="29">
                  <c:v>3780</c:v>
                </c:pt>
              </c:numCache>
            </c:numRef>
          </c:val>
          <c:smooth val="0"/>
          <c:extLst>
            <c:ext xmlns:c16="http://schemas.microsoft.com/office/drawing/2014/chart" uri="{C3380CC4-5D6E-409C-BE32-E72D297353CC}">
              <c16:uniqueId val="{00000001-91ED-4D76-AC2E-7BB8D40E4AA1}"/>
            </c:ext>
          </c:extLst>
        </c:ser>
        <c:dLbls>
          <c:showLegendKey val="0"/>
          <c:showVal val="0"/>
          <c:showCatName val="0"/>
          <c:showSerName val="0"/>
          <c:showPercent val="0"/>
          <c:showBubbleSize val="0"/>
        </c:dLbls>
        <c:marker val="1"/>
        <c:smooth val="0"/>
        <c:axId val="2072853887"/>
        <c:axId val="727181247"/>
      </c:lineChart>
      <c:catAx>
        <c:axId val="2072853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7181247"/>
        <c:crosses val="autoZero"/>
        <c:auto val="1"/>
        <c:lblAlgn val="ctr"/>
        <c:lblOffset val="100"/>
        <c:noMultiLvlLbl val="0"/>
      </c:catAx>
      <c:valAx>
        <c:axId val="727181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285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size">
        <cx:f dir="row">_xlchart.v1.0</cx:f>
      </cx:numDim>
    </cx:data>
    <cx:data id="1">
      <cx:numDim type="size">
        <cx:f dir="row">_xlchart.v1.1</cx:f>
      </cx:numDim>
    </cx:data>
    <cx:data id="2">
      <cx:numDim type="size">
        <cx:f dir="row">_xlchart.v1.2</cx:f>
      </cx:numDim>
    </cx:data>
    <cx:data id="3">
      <cx:numDim type="size">
        <cx:f dir="row">_xlchart.v1.3</cx:f>
      </cx:numDim>
    </cx:data>
    <cx:data id="4">
      <cx:numDim type="size">
        <cx:f dir="row">_xlchart.v1.4</cx:f>
      </cx:numDim>
    </cx:data>
  </cx:chartData>
  <cx:chart>
    <cx:title pos="t" align="ctr" overlay="0">
      <cx:tx>
        <cx:txData>
          <cx:v>Cohort Analysis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Cohort Analysis</a:t>
          </a:r>
        </a:p>
      </cx:txPr>
    </cx:title>
    <cx:plotArea>
      <cx:plotAreaRegion>
        <cx:series layoutId="treemap" uniqueId="{FB2E025E-6EC1-4343-A748-C696533ACCF3}" formatIdx="0">
          <cx:dataLabels pos="inEnd">
            <cx:visibility seriesName="0" categoryName="1" value="0"/>
          </cx:dataLabels>
          <cx:dataId val="0"/>
          <cx:layoutPr>
            <cx:parentLabelLayout val="overlapping"/>
          </cx:layoutPr>
        </cx:series>
        <cx:series layoutId="treemap" hidden="1" uniqueId="{2EF6B5D7-8594-4467-A802-E87E603A4EF0}" formatIdx="1">
          <cx:dataLabels pos="inEnd">
            <cx:visibility seriesName="0" categoryName="1" value="0"/>
          </cx:dataLabels>
          <cx:dataId val="1"/>
          <cx:layoutPr>
            <cx:parentLabelLayout val="overlapping"/>
          </cx:layoutPr>
        </cx:series>
        <cx:series layoutId="treemap" hidden="1" uniqueId="{E82656F2-91EB-4A98-AA74-623D70DCBDA3}" formatIdx="2">
          <cx:dataLabels pos="inEnd">
            <cx:visibility seriesName="0" categoryName="1" value="0"/>
          </cx:dataLabels>
          <cx:dataId val="2"/>
          <cx:layoutPr>
            <cx:parentLabelLayout val="overlapping"/>
          </cx:layoutPr>
        </cx:series>
        <cx:series layoutId="treemap" hidden="1" uniqueId="{4C8E7071-8F91-486F-9FDE-61A346F32A82}" formatIdx="3">
          <cx:dataLabels pos="inEnd">
            <cx:visibility seriesName="0" categoryName="1" value="0"/>
          </cx:dataLabels>
          <cx:dataId val="3"/>
          <cx:layoutPr>
            <cx:parentLabelLayout val="overlapping"/>
          </cx:layoutPr>
        </cx:series>
        <cx:series layoutId="treemap" hidden="1" uniqueId="{E79BF42F-E1D9-4B9C-AAE8-06AFCF22A6AF}" formatIdx="4">
          <cx:dataLabels pos="inEnd">
            <cx:visibility seriesName="0" categoryName="1" value="0"/>
          </cx:dataLabels>
          <cx:dataId val="4"/>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size">
        <cx:f dir="row">_xlchart.v1.5</cx:f>
      </cx:numDim>
    </cx:data>
    <cx:data id="1">
      <cx:numDim type="size">
        <cx:f dir="row">_xlchart.v1.6</cx:f>
      </cx:numDim>
    </cx:data>
    <cx:data id="2">
      <cx:numDim type="size">
        <cx:f dir="row">_xlchart.v1.7</cx:f>
      </cx:numDim>
    </cx:data>
    <cx:data id="3">
      <cx:numDim type="size">
        <cx:f dir="row">_xlchart.v1.8</cx:f>
      </cx:numDim>
    </cx:data>
    <cx:data id="4">
      <cx:numDim type="size">
        <cx:f dir="row">_xlchart.v1.9</cx:f>
      </cx:numDim>
    </cx:data>
  </cx:chartData>
  <cx:chart>
    <cx:title pos="t" align="ctr" overlay="0">
      <cx:tx>
        <cx:txData>
          <cx:v>Cohort Analysis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Cohort Analysis</a:t>
          </a:r>
        </a:p>
      </cx:txPr>
    </cx:title>
    <cx:plotArea>
      <cx:plotAreaRegion>
        <cx:series layoutId="treemap" uniqueId="{FB2E025E-6EC1-4343-A748-C696533ACCF3}" formatIdx="0">
          <cx:dataLabels pos="inEnd">
            <cx:visibility seriesName="0" categoryName="1" value="0"/>
          </cx:dataLabels>
          <cx:dataId val="0"/>
          <cx:layoutPr>
            <cx:parentLabelLayout val="overlapping"/>
          </cx:layoutPr>
        </cx:series>
        <cx:series layoutId="treemap" hidden="1" uniqueId="{2EF6B5D7-8594-4467-A802-E87E603A4EF0}" formatIdx="1">
          <cx:dataLabels pos="inEnd">
            <cx:visibility seriesName="0" categoryName="1" value="0"/>
          </cx:dataLabels>
          <cx:dataId val="1"/>
          <cx:layoutPr>
            <cx:parentLabelLayout val="overlapping"/>
          </cx:layoutPr>
        </cx:series>
        <cx:series layoutId="treemap" hidden="1" uniqueId="{E82656F2-91EB-4A98-AA74-623D70DCBDA3}" formatIdx="2">
          <cx:dataLabels pos="inEnd">
            <cx:visibility seriesName="0" categoryName="1" value="0"/>
          </cx:dataLabels>
          <cx:dataId val="2"/>
          <cx:layoutPr>
            <cx:parentLabelLayout val="overlapping"/>
          </cx:layoutPr>
        </cx:series>
        <cx:series layoutId="treemap" hidden="1" uniqueId="{4C8E7071-8F91-486F-9FDE-61A346F32A82}" formatIdx="3">
          <cx:dataLabels pos="inEnd">
            <cx:visibility seriesName="0" categoryName="1" value="0"/>
          </cx:dataLabels>
          <cx:dataId val="3"/>
          <cx:layoutPr>
            <cx:parentLabelLayout val="overlapping"/>
          </cx:layoutPr>
        </cx:series>
        <cx:series layoutId="treemap" hidden="1" uniqueId="{E79BF42F-E1D9-4B9C-AAE8-06AFCF22A6AF}" formatIdx="4">
          <cx:dataLabels pos="inEnd">
            <cx:visibility seriesName="0" categoryName="1" value="0"/>
          </cx:dataLabels>
          <cx:dataId val="4"/>
          <cx:layoutPr>
            <cx:parentLabelLayout val="overlapping"/>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size">
        <cx:f dir="row">_xlchart.v1.10</cx:f>
      </cx:numDim>
    </cx:data>
    <cx:data id="1">
      <cx:numDim type="size">
        <cx:f dir="row">_xlchart.v1.11</cx:f>
      </cx:numDim>
    </cx:data>
    <cx:data id="2">
      <cx:numDim type="size">
        <cx:f dir="row">_xlchart.v1.12</cx:f>
      </cx:numDim>
    </cx:data>
    <cx:data id="3">
      <cx:numDim type="size">
        <cx:f dir="row">_xlchart.v1.13</cx:f>
      </cx:numDim>
    </cx:data>
    <cx:data id="4">
      <cx:numDim type="size">
        <cx:f dir="row">_xlchart.v1.14</cx:f>
      </cx:numDim>
    </cx:data>
  </cx:chartData>
  <cx:chart>
    <cx:title pos="t" align="ctr" overlay="0"/>
    <cx:plotArea>
      <cx:plotAreaRegion>
        <cx:series layoutId="treemap" uniqueId="{BC8400FF-6B8E-42FC-B576-2A1752872B9A}" formatIdx="0">
          <cx:dataLabels pos="inEnd">
            <cx:visibility seriesName="0" categoryName="1" value="0"/>
          </cx:dataLabels>
          <cx:dataId val="0"/>
          <cx:layoutPr>
            <cx:parentLabelLayout val="overlapping"/>
          </cx:layoutPr>
        </cx:series>
        <cx:series layoutId="treemap" hidden="1" uniqueId="{93BC96C6-26AE-44E7-8334-CF704DE25FBF}" formatIdx="1">
          <cx:dataLabels pos="inEnd">
            <cx:visibility seriesName="0" categoryName="1" value="0"/>
          </cx:dataLabels>
          <cx:dataId val="1"/>
          <cx:layoutPr>
            <cx:parentLabelLayout val="overlapping"/>
          </cx:layoutPr>
        </cx:series>
        <cx:series layoutId="treemap" hidden="1" uniqueId="{2B8E581C-08E4-42B5-BA63-E8752286F62F}" formatIdx="2">
          <cx:dataLabels pos="inEnd">
            <cx:visibility seriesName="0" categoryName="1" value="0"/>
          </cx:dataLabels>
          <cx:dataId val="2"/>
          <cx:layoutPr>
            <cx:parentLabelLayout val="overlapping"/>
          </cx:layoutPr>
        </cx:series>
        <cx:series layoutId="treemap" hidden="1" uniqueId="{FFA192EC-5A30-4C2A-A4D4-F070F5377AEA}" formatIdx="3">
          <cx:dataLabels pos="inEnd">
            <cx:visibility seriesName="0" categoryName="1" value="0"/>
          </cx:dataLabels>
          <cx:dataId val="3"/>
          <cx:layoutPr>
            <cx:parentLabelLayout val="overlapping"/>
          </cx:layoutPr>
        </cx:series>
        <cx:series layoutId="treemap" hidden="1" uniqueId="{0494E5F7-5E11-4ADD-A1E0-35ED8CB55435}" formatIdx="4">
          <cx:dataLabels pos="inEnd">
            <cx:visibility seriesName="0" categoryName="1" value="0"/>
          </cx:dataLabels>
          <cx:dataId val="4"/>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396240</xdr:colOff>
      <xdr:row>15</xdr:row>
      <xdr:rowOff>167640</xdr:rowOff>
    </xdr:from>
    <xdr:to>
      <xdr:col>10</xdr:col>
      <xdr:colOff>388620</xdr:colOff>
      <xdr:row>27</xdr:row>
      <xdr:rowOff>175260</xdr:rowOff>
    </xdr:to>
    <xdr:graphicFrame macro="">
      <xdr:nvGraphicFramePr>
        <xdr:cNvPr id="2" name="Chart 1">
          <a:extLst>
            <a:ext uri="{FF2B5EF4-FFF2-40B4-BE49-F238E27FC236}">
              <a16:creationId xmlns:a16="http://schemas.microsoft.com/office/drawing/2014/main" id="{FD09D33B-73A9-4643-A4D6-78933E739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495300</xdr:colOff>
      <xdr:row>15</xdr:row>
      <xdr:rowOff>144780</xdr:rowOff>
    </xdr:from>
    <xdr:to>
      <xdr:col>16</xdr:col>
      <xdr:colOff>480060</xdr:colOff>
      <xdr:row>28</xdr:row>
      <xdr:rowOff>15240</xdr:rowOff>
    </xdr:to>
    <xdr:graphicFrame macro="">
      <xdr:nvGraphicFramePr>
        <xdr:cNvPr id="3" name="Chart 2">
          <a:extLst>
            <a:ext uri="{FF2B5EF4-FFF2-40B4-BE49-F238E27FC236}">
              <a16:creationId xmlns:a16="http://schemas.microsoft.com/office/drawing/2014/main" id="{2D483E89-8BAD-4BA4-89C2-FB2D8A08A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411480</xdr:colOff>
      <xdr:row>2</xdr:row>
      <xdr:rowOff>38100</xdr:rowOff>
    </xdr:from>
    <xdr:to>
      <xdr:col>10</xdr:col>
      <xdr:colOff>350520</xdr:colOff>
      <xdr:row>14</xdr:row>
      <xdr:rowOff>99060</xdr:rowOff>
    </xdr:to>
    <xdr:graphicFrame macro="">
      <xdr:nvGraphicFramePr>
        <xdr:cNvPr id="4" name="Chart 3">
          <a:extLst>
            <a:ext uri="{FF2B5EF4-FFF2-40B4-BE49-F238E27FC236}">
              <a16:creationId xmlns:a16="http://schemas.microsoft.com/office/drawing/2014/main" id="{1FACB434-4370-48CF-885A-F1880B128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xdr:row>
      <xdr:rowOff>22860</xdr:rowOff>
    </xdr:from>
    <xdr:to>
      <xdr:col>16</xdr:col>
      <xdr:colOff>556260</xdr:colOff>
      <xdr:row>14</xdr:row>
      <xdr:rowOff>76200</xdr:rowOff>
    </xdr:to>
    <xdr:graphicFrame macro="">
      <xdr:nvGraphicFramePr>
        <xdr:cNvPr id="5" name="Chart 4">
          <a:extLst>
            <a:ext uri="{FF2B5EF4-FFF2-40B4-BE49-F238E27FC236}">
              <a16:creationId xmlns:a16="http://schemas.microsoft.com/office/drawing/2014/main" id="{764D2979-E04E-4B57-9966-BE6C1C9B4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601980</xdr:colOff>
      <xdr:row>28</xdr:row>
      <xdr:rowOff>38100</xdr:rowOff>
    </xdr:from>
    <xdr:to>
      <xdr:col>15</xdr:col>
      <xdr:colOff>365760</xdr:colOff>
      <xdr:row>43</xdr:row>
      <xdr:rowOff>38100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909D521-B323-4CE7-8B65-BA7EC05543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869180" y="5372100"/>
              <a:ext cx="464058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541020</xdr:colOff>
      <xdr:row>43</xdr:row>
      <xdr:rowOff>160020</xdr:rowOff>
    </xdr:from>
    <xdr:to>
      <xdr:col>11</xdr:col>
      <xdr:colOff>0</xdr:colOff>
      <xdr:row>58</xdr:row>
      <xdr:rowOff>121920</xdr:rowOff>
    </xdr:to>
    <xdr:graphicFrame macro="">
      <xdr:nvGraphicFramePr>
        <xdr:cNvPr id="7" name="Chart 6">
          <a:extLst>
            <a:ext uri="{FF2B5EF4-FFF2-40B4-BE49-F238E27FC236}">
              <a16:creationId xmlns:a16="http://schemas.microsoft.com/office/drawing/2014/main" id="{88162046-8E80-41E7-92BA-855C38D8F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198120</xdr:colOff>
      <xdr:row>43</xdr:row>
      <xdr:rowOff>167640</xdr:rowOff>
    </xdr:from>
    <xdr:to>
      <xdr:col>17</xdr:col>
      <xdr:colOff>342900</xdr:colOff>
      <xdr:row>58</xdr:row>
      <xdr:rowOff>76200</xdr:rowOff>
    </xdr:to>
    <xdr:graphicFrame macro="">
      <xdr:nvGraphicFramePr>
        <xdr:cNvPr id="8" name="Chart 7">
          <a:extLst>
            <a:ext uri="{FF2B5EF4-FFF2-40B4-BE49-F238E27FC236}">
              <a16:creationId xmlns:a16="http://schemas.microsoft.com/office/drawing/2014/main" id="{AB95B31B-E832-4CA5-9F94-35AA8541A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327660</xdr:colOff>
      <xdr:row>15</xdr:row>
      <xdr:rowOff>30480</xdr:rowOff>
    </xdr:from>
    <xdr:to>
      <xdr:col>4</xdr:col>
      <xdr:colOff>327660</xdr:colOff>
      <xdr:row>28</xdr:row>
      <xdr:rowOff>137160</xdr:rowOff>
    </xdr:to>
    <mc:AlternateContent xmlns:mc="http://schemas.openxmlformats.org/markup-compatibility/2006" xmlns:a14="http://schemas.microsoft.com/office/drawing/2010/main">
      <mc:Choice Requires="a14">
        <xdr:graphicFrame macro="">
          <xdr:nvGraphicFramePr>
            <xdr:cNvPr id="9" name="New users 2">
              <a:extLst>
                <a:ext uri="{FF2B5EF4-FFF2-40B4-BE49-F238E27FC236}">
                  <a16:creationId xmlns:a16="http://schemas.microsoft.com/office/drawing/2014/main" id="{855B9641-51E7-6A44-42CC-260D138DD2B4}"/>
                </a:ext>
              </a:extLst>
            </xdr:cNvPr>
            <xdr:cNvGraphicFramePr/>
          </xdr:nvGraphicFramePr>
          <xdr:xfrm>
            <a:off x="0" y="0"/>
            <a:ext cx="0" cy="0"/>
          </xdr:xfrm>
          <a:graphic>
            <a:graphicData uri="http://schemas.microsoft.com/office/drawing/2010/slicer">
              <sle:slicer xmlns:sle="http://schemas.microsoft.com/office/drawing/2010/slicer" name="New users 2"/>
            </a:graphicData>
          </a:graphic>
        </xdr:graphicFrame>
      </mc:Choice>
      <mc:Fallback xmlns="">
        <xdr:sp macro="" textlink="">
          <xdr:nvSpPr>
            <xdr:cNvPr id="0" name=""/>
            <xdr:cNvSpPr>
              <a:spLocks noTextEdit="1"/>
            </xdr:cNvSpPr>
          </xdr:nvSpPr>
          <xdr:spPr>
            <a:xfrm>
              <a:off x="937260" y="2987040"/>
              <a:ext cx="1828800" cy="2484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365760</xdr:colOff>
      <xdr:row>1</xdr:row>
      <xdr:rowOff>121920</xdr:rowOff>
    </xdr:from>
    <xdr:to>
      <xdr:col>4</xdr:col>
      <xdr:colOff>365760</xdr:colOff>
      <xdr:row>15</xdr:row>
      <xdr:rowOff>28575</xdr:rowOff>
    </xdr:to>
    <mc:AlternateContent xmlns:mc="http://schemas.openxmlformats.org/markup-compatibility/2006" xmlns:a14="http://schemas.microsoft.com/office/drawing/2010/main">
      <mc:Choice Requires="a14">
        <xdr:graphicFrame macro="">
          <xdr:nvGraphicFramePr>
            <xdr:cNvPr id="10" name="Returning users 2">
              <a:extLst>
                <a:ext uri="{FF2B5EF4-FFF2-40B4-BE49-F238E27FC236}">
                  <a16:creationId xmlns:a16="http://schemas.microsoft.com/office/drawing/2014/main" id="{8E7FBD95-D2C4-D1CF-0AEA-6C4A6B2B1085}"/>
                </a:ext>
              </a:extLst>
            </xdr:cNvPr>
            <xdr:cNvGraphicFramePr/>
          </xdr:nvGraphicFramePr>
          <xdr:xfrm>
            <a:off x="0" y="0"/>
            <a:ext cx="0" cy="0"/>
          </xdr:xfrm>
          <a:graphic>
            <a:graphicData uri="http://schemas.microsoft.com/office/drawing/2010/slicer">
              <sle:slicer xmlns:sle="http://schemas.microsoft.com/office/drawing/2010/slicer" name="Returning users 2"/>
            </a:graphicData>
          </a:graphic>
        </xdr:graphicFrame>
      </mc:Choice>
      <mc:Fallback xmlns="">
        <xdr:sp macro="" textlink="">
          <xdr:nvSpPr>
            <xdr:cNvPr id="0" name=""/>
            <xdr:cNvSpPr>
              <a:spLocks noTextEdit="1"/>
            </xdr:cNvSpPr>
          </xdr:nvSpPr>
          <xdr:spPr>
            <a:xfrm>
              <a:off x="975360" y="518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350520</xdr:colOff>
      <xdr:row>28</xdr:row>
      <xdr:rowOff>7621</xdr:rowOff>
    </xdr:from>
    <xdr:to>
      <xdr:col>4</xdr:col>
      <xdr:colOff>350520</xdr:colOff>
      <xdr:row>37</xdr:row>
      <xdr:rowOff>15241</xdr:rowOff>
    </xdr:to>
    <mc:AlternateContent xmlns:mc="http://schemas.openxmlformats.org/markup-compatibility/2006" xmlns:a14="http://schemas.microsoft.com/office/drawing/2010/main">
      <mc:Choice Requires="a14">
        <xdr:graphicFrame macro="">
          <xdr:nvGraphicFramePr>
            <xdr:cNvPr id="11" name="Weekly New Users 2">
              <a:extLst>
                <a:ext uri="{FF2B5EF4-FFF2-40B4-BE49-F238E27FC236}">
                  <a16:creationId xmlns:a16="http://schemas.microsoft.com/office/drawing/2014/main" id="{7B69F289-ED58-3309-0AA4-AD1F0BD70D60}"/>
                </a:ext>
              </a:extLst>
            </xdr:cNvPr>
            <xdr:cNvGraphicFramePr/>
          </xdr:nvGraphicFramePr>
          <xdr:xfrm>
            <a:off x="0" y="0"/>
            <a:ext cx="0" cy="0"/>
          </xdr:xfrm>
          <a:graphic>
            <a:graphicData uri="http://schemas.microsoft.com/office/drawing/2010/slicer">
              <sle:slicer xmlns:sle="http://schemas.microsoft.com/office/drawing/2010/slicer" name="Weekly New Users 2"/>
            </a:graphicData>
          </a:graphic>
        </xdr:graphicFrame>
      </mc:Choice>
      <mc:Fallback xmlns="">
        <xdr:sp macro="" textlink="">
          <xdr:nvSpPr>
            <xdr:cNvPr id="0" name=""/>
            <xdr:cNvSpPr>
              <a:spLocks noTextEdit="1"/>
            </xdr:cNvSpPr>
          </xdr:nvSpPr>
          <xdr:spPr>
            <a:xfrm>
              <a:off x="960120" y="5341621"/>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xdr:colOff>
      <xdr:row>1</xdr:row>
      <xdr:rowOff>83820</xdr:rowOff>
    </xdr:from>
    <xdr:to>
      <xdr:col>20</xdr:col>
      <xdr:colOff>15240</xdr:colOff>
      <xdr:row>14</xdr:row>
      <xdr:rowOff>173355</xdr:rowOff>
    </xdr:to>
    <mc:AlternateContent xmlns:mc="http://schemas.openxmlformats.org/markup-compatibility/2006" xmlns:a14="http://schemas.microsoft.com/office/drawing/2010/main">
      <mc:Choice Requires="a14">
        <xdr:graphicFrame macro="">
          <xdr:nvGraphicFramePr>
            <xdr:cNvPr id="12" name="Duration Day 1 2">
              <a:extLst>
                <a:ext uri="{FF2B5EF4-FFF2-40B4-BE49-F238E27FC236}">
                  <a16:creationId xmlns:a16="http://schemas.microsoft.com/office/drawing/2014/main" id="{14DCC543-CE6C-B3BC-E98A-FFDF19CE5823}"/>
                </a:ext>
              </a:extLst>
            </xdr:cNvPr>
            <xdr:cNvGraphicFramePr/>
          </xdr:nvGraphicFramePr>
          <xdr:xfrm>
            <a:off x="0" y="0"/>
            <a:ext cx="0" cy="0"/>
          </xdr:xfrm>
          <a:graphic>
            <a:graphicData uri="http://schemas.microsoft.com/office/drawing/2010/slicer">
              <sle:slicer xmlns:sle="http://schemas.microsoft.com/office/drawing/2010/slicer" name="Duration Day 1 2"/>
            </a:graphicData>
          </a:graphic>
        </xdr:graphicFrame>
      </mc:Choice>
      <mc:Fallback xmlns="">
        <xdr:sp macro="" textlink="">
          <xdr:nvSpPr>
            <xdr:cNvPr id="0" name=""/>
            <xdr:cNvSpPr>
              <a:spLocks noTextEdit="1"/>
            </xdr:cNvSpPr>
          </xdr:nvSpPr>
          <xdr:spPr>
            <a:xfrm>
              <a:off x="10378440" y="480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xdr:colOff>
      <xdr:row>14</xdr:row>
      <xdr:rowOff>152400</xdr:rowOff>
    </xdr:from>
    <xdr:to>
      <xdr:col>20</xdr:col>
      <xdr:colOff>30480</xdr:colOff>
      <xdr:row>28</xdr:row>
      <xdr:rowOff>59055</xdr:rowOff>
    </xdr:to>
    <mc:AlternateContent xmlns:mc="http://schemas.openxmlformats.org/markup-compatibility/2006" xmlns:a14="http://schemas.microsoft.com/office/drawing/2010/main">
      <mc:Choice Requires="a14">
        <xdr:graphicFrame macro="">
          <xdr:nvGraphicFramePr>
            <xdr:cNvPr id="13" name="Duration Day 7 2">
              <a:extLst>
                <a:ext uri="{FF2B5EF4-FFF2-40B4-BE49-F238E27FC236}">
                  <a16:creationId xmlns:a16="http://schemas.microsoft.com/office/drawing/2014/main" id="{C250390D-ED14-5C29-9813-C597FB05CF6B}"/>
                </a:ext>
              </a:extLst>
            </xdr:cNvPr>
            <xdr:cNvGraphicFramePr/>
          </xdr:nvGraphicFramePr>
          <xdr:xfrm>
            <a:off x="0" y="0"/>
            <a:ext cx="0" cy="0"/>
          </xdr:xfrm>
          <a:graphic>
            <a:graphicData uri="http://schemas.microsoft.com/office/drawing/2010/slicer">
              <sle:slicer xmlns:sle="http://schemas.microsoft.com/office/drawing/2010/slicer" name="Duration Day 7 2"/>
            </a:graphicData>
          </a:graphic>
        </xdr:graphicFrame>
      </mc:Choice>
      <mc:Fallback xmlns="">
        <xdr:sp macro="" textlink="">
          <xdr:nvSpPr>
            <xdr:cNvPr id="0" name=""/>
            <xdr:cNvSpPr>
              <a:spLocks noTextEdit="1"/>
            </xdr:cNvSpPr>
          </xdr:nvSpPr>
          <xdr:spPr>
            <a:xfrm>
              <a:off x="10393680" y="2926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129546</xdr:colOff>
      <xdr:row>5</xdr:row>
      <xdr:rowOff>102870</xdr:rowOff>
    </xdr:from>
    <xdr:to>
      <xdr:col>13</xdr:col>
      <xdr:colOff>434346</xdr:colOff>
      <xdr:row>20</xdr:row>
      <xdr:rowOff>102870</xdr:rowOff>
    </xdr:to>
    <xdr:graphicFrame macro="">
      <xdr:nvGraphicFramePr>
        <xdr:cNvPr id="2" name="Chart 1">
          <a:extLst>
            <a:ext uri="{FF2B5EF4-FFF2-40B4-BE49-F238E27FC236}">
              <a16:creationId xmlns:a16="http://schemas.microsoft.com/office/drawing/2014/main" id="{116E4556-72C9-1F96-A2E7-60DF6C61E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137160</xdr:colOff>
      <xdr:row>6</xdr:row>
      <xdr:rowOff>0</xdr:rowOff>
    </xdr:from>
    <xdr:to>
      <xdr:col>6</xdr:col>
      <xdr:colOff>137160</xdr:colOff>
      <xdr:row>19</xdr:row>
      <xdr:rowOff>89535</xdr:rowOff>
    </xdr:to>
    <mc:AlternateContent xmlns:mc="http://schemas.openxmlformats.org/markup-compatibility/2006" xmlns:a14="http://schemas.microsoft.com/office/drawing/2010/main">
      <mc:Choice Requires="a14">
        <xdr:graphicFrame macro="">
          <xdr:nvGraphicFramePr>
            <xdr:cNvPr id="3" name="New users 1">
              <a:extLst>
                <a:ext uri="{FF2B5EF4-FFF2-40B4-BE49-F238E27FC236}">
                  <a16:creationId xmlns:a16="http://schemas.microsoft.com/office/drawing/2014/main" id="{25F77AE6-D264-10CA-089F-72AC28AC81A0}"/>
                </a:ext>
              </a:extLst>
            </xdr:cNvPr>
            <xdr:cNvGraphicFramePr/>
          </xdr:nvGraphicFramePr>
          <xdr:xfrm>
            <a:off x="0" y="0"/>
            <a:ext cx="0" cy="0"/>
          </xdr:xfrm>
          <a:graphic>
            <a:graphicData uri="http://schemas.microsoft.com/office/drawing/2010/slicer">
              <sle:slicer xmlns:sle="http://schemas.microsoft.com/office/drawing/2010/slicer" name="New users 1"/>
            </a:graphicData>
          </a:graphic>
        </xdr:graphicFrame>
      </mc:Choice>
      <mc:Fallback xmlns="">
        <xdr:sp macro="" textlink="">
          <xdr:nvSpPr>
            <xdr:cNvPr id="0" name=""/>
            <xdr:cNvSpPr>
              <a:spLocks noTextEdit="1"/>
            </xdr:cNvSpPr>
          </xdr:nvSpPr>
          <xdr:spPr>
            <a:xfrm>
              <a:off x="3962400" y="1097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434340</xdr:colOff>
      <xdr:row>5</xdr:row>
      <xdr:rowOff>121920</xdr:rowOff>
    </xdr:from>
    <xdr:to>
      <xdr:col>16</xdr:col>
      <xdr:colOff>434340</xdr:colOff>
      <xdr:row>20</xdr:row>
      <xdr:rowOff>83820</xdr:rowOff>
    </xdr:to>
    <mc:AlternateContent xmlns:mc="http://schemas.openxmlformats.org/markup-compatibility/2006" xmlns:a14="http://schemas.microsoft.com/office/drawing/2010/main">
      <mc:Choice Requires="a14">
        <xdr:graphicFrame macro="">
          <xdr:nvGraphicFramePr>
            <xdr:cNvPr id="4" name="Returning users 1">
              <a:extLst>
                <a:ext uri="{FF2B5EF4-FFF2-40B4-BE49-F238E27FC236}">
                  <a16:creationId xmlns:a16="http://schemas.microsoft.com/office/drawing/2014/main" id="{B5E81008-8C8B-E6C1-D795-815F962A6302}"/>
                </a:ext>
              </a:extLst>
            </xdr:cNvPr>
            <xdr:cNvGraphicFramePr/>
          </xdr:nvGraphicFramePr>
          <xdr:xfrm>
            <a:off x="0" y="0"/>
            <a:ext cx="0" cy="0"/>
          </xdr:xfrm>
          <a:graphic>
            <a:graphicData uri="http://schemas.microsoft.com/office/drawing/2010/slicer">
              <sle:slicer xmlns:sle="http://schemas.microsoft.com/office/drawing/2010/slicer" name="Returning users 1"/>
            </a:graphicData>
          </a:graphic>
        </xdr:graphicFrame>
      </mc:Choice>
      <mc:Fallback xmlns="">
        <xdr:sp macro="" textlink="">
          <xdr:nvSpPr>
            <xdr:cNvPr id="0" name=""/>
            <xdr:cNvSpPr>
              <a:spLocks noTextEdit="1"/>
            </xdr:cNvSpPr>
          </xdr:nvSpPr>
          <xdr:spPr>
            <a:xfrm>
              <a:off x="10355580" y="1036320"/>
              <a:ext cx="1828800" cy="2705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152400</xdr:colOff>
      <xdr:row>0</xdr:row>
      <xdr:rowOff>91441</xdr:rowOff>
    </xdr:from>
    <xdr:to>
      <xdr:col>13</xdr:col>
      <xdr:colOff>441960</xdr:colOff>
      <xdr:row>5</xdr:row>
      <xdr:rowOff>121921</xdr:rowOff>
    </xdr:to>
    <mc:AlternateContent xmlns:mc="http://schemas.openxmlformats.org/markup-compatibility/2006" xmlns:a14="http://schemas.microsoft.com/office/drawing/2010/main">
      <mc:Choice Requires="a14">
        <xdr:graphicFrame macro="">
          <xdr:nvGraphicFramePr>
            <xdr:cNvPr id="5" name="Weekly New Users">
              <a:extLst>
                <a:ext uri="{FF2B5EF4-FFF2-40B4-BE49-F238E27FC236}">
                  <a16:creationId xmlns:a16="http://schemas.microsoft.com/office/drawing/2014/main" id="{5D5FBBAE-94CD-93BE-BBFD-1ADF0537DBFA}"/>
                </a:ext>
              </a:extLst>
            </xdr:cNvPr>
            <xdr:cNvGraphicFramePr/>
          </xdr:nvGraphicFramePr>
          <xdr:xfrm>
            <a:off x="0" y="0"/>
            <a:ext cx="0" cy="0"/>
          </xdr:xfrm>
          <a:graphic>
            <a:graphicData uri="http://schemas.microsoft.com/office/drawing/2010/slicer">
              <sle:slicer xmlns:sle="http://schemas.microsoft.com/office/drawing/2010/slicer" name="Weekly New Users"/>
            </a:graphicData>
          </a:graphic>
        </xdr:graphicFrame>
      </mc:Choice>
      <mc:Fallback xmlns="">
        <xdr:sp macro="" textlink="">
          <xdr:nvSpPr>
            <xdr:cNvPr id="0" name=""/>
            <xdr:cNvSpPr>
              <a:spLocks noTextEdit="1"/>
            </xdr:cNvSpPr>
          </xdr:nvSpPr>
          <xdr:spPr>
            <a:xfrm>
              <a:off x="5806440" y="91441"/>
              <a:ext cx="455676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297180</xdr:colOff>
      <xdr:row>2</xdr:row>
      <xdr:rowOff>102870</xdr:rowOff>
    </xdr:from>
    <xdr:to>
      <xdr:col>11</xdr:col>
      <xdr:colOff>601980</xdr:colOff>
      <xdr:row>17</xdr:row>
      <xdr:rowOff>102870</xdr:rowOff>
    </xdr:to>
    <xdr:graphicFrame macro="">
      <xdr:nvGraphicFramePr>
        <xdr:cNvPr id="2" name="Chart 1">
          <a:extLst>
            <a:ext uri="{FF2B5EF4-FFF2-40B4-BE49-F238E27FC236}">
              <a16:creationId xmlns:a16="http://schemas.microsoft.com/office/drawing/2014/main" id="{61212007-DA36-F851-B3C3-6429AEB0D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15240</xdr:colOff>
      <xdr:row>1</xdr:row>
      <xdr:rowOff>114300</xdr:rowOff>
    </xdr:from>
    <xdr:to>
      <xdr:col>15</xdr:col>
      <xdr:colOff>15240</xdr:colOff>
      <xdr:row>15</xdr:row>
      <xdr:rowOff>20955</xdr:rowOff>
    </xdr:to>
    <mc:AlternateContent xmlns:mc="http://schemas.openxmlformats.org/markup-compatibility/2006" xmlns:a14="http://schemas.microsoft.com/office/drawing/2010/main">
      <mc:Choice Requires="a14">
        <xdr:graphicFrame macro="">
          <xdr:nvGraphicFramePr>
            <xdr:cNvPr id="3" name="Duration Day 1 1">
              <a:extLst>
                <a:ext uri="{FF2B5EF4-FFF2-40B4-BE49-F238E27FC236}">
                  <a16:creationId xmlns:a16="http://schemas.microsoft.com/office/drawing/2014/main" id="{351361CB-91F1-179F-BA0A-077A4A5C9E8E}"/>
                </a:ext>
              </a:extLst>
            </xdr:cNvPr>
            <xdr:cNvGraphicFramePr/>
          </xdr:nvGraphicFramePr>
          <xdr:xfrm>
            <a:off x="0" y="0"/>
            <a:ext cx="0" cy="0"/>
          </xdr:xfrm>
          <a:graphic>
            <a:graphicData uri="http://schemas.microsoft.com/office/drawing/2010/slicer">
              <sle:slicer xmlns:sle="http://schemas.microsoft.com/office/drawing/2010/slicer" name="Duration Day 1 1"/>
            </a:graphicData>
          </a:graphic>
        </xdr:graphicFrame>
      </mc:Choice>
      <mc:Fallback xmlns="">
        <xdr:sp macro="" textlink="">
          <xdr:nvSpPr>
            <xdr:cNvPr id="0" name=""/>
            <xdr:cNvSpPr>
              <a:spLocks noTextEdit="1"/>
            </xdr:cNvSpPr>
          </xdr:nvSpPr>
          <xdr:spPr>
            <a:xfrm>
              <a:off x="9563100" y="297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xdr:colOff>
      <xdr:row>11</xdr:row>
      <xdr:rowOff>7620</xdr:rowOff>
    </xdr:from>
    <xdr:to>
      <xdr:col>15</xdr:col>
      <xdr:colOff>15240</xdr:colOff>
      <xdr:row>24</xdr:row>
      <xdr:rowOff>97155</xdr:rowOff>
    </xdr:to>
    <mc:AlternateContent xmlns:mc="http://schemas.openxmlformats.org/markup-compatibility/2006" xmlns:a14="http://schemas.microsoft.com/office/drawing/2010/main">
      <mc:Choice Requires="a14">
        <xdr:graphicFrame macro="">
          <xdr:nvGraphicFramePr>
            <xdr:cNvPr id="4" name="Duration Day 7 1">
              <a:extLst>
                <a:ext uri="{FF2B5EF4-FFF2-40B4-BE49-F238E27FC236}">
                  <a16:creationId xmlns:a16="http://schemas.microsoft.com/office/drawing/2014/main" id="{6B7575D3-9D12-0DC6-3EEB-CD8FC0EAB293}"/>
                </a:ext>
              </a:extLst>
            </xdr:cNvPr>
            <xdr:cNvGraphicFramePr/>
          </xdr:nvGraphicFramePr>
          <xdr:xfrm>
            <a:off x="0" y="0"/>
            <a:ext cx="0" cy="0"/>
          </xdr:xfrm>
          <a:graphic>
            <a:graphicData uri="http://schemas.microsoft.com/office/drawing/2010/slicer">
              <sle:slicer xmlns:sle="http://schemas.microsoft.com/office/drawing/2010/slicer" name="Duration Day 7 1"/>
            </a:graphicData>
          </a:graphic>
        </xdr:graphicFrame>
      </mc:Choice>
      <mc:Fallback xmlns="">
        <xdr:sp macro="" textlink="">
          <xdr:nvSpPr>
            <xdr:cNvPr id="0" name=""/>
            <xdr:cNvSpPr>
              <a:spLocks noTextEdit="1"/>
            </xdr:cNvSpPr>
          </xdr:nvSpPr>
          <xdr:spPr>
            <a:xfrm>
              <a:off x="9563100" y="2019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320040</xdr:colOff>
      <xdr:row>17</xdr:row>
      <xdr:rowOff>106681</xdr:rowOff>
    </xdr:from>
    <xdr:to>
      <xdr:col>11</xdr:col>
      <xdr:colOff>601980</xdr:colOff>
      <xdr:row>21</xdr:row>
      <xdr:rowOff>114300</xdr:rowOff>
    </xdr:to>
    <mc:AlternateContent xmlns:mc="http://schemas.openxmlformats.org/markup-compatibility/2006" xmlns:a14="http://schemas.microsoft.com/office/drawing/2010/main">
      <mc:Choice Requires="a14">
        <xdr:graphicFrame macro="">
          <xdr:nvGraphicFramePr>
            <xdr:cNvPr id="5" name="Weekly New Users 1">
              <a:extLst>
                <a:ext uri="{FF2B5EF4-FFF2-40B4-BE49-F238E27FC236}">
                  <a16:creationId xmlns:a16="http://schemas.microsoft.com/office/drawing/2014/main" id="{3D0940BA-7FCB-0CCA-03B3-C4347588DE8D}"/>
                </a:ext>
              </a:extLst>
            </xdr:cNvPr>
            <xdr:cNvGraphicFramePr/>
          </xdr:nvGraphicFramePr>
          <xdr:xfrm>
            <a:off x="0" y="0"/>
            <a:ext cx="0" cy="0"/>
          </xdr:xfrm>
          <a:graphic>
            <a:graphicData uri="http://schemas.microsoft.com/office/drawing/2010/slicer">
              <sle:slicer xmlns:sle="http://schemas.microsoft.com/office/drawing/2010/slicer" name="Weekly New Users 1"/>
            </a:graphicData>
          </a:graphic>
        </xdr:graphicFrame>
      </mc:Choice>
      <mc:Fallback xmlns="">
        <xdr:sp macro="" textlink="">
          <xdr:nvSpPr>
            <xdr:cNvPr id="0" name=""/>
            <xdr:cNvSpPr>
              <a:spLocks noTextEdit="1"/>
            </xdr:cNvSpPr>
          </xdr:nvSpPr>
          <xdr:spPr>
            <a:xfrm>
              <a:off x="4991100" y="3215641"/>
              <a:ext cx="4549140" cy="739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861060</xdr:colOff>
      <xdr:row>1</xdr:row>
      <xdr:rowOff>148590</xdr:rowOff>
    </xdr:from>
    <xdr:to>
      <xdr:col>12</xdr:col>
      <xdr:colOff>182880</xdr:colOff>
      <xdr:row>16</xdr:row>
      <xdr:rowOff>148590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426B6A1-1772-7247-4D0E-8D4099924E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886700" y="3314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327660</xdr:colOff>
      <xdr:row>1</xdr:row>
      <xdr:rowOff>49530</xdr:rowOff>
    </xdr:from>
    <xdr:to>
      <xdr:col>13</xdr:col>
      <xdr:colOff>22860</xdr:colOff>
      <xdr:row>16</xdr:row>
      <xdr:rowOff>49530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E2FD59F-E3BF-8B36-0BFA-9E0312675C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53300" y="2324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236220</xdr:colOff>
      <xdr:row>6</xdr:row>
      <xdr:rowOff>129540</xdr:rowOff>
    </xdr:from>
    <xdr:to>
      <xdr:col>18</xdr:col>
      <xdr:colOff>91440</xdr:colOff>
      <xdr:row>22</xdr:row>
      <xdr:rowOff>121920</xdr:rowOff>
    </xdr:to>
    <xdr:graphicFrame macro="">
      <xdr:nvGraphicFramePr>
        <xdr:cNvPr id="3" name="Chart 2">
          <a:extLst>
            <a:ext uri="{FF2B5EF4-FFF2-40B4-BE49-F238E27FC236}">
              <a16:creationId xmlns:a16="http://schemas.microsoft.com/office/drawing/2014/main" id="{1BDE13AE-CCDB-4176-974D-71547CA37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259080</xdr:colOff>
      <xdr:row>6</xdr:row>
      <xdr:rowOff>160020</xdr:rowOff>
    </xdr:from>
    <xdr:to>
      <xdr:col>24</xdr:col>
      <xdr:colOff>30480</xdr:colOff>
      <xdr:row>22</xdr:row>
      <xdr:rowOff>83820</xdr:rowOff>
    </xdr:to>
    <mc:AlternateContent xmlns:mc="http://schemas.openxmlformats.org/markup-compatibility/2006" xmlns:a14="http://schemas.microsoft.com/office/drawing/2010/main">
      <mc:Choice Requires="a14">
        <xdr:graphicFrame macro="">
          <xdr:nvGraphicFramePr>
            <xdr:cNvPr id="4" name="Date">
              <a:extLst>
                <a:ext uri="{FF2B5EF4-FFF2-40B4-BE49-F238E27FC236}">
                  <a16:creationId xmlns:a16="http://schemas.microsoft.com/office/drawing/2014/main" id="{E6A021F4-0AD1-15D7-5E32-F75023AD8CAB}"/>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8785860" y="1257300"/>
              <a:ext cx="1828800" cy="2849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289560</xdr:colOff>
      <xdr:row>23</xdr:row>
      <xdr:rowOff>15241</xdr:rowOff>
    </xdr:from>
    <xdr:to>
      <xdr:col>18</xdr:col>
      <xdr:colOff>99060</xdr:colOff>
      <xdr:row>27</xdr:row>
      <xdr:rowOff>83821</xdr:rowOff>
    </xdr:to>
    <mc:AlternateContent xmlns:mc="http://schemas.openxmlformats.org/markup-compatibility/2006" xmlns:a14="http://schemas.microsoft.com/office/drawing/2010/main">
      <mc:Choice Requires="a14">
        <xdr:graphicFrame macro="">
          <xdr:nvGraphicFramePr>
            <xdr:cNvPr id="5" name="New users">
              <a:extLst>
                <a:ext uri="{FF2B5EF4-FFF2-40B4-BE49-F238E27FC236}">
                  <a16:creationId xmlns:a16="http://schemas.microsoft.com/office/drawing/2014/main" id="{DAFF65A5-60A7-D0EB-9D6D-DAAD671D2741}"/>
                </a:ext>
              </a:extLst>
            </xdr:cNvPr>
            <xdr:cNvGraphicFramePr/>
          </xdr:nvGraphicFramePr>
          <xdr:xfrm>
            <a:off x="0" y="0"/>
            <a:ext cx="0" cy="0"/>
          </xdr:xfrm>
          <a:graphic>
            <a:graphicData uri="http://schemas.microsoft.com/office/drawing/2010/slicer">
              <sle:slicer xmlns:sle="http://schemas.microsoft.com/office/drawing/2010/slicer" name="New users"/>
            </a:graphicData>
          </a:graphic>
        </xdr:graphicFrame>
      </mc:Choice>
      <mc:Fallback xmlns="">
        <xdr:sp macro="" textlink="">
          <xdr:nvSpPr>
            <xdr:cNvPr id="0" name=""/>
            <xdr:cNvSpPr>
              <a:spLocks noTextEdit="1"/>
            </xdr:cNvSpPr>
          </xdr:nvSpPr>
          <xdr:spPr>
            <a:xfrm>
              <a:off x="4015740" y="4221481"/>
              <a:ext cx="4610100" cy="800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259080</xdr:colOff>
      <xdr:row>1</xdr:row>
      <xdr:rowOff>121920</xdr:rowOff>
    </xdr:from>
    <xdr:to>
      <xdr:col>18</xdr:col>
      <xdr:colOff>91440</xdr:colOff>
      <xdr:row>6</xdr:row>
      <xdr:rowOff>22860</xdr:rowOff>
    </xdr:to>
    <mc:AlternateContent xmlns:mc="http://schemas.openxmlformats.org/markup-compatibility/2006" xmlns:a14="http://schemas.microsoft.com/office/drawing/2010/main">
      <mc:Choice Requires="a14">
        <xdr:graphicFrame macro="">
          <xdr:nvGraphicFramePr>
            <xdr:cNvPr id="6" name="Returning users">
              <a:extLst>
                <a:ext uri="{FF2B5EF4-FFF2-40B4-BE49-F238E27FC236}">
                  <a16:creationId xmlns:a16="http://schemas.microsoft.com/office/drawing/2014/main" id="{BCF73E8B-A446-29C6-FC16-F8B52058803A}"/>
                </a:ext>
              </a:extLst>
            </xdr:cNvPr>
            <xdr:cNvGraphicFramePr/>
          </xdr:nvGraphicFramePr>
          <xdr:xfrm>
            <a:off x="0" y="0"/>
            <a:ext cx="0" cy="0"/>
          </xdr:xfrm>
          <a:graphic>
            <a:graphicData uri="http://schemas.microsoft.com/office/drawing/2010/slicer">
              <sle:slicer xmlns:sle="http://schemas.microsoft.com/office/drawing/2010/slicer" name="Returning users"/>
            </a:graphicData>
          </a:graphic>
        </xdr:graphicFrame>
      </mc:Choice>
      <mc:Fallback xmlns="">
        <xdr:sp macro="" textlink="">
          <xdr:nvSpPr>
            <xdr:cNvPr id="0" name=""/>
            <xdr:cNvSpPr>
              <a:spLocks noTextEdit="1"/>
            </xdr:cNvSpPr>
          </xdr:nvSpPr>
          <xdr:spPr>
            <a:xfrm>
              <a:off x="3985260" y="304800"/>
              <a:ext cx="4632960" cy="815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144780</xdr:colOff>
      <xdr:row>2</xdr:row>
      <xdr:rowOff>11430</xdr:rowOff>
    </xdr:from>
    <xdr:to>
      <xdr:col>13</xdr:col>
      <xdr:colOff>449580</xdr:colOff>
      <xdr:row>17</xdr:row>
      <xdr:rowOff>11430</xdr:rowOff>
    </xdr:to>
    <xdr:graphicFrame macro="">
      <xdr:nvGraphicFramePr>
        <xdr:cNvPr id="2" name="Chart 1">
          <a:extLst>
            <a:ext uri="{FF2B5EF4-FFF2-40B4-BE49-F238E27FC236}">
              <a16:creationId xmlns:a16="http://schemas.microsoft.com/office/drawing/2014/main" id="{C1AB6F20-A511-4A4E-1F01-677E2D9E6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144780</xdr:colOff>
      <xdr:row>2</xdr:row>
      <xdr:rowOff>22860</xdr:rowOff>
    </xdr:from>
    <xdr:to>
      <xdr:col>6</xdr:col>
      <xdr:colOff>144780</xdr:colOff>
      <xdr:row>16</xdr:row>
      <xdr:rowOff>152400</xdr:rowOff>
    </xdr:to>
    <mc:AlternateContent xmlns:mc="http://schemas.openxmlformats.org/markup-compatibility/2006" xmlns:a14="http://schemas.microsoft.com/office/drawing/2010/main">
      <mc:Choice Requires="a14">
        <xdr:graphicFrame macro="">
          <xdr:nvGraphicFramePr>
            <xdr:cNvPr id="3" name="Duration Day 1">
              <a:extLst>
                <a:ext uri="{FF2B5EF4-FFF2-40B4-BE49-F238E27FC236}">
                  <a16:creationId xmlns:a16="http://schemas.microsoft.com/office/drawing/2014/main" id="{856128B3-3800-CE4C-592D-91AA23FF6AEC}"/>
                </a:ext>
              </a:extLst>
            </xdr:cNvPr>
            <xdr:cNvGraphicFramePr/>
          </xdr:nvGraphicFramePr>
          <xdr:xfrm>
            <a:off x="0" y="0"/>
            <a:ext cx="0" cy="0"/>
          </xdr:xfrm>
          <a:graphic>
            <a:graphicData uri="http://schemas.microsoft.com/office/drawing/2010/slicer">
              <sle:slicer xmlns:sle="http://schemas.microsoft.com/office/drawing/2010/slicer" name="Duration Day 1"/>
            </a:graphicData>
          </a:graphic>
        </xdr:graphicFrame>
      </mc:Choice>
      <mc:Fallback xmlns="">
        <xdr:sp macro="" textlink="">
          <xdr:nvSpPr>
            <xdr:cNvPr id="0" name=""/>
            <xdr:cNvSpPr>
              <a:spLocks noTextEdit="1"/>
            </xdr:cNvSpPr>
          </xdr:nvSpPr>
          <xdr:spPr>
            <a:xfrm>
              <a:off x="3764280" y="388620"/>
              <a:ext cx="1828800" cy="2689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464820</xdr:colOff>
      <xdr:row>2</xdr:row>
      <xdr:rowOff>30480</xdr:rowOff>
    </xdr:from>
    <xdr:to>
      <xdr:col>16</xdr:col>
      <xdr:colOff>464820</xdr:colOff>
      <xdr:row>16</xdr:row>
      <xdr:rowOff>175260</xdr:rowOff>
    </xdr:to>
    <mc:AlternateContent xmlns:mc="http://schemas.openxmlformats.org/markup-compatibility/2006" xmlns:a14="http://schemas.microsoft.com/office/drawing/2010/main">
      <mc:Choice Requires="a14">
        <xdr:graphicFrame macro="">
          <xdr:nvGraphicFramePr>
            <xdr:cNvPr id="4" name="Duration Day 7">
              <a:extLst>
                <a:ext uri="{FF2B5EF4-FFF2-40B4-BE49-F238E27FC236}">
                  <a16:creationId xmlns:a16="http://schemas.microsoft.com/office/drawing/2014/main" id="{199BC9F8-5E61-9E5B-AD92-3A02562EBE2A}"/>
                </a:ext>
              </a:extLst>
            </xdr:cNvPr>
            <xdr:cNvGraphicFramePr/>
          </xdr:nvGraphicFramePr>
          <xdr:xfrm>
            <a:off x="0" y="0"/>
            <a:ext cx="0" cy="0"/>
          </xdr:xfrm>
          <a:graphic>
            <a:graphicData uri="http://schemas.microsoft.com/office/drawing/2010/slicer">
              <sle:slicer xmlns:sle="http://schemas.microsoft.com/office/drawing/2010/slicer" name="Duration Day 7"/>
            </a:graphicData>
          </a:graphic>
        </xdr:graphicFrame>
      </mc:Choice>
      <mc:Fallback xmlns="">
        <xdr:sp macro="" textlink="">
          <xdr:nvSpPr>
            <xdr:cNvPr id="0" name=""/>
            <xdr:cNvSpPr>
              <a:spLocks noTextEdit="1"/>
            </xdr:cNvSpPr>
          </xdr:nvSpPr>
          <xdr:spPr>
            <a:xfrm>
              <a:off x="10180320" y="396240"/>
              <a:ext cx="1828800" cy="2705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213360</xdr:colOff>
      <xdr:row>17</xdr:row>
      <xdr:rowOff>38101</xdr:rowOff>
    </xdr:from>
    <xdr:to>
      <xdr:col>13</xdr:col>
      <xdr:colOff>594360</xdr:colOff>
      <xdr:row>22</xdr:row>
      <xdr:rowOff>45721</xdr:rowOff>
    </xdr:to>
    <mc:AlternateContent xmlns:mc="http://schemas.openxmlformats.org/markup-compatibility/2006" xmlns:a14="http://schemas.microsoft.com/office/drawing/2010/main">
      <mc:Choice Requires="a14">
        <xdr:graphicFrame macro="">
          <xdr:nvGraphicFramePr>
            <xdr:cNvPr id="5" name="Date 1">
              <a:extLst>
                <a:ext uri="{FF2B5EF4-FFF2-40B4-BE49-F238E27FC236}">
                  <a16:creationId xmlns:a16="http://schemas.microsoft.com/office/drawing/2014/main" id="{E2167FF9-F196-10C7-E292-553913C866FC}"/>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5661660" y="3147061"/>
              <a:ext cx="464820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ee Saatwika Bendalam" refreshedDate="45352.975742013892" backgroundQuery="1" createdVersion="8" refreshedVersion="8" minRefreshableVersion="3" recordCount="0" supportSubquery="1" supportAdvancedDrill="1" xr:uid="{00000000-000A-0000-FFFF-FFFF29010000}">
  <cacheSource type="external" connectionId="1"/>
  <cacheFields count="3">
    <cacheField name="[Table1].[Date].[Date]" caption="Date" numFmtId="0" level="1">
      <sharedItems containsSemiMixedTypes="0" containsNonDate="0" containsDate="1" containsString="0" minDate="2023-10-25T00:00:00" maxDate="2023-11-24T00:00:00" count="3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sharedItems>
    </cacheField>
    <cacheField name="[Measures].[Sum of Returning users]" caption="Sum of Returning users" numFmtId="0" hierarchy="19" level="32767"/>
    <cacheField name="[Measures].[Sum of New users]" caption="Sum of New users" numFmtId="0" hierarchy="18" level="32767"/>
  </cacheFields>
  <cacheHierarchies count="30">
    <cacheHierarchy uniqueName="[Table1].[Date]" caption="Date" attribute="1" time="1" defaultMemberUniqueName="[Table1].[Date].[All]" allUniqueName="[Table1].[Date].[All]" dimensionUniqueName="[Table1]" displayFolder="" count="2" memberValueDatatype="7" unbalanced="0">
      <fieldsUsage count="2">
        <fieldUsage x="-1"/>
        <fieldUsage x="0"/>
      </fieldsUsage>
    </cacheHierarchy>
    <cacheHierarchy uniqueName="[Table1].[New users]" caption="New users" attribute="1" defaultMemberUniqueName="[Table1].[New users].[All]" allUniqueName="[Table1].[New users].[All]" dimensionUniqueName="[Table1]" displayFolder="" count="0" memberValueDatatype="20" unbalanced="0"/>
    <cacheHierarchy uniqueName="[Table1].[Returning users]" caption="Returning users" attribute="1" defaultMemberUniqueName="[Table1].[Returning users].[All]" allUniqueName="[Table1].[Returning users].[All]" dimensionUniqueName="[Table1]" displayFolder="" count="0" memberValueDatatype="20" unbalanced="0"/>
    <cacheHierarchy uniqueName="[Table1].[Duration Day 1]" caption="Duration Day 1" attribute="1" defaultMemberUniqueName="[Table1].[Duration Day 1].[All]" allUniqueName="[Table1].[Duration Day 1].[All]" dimensionUniqueName="[Table1]" displayFolder="" count="0" memberValueDatatype="5" unbalanced="0"/>
    <cacheHierarchy uniqueName="[Table1].[Duration Day 7]" caption="Duration Day 7" attribute="1" defaultMemberUniqueName="[Table1].[Duration Day 7].[All]" allUniqueName="[Table1].[Duration Day 7].[All]" dimensionUniqueName="[Table1]" displayFolder="" count="0" memberValueDatatype="5" unbalanced="0"/>
    <cacheHierarchy uniqueName="[Table1].[Day]" caption="Day" attribute="1" defaultMemberUniqueName="[Table1].[Day].[All]" allUniqueName="[Table1].[Day].[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Cohorts]" caption="Cohorts" attribute="1" defaultMemberUniqueName="[Table1].[Cohorts].[All]" allUniqueName="[Table1].[Cohorts].[All]" dimensionUniqueName="[Table1]" displayFolder="" count="0" memberValueDatatype="20" unbalanced="0"/>
    <cacheHierarchy uniqueName="[Table1].[Weekly New Users]" caption="Weekly New Users" attribute="1" defaultMemberUniqueName="[Table1].[Weekly New Users].[All]" allUniqueName="[Table1].[Weekly New Users].[All]" dimensionUniqueName="[Table1]" displayFolder="" count="0" memberValueDatatype="20" unbalanced="0"/>
    <cacheHierarchy uniqueName="[Table1].[Time Buckets]" caption="Time Buckets" attribute="1" defaultMemberUniqueName="[Table1].[Time Buckets].[All]" allUniqueName="[Table1].[Time Buckets].[All]" dimensionUniqueName="[Table1]" displayFolder="" count="0" memberValueDatatype="20" unbalanced="0"/>
    <cacheHierarchy uniqueName="[Table1].[Count of New Users]" caption="Count of New Users" attribute="1" defaultMemberUniqueName="[Table1].[Count of New Users].[All]" allUniqueName="[Table1].[Count of New Users].[All]" dimensionUniqueName="[Table1]" displayFolder="" count="0" memberValueDatatype="2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y]" caption="Sum of Day" measure="1" displayFolder="" measureGroup="Table1"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7"/>
        </ext>
      </extLst>
    </cacheHierarchy>
    <cacheHierarchy uniqueName="[Measures].[Sum of New users]" caption="Sum of New users"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eturning users]" caption="Sum of Returning user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Duration Day 1]" caption="Sum of Duration Day 1" measure="1" displayFolder="" measureGroup="Table1" count="0" hidden="1">
      <extLst>
        <ext xmlns:x15="http://schemas.microsoft.com/office/spreadsheetml/2010/11/main" uri="{B97F6D7D-B522-45F9-BDA1-12C45D357490}">
          <x15:cacheHierarchy aggregatedColumn="3"/>
        </ext>
      </extLst>
    </cacheHierarchy>
    <cacheHierarchy uniqueName="[Measures].[Sum of Duration Day 7]" caption="Sum of Duration Day 7" measure="1" displayFolder="" measureGroup="Table1" count="0" hidden="1">
      <extLst>
        <ext xmlns:x15="http://schemas.microsoft.com/office/spreadsheetml/2010/11/main" uri="{B97F6D7D-B522-45F9-BDA1-12C45D357490}">
          <x15:cacheHierarchy aggregatedColumn="4"/>
        </ext>
      </extLst>
    </cacheHierarchy>
    <cacheHierarchy uniqueName="[Measures].[Average of New users]" caption="Average of New users" measure="1" displayFolder="" measureGroup="Table1" count="0" hidden="1">
      <extLst>
        <ext xmlns:x15="http://schemas.microsoft.com/office/spreadsheetml/2010/11/main" uri="{B97F6D7D-B522-45F9-BDA1-12C45D357490}">
          <x15:cacheHierarchy aggregatedColumn="1"/>
        </ext>
      </extLst>
    </cacheHierarchy>
    <cacheHierarchy uniqueName="[Measures].[Average of Returning users]" caption="Average of Returning users" measure="1" displayFolder="" measureGroup="Table1" count="0" hidden="1">
      <extLst>
        <ext xmlns:x15="http://schemas.microsoft.com/office/spreadsheetml/2010/11/main" uri="{B97F6D7D-B522-45F9-BDA1-12C45D357490}">
          <x15:cacheHierarchy aggregatedColumn="2"/>
        </ext>
      </extLst>
    </cacheHierarchy>
    <cacheHierarchy uniqueName="[Measures].[Average of Duration Day 1]" caption="Average of Duration Day 1" measure="1" displayFolder="" measureGroup="Table1" count="0" hidden="1">
      <extLst>
        <ext xmlns:x15="http://schemas.microsoft.com/office/spreadsheetml/2010/11/main" uri="{B97F6D7D-B522-45F9-BDA1-12C45D357490}">
          <x15:cacheHierarchy aggregatedColumn="3"/>
        </ext>
      </extLst>
    </cacheHierarchy>
    <cacheHierarchy uniqueName="[Measures].[Average of Duration Day 7]" caption="Average of Duration Day 7" measure="1" displayFolder="" measureGroup="Table1" count="0" hidden="1">
      <extLst>
        <ext xmlns:x15="http://schemas.microsoft.com/office/spreadsheetml/2010/11/main" uri="{B97F6D7D-B522-45F9-BDA1-12C45D357490}">
          <x15:cacheHierarchy aggregatedColumn="4"/>
        </ext>
      </extLst>
    </cacheHierarchy>
    <cacheHierarchy uniqueName="[Measures].[StdDev of New users]" caption="StdDev of New users" measure="1" displayFolder="" measureGroup="Table1" count="0" hidden="1">
      <extLst>
        <ext xmlns:x15="http://schemas.microsoft.com/office/spreadsheetml/2010/11/main" uri="{B97F6D7D-B522-45F9-BDA1-12C45D357490}">
          <x15:cacheHierarchy aggregatedColumn="1"/>
        </ext>
      </extLst>
    </cacheHierarchy>
    <cacheHierarchy uniqueName="[Measures].[StdDevp of New users]" caption="StdDevp of New users" measure="1" displayFolder="" measureGroup="Table1" count="0" hidden="1">
      <extLst>
        <ext xmlns:x15="http://schemas.microsoft.com/office/spreadsheetml/2010/11/main" uri="{B97F6D7D-B522-45F9-BDA1-12C45D357490}">
          <x15:cacheHierarchy aggregatedColumn="1"/>
        </ext>
      </extLst>
    </cacheHierarchy>
    <cacheHierarchy uniqueName="[Measures].[Min of New users]" caption="Min of New users" measure="1" displayFolder="" measureGroup="Table1" count="0" hidden="1">
      <extLst>
        <ext xmlns:x15="http://schemas.microsoft.com/office/spreadsheetml/2010/11/main" uri="{B97F6D7D-B522-45F9-BDA1-12C45D357490}">
          <x15:cacheHierarchy aggregatedColumn="1"/>
        </ext>
      </extLst>
    </cacheHierarchy>
    <cacheHierarchy uniqueName="[Measures].[Sum of Weekly New Users]" caption="Sum of Weekly New Users"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ee Saatwika Bendalam" refreshedDate="45352.979825694441" backgroundQuery="1" createdVersion="8" refreshedVersion="8" minRefreshableVersion="3" recordCount="0" supportSubquery="1" supportAdvancedDrill="1" xr:uid="{00000000-000A-0000-FFFF-FFFF2A010000}">
  <cacheSource type="external" connectionId="1"/>
  <cacheFields count="3">
    <cacheField name="[Measures].[Sum of Duration Day 1]" caption="Sum of Duration Day 1" numFmtId="0" hierarchy="20" level="32767"/>
    <cacheField name="[Measures].[Sum of Duration Day 7]" caption="Sum of Duration Day 7" numFmtId="0" hierarchy="21" level="32767"/>
    <cacheField name="[Table1].[Date].[Date]" caption="Date" numFmtId="0" level="1">
      <sharedItems containsSemiMixedTypes="0" containsNonDate="0" containsDate="1" containsString="0" minDate="2023-10-25T00:00:00" maxDate="2023-11-24T00:00:00" count="3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sharedItems>
    </cacheField>
  </cacheFields>
  <cacheHierarchies count="30">
    <cacheHierarchy uniqueName="[Table1].[Date]" caption="Date" attribute="1" time="1" defaultMemberUniqueName="[Table1].[Date].[All]" allUniqueName="[Table1].[Date].[All]" dimensionUniqueName="[Table1]" displayFolder="" count="2" memberValueDatatype="7" unbalanced="0">
      <fieldsUsage count="2">
        <fieldUsage x="-1"/>
        <fieldUsage x="2"/>
      </fieldsUsage>
    </cacheHierarchy>
    <cacheHierarchy uniqueName="[Table1].[New users]" caption="New users" attribute="1" defaultMemberUniqueName="[Table1].[New users].[All]" allUniqueName="[Table1].[New users].[All]" dimensionUniqueName="[Table1]" displayFolder="" count="0" memberValueDatatype="20" unbalanced="0"/>
    <cacheHierarchy uniqueName="[Table1].[Returning users]" caption="Returning users" attribute="1" defaultMemberUniqueName="[Table1].[Returning users].[All]" allUniqueName="[Table1].[Returning users].[All]" dimensionUniqueName="[Table1]" displayFolder="" count="0" memberValueDatatype="20" unbalanced="0"/>
    <cacheHierarchy uniqueName="[Table1].[Duration Day 1]" caption="Duration Day 1" attribute="1" defaultMemberUniqueName="[Table1].[Duration Day 1].[All]" allUniqueName="[Table1].[Duration Day 1].[All]" dimensionUniqueName="[Table1]" displayFolder="" count="0" memberValueDatatype="5" unbalanced="0"/>
    <cacheHierarchy uniqueName="[Table1].[Duration Day 7]" caption="Duration Day 7" attribute="1" defaultMemberUniqueName="[Table1].[Duration Day 7].[All]" allUniqueName="[Table1].[Duration Day 7].[All]" dimensionUniqueName="[Table1]" displayFolder="" count="0" memberValueDatatype="5" unbalanced="0"/>
    <cacheHierarchy uniqueName="[Table1].[Day]" caption="Day" attribute="1" defaultMemberUniqueName="[Table1].[Day].[All]" allUniqueName="[Table1].[Day].[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Cohorts]" caption="Cohorts" attribute="1" defaultMemberUniqueName="[Table1].[Cohorts].[All]" allUniqueName="[Table1].[Cohorts].[All]" dimensionUniqueName="[Table1]" displayFolder="" count="0" memberValueDatatype="20" unbalanced="0"/>
    <cacheHierarchy uniqueName="[Table1].[Weekly New Users]" caption="Weekly New Users" attribute="1" defaultMemberUniqueName="[Table1].[Weekly New Users].[All]" allUniqueName="[Table1].[Weekly New Users].[All]" dimensionUniqueName="[Table1]" displayFolder="" count="0" memberValueDatatype="20" unbalanced="0"/>
    <cacheHierarchy uniqueName="[Table1].[Time Buckets]" caption="Time Buckets" attribute="1" defaultMemberUniqueName="[Table1].[Time Buckets].[All]" allUniqueName="[Table1].[Time Buckets].[All]" dimensionUniqueName="[Table1]" displayFolder="" count="0" memberValueDatatype="20" unbalanced="0"/>
    <cacheHierarchy uniqueName="[Table1].[Count of New Users]" caption="Count of New Users" attribute="1" defaultMemberUniqueName="[Table1].[Count of New Users].[All]" allUniqueName="[Table1].[Count of New Users].[All]" dimensionUniqueName="[Table1]" displayFolder="" count="0" memberValueDatatype="2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y]" caption="Sum of Day" measure="1" displayFolder="" measureGroup="Table1"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7"/>
        </ext>
      </extLst>
    </cacheHierarchy>
    <cacheHierarchy uniqueName="[Measures].[Sum of New users]" caption="Sum of New users" measure="1" displayFolder="" measureGroup="Table1" count="0" hidden="1">
      <extLst>
        <ext xmlns:x15="http://schemas.microsoft.com/office/spreadsheetml/2010/11/main" uri="{B97F6D7D-B522-45F9-BDA1-12C45D357490}">
          <x15:cacheHierarchy aggregatedColumn="1"/>
        </ext>
      </extLst>
    </cacheHierarchy>
    <cacheHierarchy uniqueName="[Measures].[Sum of Returning users]" caption="Sum of Returning users" measure="1" displayFolder="" measureGroup="Table1" count="0" hidden="1">
      <extLst>
        <ext xmlns:x15="http://schemas.microsoft.com/office/spreadsheetml/2010/11/main" uri="{B97F6D7D-B522-45F9-BDA1-12C45D357490}">
          <x15:cacheHierarchy aggregatedColumn="2"/>
        </ext>
      </extLst>
    </cacheHierarchy>
    <cacheHierarchy uniqueName="[Measures].[Sum of Duration Day 1]" caption="Sum of Duration Day 1"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Duration Day 7]" caption="Sum of Duration Day 7"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New users]" caption="Average of New users" measure="1" displayFolder="" measureGroup="Table1" count="0" hidden="1">
      <extLst>
        <ext xmlns:x15="http://schemas.microsoft.com/office/spreadsheetml/2010/11/main" uri="{B97F6D7D-B522-45F9-BDA1-12C45D357490}">
          <x15:cacheHierarchy aggregatedColumn="1"/>
        </ext>
      </extLst>
    </cacheHierarchy>
    <cacheHierarchy uniqueName="[Measures].[Average of Returning users]" caption="Average of Returning users" measure="1" displayFolder="" measureGroup="Table1" count="0" hidden="1">
      <extLst>
        <ext xmlns:x15="http://schemas.microsoft.com/office/spreadsheetml/2010/11/main" uri="{B97F6D7D-B522-45F9-BDA1-12C45D357490}">
          <x15:cacheHierarchy aggregatedColumn="2"/>
        </ext>
      </extLst>
    </cacheHierarchy>
    <cacheHierarchy uniqueName="[Measures].[Average of Duration Day 1]" caption="Average of Duration Day 1" measure="1" displayFolder="" measureGroup="Table1" count="0" hidden="1">
      <extLst>
        <ext xmlns:x15="http://schemas.microsoft.com/office/spreadsheetml/2010/11/main" uri="{B97F6D7D-B522-45F9-BDA1-12C45D357490}">
          <x15:cacheHierarchy aggregatedColumn="3"/>
        </ext>
      </extLst>
    </cacheHierarchy>
    <cacheHierarchy uniqueName="[Measures].[Average of Duration Day 7]" caption="Average of Duration Day 7" measure="1" displayFolder="" measureGroup="Table1" count="0" hidden="1">
      <extLst>
        <ext xmlns:x15="http://schemas.microsoft.com/office/spreadsheetml/2010/11/main" uri="{B97F6D7D-B522-45F9-BDA1-12C45D357490}">
          <x15:cacheHierarchy aggregatedColumn="4"/>
        </ext>
      </extLst>
    </cacheHierarchy>
    <cacheHierarchy uniqueName="[Measures].[StdDev of New users]" caption="StdDev of New users" measure="1" displayFolder="" measureGroup="Table1" count="0" hidden="1">
      <extLst>
        <ext xmlns:x15="http://schemas.microsoft.com/office/spreadsheetml/2010/11/main" uri="{B97F6D7D-B522-45F9-BDA1-12C45D357490}">
          <x15:cacheHierarchy aggregatedColumn="1"/>
        </ext>
      </extLst>
    </cacheHierarchy>
    <cacheHierarchy uniqueName="[Measures].[StdDevp of New users]" caption="StdDevp of New users" measure="1" displayFolder="" measureGroup="Table1" count="0" hidden="1">
      <extLst>
        <ext xmlns:x15="http://schemas.microsoft.com/office/spreadsheetml/2010/11/main" uri="{B97F6D7D-B522-45F9-BDA1-12C45D357490}">
          <x15:cacheHierarchy aggregatedColumn="1"/>
        </ext>
      </extLst>
    </cacheHierarchy>
    <cacheHierarchy uniqueName="[Measures].[Min of New users]" caption="Min of New users" measure="1" displayFolder="" measureGroup="Table1" count="0" hidden="1">
      <extLst>
        <ext xmlns:x15="http://schemas.microsoft.com/office/spreadsheetml/2010/11/main" uri="{B97F6D7D-B522-45F9-BDA1-12C45D357490}">
          <x15:cacheHierarchy aggregatedColumn="1"/>
        </ext>
      </extLst>
    </cacheHierarchy>
    <cacheHierarchy uniqueName="[Measures].[Sum of Weekly New Users]" caption="Sum of Weekly New Users"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ee Saatwika Bendalam" refreshedDate="45353.003059374998" backgroundQuery="1" createdVersion="8" refreshedVersion="8" minRefreshableVersion="3" recordCount="0" supportSubquery="1" supportAdvancedDrill="1" xr:uid="{00000000-000A-0000-FFFF-FFFF3F010000}">
  <cacheSource type="external" connectionId="1"/>
  <cacheFields count="5">
    <cacheField name="[Table1].[Weekly New Users].[Weekly New Users]" caption="Weekly New Users" numFmtId="0" hierarchy="9" level="1">
      <sharedItems containsSemiMixedTypes="0" containsString="0" containsNumber="1" containsInteger="1" minValue="43" maxValue="47" count="5">
        <n v="43"/>
        <n v="44"/>
        <n v="45"/>
        <n v="46"/>
        <n v="47"/>
      </sharedItems>
      <extLst>
        <ext xmlns:x15="http://schemas.microsoft.com/office/spreadsheetml/2010/11/main" uri="{4F2E5C28-24EA-4eb8-9CBF-B6C8F9C3D259}">
          <x15:cachedUniqueNames>
            <x15:cachedUniqueName index="0" name="[Table1].[Weekly New Users].&amp;[43]"/>
            <x15:cachedUniqueName index="1" name="[Table1].[Weekly New Users].&amp;[44]"/>
            <x15:cachedUniqueName index="2" name="[Table1].[Weekly New Users].&amp;[45]"/>
            <x15:cachedUniqueName index="3" name="[Table1].[Weekly New Users].&amp;[46]"/>
            <x15:cachedUniqueName index="4" name="[Table1].[Weekly New Users].&amp;[47]"/>
          </x15:cachedUniqueNames>
        </ext>
      </extLst>
    </cacheField>
    <cacheField name="[Measures].[Average of New users]" caption="Average of New users" numFmtId="0" hierarchy="22" level="32767"/>
    <cacheField name="[Measures].[Average of Returning users]" caption="Average of Returning users" numFmtId="0" hierarchy="23" level="32767"/>
    <cacheField name="[Measures].[Average of Duration Day 1]" caption="Average of Duration Day 1" numFmtId="0" hierarchy="24" level="32767"/>
    <cacheField name="[Measures].[Average of Duration Day 7]" caption="Average of Duration Day 7" numFmtId="0" hierarchy="25" level="32767"/>
  </cacheFields>
  <cacheHierarchies count="30">
    <cacheHierarchy uniqueName="[Table1].[Date]" caption="Date" attribute="1" time="1" defaultMemberUniqueName="[Table1].[Date].[All]" allUniqueName="[Table1].[Date].[All]" dimensionUniqueName="[Table1]" displayFolder="" count="0" memberValueDatatype="7" unbalanced="0"/>
    <cacheHierarchy uniqueName="[Table1].[New users]" caption="New users" attribute="1" defaultMemberUniqueName="[Table1].[New users].[All]" allUniqueName="[Table1].[New users].[All]" dimensionUniqueName="[Table1]" displayFolder="" count="0" memberValueDatatype="20" unbalanced="0"/>
    <cacheHierarchy uniqueName="[Table1].[Returning users]" caption="Returning users" attribute="1" defaultMemberUniqueName="[Table1].[Returning users].[All]" allUniqueName="[Table1].[Returning users].[All]" dimensionUniqueName="[Table1]" displayFolder="" count="0" memberValueDatatype="20" unbalanced="0"/>
    <cacheHierarchy uniqueName="[Table1].[Duration Day 1]" caption="Duration Day 1" attribute="1" defaultMemberUniqueName="[Table1].[Duration Day 1].[All]" allUniqueName="[Table1].[Duration Day 1].[All]" dimensionUniqueName="[Table1]" displayFolder="" count="0" memberValueDatatype="5" unbalanced="0"/>
    <cacheHierarchy uniqueName="[Table1].[Duration Day 7]" caption="Duration Day 7" attribute="1" defaultMemberUniqueName="[Table1].[Duration Day 7].[All]" allUniqueName="[Table1].[Duration Day 7].[All]" dimensionUniqueName="[Table1]" displayFolder="" count="0" memberValueDatatype="5" unbalanced="0"/>
    <cacheHierarchy uniqueName="[Table1].[Day]" caption="Day" attribute="1" defaultMemberUniqueName="[Table1].[Day].[All]" allUniqueName="[Table1].[Day].[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Cohorts]" caption="Cohorts" attribute="1" defaultMemberUniqueName="[Table1].[Cohorts].[All]" allUniqueName="[Table1].[Cohorts].[All]" dimensionUniqueName="[Table1]" displayFolder="" count="2" memberValueDatatype="20" unbalanced="0"/>
    <cacheHierarchy uniqueName="[Table1].[Weekly New Users]" caption="Weekly New Users" attribute="1" defaultMemberUniqueName="[Table1].[Weekly New Users].[All]" allUniqueName="[Table1].[Weekly New Users].[All]" dimensionUniqueName="[Table1]" displayFolder="" count="2" memberValueDatatype="20" unbalanced="0">
      <fieldsUsage count="2">
        <fieldUsage x="-1"/>
        <fieldUsage x="0"/>
      </fieldsUsage>
    </cacheHierarchy>
    <cacheHierarchy uniqueName="[Table1].[Time Buckets]" caption="Time Buckets" attribute="1" defaultMemberUniqueName="[Table1].[Time Buckets].[All]" allUniqueName="[Table1].[Time Buckets].[All]" dimensionUniqueName="[Table1]" displayFolder="" count="0" memberValueDatatype="20" unbalanced="0"/>
    <cacheHierarchy uniqueName="[Table1].[Count of New Users]" caption="Count of New Users" attribute="1" defaultMemberUniqueName="[Table1].[Count of New Users].[All]" allUniqueName="[Table1].[Count of New Users].[All]" dimensionUniqueName="[Table1]" displayFolder="" count="0" memberValueDatatype="2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y]" caption="Sum of Day" measure="1" displayFolder="" measureGroup="Table1"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7"/>
        </ext>
      </extLst>
    </cacheHierarchy>
    <cacheHierarchy uniqueName="[Measures].[Sum of New users]" caption="Sum of New users" measure="1" displayFolder="" measureGroup="Table1" count="0" hidden="1">
      <extLst>
        <ext xmlns:x15="http://schemas.microsoft.com/office/spreadsheetml/2010/11/main" uri="{B97F6D7D-B522-45F9-BDA1-12C45D357490}">
          <x15:cacheHierarchy aggregatedColumn="1"/>
        </ext>
      </extLst>
    </cacheHierarchy>
    <cacheHierarchy uniqueName="[Measures].[Sum of Returning users]" caption="Sum of Returning users" measure="1" displayFolder="" measureGroup="Table1" count="0" hidden="1">
      <extLst>
        <ext xmlns:x15="http://schemas.microsoft.com/office/spreadsheetml/2010/11/main" uri="{B97F6D7D-B522-45F9-BDA1-12C45D357490}">
          <x15:cacheHierarchy aggregatedColumn="2"/>
        </ext>
      </extLst>
    </cacheHierarchy>
    <cacheHierarchy uniqueName="[Measures].[Sum of Duration Day 1]" caption="Sum of Duration Day 1" measure="1" displayFolder="" measureGroup="Table1" count="0" hidden="1">
      <extLst>
        <ext xmlns:x15="http://schemas.microsoft.com/office/spreadsheetml/2010/11/main" uri="{B97F6D7D-B522-45F9-BDA1-12C45D357490}">
          <x15:cacheHierarchy aggregatedColumn="3"/>
        </ext>
      </extLst>
    </cacheHierarchy>
    <cacheHierarchy uniqueName="[Measures].[Sum of Duration Day 7]" caption="Sum of Duration Day 7" measure="1" displayFolder="" measureGroup="Table1" count="0" hidden="1">
      <extLst>
        <ext xmlns:x15="http://schemas.microsoft.com/office/spreadsheetml/2010/11/main" uri="{B97F6D7D-B522-45F9-BDA1-12C45D357490}">
          <x15:cacheHierarchy aggregatedColumn="4"/>
        </ext>
      </extLst>
    </cacheHierarchy>
    <cacheHierarchy uniqueName="[Measures].[Average of New users]" caption="Average of New users"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turning users]" caption="Average of Returning users" measure="1" displayFolder="" measureGroup="Table1" count="0" oneField="1" hidden="1">
      <fieldsUsage count="1">
        <fieldUsage x="2"/>
      </fieldsUsage>
      <extLst>
        <ext xmlns:x15="http://schemas.microsoft.com/office/spreadsheetml/2010/11/main" uri="{B97F6D7D-B522-45F9-BDA1-12C45D357490}">
          <x15:cacheHierarchy aggregatedColumn="2"/>
        </ext>
      </extLst>
    </cacheHierarchy>
    <cacheHierarchy uniqueName="[Measures].[Average of Duration Day 1]" caption="Average of Duration Day 1" measure="1" displayFolder="" measureGroup="Table1" count="0" oneField="1" hidden="1">
      <fieldsUsage count="1">
        <fieldUsage x="3"/>
      </fieldsUsage>
      <extLst>
        <ext xmlns:x15="http://schemas.microsoft.com/office/spreadsheetml/2010/11/main" uri="{B97F6D7D-B522-45F9-BDA1-12C45D357490}">
          <x15:cacheHierarchy aggregatedColumn="3"/>
        </ext>
      </extLst>
    </cacheHierarchy>
    <cacheHierarchy uniqueName="[Measures].[Average of Duration Day 7]" caption="Average of Duration Day 7" measure="1" displayFolder="" measureGroup="Table1" count="0" oneField="1" hidden="1">
      <fieldsUsage count="1">
        <fieldUsage x="4"/>
      </fieldsUsage>
      <extLst>
        <ext xmlns:x15="http://schemas.microsoft.com/office/spreadsheetml/2010/11/main" uri="{B97F6D7D-B522-45F9-BDA1-12C45D357490}">
          <x15:cacheHierarchy aggregatedColumn="4"/>
        </ext>
      </extLst>
    </cacheHierarchy>
    <cacheHierarchy uniqueName="[Measures].[StdDev of New users]" caption="StdDev of New users" measure="1" displayFolder="" measureGroup="Table1" count="0" hidden="1">
      <extLst>
        <ext xmlns:x15="http://schemas.microsoft.com/office/spreadsheetml/2010/11/main" uri="{B97F6D7D-B522-45F9-BDA1-12C45D357490}">
          <x15:cacheHierarchy aggregatedColumn="1"/>
        </ext>
      </extLst>
    </cacheHierarchy>
    <cacheHierarchy uniqueName="[Measures].[StdDevp of New users]" caption="StdDevp of New users" measure="1" displayFolder="" measureGroup="Table1" count="0" hidden="1">
      <extLst>
        <ext xmlns:x15="http://schemas.microsoft.com/office/spreadsheetml/2010/11/main" uri="{B97F6D7D-B522-45F9-BDA1-12C45D357490}">
          <x15:cacheHierarchy aggregatedColumn="1"/>
        </ext>
      </extLst>
    </cacheHierarchy>
    <cacheHierarchy uniqueName="[Measures].[Min of New users]" caption="Min of New users" measure="1" displayFolder="" measureGroup="Table1" count="0" hidden="1">
      <extLst>
        <ext xmlns:x15="http://schemas.microsoft.com/office/spreadsheetml/2010/11/main" uri="{B97F6D7D-B522-45F9-BDA1-12C45D357490}">
          <x15:cacheHierarchy aggregatedColumn="1"/>
        </ext>
      </extLst>
    </cacheHierarchy>
    <cacheHierarchy uniqueName="[Measures].[Sum of Weekly New Users]" caption="Sum of Weekly New Users"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ee Saatwika Bendalam" refreshedDate="45353.005598958334" backgroundQuery="1" createdVersion="8" refreshedVersion="8" minRefreshableVersion="3" recordCount="0" supportSubquery="1" supportAdvancedDrill="1" xr:uid="{00000000-000A-0000-FFFF-FFFF4B010000}">
  <cacheSource type="external" connectionId="1"/>
  <cacheFields count="5">
    <cacheField name="[Measures].[Average of New users]" caption="Average of New users" numFmtId="0" hierarchy="22" level="32767"/>
    <cacheField name="[Measures].[Average of Returning users]" caption="Average of Returning users" numFmtId="0" hierarchy="23" level="32767"/>
    <cacheField name="[Measures].[Average of Duration Day 1]" caption="Average of Duration Day 1" numFmtId="0" hierarchy="24" level="32767"/>
    <cacheField name="[Measures].[Average of Duration Day 7]" caption="Average of Duration Day 7" numFmtId="0" hierarchy="25" level="32767"/>
    <cacheField name="[Table1].[Weekly New Users].[Weekly New Users]" caption="Weekly New Users" numFmtId="0" hierarchy="9" level="1">
      <sharedItems containsSemiMixedTypes="0" containsString="0" containsNumber="1" containsInteger="1" minValue="43" maxValue="47" count="5">
        <n v="43"/>
        <n v="44"/>
        <n v="45"/>
        <n v="46"/>
        <n v="47"/>
      </sharedItems>
      <extLst>
        <ext xmlns:x15="http://schemas.microsoft.com/office/spreadsheetml/2010/11/main" uri="{4F2E5C28-24EA-4eb8-9CBF-B6C8F9C3D259}">
          <x15:cachedUniqueNames>
            <x15:cachedUniqueName index="0" name="[Table1].[Weekly New Users].&amp;[43]"/>
            <x15:cachedUniqueName index="1" name="[Table1].[Weekly New Users].&amp;[44]"/>
            <x15:cachedUniqueName index="2" name="[Table1].[Weekly New Users].&amp;[45]"/>
            <x15:cachedUniqueName index="3" name="[Table1].[Weekly New Users].&amp;[46]"/>
            <x15:cachedUniqueName index="4" name="[Table1].[Weekly New Users].&amp;[47]"/>
          </x15:cachedUniqueNames>
        </ext>
      </extLst>
    </cacheField>
  </cacheFields>
  <cacheHierarchies count="30">
    <cacheHierarchy uniqueName="[Table1].[Date]" caption="Date" attribute="1" time="1" defaultMemberUniqueName="[Table1].[Date].[All]" allUniqueName="[Table1].[Date].[All]" dimensionUniqueName="[Table1]" displayFolder="" count="0" memberValueDatatype="7" unbalanced="0"/>
    <cacheHierarchy uniqueName="[Table1].[New users]" caption="New users" attribute="1" defaultMemberUniqueName="[Table1].[New users].[All]" allUniqueName="[Table1].[New users].[All]" dimensionUniqueName="[Table1]" displayFolder="" count="0" memberValueDatatype="20" unbalanced="0"/>
    <cacheHierarchy uniqueName="[Table1].[Returning users]" caption="Returning users" attribute="1" defaultMemberUniqueName="[Table1].[Returning users].[All]" allUniqueName="[Table1].[Returning users].[All]" dimensionUniqueName="[Table1]" displayFolder="" count="0" memberValueDatatype="20" unbalanced="0"/>
    <cacheHierarchy uniqueName="[Table1].[Duration Day 1]" caption="Duration Day 1" attribute="1" defaultMemberUniqueName="[Table1].[Duration Day 1].[All]" allUniqueName="[Table1].[Duration Day 1].[All]" dimensionUniqueName="[Table1]" displayFolder="" count="0" memberValueDatatype="5" unbalanced="0"/>
    <cacheHierarchy uniqueName="[Table1].[Duration Day 7]" caption="Duration Day 7" attribute="1" defaultMemberUniqueName="[Table1].[Duration Day 7].[All]" allUniqueName="[Table1].[Duration Day 7].[All]" dimensionUniqueName="[Table1]" displayFolder="" count="0" memberValueDatatype="5" unbalanced="0"/>
    <cacheHierarchy uniqueName="[Table1].[Day]" caption="Day" attribute="1" defaultMemberUniqueName="[Table1].[Day].[All]" allUniqueName="[Table1].[Day].[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Cohorts]" caption="Cohorts" attribute="1" defaultMemberUniqueName="[Table1].[Cohorts].[All]" allUniqueName="[Table1].[Cohorts].[All]" dimensionUniqueName="[Table1]" displayFolder="" count="2" memberValueDatatype="20" unbalanced="0"/>
    <cacheHierarchy uniqueName="[Table1].[Weekly New Users]" caption="Weekly New Users" attribute="1" defaultMemberUniqueName="[Table1].[Weekly New Users].[All]" allUniqueName="[Table1].[Weekly New Users].[All]" dimensionUniqueName="[Table1]" displayFolder="" count="2" memberValueDatatype="20" unbalanced="0">
      <fieldsUsage count="2">
        <fieldUsage x="-1"/>
        <fieldUsage x="4"/>
      </fieldsUsage>
    </cacheHierarchy>
    <cacheHierarchy uniqueName="[Table1].[Time Buckets]" caption="Time Buckets" attribute="1" defaultMemberUniqueName="[Table1].[Time Buckets].[All]" allUniqueName="[Table1].[Time Buckets].[All]" dimensionUniqueName="[Table1]" displayFolder="" count="0" memberValueDatatype="20" unbalanced="0"/>
    <cacheHierarchy uniqueName="[Table1].[Count of New Users]" caption="Count of New Users" attribute="1" defaultMemberUniqueName="[Table1].[Count of New Users].[All]" allUniqueName="[Table1].[Count of New Users].[All]" dimensionUniqueName="[Table1]" displayFolder="" count="0" memberValueDatatype="2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y]" caption="Sum of Day" measure="1" displayFolder="" measureGroup="Table1"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7"/>
        </ext>
      </extLst>
    </cacheHierarchy>
    <cacheHierarchy uniqueName="[Measures].[Sum of New users]" caption="Sum of New users" measure="1" displayFolder="" measureGroup="Table1" count="0" hidden="1">
      <extLst>
        <ext xmlns:x15="http://schemas.microsoft.com/office/spreadsheetml/2010/11/main" uri="{B97F6D7D-B522-45F9-BDA1-12C45D357490}">
          <x15:cacheHierarchy aggregatedColumn="1"/>
        </ext>
      </extLst>
    </cacheHierarchy>
    <cacheHierarchy uniqueName="[Measures].[Sum of Returning users]" caption="Sum of Returning users" measure="1" displayFolder="" measureGroup="Table1" count="0" hidden="1">
      <extLst>
        <ext xmlns:x15="http://schemas.microsoft.com/office/spreadsheetml/2010/11/main" uri="{B97F6D7D-B522-45F9-BDA1-12C45D357490}">
          <x15:cacheHierarchy aggregatedColumn="2"/>
        </ext>
      </extLst>
    </cacheHierarchy>
    <cacheHierarchy uniqueName="[Measures].[Sum of Duration Day 1]" caption="Sum of Duration Day 1" measure="1" displayFolder="" measureGroup="Table1" count="0" hidden="1">
      <extLst>
        <ext xmlns:x15="http://schemas.microsoft.com/office/spreadsheetml/2010/11/main" uri="{B97F6D7D-B522-45F9-BDA1-12C45D357490}">
          <x15:cacheHierarchy aggregatedColumn="3"/>
        </ext>
      </extLst>
    </cacheHierarchy>
    <cacheHierarchy uniqueName="[Measures].[Sum of Duration Day 7]" caption="Sum of Duration Day 7" measure="1" displayFolder="" measureGroup="Table1" count="0" hidden="1">
      <extLst>
        <ext xmlns:x15="http://schemas.microsoft.com/office/spreadsheetml/2010/11/main" uri="{B97F6D7D-B522-45F9-BDA1-12C45D357490}">
          <x15:cacheHierarchy aggregatedColumn="4"/>
        </ext>
      </extLst>
    </cacheHierarchy>
    <cacheHierarchy uniqueName="[Measures].[Average of New users]" caption="Average of New users"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Average of Returning users]" caption="Average of Returning user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Duration Day 1]" caption="Average of Duration Day 1"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Average of Duration Day 7]" caption="Average of Duration Day 7" measure="1" displayFolder="" measureGroup="Table1" count="0" oneField="1" hidden="1">
      <fieldsUsage count="1">
        <fieldUsage x="3"/>
      </fieldsUsage>
      <extLst>
        <ext xmlns:x15="http://schemas.microsoft.com/office/spreadsheetml/2010/11/main" uri="{B97F6D7D-B522-45F9-BDA1-12C45D357490}">
          <x15:cacheHierarchy aggregatedColumn="4"/>
        </ext>
      </extLst>
    </cacheHierarchy>
    <cacheHierarchy uniqueName="[Measures].[StdDev of New users]" caption="StdDev of New users" measure="1" displayFolder="" measureGroup="Table1" count="0" hidden="1">
      <extLst>
        <ext xmlns:x15="http://schemas.microsoft.com/office/spreadsheetml/2010/11/main" uri="{B97F6D7D-B522-45F9-BDA1-12C45D357490}">
          <x15:cacheHierarchy aggregatedColumn="1"/>
        </ext>
      </extLst>
    </cacheHierarchy>
    <cacheHierarchy uniqueName="[Measures].[StdDevp of New users]" caption="StdDevp of New users" measure="1" displayFolder="" measureGroup="Table1" count="0" hidden="1">
      <extLst>
        <ext xmlns:x15="http://schemas.microsoft.com/office/spreadsheetml/2010/11/main" uri="{B97F6D7D-B522-45F9-BDA1-12C45D357490}">
          <x15:cacheHierarchy aggregatedColumn="1"/>
        </ext>
      </extLst>
    </cacheHierarchy>
    <cacheHierarchy uniqueName="[Measures].[Min of New users]" caption="Min of New users" measure="1" displayFolder="" measureGroup="Table1" count="0" hidden="1">
      <extLst>
        <ext xmlns:x15="http://schemas.microsoft.com/office/spreadsheetml/2010/11/main" uri="{B97F6D7D-B522-45F9-BDA1-12C45D357490}">
          <x15:cacheHierarchy aggregatedColumn="1"/>
        </ext>
      </extLst>
    </cacheHierarchy>
    <cacheHierarchy uniqueName="[Measures].[Sum of Weekly New Users]" caption="Sum of Weekly New Users"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ee Saatwika Bendalam" refreshedDate="45353.011594675925" backgroundQuery="1" createdVersion="8" refreshedVersion="8" minRefreshableVersion="3" recordCount="0" supportSubquery="1" supportAdvancedDrill="1" xr:uid="{00000000-000A-0000-FFFF-FFFF52010000}">
  <cacheSource type="external" connectionId="1"/>
  <cacheFields count="3">
    <cacheField name="[Table1].[Weekly New Users].[Weekly New Users]" caption="Weekly New Users" numFmtId="0" hierarchy="9" level="1">
      <sharedItems containsSemiMixedTypes="0" containsString="0" containsNumber="1" containsInteger="1" minValue="43" maxValue="47" count="5">
        <n v="43"/>
        <n v="44"/>
        <n v="45"/>
        <n v="46"/>
        <n v="47"/>
      </sharedItems>
      <extLst>
        <ext xmlns:x15="http://schemas.microsoft.com/office/spreadsheetml/2010/11/main" uri="{4F2E5C28-24EA-4eb8-9CBF-B6C8F9C3D259}">
          <x15:cachedUniqueNames>
            <x15:cachedUniqueName index="0" name="[Table1].[Weekly New Users].&amp;[43]"/>
            <x15:cachedUniqueName index="1" name="[Table1].[Weekly New Users].&amp;[44]"/>
            <x15:cachedUniqueName index="2" name="[Table1].[Weekly New Users].&amp;[45]"/>
            <x15:cachedUniqueName index="3" name="[Table1].[Weekly New Users].&amp;[46]"/>
            <x15:cachedUniqueName index="4" name="[Table1].[Weekly New Users].&amp;[47]"/>
          </x15:cachedUniqueNames>
        </ext>
      </extLst>
    </cacheField>
    <cacheField name="[Measures].[Average of Duration Day 1]" caption="Average of Duration Day 1" numFmtId="0" hierarchy="24" level="32767"/>
    <cacheField name="[Measures].[Average of Duration Day 7]" caption="Average of Duration Day 7" numFmtId="0" hierarchy="25" level="32767"/>
  </cacheFields>
  <cacheHierarchies count="30">
    <cacheHierarchy uniqueName="[Table1].[Date]" caption="Date" attribute="1" time="1" defaultMemberUniqueName="[Table1].[Date].[All]" allUniqueName="[Table1].[Date].[All]" dimensionUniqueName="[Table1]" displayFolder="" count="2" memberValueDatatype="7" unbalanced="0"/>
    <cacheHierarchy uniqueName="[Table1].[New users]" caption="New users" attribute="1" defaultMemberUniqueName="[Table1].[New users].[All]" allUniqueName="[Table1].[New users].[All]" dimensionUniqueName="[Table1]" displayFolder="" count="2" memberValueDatatype="20" unbalanced="0"/>
    <cacheHierarchy uniqueName="[Table1].[Returning users]" caption="Returning users" attribute="1" defaultMemberUniqueName="[Table1].[Returning users].[All]" allUniqueName="[Table1].[Returning users].[All]" dimensionUniqueName="[Table1]" displayFolder="" count="2" memberValueDatatype="20" unbalanced="0"/>
    <cacheHierarchy uniqueName="[Table1].[Duration Day 1]" caption="Duration Day 1" attribute="1" defaultMemberUniqueName="[Table1].[Duration Day 1].[All]" allUniqueName="[Table1].[Duration Day 1].[All]" dimensionUniqueName="[Table1]" displayFolder="" count="2" memberValueDatatype="5" unbalanced="0"/>
    <cacheHierarchy uniqueName="[Table1].[Duration Day 7]" caption="Duration Day 7" attribute="1" defaultMemberUniqueName="[Table1].[Duration Day 7].[All]" allUniqueName="[Table1].[Duration Day 7].[All]" dimensionUniqueName="[Table1]" displayFolder="" count="2" memberValueDatatype="5" unbalanced="0"/>
    <cacheHierarchy uniqueName="[Table1].[Day]" caption="Day" attribute="1" defaultMemberUniqueName="[Table1].[Day].[All]" allUniqueName="[Table1].[Day].[All]" dimensionUniqueName="[Table1]" displayFolder="" count="2" memberValueDatatype="20" unbalanced="0"/>
    <cacheHierarchy uniqueName="[Table1].[Month]" caption="Month" attribute="1" defaultMemberUniqueName="[Table1].[Month].[All]" allUniqueName="[Table1].[Month].[All]" dimensionUniqueName="[Table1]" displayFolder="" count="2" memberValueDatatype="20" unbalanced="0"/>
    <cacheHierarchy uniqueName="[Table1].[Year]" caption="Year" attribute="1" defaultMemberUniqueName="[Table1].[Year].[All]" allUniqueName="[Table1].[Year].[All]" dimensionUniqueName="[Table1]" displayFolder="" count="2" memberValueDatatype="20" unbalanced="0"/>
    <cacheHierarchy uniqueName="[Table1].[Cohorts]" caption="Cohorts" attribute="1" defaultMemberUniqueName="[Table1].[Cohorts].[All]" allUniqueName="[Table1].[Cohorts].[All]" dimensionUniqueName="[Table1]" displayFolder="" count="2" memberValueDatatype="20" unbalanced="0"/>
    <cacheHierarchy uniqueName="[Table1].[Weekly New Users]" caption="Weekly New Users" attribute="1" defaultMemberUniqueName="[Table1].[Weekly New Users].[All]" allUniqueName="[Table1].[Weekly New Users].[All]" dimensionUniqueName="[Table1]" displayFolder="" count="2" memberValueDatatype="20" unbalanced="0">
      <fieldsUsage count="2">
        <fieldUsage x="-1"/>
        <fieldUsage x="0"/>
      </fieldsUsage>
    </cacheHierarchy>
    <cacheHierarchy uniqueName="[Table1].[Time Buckets]" caption="Time Buckets" attribute="1" defaultMemberUniqueName="[Table1].[Time Buckets].[All]" allUniqueName="[Table1].[Time Buckets].[All]" dimensionUniqueName="[Table1]" displayFolder="" count="2" memberValueDatatype="20" unbalanced="0"/>
    <cacheHierarchy uniqueName="[Table1].[Count of New Users]" caption="Count of New Users" attribute="1" defaultMemberUniqueName="[Table1].[Count of New Users].[All]" allUniqueName="[Table1].[Count of New Users].[All]" dimensionUniqueName="[Table1]" displayFolder="" count="2" memberValueDatatype="20"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y]" caption="Sum of Day" measure="1" displayFolder="" measureGroup="Table1"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7"/>
        </ext>
      </extLst>
    </cacheHierarchy>
    <cacheHierarchy uniqueName="[Measures].[Sum of New users]" caption="Sum of New users" measure="1" displayFolder="" measureGroup="Table1" count="0" hidden="1">
      <extLst>
        <ext xmlns:x15="http://schemas.microsoft.com/office/spreadsheetml/2010/11/main" uri="{B97F6D7D-B522-45F9-BDA1-12C45D357490}">
          <x15:cacheHierarchy aggregatedColumn="1"/>
        </ext>
      </extLst>
    </cacheHierarchy>
    <cacheHierarchy uniqueName="[Measures].[Sum of Returning users]" caption="Sum of Returning users" measure="1" displayFolder="" measureGroup="Table1" count="0" hidden="1">
      <extLst>
        <ext xmlns:x15="http://schemas.microsoft.com/office/spreadsheetml/2010/11/main" uri="{B97F6D7D-B522-45F9-BDA1-12C45D357490}">
          <x15:cacheHierarchy aggregatedColumn="2"/>
        </ext>
      </extLst>
    </cacheHierarchy>
    <cacheHierarchy uniqueName="[Measures].[Sum of Duration Day 1]" caption="Sum of Duration Day 1" measure="1" displayFolder="" measureGroup="Table1" count="0" hidden="1">
      <extLst>
        <ext xmlns:x15="http://schemas.microsoft.com/office/spreadsheetml/2010/11/main" uri="{B97F6D7D-B522-45F9-BDA1-12C45D357490}">
          <x15:cacheHierarchy aggregatedColumn="3"/>
        </ext>
      </extLst>
    </cacheHierarchy>
    <cacheHierarchy uniqueName="[Measures].[Sum of Duration Day 7]" caption="Sum of Duration Day 7" measure="1" displayFolder="" measureGroup="Table1" count="0" hidden="1">
      <extLst>
        <ext xmlns:x15="http://schemas.microsoft.com/office/spreadsheetml/2010/11/main" uri="{B97F6D7D-B522-45F9-BDA1-12C45D357490}">
          <x15:cacheHierarchy aggregatedColumn="4"/>
        </ext>
      </extLst>
    </cacheHierarchy>
    <cacheHierarchy uniqueName="[Measures].[Average of New users]" caption="Average of New users" measure="1" displayFolder="" measureGroup="Table1" count="0" hidden="1">
      <extLst>
        <ext xmlns:x15="http://schemas.microsoft.com/office/spreadsheetml/2010/11/main" uri="{B97F6D7D-B522-45F9-BDA1-12C45D357490}">
          <x15:cacheHierarchy aggregatedColumn="1"/>
        </ext>
      </extLst>
    </cacheHierarchy>
    <cacheHierarchy uniqueName="[Measures].[Average of Returning users]" caption="Average of Returning users" measure="1" displayFolder="" measureGroup="Table1" count="0" hidden="1">
      <extLst>
        <ext xmlns:x15="http://schemas.microsoft.com/office/spreadsheetml/2010/11/main" uri="{B97F6D7D-B522-45F9-BDA1-12C45D357490}">
          <x15:cacheHierarchy aggregatedColumn="2"/>
        </ext>
      </extLst>
    </cacheHierarchy>
    <cacheHierarchy uniqueName="[Measures].[Average of Duration Day 1]" caption="Average of Duration Day 1"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Duration Day 7]" caption="Average of Duration Day 7" measure="1" displayFolder="" measureGroup="Table1" count="0" oneField="1" hidden="1">
      <fieldsUsage count="1">
        <fieldUsage x="2"/>
      </fieldsUsage>
      <extLst>
        <ext xmlns:x15="http://schemas.microsoft.com/office/spreadsheetml/2010/11/main" uri="{B97F6D7D-B522-45F9-BDA1-12C45D357490}">
          <x15:cacheHierarchy aggregatedColumn="4"/>
        </ext>
      </extLst>
    </cacheHierarchy>
    <cacheHierarchy uniqueName="[Measures].[StdDev of New users]" caption="StdDev of New users" measure="1" displayFolder="" measureGroup="Table1" count="0" hidden="1">
      <extLst>
        <ext xmlns:x15="http://schemas.microsoft.com/office/spreadsheetml/2010/11/main" uri="{B97F6D7D-B522-45F9-BDA1-12C45D357490}">
          <x15:cacheHierarchy aggregatedColumn="1"/>
        </ext>
      </extLst>
    </cacheHierarchy>
    <cacheHierarchy uniqueName="[Measures].[StdDevp of New users]" caption="StdDevp of New users" measure="1" displayFolder="" measureGroup="Table1" count="0" hidden="1">
      <extLst>
        <ext xmlns:x15="http://schemas.microsoft.com/office/spreadsheetml/2010/11/main" uri="{B97F6D7D-B522-45F9-BDA1-12C45D357490}">
          <x15:cacheHierarchy aggregatedColumn="1"/>
        </ext>
      </extLst>
    </cacheHierarchy>
    <cacheHierarchy uniqueName="[Measures].[Min of New users]" caption="Min of New users" measure="1" displayFolder="" measureGroup="Table1" count="0" hidden="1">
      <extLst>
        <ext xmlns:x15="http://schemas.microsoft.com/office/spreadsheetml/2010/11/main" uri="{B97F6D7D-B522-45F9-BDA1-12C45D357490}">
          <x15:cacheHierarchy aggregatedColumn="1"/>
        </ext>
      </extLst>
    </cacheHierarchy>
    <cacheHierarchy uniqueName="[Measures].[Sum of Weekly New Users]" caption="Sum of Weekly New Users"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ee Saatwika Bendalam" refreshedDate="45353.022188194445" backgroundQuery="1" createdVersion="8" refreshedVersion="8" minRefreshableVersion="3" recordCount="0" supportSubquery="1" supportAdvancedDrill="1" xr:uid="{00000000-000A-0000-FFFF-FFFF5B010000}">
  <cacheSource type="external" connectionId="1"/>
  <cacheFields count="3">
    <cacheField name="[Table1].[Weekly New Users].[Weekly New Users]" caption="Weekly New Users" numFmtId="0" hierarchy="9" level="1">
      <sharedItems containsSemiMixedTypes="0" containsString="0" containsNumber="1" containsInteger="1" minValue="43" maxValue="47" count="5">
        <n v="43"/>
        <n v="44"/>
        <n v="45"/>
        <n v="46"/>
        <n v="47"/>
      </sharedItems>
      <extLst>
        <ext xmlns:x15="http://schemas.microsoft.com/office/spreadsheetml/2010/11/main" uri="{4F2E5C28-24EA-4eb8-9CBF-B6C8F9C3D259}">
          <x15:cachedUniqueNames>
            <x15:cachedUniqueName index="0" name="[Table1].[Weekly New Users].&amp;[43]"/>
            <x15:cachedUniqueName index="1" name="[Table1].[Weekly New Users].&amp;[44]"/>
            <x15:cachedUniqueName index="2" name="[Table1].[Weekly New Users].&amp;[45]"/>
            <x15:cachedUniqueName index="3" name="[Table1].[Weekly New Users].&amp;[46]"/>
            <x15:cachedUniqueName index="4" name="[Table1].[Weekly New Users].&amp;[47]"/>
          </x15:cachedUniqueNames>
        </ext>
      </extLst>
    </cacheField>
    <cacheField name="[Measures].[Average of New users]" caption="Average of New users" numFmtId="0" hierarchy="22" level="32767"/>
    <cacheField name="[Measures].[Average of Returning users]" caption="Average of Returning users" numFmtId="0" hierarchy="23" level="32767"/>
  </cacheFields>
  <cacheHierarchies count="30">
    <cacheHierarchy uniqueName="[Table1].[Date]" caption="Date" attribute="1" time="1" defaultMemberUniqueName="[Table1].[Date].[All]" allUniqueName="[Table1].[Date].[All]" dimensionUniqueName="[Table1]" displayFolder="" count="2" memberValueDatatype="7" unbalanced="0"/>
    <cacheHierarchy uniqueName="[Table1].[New users]" caption="New users" attribute="1" defaultMemberUniqueName="[Table1].[New users].[All]" allUniqueName="[Table1].[New users].[All]" dimensionUniqueName="[Table1]" displayFolder="" count="2" memberValueDatatype="20" unbalanced="0"/>
    <cacheHierarchy uniqueName="[Table1].[Returning users]" caption="Returning users" attribute="1" defaultMemberUniqueName="[Table1].[Returning users].[All]" allUniqueName="[Table1].[Returning users].[All]" dimensionUniqueName="[Table1]" displayFolder="" count="2" memberValueDatatype="20" unbalanced="0"/>
    <cacheHierarchy uniqueName="[Table1].[Duration Day 1]" caption="Duration Day 1" attribute="1" defaultMemberUniqueName="[Table1].[Duration Day 1].[All]" allUniqueName="[Table1].[Duration Day 1].[All]" dimensionUniqueName="[Table1]" displayFolder="" count="2" memberValueDatatype="5" unbalanced="0"/>
    <cacheHierarchy uniqueName="[Table1].[Duration Day 7]" caption="Duration Day 7" attribute="1" defaultMemberUniqueName="[Table1].[Duration Day 7].[All]" allUniqueName="[Table1].[Duration Day 7].[All]" dimensionUniqueName="[Table1]" displayFolder="" count="2" memberValueDatatype="5" unbalanced="0"/>
    <cacheHierarchy uniqueName="[Table1].[Day]" caption="Day" attribute="1" defaultMemberUniqueName="[Table1].[Day].[All]" allUniqueName="[Table1].[Day].[All]" dimensionUniqueName="[Table1]" displayFolder="" count="2" memberValueDatatype="20" unbalanced="0"/>
    <cacheHierarchy uniqueName="[Table1].[Month]" caption="Month" attribute="1" defaultMemberUniqueName="[Table1].[Month].[All]" allUniqueName="[Table1].[Month].[All]" dimensionUniqueName="[Table1]" displayFolder="" count="2" memberValueDatatype="20" unbalanced="0"/>
    <cacheHierarchy uniqueName="[Table1].[Year]" caption="Year" attribute="1" defaultMemberUniqueName="[Table1].[Year].[All]" allUniqueName="[Table1].[Year].[All]" dimensionUniqueName="[Table1]" displayFolder="" count="2" memberValueDatatype="20" unbalanced="0"/>
    <cacheHierarchy uniqueName="[Table1].[Cohorts]" caption="Cohorts" attribute="1" defaultMemberUniqueName="[Table1].[Cohorts].[All]" allUniqueName="[Table1].[Cohorts].[All]" dimensionUniqueName="[Table1]" displayFolder="" count="2" memberValueDatatype="20" unbalanced="0"/>
    <cacheHierarchy uniqueName="[Table1].[Weekly New Users]" caption="Weekly New Users" attribute="1" defaultMemberUniqueName="[Table1].[Weekly New Users].[All]" allUniqueName="[Table1].[Weekly New Users].[All]" dimensionUniqueName="[Table1]" displayFolder="" count="2" memberValueDatatype="20" unbalanced="0">
      <fieldsUsage count="2">
        <fieldUsage x="-1"/>
        <fieldUsage x="0"/>
      </fieldsUsage>
    </cacheHierarchy>
    <cacheHierarchy uniqueName="[Table1].[Time Buckets]" caption="Time Buckets" attribute="1" defaultMemberUniqueName="[Table1].[Time Buckets].[All]" allUniqueName="[Table1].[Time Buckets].[All]" dimensionUniqueName="[Table1]" displayFolder="" count="2" memberValueDatatype="20" unbalanced="0"/>
    <cacheHierarchy uniqueName="[Table1].[Count of New Users]" caption="Count of New Users" attribute="1" defaultMemberUniqueName="[Table1].[Count of New Users].[All]" allUniqueName="[Table1].[Count of New Users].[All]" dimensionUniqueName="[Table1]" displayFolder="" count="2" memberValueDatatype="20"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y]" caption="Sum of Day" measure="1" displayFolder="" measureGroup="Table1"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7"/>
        </ext>
      </extLst>
    </cacheHierarchy>
    <cacheHierarchy uniqueName="[Measures].[Sum of New users]" caption="Sum of New users" measure="1" displayFolder="" measureGroup="Table1" count="0" hidden="1">
      <extLst>
        <ext xmlns:x15="http://schemas.microsoft.com/office/spreadsheetml/2010/11/main" uri="{B97F6D7D-B522-45F9-BDA1-12C45D357490}">
          <x15:cacheHierarchy aggregatedColumn="1"/>
        </ext>
      </extLst>
    </cacheHierarchy>
    <cacheHierarchy uniqueName="[Measures].[Sum of Returning users]" caption="Sum of Returning users" measure="1" displayFolder="" measureGroup="Table1" count="0" hidden="1">
      <extLst>
        <ext xmlns:x15="http://schemas.microsoft.com/office/spreadsheetml/2010/11/main" uri="{B97F6D7D-B522-45F9-BDA1-12C45D357490}">
          <x15:cacheHierarchy aggregatedColumn="2"/>
        </ext>
      </extLst>
    </cacheHierarchy>
    <cacheHierarchy uniqueName="[Measures].[Sum of Duration Day 1]" caption="Sum of Duration Day 1" measure="1" displayFolder="" measureGroup="Table1" count="0" hidden="1">
      <extLst>
        <ext xmlns:x15="http://schemas.microsoft.com/office/spreadsheetml/2010/11/main" uri="{B97F6D7D-B522-45F9-BDA1-12C45D357490}">
          <x15:cacheHierarchy aggregatedColumn="3"/>
        </ext>
      </extLst>
    </cacheHierarchy>
    <cacheHierarchy uniqueName="[Measures].[Sum of Duration Day 7]" caption="Sum of Duration Day 7" measure="1" displayFolder="" measureGroup="Table1" count="0" hidden="1">
      <extLst>
        <ext xmlns:x15="http://schemas.microsoft.com/office/spreadsheetml/2010/11/main" uri="{B97F6D7D-B522-45F9-BDA1-12C45D357490}">
          <x15:cacheHierarchy aggregatedColumn="4"/>
        </ext>
      </extLst>
    </cacheHierarchy>
    <cacheHierarchy uniqueName="[Measures].[Average of New users]" caption="Average of New users"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turning users]" caption="Average of Returning users" measure="1" displayFolder="" measureGroup="Table1" count="0" oneField="1" hidden="1">
      <fieldsUsage count="1">
        <fieldUsage x="2"/>
      </fieldsUsage>
      <extLst>
        <ext xmlns:x15="http://schemas.microsoft.com/office/spreadsheetml/2010/11/main" uri="{B97F6D7D-B522-45F9-BDA1-12C45D357490}">
          <x15:cacheHierarchy aggregatedColumn="2"/>
        </ext>
      </extLst>
    </cacheHierarchy>
    <cacheHierarchy uniqueName="[Measures].[Average of Duration Day 1]" caption="Average of Duration Day 1" measure="1" displayFolder="" measureGroup="Table1" count="0" hidden="1">
      <extLst>
        <ext xmlns:x15="http://schemas.microsoft.com/office/spreadsheetml/2010/11/main" uri="{B97F6D7D-B522-45F9-BDA1-12C45D357490}">
          <x15:cacheHierarchy aggregatedColumn="3"/>
        </ext>
      </extLst>
    </cacheHierarchy>
    <cacheHierarchy uniqueName="[Measures].[Average of Duration Day 7]" caption="Average of Duration Day 7" measure="1" displayFolder="" measureGroup="Table1" count="0" hidden="1">
      <extLst>
        <ext xmlns:x15="http://schemas.microsoft.com/office/spreadsheetml/2010/11/main" uri="{B97F6D7D-B522-45F9-BDA1-12C45D357490}">
          <x15:cacheHierarchy aggregatedColumn="4"/>
        </ext>
      </extLst>
    </cacheHierarchy>
    <cacheHierarchy uniqueName="[Measures].[StdDev of New users]" caption="StdDev of New users" measure="1" displayFolder="" measureGroup="Table1" count="0" hidden="1">
      <extLst>
        <ext xmlns:x15="http://schemas.microsoft.com/office/spreadsheetml/2010/11/main" uri="{B97F6D7D-B522-45F9-BDA1-12C45D357490}">
          <x15:cacheHierarchy aggregatedColumn="1"/>
        </ext>
      </extLst>
    </cacheHierarchy>
    <cacheHierarchy uniqueName="[Measures].[StdDevp of New users]" caption="StdDevp of New users" measure="1" displayFolder="" measureGroup="Table1" count="0" hidden="1">
      <extLst>
        <ext xmlns:x15="http://schemas.microsoft.com/office/spreadsheetml/2010/11/main" uri="{B97F6D7D-B522-45F9-BDA1-12C45D357490}">
          <x15:cacheHierarchy aggregatedColumn="1"/>
        </ext>
      </extLst>
    </cacheHierarchy>
    <cacheHierarchy uniqueName="[Measures].[Min of New users]" caption="Min of New users" measure="1" displayFolder="" measureGroup="Table1" count="0" hidden="1">
      <extLst>
        <ext xmlns:x15="http://schemas.microsoft.com/office/spreadsheetml/2010/11/main" uri="{B97F6D7D-B522-45F9-BDA1-12C45D357490}">
          <x15:cacheHierarchy aggregatedColumn="1"/>
        </ext>
      </extLst>
    </cacheHierarchy>
    <cacheHierarchy uniqueName="[Measures].[Sum of Weekly New Users]" caption="Sum of Weekly New Users"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ee Saatwika Bendalam" refreshedDate="45352.974462962964" backgroundQuery="1" createdVersion="3" refreshedVersion="8" minRefreshableVersion="3" recordCount="0" supportSubquery="1" supportAdvancedDrill="1" xr:uid="{00000000-000A-0000-FFFF-FFFF58000000}">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Date]" caption="Date" attribute="1" time="1" defaultMemberUniqueName="[Table1].[Date].[All]" allUniqueName="[Table1].[Date].[All]" dimensionUniqueName="[Table1]" displayFolder="" count="2" memberValueDatatype="7" unbalanced="0"/>
    <cacheHierarchy uniqueName="[Table1].[New users]" caption="New users" attribute="1" defaultMemberUniqueName="[Table1].[New users].[All]" allUniqueName="[Table1].[New users].[All]" dimensionUniqueName="[Table1]" displayFolder="" count="2" memberValueDatatype="20" unbalanced="0"/>
    <cacheHierarchy uniqueName="[Table1].[Returning users]" caption="Returning users" attribute="1" defaultMemberUniqueName="[Table1].[Returning users].[All]" allUniqueName="[Table1].[Returning users].[All]" dimensionUniqueName="[Table1]" displayFolder="" count="2" memberValueDatatype="20" unbalanced="0"/>
    <cacheHierarchy uniqueName="[Table1].[Duration Day 1]" caption="Duration Day 1" attribute="1" defaultMemberUniqueName="[Table1].[Duration Day 1].[All]" allUniqueName="[Table1].[Duration Day 1].[All]" dimensionUniqueName="[Table1]" displayFolder="" count="2" memberValueDatatype="5" unbalanced="0"/>
    <cacheHierarchy uniqueName="[Table1].[Duration Day 7]" caption="Duration Day 7" attribute="1" defaultMemberUniqueName="[Table1].[Duration Day 7].[All]" allUniqueName="[Table1].[Duration Day 7].[All]" dimensionUniqueName="[Table1]" displayFolder="" count="2" memberValueDatatype="5" unbalanced="0"/>
    <cacheHierarchy uniqueName="[Table1].[Day]" caption="Day" attribute="1" defaultMemberUniqueName="[Table1].[Day].[All]" allUniqueName="[Table1].[Day].[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Cohorts]" caption="Cohorts" attribute="1" defaultMemberUniqueName="[Table1].[Cohorts].[All]" allUniqueName="[Table1].[Cohorts].[All]" dimensionUniqueName="[Table1]" displayFolder="" count="0" memberValueDatatype="20" unbalanced="0"/>
    <cacheHierarchy uniqueName="[Table1].[Weekly New Users]" caption="Weekly New Users" attribute="1" defaultMemberUniqueName="[Table1].[Weekly New Users].[All]" allUniqueName="[Table1].[Weekly New Users].[All]" dimensionUniqueName="[Table1]" displayFolder="" count="0" memberValueDatatype="20" unbalanced="0"/>
    <cacheHierarchy uniqueName="[Table1].[Time Buckets]" caption="Time Buckets" attribute="1" defaultMemberUniqueName="[Table1].[Time Buckets].[All]" allUniqueName="[Table1].[Time Buckets].[All]" dimensionUniqueName="[Table1]" displayFolder="" count="0" memberValueDatatype="20" unbalanced="0"/>
    <cacheHierarchy uniqueName="[Table1].[Count of New Users]" caption="Count of New Users" attribute="1" defaultMemberUniqueName="[Table1].[Count of New Users].[All]" allUniqueName="[Table1].[Count of New Users].[All]" dimensionUniqueName="[Table1]" displayFolder="" count="0" memberValueDatatype="2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y]" caption="Sum of Day" measure="1" displayFolder="" measureGroup="Table1"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7"/>
        </ext>
      </extLst>
    </cacheHierarchy>
    <cacheHierarchy uniqueName="[Measures].[Sum of New users]" caption="Sum of New users" measure="1" displayFolder="" measureGroup="Table1" count="0" hidden="1">
      <extLst>
        <ext xmlns:x15="http://schemas.microsoft.com/office/spreadsheetml/2010/11/main" uri="{B97F6D7D-B522-45F9-BDA1-12C45D357490}">
          <x15:cacheHierarchy aggregatedColumn="1"/>
        </ext>
      </extLst>
    </cacheHierarchy>
    <cacheHierarchy uniqueName="[Measures].[Sum of Returning users]" caption="Sum of Returning users"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8769661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ee Saatwika Bendalam" refreshedDate="45353.008212731482" backgroundQuery="1" createdVersion="3" refreshedVersion="8" minRefreshableVersion="3" recordCount="0" supportSubquery="1" supportAdvancedDrill="1" xr:uid="{00000000-000A-0000-FFFF-FFFF4C010000}">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Table1].[Date]" caption="Date" attribute="1" time="1" defaultMemberUniqueName="[Table1].[Date].[All]" allUniqueName="[Table1].[Date].[All]" dimensionUniqueName="[Table1]" displayFolder="" count="0" memberValueDatatype="7" unbalanced="0"/>
    <cacheHierarchy uniqueName="[Table1].[New users]" caption="New users" attribute="1" defaultMemberUniqueName="[Table1].[New users].[All]" allUniqueName="[Table1].[New users].[All]" dimensionUniqueName="[Table1]" displayFolder="" count="2" memberValueDatatype="20" unbalanced="0"/>
    <cacheHierarchy uniqueName="[Table1].[Returning users]" caption="Returning users" attribute="1" defaultMemberUniqueName="[Table1].[Returning users].[All]" allUniqueName="[Table1].[Returning users].[All]" dimensionUniqueName="[Table1]" displayFolder="" count="2" memberValueDatatype="20" unbalanced="0"/>
    <cacheHierarchy uniqueName="[Table1].[Duration Day 1]" caption="Duration Day 1" attribute="1" defaultMemberUniqueName="[Table1].[Duration Day 1].[All]" allUniqueName="[Table1].[Duration Day 1].[All]" dimensionUniqueName="[Table1]" displayFolder="" count="2" memberValueDatatype="5" unbalanced="0"/>
    <cacheHierarchy uniqueName="[Table1].[Duration Day 7]" caption="Duration Day 7" attribute="1" defaultMemberUniqueName="[Table1].[Duration Day 7].[All]" allUniqueName="[Table1].[Duration Day 7].[All]" dimensionUniqueName="[Table1]" displayFolder="" count="2" memberValueDatatype="5" unbalanced="0"/>
    <cacheHierarchy uniqueName="[Table1].[Day]" caption="Day" attribute="1" defaultMemberUniqueName="[Table1].[Day].[All]" allUniqueName="[Table1].[Day].[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Cohorts]" caption="Cohorts" attribute="1" defaultMemberUniqueName="[Table1].[Cohorts].[All]" allUniqueName="[Table1].[Cohorts].[All]" dimensionUniqueName="[Table1]" displayFolder="" count="0" memberValueDatatype="20" unbalanced="0"/>
    <cacheHierarchy uniqueName="[Table1].[Weekly New Users]" caption="Weekly New Users" attribute="1" defaultMemberUniqueName="[Table1].[Weekly New Users].[All]" allUniqueName="[Table1].[Weekly New Users].[All]" dimensionUniqueName="[Table1]" displayFolder="" count="2" memberValueDatatype="20" unbalanced="0"/>
    <cacheHierarchy uniqueName="[Table1].[Time Buckets]" caption="Time Buckets" attribute="1" defaultMemberUniqueName="[Table1].[Time Buckets].[All]" allUniqueName="[Table1].[Time Buckets].[All]" dimensionUniqueName="[Table1]" displayFolder="" count="0" memberValueDatatype="20" unbalanced="0"/>
    <cacheHierarchy uniqueName="[Table1].[Count of New Users]" caption="Count of New Users" attribute="1" defaultMemberUniqueName="[Table1].[Count of New Users].[All]" allUniqueName="[Table1].[Count of New Users].[All]" dimensionUniqueName="[Table1]" displayFolder="" count="0" memberValueDatatype="2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y]" caption="Sum of Day" measure="1" displayFolder="" measureGroup="Table1"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7"/>
        </ext>
      </extLst>
    </cacheHierarchy>
    <cacheHierarchy uniqueName="[Measures].[Sum of New users]" caption="Sum of New users" measure="1" displayFolder="" measureGroup="Table1" count="0" hidden="1">
      <extLst>
        <ext xmlns:x15="http://schemas.microsoft.com/office/spreadsheetml/2010/11/main" uri="{B97F6D7D-B522-45F9-BDA1-12C45D357490}">
          <x15:cacheHierarchy aggregatedColumn="1"/>
        </ext>
      </extLst>
    </cacheHierarchy>
    <cacheHierarchy uniqueName="[Measures].[Sum of Returning users]" caption="Sum of Returning users" measure="1" displayFolder="" measureGroup="Table1" count="0" hidden="1">
      <extLst>
        <ext xmlns:x15="http://schemas.microsoft.com/office/spreadsheetml/2010/11/main" uri="{B97F6D7D-B522-45F9-BDA1-12C45D357490}">
          <x15:cacheHierarchy aggregatedColumn="2"/>
        </ext>
      </extLst>
    </cacheHierarchy>
    <cacheHierarchy uniqueName="[Measures].[Sum of Duration Day 1]" caption="Sum of Duration Day 1" measure="1" displayFolder="" measureGroup="Table1" count="0" hidden="1">
      <extLst>
        <ext xmlns:x15="http://schemas.microsoft.com/office/spreadsheetml/2010/11/main" uri="{B97F6D7D-B522-45F9-BDA1-12C45D357490}">
          <x15:cacheHierarchy aggregatedColumn="3"/>
        </ext>
      </extLst>
    </cacheHierarchy>
    <cacheHierarchy uniqueName="[Measures].[Sum of Duration Day 7]" caption="Sum of Duration Day 7" measure="1" displayFolder="" measureGroup="Table1" count="0" hidden="1">
      <extLst>
        <ext xmlns:x15="http://schemas.microsoft.com/office/spreadsheetml/2010/11/main" uri="{B97F6D7D-B522-45F9-BDA1-12C45D357490}">
          <x15:cacheHierarchy aggregatedColumn="4"/>
        </ext>
      </extLst>
    </cacheHierarchy>
    <cacheHierarchy uniqueName="[Measures].[Average of New users]" caption="Average of New users" measure="1" displayFolder="" measureGroup="Table1" count="0" hidden="1">
      <extLst>
        <ext xmlns:x15="http://schemas.microsoft.com/office/spreadsheetml/2010/11/main" uri="{B97F6D7D-B522-45F9-BDA1-12C45D357490}">
          <x15:cacheHierarchy aggregatedColumn="1"/>
        </ext>
      </extLst>
    </cacheHierarchy>
    <cacheHierarchy uniqueName="[Measures].[Average of Returning users]" caption="Average of Returning users" measure="1" displayFolder="" measureGroup="Table1" count="0" hidden="1">
      <extLst>
        <ext xmlns:x15="http://schemas.microsoft.com/office/spreadsheetml/2010/11/main" uri="{B97F6D7D-B522-45F9-BDA1-12C45D357490}">
          <x15:cacheHierarchy aggregatedColumn="2"/>
        </ext>
      </extLst>
    </cacheHierarchy>
    <cacheHierarchy uniqueName="[Measures].[Average of Duration Day 1]" caption="Average of Duration Day 1" measure="1" displayFolder="" measureGroup="Table1" count="0" hidden="1">
      <extLst>
        <ext xmlns:x15="http://schemas.microsoft.com/office/spreadsheetml/2010/11/main" uri="{B97F6D7D-B522-45F9-BDA1-12C45D357490}">
          <x15:cacheHierarchy aggregatedColumn="3"/>
        </ext>
      </extLst>
    </cacheHierarchy>
    <cacheHierarchy uniqueName="[Measures].[Average of Duration Day 7]" caption="Average of Duration Day 7" measure="1" displayFolder="" measureGroup="Table1" count="0" hidden="1">
      <extLst>
        <ext xmlns:x15="http://schemas.microsoft.com/office/spreadsheetml/2010/11/main" uri="{B97F6D7D-B522-45F9-BDA1-12C45D357490}">
          <x15:cacheHierarchy aggregatedColumn="4"/>
        </ext>
      </extLst>
    </cacheHierarchy>
    <cacheHierarchy uniqueName="[Measures].[StdDev of New users]" caption="StdDev of New users" measure="1" displayFolder="" measureGroup="Table1" count="0" hidden="1">
      <extLst>
        <ext xmlns:x15="http://schemas.microsoft.com/office/spreadsheetml/2010/11/main" uri="{B97F6D7D-B522-45F9-BDA1-12C45D357490}">
          <x15:cacheHierarchy aggregatedColumn="1"/>
        </ext>
      </extLst>
    </cacheHierarchy>
    <cacheHierarchy uniqueName="[Measures].[StdDevp of New users]" caption="StdDevp of New users" measure="1" displayFolder="" measureGroup="Table1" count="0" hidden="1">
      <extLst>
        <ext xmlns:x15="http://schemas.microsoft.com/office/spreadsheetml/2010/11/main" uri="{B97F6D7D-B522-45F9-BDA1-12C45D357490}">
          <x15:cacheHierarchy aggregatedColumn="1"/>
        </ext>
      </extLst>
    </cacheHierarchy>
    <cacheHierarchy uniqueName="[Measures].[Min of New users]" caption="Min of New users" measure="1" displayFolder="" measureGroup="Table1" count="0" hidden="1">
      <extLst>
        <ext xmlns:x15="http://schemas.microsoft.com/office/spreadsheetml/2010/11/main" uri="{B97F6D7D-B522-45F9-BDA1-12C45D357490}">
          <x15:cacheHierarchy aggregatedColumn="1"/>
        </ext>
      </extLst>
    </cacheHierarchy>
    <cacheHierarchy uniqueName="[Measures].[Sum of Weekly New Users]" caption="Sum of Weekly New Users" measure="1" displayFolder="" measureGroup="Table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59309722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5" applyNumberFormats="0" applyBorderFormats="0" applyFontFormats="0" applyPatternFormats="0" applyAlignmentFormats="0" applyWidthHeightFormats="1" dataCaption="Values" tag="2885e197-cfc3-4b3d-9807-6bcc83382074" updatedVersion="8" minRefreshableVersion="3" useAutoFormatting="1" itemPrintTitles="1" createdVersion="8" indent="0" outline="1" outlineData="1" multipleFieldFilters="0" chartFormat="19" rowHeaderCaption=" ">
  <location ref="A3:C9" firstHeaderRow="0"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Average of New users" fld="1" subtotal="average" baseField="0" baseItem="0"/>
    <dataField name="Average of Returning users" fld="2" subtotal="average" baseField="0" baseItem="0"/>
  </dataFields>
  <chartFormats count="6">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New users"/>
    <pivotHierarchy dragToData="1" caption="Average of Returning us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hort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9" firstHeaderRow="0"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Average of Duration Day 1" fld="1" subtotal="average" baseField="0" baseItem="0"/>
    <dataField name="Average of Duration Day 7" fld="2" subtotal="average" baseField="0" baseItem="0"/>
  </dataField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Duration Day 1"/>
    <pivotHierarchy dragToData="1" caption="Average of Duration Day 7"/>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hort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7"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E9" firstHeaderRow="0"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4">
    <i>
      <x/>
    </i>
    <i i="1">
      <x v="1"/>
    </i>
    <i i="2">
      <x v="2"/>
    </i>
    <i i="3">
      <x v="3"/>
    </i>
  </colItems>
  <dataFields count="4">
    <dataField name="Average of New users" fld="1" subtotal="average" baseField="0" baseItem="0"/>
    <dataField name="Average of Returning users" fld="2" subtotal="average" baseField="0" baseItem="0"/>
    <dataField name="Average of Duration Day 1" fld="3" subtotal="average" baseField="0" baseItem="0"/>
    <dataField name="Average of Duration Day 7" fld="4" subtotal="average"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New users"/>
    <pivotHierarchy dragToData="1" caption="Average of Returning users"/>
    <pivotHierarchy dragToData="1" caption="Average of Duration Day 1"/>
    <pivotHierarchy dragToData="1" caption="Average of Duration Day 7"/>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hort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4"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E9" firstHeaderRow="0" firstDataRow="1" firstDataCol="1"/>
  <pivotFields count="5">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4"/>
  </rowFields>
  <rowItems count="6">
    <i>
      <x/>
    </i>
    <i>
      <x v="1"/>
    </i>
    <i>
      <x v="2"/>
    </i>
    <i>
      <x v="3"/>
    </i>
    <i>
      <x v="4"/>
    </i>
    <i t="grand">
      <x/>
    </i>
  </rowItems>
  <colFields count="1">
    <field x="-2"/>
  </colFields>
  <colItems count="4">
    <i>
      <x/>
    </i>
    <i i="1">
      <x v="1"/>
    </i>
    <i i="2">
      <x v="2"/>
    </i>
    <i i="3">
      <x v="3"/>
    </i>
  </colItems>
  <dataFields count="4">
    <dataField name="Average of New users" fld="0" subtotal="average" baseField="0" baseItem="0"/>
    <dataField name="Average of Returning users" fld="1" subtotal="average" baseField="0" baseItem="0"/>
    <dataField name="Average of Duration Day 1" fld="2" subtotal="average" baseField="0" baseItem="0"/>
    <dataField name="Average of Duration Day 7" fld="3" subtotal="average"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New users"/>
    <pivotHierarchy dragToData="1" caption="Average of Returning users"/>
    <pivotHierarchy dragToData="1" caption="Average of Duration Day 1"/>
    <pivotHierarchy dragToData="1" caption="Average of Duration Day 7"/>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hort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4000000}"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A3:C34" firstHeaderRow="0"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dataFields count="2">
    <dataField name="Sum of Returning users" fld="1" baseField="0" baseItem="0"/>
    <dataField name="Sum of New users" fld="2" baseField="0" baseItem="0"/>
  </dataFields>
  <chartFormats count="4">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hort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5000000}"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7">
  <location ref="A1:C32"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dataFields count="2">
    <dataField name="Sum of Duration Day 1" fld="0" baseField="0" baseItem="0"/>
    <dataField name="Sum of Duration Day 7" fld="1" baseField="0" baseItem="0"/>
  </dataFields>
  <chartFormats count="8">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hort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000000-0013-0000-FFFF-FFFF01000000}" sourceName="[Table1].[Date]">
  <pivotTables>
    <pivotTable tabId="4" name="PivotTable1"/>
  </pivotTables>
  <data>
    <olap pivotCacheId="187696613">
      <levels count="2">
        <level uniqueName="[Table1].[Date].[(All)]" sourceCaption="(All)" count="0"/>
        <level uniqueName="[Table1].[Date].[Date]" sourceCaption="Date" count="30">
          <ranges>
            <range startItem="0">
              <i n="[Table1].[Date].&amp;[2023-10-25T00:00:00]" c="25-10-2023"/>
              <i n="[Table1].[Date].&amp;[2023-10-26T00:00:00]" c="26-10-2023"/>
              <i n="[Table1].[Date].&amp;[2023-10-27T00:00:00]" c="27-10-2023"/>
              <i n="[Table1].[Date].&amp;[2023-10-28T00:00:00]" c="28-10-2023"/>
              <i n="[Table1].[Date].&amp;[2023-10-29T00:00:00]" c="29-10-2023"/>
              <i n="[Table1].[Date].&amp;[2023-10-30T00:00:00]" c="30-10-2023"/>
              <i n="[Table1].[Date].&amp;[2023-10-31T00:00:00]" c="31-10-2023"/>
              <i n="[Table1].[Date].&amp;[2023-11-01T00:00:00]" c="01-11-2023"/>
              <i n="[Table1].[Date].&amp;[2023-11-02T00:00:00]" c="02-11-2023"/>
              <i n="[Table1].[Date].&amp;[2023-11-03T00:00:00]" c="03-11-2023"/>
              <i n="[Table1].[Date].&amp;[2023-11-04T00:00:00]" c="04-11-2023"/>
              <i n="[Table1].[Date].&amp;[2023-11-05T00:00:00]" c="05-11-2023"/>
              <i n="[Table1].[Date].&amp;[2023-11-06T00:00:00]" c="06-11-2023"/>
              <i n="[Table1].[Date].&amp;[2023-11-07T00:00:00]" c="07-11-2023"/>
              <i n="[Table1].[Date].&amp;[2023-11-08T00:00:00]" c="08-11-2023"/>
              <i n="[Table1].[Date].&amp;[2023-11-09T00:00:00]" c="09-11-2023"/>
              <i n="[Table1].[Date].&amp;[2023-11-10T00:00:00]" c="10-11-2023"/>
              <i n="[Table1].[Date].&amp;[2023-11-11T00:00:00]" c="11-11-2023"/>
              <i n="[Table1].[Date].&amp;[2023-11-12T00:00:00]" c="12-11-2023"/>
              <i n="[Table1].[Date].&amp;[2023-11-13T00:00:00]" c="13-11-2023"/>
              <i n="[Table1].[Date].&amp;[2023-11-14T00:00:00]" c="14-11-2023"/>
              <i n="[Table1].[Date].&amp;[2023-11-15T00:00:00]" c="15-11-2023"/>
              <i n="[Table1].[Date].&amp;[2023-11-16T00:00:00]" c="16-11-2023"/>
              <i n="[Table1].[Date].&amp;[2023-11-17T00:00:00]" c="17-11-2023"/>
              <i n="[Table1].[Date].&amp;[2023-11-18T00:00:00]" c="18-11-2023"/>
              <i n="[Table1].[Date].&amp;[2023-11-19T00:00:00]" c="19-11-2023"/>
              <i n="[Table1].[Date].&amp;[2023-11-20T00:00:00]" c="20-11-2023"/>
              <i n="[Table1].[Date].&amp;[2023-11-21T00:00:00]" c="21-11-2023"/>
              <i n="[Table1].[Date].&amp;[2023-11-22T00:00:00]" c="22-11-2023"/>
              <i n="[Table1].[Date].&amp;[2023-11-23T00:00:00]" c="23-11-2023"/>
            </range>
          </ranges>
        </level>
      </levels>
      <selections count="1">
        <selection n="[Table1].[Date].[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_Day_11" xr10:uid="{00000000-0013-0000-FFFF-FFFF0A000000}" sourceName="[Table1].[Duration Day 1]">
  <pivotTables>
    <pivotTable tabId="11" name="PivotTable6"/>
  </pivotTables>
  <data>
    <olap pivotCacheId="1593097225">
      <levels count="2">
        <level uniqueName="[Table1].[Duration Day 1].[(All)]" sourceCaption="(All)" count="0"/>
        <level uniqueName="[Table1].[Duration Day 1].[Duration Day 1]" sourceCaption="Duration Day 1" count="30">
          <ranges>
            <range startItem="0">
              <i n="[Table1].[Duration Day 1].&amp;[5.904761905E1]" c="59.04761905"/>
              <i n="[Table1].[Duration Day 1].&amp;[8.864102564E1]" c="88.64102564"/>
              <i n="[Table1].[Duration Day 1].&amp;[1.461674877E2]" c="146.1674877"/>
              <i n="[Table1].[Duration Day 1].&amp;[1.543129252E2]" c="154.3129252"/>
              <i n="[Table1].[Duration Day 1].&amp;[1.663055556E2]" c="166.3055556"/>
              <i n="[Table1].[Duration Day 1].&amp;[1.731926606E2]" c="173.1926606"/>
              <i n="[Table1].[Duration Day 1].&amp;[1.792758621E2]" c="179.2758621"/>
              <i n="[Table1].[Duration Day 1].&amp;[1.825675676E2]" c="182.5675676"/>
              <i n="[Table1].[Duration Day 1].&amp;[1.841944444E2]" c="184.1944444"/>
              <i n="[Table1].[Duration Day 1].&amp;[1.8853125E2]" c="188.53125"/>
              <i n="[Table1].[Duration Day 1].&amp;[1.896893939E2]" c="189.6893939"/>
              <i n="[Table1].[Duration Day 1].&amp;[1.972619048E2]" c="197.2619048"/>
              <i n="[Table1].[Duration Day 1].&amp;[2.000446429E2]" c="200.0446429"/>
              <i n="[Table1].[Duration Day 1].&amp;[2.021569767E2]" c="202.1569767"/>
              <i n="[Table1].[Duration Day 1].&amp;[2.036291391E2]" c="203.6291391"/>
              <i n="[Table1].[Duration Day 1].&amp;[2.090839695E2]" c="209.0839695"/>
              <i n="[Table1].[Duration Day 1].&amp;[2.119431818E2]" c="211.9431818"/>
              <i n="[Table1].[Duration Day 1].&amp;[2.171256039E2]" c="217.1256039"/>
              <i n="[Table1].[Duration Day 1].&amp;[2.184411765E2]" c="218.4411765"/>
              <i n="[Table1].[Duration Day 1].&amp;[2.191870968E2]" c="219.1870968"/>
              <i n="[Table1].[Duration Day 1].&amp;[2.271858407E2]" c="227.1858407"/>
              <i n="[Table1].[Duration Day 1].&amp;[2.286319444E2]" c="228.6319444"/>
              <i n="[Table1].[Duration Day 1].&amp;[2.313507463E2]" c="231.3507463"/>
              <i n="[Table1].[Duration Day 1].&amp;[2.33579235E2]" c="233.579235"/>
              <i n="[Table1].[Duration Day 1].&amp;[2.40543956E2]" c="240.543956"/>
              <i n="[Table1].[Duration Day 1].&amp;[2.428076923E2]" c="242.8076923"/>
              <i n="[Table1].[Duration Day 1].&amp;[2.610795455E2]" c="261.0795455"/>
              <i n="[Table1].[Duration Day 1].&amp;[2.729E2]" c="272.9"/>
              <i n="[Table1].[Duration Day 1].&amp;[2.73037037E2]" c="273.037037"/>
              <i n="[Table1].[Duration Day 1].&amp;[4.458723404E2]" c="445.8723404"/>
            </range>
          </ranges>
        </level>
      </levels>
      <selections count="1">
        <selection n="[Table1].[Duration Day 1].[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_Day_71" xr10:uid="{00000000-0013-0000-FFFF-FFFF0B000000}" sourceName="[Table1].[Duration Day 7]">
  <pivotTables>
    <pivotTable tabId="11" name="PivotTable6"/>
  </pivotTables>
  <data>
    <olap pivotCacheId="1593097225">
      <levels count="2">
        <level uniqueName="[Table1].[Duration Day 7].[(All)]" sourceCaption="(All)" count="0"/>
        <level uniqueName="[Table1].[Duration Day 7].[Duration Day 7]" sourceCaption="Duration Day 7" count="25">
          <ranges>
            <range startItem="0">
              <i n="[Table1].[Duration Day 7].&amp;[0]" c="0"/>
              <i n="[Table1].[Duration Day 7].&amp;[1.25]" c="1.25"/>
              <i n="[Table1].[Duration Day 7].&amp;[6.408333333E1]" c="64.08333333"/>
              <i n="[Table1].[Duration Day 7].&amp;[8.170588235E1]" c="81.70588235"/>
              <i n="[Table1].[Duration Day 7].&amp;[9.22E1]" c="92.2"/>
              <i n="[Table1].[Duration Day 7].&amp;[9.809756098E1]" c="98.09756098"/>
              <i n="[Table1].[Duration Day 7].&amp;[1.162380952E2]" c="116.2380952"/>
              <i n="[Table1].[Duration Day 7].&amp;[1.249411765E2]" c="124.9411765"/>
              <i n="[Table1].[Duration Day 7].&amp;[1.294761905E2]" c="129.4761905"/>
              <i n="[Table1].[Duration Day 7].&amp;[1.440833333E2]" c="144.0833333"/>
              <i n="[Table1].[Duration Day 7].&amp;[1.4868E2]" c="148.68"/>
              <i n="[Table1].[Duration Day 7].&amp;[1.595454545E2]" c="159.5454545"/>
              <i n="[Table1].[Duration Day 7].&amp;[1.625238095E2]" c="162.5238095"/>
              <i n="[Table1].[Duration Day 7].&amp;[1.673571429E2]" c="167.3571429"/>
              <i n="[Table1].[Duration Day 7].&amp;[1.69E2]" c="169"/>
              <i n="[Table1].[Duration Day 7].&amp;[1.806551724E2]" c="180.6551724"/>
              <i n="[Table1].[Duration Day 7].&amp;[2.109E2]" c="210.9"/>
              <i n="[Table1].[Duration Day 7].&amp;[2.230625E2]" c="223.0625"/>
              <i n="[Table1].[Duration Day 7].&amp;[2.23137931E2]" c="223.137931"/>
              <i n="[Table1].[Duration Day 7].&amp;[2.234634146E2]" c="223.4634146"/>
              <i n="[Table1].[Duration Day 7].&amp;[2.3355E2]" c="233.55"/>
              <i n="[Table1].[Duration Day 7].&amp;[2.581470588E2]" c="258.1470588"/>
              <i n="[Table1].[Duration Day 7].&amp;[2.821666667E2]" c="282.1666667"/>
              <i n="[Table1].[Duration Day 7].&amp;[2.825E2]" c="282.5"/>
              <i n="[Table1].[Duration Day 7].&amp;[3.0435E2]" c="304.35"/>
            </range>
          </ranges>
        </level>
      </levels>
      <selections count="1">
        <selection n="[Table1].[Duration Day 7].[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ly_New_Users1" xr10:uid="{00000000-0013-0000-FFFF-FFFF0C000000}" sourceName="[Table1].[Weekly New Users]">
  <pivotTables>
    <pivotTable tabId="11" name="PivotTable6"/>
  </pivotTables>
  <data>
    <olap pivotCacheId="1593097225">
      <levels count="2">
        <level uniqueName="[Table1].[Weekly New Users].[(All)]" sourceCaption="(All)" count="0"/>
        <level uniqueName="[Table1].[Weekly New Users].[Weekly New Users]" sourceCaption="Weekly New Users" count="5">
          <ranges>
            <range startItem="0">
              <i n="[Table1].[Weekly New Users].&amp;[43]" c="43"/>
              <i n="[Table1].[Weekly New Users].&amp;[44]" c="44"/>
              <i n="[Table1].[Weekly New Users].&amp;[45]" c="45"/>
              <i n="[Table1].[Weekly New Users].&amp;[46]" c="46"/>
              <i n="[Table1].[Weekly New Users].&amp;[47]" c="47"/>
            </range>
          </ranges>
        </level>
      </levels>
      <selections count="1">
        <selection n="[Table1].[Weekly New Users].[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_Day_12" xr10:uid="{00000000-0013-0000-FFFF-FFFF0D000000}" sourceName="[Table1].[Duration Day 1]">
  <pivotTables>
    <pivotTable tabId="10" name="PivotTable5"/>
  </pivotTables>
  <data>
    <olap pivotCacheId="1593097225">
      <levels count="2">
        <level uniqueName="[Table1].[Duration Day 1].[(All)]" sourceCaption="(All)" count="0"/>
        <level uniqueName="[Table1].[Duration Day 1].[Duration Day 1]" sourceCaption="Duration Day 1" count="30">
          <ranges>
            <range startItem="0">
              <i n="[Table1].[Duration Day 1].&amp;[5.904761905E1]" c="59.04761905"/>
              <i n="[Table1].[Duration Day 1].&amp;[8.864102564E1]" c="88.64102564"/>
              <i n="[Table1].[Duration Day 1].&amp;[1.461674877E2]" c="146.1674877"/>
              <i n="[Table1].[Duration Day 1].&amp;[1.543129252E2]" c="154.3129252"/>
              <i n="[Table1].[Duration Day 1].&amp;[1.663055556E2]" c="166.3055556"/>
              <i n="[Table1].[Duration Day 1].&amp;[1.731926606E2]" c="173.1926606"/>
              <i n="[Table1].[Duration Day 1].&amp;[1.792758621E2]" c="179.2758621"/>
              <i n="[Table1].[Duration Day 1].&amp;[1.825675676E2]" c="182.5675676"/>
              <i n="[Table1].[Duration Day 1].&amp;[1.841944444E2]" c="184.1944444"/>
              <i n="[Table1].[Duration Day 1].&amp;[1.8853125E2]" c="188.53125"/>
              <i n="[Table1].[Duration Day 1].&amp;[1.896893939E2]" c="189.6893939"/>
              <i n="[Table1].[Duration Day 1].&amp;[1.972619048E2]" c="197.2619048"/>
              <i n="[Table1].[Duration Day 1].&amp;[2.000446429E2]" c="200.0446429"/>
              <i n="[Table1].[Duration Day 1].&amp;[2.021569767E2]" c="202.1569767"/>
              <i n="[Table1].[Duration Day 1].&amp;[2.036291391E2]" c="203.6291391"/>
              <i n="[Table1].[Duration Day 1].&amp;[2.090839695E2]" c="209.0839695"/>
              <i n="[Table1].[Duration Day 1].&amp;[2.119431818E2]" c="211.9431818"/>
              <i n="[Table1].[Duration Day 1].&amp;[2.171256039E2]" c="217.1256039"/>
              <i n="[Table1].[Duration Day 1].&amp;[2.184411765E2]" c="218.4411765"/>
              <i n="[Table1].[Duration Day 1].&amp;[2.191870968E2]" c="219.1870968"/>
              <i n="[Table1].[Duration Day 1].&amp;[2.271858407E2]" c="227.1858407"/>
              <i n="[Table1].[Duration Day 1].&amp;[2.286319444E2]" c="228.6319444"/>
              <i n="[Table1].[Duration Day 1].&amp;[2.313507463E2]" c="231.3507463"/>
              <i n="[Table1].[Duration Day 1].&amp;[2.33579235E2]" c="233.579235"/>
              <i n="[Table1].[Duration Day 1].&amp;[2.40543956E2]" c="240.543956"/>
              <i n="[Table1].[Duration Day 1].&amp;[2.428076923E2]" c="242.8076923"/>
              <i n="[Table1].[Duration Day 1].&amp;[2.610795455E2]" c="261.0795455"/>
              <i n="[Table1].[Duration Day 1].&amp;[2.729E2]" c="272.9"/>
              <i n="[Table1].[Duration Day 1].&amp;[2.73037037E2]" c="273.037037"/>
              <i n="[Table1].[Duration Day 1].&amp;[4.458723404E2]" c="445.8723404"/>
            </range>
          </ranges>
        </level>
      </levels>
      <selections count="1">
        <selection n="[Table1].[Duration Day 1].[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_Day_72" xr10:uid="{00000000-0013-0000-FFFF-FFFF0E000000}" sourceName="[Table1].[Duration Day 7]">
  <pivotTables>
    <pivotTable tabId="10" name="PivotTable5"/>
  </pivotTables>
  <data>
    <olap pivotCacheId="1593097225">
      <levels count="2">
        <level uniqueName="[Table1].[Duration Day 7].[(All)]" sourceCaption="(All)" count="0"/>
        <level uniqueName="[Table1].[Duration Day 7].[Duration Day 7]" sourceCaption="Duration Day 7" count="25">
          <ranges>
            <range startItem="0">
              <i n="[Table1].[Duration Day 7].&amp;[0]" c="0"/>
              <i n="[Table1].[Duration Day 7].&amp;[1.25]" c="1.25"/>
              <i n="[Table1].[Duration Day 7].&amp;[6.408333333E1]" c="64.08333333"/>
              <i n="[Table1].[Duration Day 7].&amp;[8.170588235E1]" c="81.70588235"/>
              <i n="[Table1].[Duration Day 7].&amp;[9.22E1]" c="92.2"/>
              <i n="[Table1].[Duration Day 7].&amp;[9.809756098E1]" c="98.09756098"/>
              <i n="[Table1].[Duration Day 7].&amp;[1.162380952E2]" c="116.2380952"/>
              <i n="[Table1].[Duration Day 7].&amp;[1.249411765E2]" c="124.9411765"/>
              <i n="[Table1].[Duration Day 7].&amp;[1.294761905E2]" c="129.4761905"/>
              <i n="[Table1].[Duration Day 7].&amp;[1.440833333E2]" c="144.0833333"/>
              <i n="[Table1].[Duration Day 7].&amp;[1.4868E2]" c="148.68"/>
              <i n="[Table1].[Duration Day 7].&amp;[1.595454545E2]" c="159.5454545"/>
              <i n="[Table1].[Duration Day 7].&amp;[1.625238095E2]" c="162.5238095"/>
              <i n="[Table1].[Duration Day 7].&amp;[1.673571429E2]" c="167.3571429"/>
              <i n="[Table1].[Duration Day 7].&amp;[1.69E2]" c="169"/>
              <i n="[Table1].[Duration Day 7].&amp;[1.806551724E2]" c="180.6551724"/>
              <i n="[Table1].[Duration Day 7].&amp;[2.109E2]" c="210.9"/>
              <i n="[Table1].[Duration Day 7].&amp;[2.230625E2]" c="223.0625"/>
              <i n="[Table1].[Duration Day 7].&amp;[2.23137931E2]" c="223.137931"/>
              <i n="[Table1].[Duration Day 7].&amp;[2.234634146E2]" c="223.4634146"/>
              <i n="[Table1].[Duration Day 7].&amp;[2.3355E2]" c="233.55"/>
              <i n="[Table1].[Duration Day 7].&amp;[2.581470588E2]" c="258.1470588"/>
              <i n="[Table1].[Duration Day 7].&amp;[2.821666667E2]" c="282.1666667"/>
              <i n="[Table1].[Duration Day 7].&amp;[2.825E2]" c="282.5"/>
              <i n="[Table1].[Duration Day 7].&amp;[3.0435E2]" c="304.35"/>
            </range>
          </ranges>
        </level>
      </levels>
      <selections count="1">
        <selection n="[Table1].[Duration Day 7].[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_users" xr10:uid="{00000000-0013-0000-FFFF-FFFF02000000}" sourceName="[Table1].[New users]">
  <pivotTables>
    <pivotTable tabId="4" name="PivotTable1"/>
  </pivotTables>
  <data>
    <olap pivotCacheId="187696613">
      <levels count="2">
        <level uniqueName="[Table1].[New users].[(All)]" sourceCaption="(All)" count="0"/>
        <level uniqueName="[Table1].[New users].[New users]" sourceCaption="New users" count="29">
          <ranges>
            <range startItem="0">
              <i n="[Table1].[New users].&amp;[1929]" c="1929"/>
              <i n="[Table1].[New users].&amp;[2293]" c="2293"/>
              <i n="[Table1].[New users].&amp;[2298]" c="2298"/>
              <i n="[Table1].[New users].&amp;[2541]" c="2541"/>
              <i n="[Table1].[New users].&amp;[2678]" c="2678"/>
              <i n="[Table1].[New users].&amp;[2716]" c="2716"/>
              <i n="[Table1].[New users].&amp;[2907]" c="2907"/>
              <i n="[Table1].[New users].&amp;[3069]" c="3069"/>
              <i n="[Table1].[New users].&amp;[3100]" c="3100"/>
              <i n="[Table1].[New users].&amp;[3135]" c="3135"/>
              <i n="[Table1].[New users].&amp;[3194]" c="3194"/>
              <i n="[Table1].[New users].&amp;[3327]" c="3327"/>
              <i n="[Table1].[New users].&amp;[3426]" c="3426"/>
              <i n="[Table1].[New users].&amp;[3461]" c="3461"/>
              <i n="[Table1].[New users].&amp;[3568]" c="3568"/>
              <i n="[Table1].[New users].&amp;[3577]" c="3577"/>
              <i n="[Table1].[New users].&amp;[3714]" c="3714"/>
              <i n="[Table1].[New users].&amp;[3748]" c="3748"/>
              <i n="[Table1].[New users].&amp;[3772]" c="3772"/>
              <i n="[Table1].[New users].&amp;[3777]" c="3777"/>
              <i n="[Table1].[New users].&amp;[3780]" c="3780"/>
              <i n="[Table1].[New users].&amp;[3846]" c="3846"/>
              <i n="[Table1].[New users].&amp;[3871]" c="3871"/>
              <i n="[Table1].[New users].&amp;[3943]" c="3943"/>
              <i n="[Table1].[New users].&amp;[4121]" c="4121"/>
              <i n="[Table1].[New users].&amp;[4197]" c="4197"/>
              <i n="[Table1].[New users].&amp;[4304]" c="4304"/>
              <i n="[Table1].[New users].&amp;[4394]" c="4394"/>
              <i n="[Table1].[New users].&amp;[4790]" c="4790"/>
            </range>
          </ranges>
        </level>
      </levels>
      <selections count="1">
        <selection n="[Table1].[New user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urning_users" xr10:uid="{00000000-0013-0000-FFFF-FFFF03000000}" sourceName="[Table1].[Returning users]">
  <pivotTables>
    <pivotTable tabId="4" name="PivotTable1"/>
  </pivotTables>
  <data>
    <olap pivotCacheId="187696613">
      <levels count="2">
        <level uniqueName="[Table1].[Returning users].[(All)]" sourceCaption="(All)" count="0"/>
        <level uniqueName="[Table1].[Returning users].[Returning users]" sourceCaption="Returning users" count="28">
          <ranges>
            <range startItem="0">
              <i n="[Table1].[Returning users].&amp;[784]" c="784"/>
              <i n="[Table1].[Returning users].&amp;[930]" c="930"/>
              <i n="[Table1].[Returning users].&amp;[978]" c="978"/>
              <i n="[Table1].[Returning users].&amp;[1082]" c="1082"/>
              <i n="[Table1].[Returning users].&amp;[1098]" c="1098"/>
              <i n="[Table1].[Returning users].&amp;[1114]" c="1114"/>
              <i n="[Table1].[Returning users].&amp;[1120]" c="1120"/>
              <i n="[Table1].[Returning users].&amp;[1126]" c="1126"/>
              <i n="[Table1].[Returning users].&amp;[1148]" c="1148"/>
              <i n="[Table1].[Returning users].&amp;[1226]" c="1226"/>
              <i n="[Table1].[Returning users].&amp;[1288]" c="1288"/>
              <i n="[Table1].[Returning users].&amp;[1353]" c="1353"/>
              <i n="[Table1].[Returning users].&amp;[1354]" c="1354"/>
              <i n="[Table1].[Returning users].&amp;[1358]" c="1358"/>
              <i n="[Table1].[Returning users].&amp;[1418]" c="1418"/>
              <i n="[Table1].[Returning users].&amp;[1437]" c="1437"/>
              <i n="[Table1].[Returning users].&amp;[1446]" c="1446"/>
              <i n="[Table1].[Returning users].&amp;[1532]" c="1532"/>
              <i n="[Table1].[Returning users].&amp;[1538]" c="1538"/>
              <i n="[Table1].[Returning users].&amp;[1540]" c="1540"/>
              <i n="[Table1].[Returning users].&amp;[1545]" c="1545"/>
              <i n="[Table1].[Returning users].&amp;[1554]" c="1554"/>
              <i n="[Table1].[Returning users].&amp;[1568]" c="1568"/>
              <i n="[Table1].[Returning users].&amp;[1603]" c="1603"/>
              <i n="[Table1].[Returning users].&amp;[1630]" c="1630"/>
              <i n="[Table1].[Returning users].&amp;[1632]" c="1632"/>
              <i n="[Table1].[Returning users].&amp;[1693]" c="1693"/>
              <i n="[Table1].[Returning users].&amp;[1766]" c="1766"/>
            </range>
          </ranges>
        </level>
      </levels>
      <selections count="1">
        <selection n="[Table1].[Returning user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_Day_1" xr10:uid="{00000000-0013-0000-FFFF-FFFF04000000}" sourceName="[Table1].[Duration Day 1]">
  <pivotTables>
    <pivotTable tabId="5" name="PivotTable2"/>
  </pivotTables>
  <data>
    <olap pivotCacheId="187696613">
      <levels count="2">
        <level uniqueName="[Table1].[Duration Day 1].[(All)]" sourceCaption="(All)" count="0"/>
        <level uniqueName="[Table1].[Duration Day 1].[Duration Day 1]" sourceCaption="Duration Day 1" count="30">
          <ranges>
            <range startItem="0">
              <i n="[Table1].[Duration Day 1].&amp;[5.904761905E1]" c="59.04761905"/>
              <i n="[Table1].[Duration Day 1].&amp;[8.864102564E1]" c="88.64102564"/>
              <i n="[Table1].[Duration Day 1].&amp;[1.461674877E2]" c="146.1674877"/>
              <i n="[Table1].[Duration Day 1].&amp;[1.543129252E2]" c="154.3129252"/>
              <i n="[Table1].[Duration Day 1].&amp;[1.663055556E2]" c="166.3055556"/>
              <i n="[Table1].[Duration Day 1].&amp;[1.731926606E2]" c="173.1926606"/>
              <i n="[Table1].[Duration Day 1].&amp;[1.792758621E2]" c="179.2758621"/>
              <i n="[Table1].[Duration Day 1].&amp;[1.825675676E2]" c="182.5675676"/>
              <i n="[Table1].[Duration Day 1].&amp;[1.841944444E2]" c="184.1944444"/>
              <i n="[Table1].[Duration Day 1].&amp;[1.8853125E2]" c="188.53125"/>
              <i n="[Table1].[Duration Day 1].&amp;[1.896893939E2]" c="189.6893939"/>
              <i n="[Table1].[Duration Day 1].&amp;[1.972619048E2]" c="197.2619048"/>
              <i n="[Table1].[Duration Day 1].&amp;[2.000446429E2]" c="200.0446429"/>
              <i n="[Table1].[Duration Day 1].&amp;[2.021569767E2]" c="202.1569767"/>
              <i n="[Table1].[Duration Day 1].&amp;[2.036291391E2]" c="203.6291391"/>
              <i n="[Table1].[Duration Day 1].&amp;[2.090839695E2]" c="209.0839695"/>
              <i n="[Table1].[Duration Day 1].&amp;[2.119431818E2]" c="211.9431818"/>
              <i n="[Table1].[Duration Day 1].&amp;[2.171256039E2]" c="217.1256039"/>
              <i n="[Table1].[Duration Day 1].&amp;[2.184411765E2]" c="218.4411765"/>
              <i n="[Table1].[Duration Day 1].&amp;[2.191870968E2]" c="219.1870968"/>
              <i n="[Table1].[Duration Day 1].&amp;[2.271858407E2]" c="227.1858407"/>
              <i n="[Table1].[Duration Day 1].&amp;[2.286319444E2]" c="228.6319444"/>
              <i n="[Table1].[Duration Day 1].&amp;[2.313507463E2]" c="231.3507463"/>
              <i n="[Table1].[Duration Day 1].&amp;[2.33579235E2]" c="233.579235"/>
              <i n="[Table1].[Duration Day 1].&amp;[2.40543956E2]" c="240.543956"/>
              <i n="[Table1].[Duration Day 1].&amp;[2.428076923E2]" c="242.8076923"/>
              <i n="[Table1].[Duration Day 1].&amp;[2.610795455E2]" c="261.0795455"/>
              <i n="[Table1].[Duration Day 1].&amp;[2.729E2]" c="272.9"/>
              <i n="[Table1].[Duration Day 1].&amp;[2.73037037E2]" c="273.037037"/>
              <i n="[Table1].[Duration Day 1].&amp;[4.458723404E2]" c="445.8723404"/>
            </range>
          </ranges>
        </level>
      </levels>
      <selections count="1">
        <selection n="[Table1].[Duration Day 1].[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_Day_7" xr10:uid="{00000000-0013-0000-FFFF-FFFF05000000}" sourceName="[Table1].[Duration Day 7]">
  <pivotTables>
    <pivotTable tabId="5" name="PivotTable2"/>
  </pivotTables>
  <data>
    <olap pivotCacheId="187696613">
      <levels count="2">
        <level uniqueName="[Table1].[Duration Day 7].[(All)]" sourceCaption="(All)" count="0"/>
        <level uniqueName="[Table1].[Duration Day 7].[Duration Day 7]" sourceCaption="Duration Day 7" count="25">
          <ranges>
            <range startItem="0">
              <i n="[Table1].[Duration Day 7].&amp;[0]" c="0"/>
              <i n="[Table1].[Duration Day 7].&amp;[1.25]" c="1.25"/>
              <i n="[Table1].[Duration Day 7].&amp;[6.408333333E1]" c="64.08333333"/>
              <i n="[Table1].[Duration Day 7].&amp;[8.170588235E1]" c="81.70588235"/>
              <i n="[Table1].[Duration Day 7].&amp;[9.22E1]" c="92.2"/>
              <i n="[Table1].[Duration Day 7].&amp;[9.809756098E1]" c="98.09756098"/>
              <i n="[Table1].[Duration Day 7].&amp;[1.162380952E2]" c="116.2380952"/>
              <i n="[Table1].[Duration Day 7].&amp;[1.249411765E2]" c="124.9411765"/>
              <i n="[Table1].[Duration Day 7].&amp;[1.294761905E2]" c="129.4761905"/>
              <i n="[Table1].[Duration Day 7].&amp;[1.440833333E2]" c="144.0833333"/>
              <i n="[Table1].[Duration Day 7].&amp;[1.4868E2]" c="148.68"/>
              <i n="[Table1].[Duration Day 7].&amp;[1.595454545E2]" c="159.5454545"/>
              <i n="[Table1].[Duration Day 7].&amp;[1.625238095E2]" c="162.5238095"/>
              <i n="[Table1].[Duration Day 7].&amp;[1.673571429E2]" c="167.3571429"/>
              <i n="[Table1].[Duration Day 7].&amp;[1.69E2]" c="169"/>
              <i n="[Table1].[Duration Day 7].&amp;[1.806551724E2]" c="180.6551724"/>
              <i n="[Table1].[Duration Day 7].&amp;[2.109E2]" c="210.9"/>
              <i n="[Table1].[Duration Day 7].&amp;[2.230625E2]" c="223.0625"/>
              <i n="[Table1].[Duration Day 7].&amp;[2.23137931E2]" c="223.137931"/>
              <i n="[Table1].[Duration Day 7].&amp;[2.234634146E2]" c="223.4634146"/>
              <i n="[Table1].[Duration Day 7].&amp;[2.3355E2]" c="233.55"/>
              <i n="[Table1].[Duration Day 7].&amp;[2.581470588E2]" c="258.1470588"/>
              <i n="[Table1].[Duration Day 7].&amp;[2.821666667E2]" c="282.1666667"/>
              <i n="[Table1].[Duration Day 7].&amp;[2.825E2]" c="282.5"/>
              <i n="[Table1].[Duration Day 7].&amp;[3.0435E2]" c="304.35"/>
            </range>
          </ranges>
        </level>
      </levels>
      <selections count="1">
        <selection n="[Table1].[Duration Day 7].[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00000000-0013-0000-FFFF-FFFF06000000}" sourceName="[Table1].[Date]">
  <pivotTables>
    <pivotTable tabId="5" name="PivotTable2"/>
  </pivotTables>
  <data>
    <olap pivotCacheId="187696613">
      <levels count="2">
        <level uniqueName="[Table1].[Date].[(All)]" sourceCaption="(All)" count="0"/>
        <level uniqueName="[Table1].[Date].[Date]" sourceCaption="Date" count="30">
          <ranges>
            <range startItem="0">
              <i n="[Table1].[Date].&amp;[2023-10-25T00:00:00]" c="25-10-2023"/>
              <i n="[Table1].[Date].&amp;[2023-10-26T00:00:00]" c="26-10-2023"/>
              <i n="[Table1].[Date].&amp;[2023-10-27T00:00:00]" c="27-10-2023"/>
              <i n="[Table1].[Date].&amp;[2023-10-28T00:00:00]" c="28-10-2023"/>
              <i n="[Table1].[Date].&amp;[2023-10-29T00:00:00]" c="29-10-2023"/>
              <i n="[Table1].[Date].&amp;[2023-10-30T00:00:00]" c="30-10-2023"/>
              <i n="[Table1].[Date].&amp;[2023-10-31T00:00:00]" c="31-10-2023"/>
              <i n="[Table1].[Date].&amp;[2023-11-01T00:00:00]" c="01-11-2023"/>
              <i n="[Table1].[Date].&amp;[2023-11-02T00:00:00]" c="02-11-2023"/>
              <i n="[Table1].[Date].&amp;[2023-11-03T00:00:00]" c="03-11-2023"/>
              <i n="[Table1].[Date].&amp;[2023-11-04T00:00:00]" c="04-11-2023"/>
              <i n="[Table1].[Date].&amp;[2023-11-05T00:00:00]" c="05-11-2023"/>
              <i n="[Table1].[Date].&amp;[2023-11-06T00:00:00]" c="06-11-2023"/>
              <i n="[Table1].[Date].&amp;[2023-11-07T00:00:00]" c="07-11-2023"/>
              <i n="[Table1].[Date].&amp;[2023-11-08T00:00:00]" c="08-11-2023"/>
              <i n="[Table1].[Date].&amp;[2023-11-09T00:00:00]" c="09-11-2023"/>
              <i n="[Table1].[Date].&amp;[2023-11-10T00:00:00]" c="10-11-2023"/>
              <i n="[Table1].[Date].&amp;[2023-11-11T00:00:00]" c="11-11-2023"/>
              <i n="[Table1].[Date].&amp;[2023-11-12T00:00:00]" c="12-11-2023"/>
              <i n="[Table1].[Date].&amp;[2023-11-13T00:00:00]" c="13-11-2023"/>
              <i n="[Table1].[Date].&amp;[2023-11-14T00:00:00]" c="14-11-2023"/>
              <i n="[Table1].[Date].&amp;[2023-11-15T00:00:00]" c="15-11-2023"/>
              <i n="[Table1].[Date].&amp;[2023-11-16T00:00:00]" c="16-11-2023"/>
              <i n="[Table1].[Date].&amp;[2023-11-17T00:00:00]" c="17-11-2023"/>
              <i n="[Table1].[Date].&amp;[2023-11-18T00:00:00]" c="18-11-2023"/>
              <i n="[Table1].[Date].&amp;[2023-11-19T00:00:00]" c="19-11-2023"/>
              <i n="[Table1].[Date].&amp;[2023-11-20T00:00:00]" c="20-11-2023"/>
              <i n="[Table1].[Date].&amp;[2023-11-21T00:00:00]" c="21-11-2023"/>
              <i n="[Table1].[Date].&amp;[2023-11-22T00:00:00]" c="22-11-2023"/>
              <i n="[Table1].[Date].&amp;[2023-11-23T00:00:00]" c="23-11-2023"/>
            </range>
          </ranges>
        </level>
      </levels>
      <selections count="1">
        <selection n="[Table1].[Dat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_users1" xr10:uid="{00000000-0013-0000-FFFF-FFFF07000000}" sourceName="[Table1].[New users]">
  <pivotTables>
    <pivotTable tabId="10" name="PivotTable5"/>
  </pivotTables>
  <data>
    <olap pivotCacheId="1593097225">
      <levels count="2">
        <level uniqueName="[Table1].[New users].[(All)]" sourceCaption="(All)" count="0"/>
        <level uniqueName="[Table1].[New users].[New users]" sourceCaption="New users" count="29">
          <ranges>
            <range startItem="0">
              <i n="[Table1].[New users].&amp;[1929]" c="1929"/>
              <i n="[Table1].[New users].&amp;[2293]" c="2293"/>
              <i n="[Table1].[New users].&amp;[2298]" c="2298"/>
              <i n="[Table1].[New users].&amp;[2541]" c="2541"/>
              <i n="[Table1].[New users].&amp;[2678]" c="2678"/>
              <i n="[Table1].[New users].&amp;[2716]" c="2716"/>
              <i n="[Table1].[New users].&amp;[2907]" c="2907"/>
              <i n="[Table1].[New users].&amp;[3069]" c="3069"/>
              <i n="[Table1].[New users].&amp;[3100]" c="3100"/>
              <i n="[Table1].[New users].&amp;[3135]" c="3135"/>
              <i n="[Table1].[New users].&amp;[3194]" c="3194"/>
              <i n="[Table1].[New users].&amp;[3327]" c="3327"/>
              <i n="[Table1].[New users].&amp;[3426]" c="3426"/>
              <i n="[Table1].[New users].&amp;[3461]" c="3461"/>
              <i n="[Table1].[New users].&amp;[3568]" c="3568"/>
              <i n="[Table1].[New users].&amp;[3577]" c="3577"/>
              <i n="[Table1].[New users].&amp;[3714]" c="3714"/>
              <i n="[Table1].[New users].&amp;[3748]" c="3748"/>
              <i n="[Table1].[New users].&amp;[3772]" c="3772"/>
              <i n="[Table1].[New users].&amp;[3777]" c="3777"/>
              <i n="[Table1].[New users].&amp;[3780]" c="3780"/>
              <i n="[Table1].[New users].&amp;[3846]" c="3846"/>
              <i n="[Table1].[New users].&amp;[3871]" c="3871"/>
              <i n="[Table1].[New users].&amp;[3943]" c="3943"/>
              <i n="[Table1].[New users].&amp;[4121]" c="4121"/>
              <i n="[Table1].[New users].&amp;[4197]" c="4197"/>
              <i n="[Table1].[New users].&amp;[4304]" c="4304"/>
              <i n="[Table1].[New users].&amp;[4394]" c="4394"/>
              <i n="[Table1].[New users].&amp;[4790]" c="4790"/>
            </range>
          </ranges>
        </level>
      </levels>
      <selections count="1">
        <selection n="[Table1].[New users].[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urning_users1" xr10:uid="{00000000-0013-0000-FFFF-FFFF08000000}" sourceName="[Table1].[Returning users]">
  <pivotTables>
    <pivotTable tabId="10" name="PivotTable5"/>
  </pivotTables>
  <data>
    <olap pivotCacheId="1593097225">
      <levels count="2">
        <level uniqueName="[Table1].[Returning users].[(All)]" sourceCaption="(All)" count="0"/>
        <level uniqueName="[Table1].[Returning users].[Returning users]" sourceCaption="Returning users" count="28">
          <ranges>
            <range startItem="0">
              <i n="[Table1].[Returning users].&amp;[784]" c="784"/>
              <i n="[Table1].[Returning users].&amp;[930]" c="930"/>
              <i n="[Table1].[Returning users].&amp;[978]" c="978"/>
              <i n="[Table1].[Returning users].&amp;[1082]" c="1082"/>
              <i n="[Table1].[Returning users].&amp;[1098]" c="1098"/>
              <i n="[Table1].[Returning users].&amp;[1114]" c="1114"/>
              <i n="[Table1].[Returning users].&amp;[1120]" c="1120"/>
              <i n="[Table1].[Returning users].&amp;[1126]" c="1126"/>
              <i n="[Table1].[Returning users].&amp;[1148]" c="1148"/>
              <i n="[Table1].[Returning users].&amp;[1226]" c="1226"/>
              <i n="[Table1].[Returning users].&amp;[1288]" c="1288"/>
              <i n="[Table1].[Returning users].&amp;[1353]" c="1353"/>
              <i n="[Table1].[Returning users].&amp;[1354]" c="1354"/>
              <i n="[Table1].[Returning users].&amp;[1358]" c="1358"/>
              <i n="[Table1].[Returning users].&amp;[1418]" c="1418"/>
              <i n="[Table1].[Returning users].&amp;[1437]" c="1437"/>
              <i n="[Table1].[Returning users].&amp;[1446]" c="1446"/>
              <i n="[Table1].[Returning users].&amp;[1532]" c="1532"/>
              <i n="[Table1].[Returning users].&amp;[1538]" c="1538"/>
              <i n="[Table1].[Returning users].&amp;[1540]" c="1540"/>
              <i n="[Table1].[Returning users].&amp;[1545]" c="1545"/>
              <i n="[Table1].[Returning users].&amp;[1554]" c="1554"/>
              <i n="[Table1].[Returning users].&amp;[1568]" c="1568"/>
              <i n="[Table1].[Returning users].&amp;[1603]" c="1603"/>
              <i n="[Table1].[Returning users].&amp;[1630]" c="1630"/>
              <i n="[Table1].[Returning users].&amp;[1632]" c="1632"/>
              <i n="[Table1].[Returning users].&amp;[1693]" c="1693"/>
              <i n="[Table1].[Returning users].&amp;[1766]" c="1766"/>
            </range>
          </ranges>
        </level>
      </levels>
      <selections count="1">
        <selection n="[Table1].[Returning users].[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ly_New_Users" xr10:uid="{00000000-0013-0000-FFFF-FFFF09000000}" sourceName="[Table1].[Weekly New Users]">
  <pivotTables>
    <pivotTable tabId="10" name="PivotTable5"/>
  </pivotTables>
  <data>
    <olap pivotCacheId="1593097225">
      <levels count="2">
        <level uniqueName="[Table1].[Weekly New Users].[(All)]" sourceCaption="(All)" count="0"/>
        <level uniqueName="[Table1].[Weekly New Users].[Weekly New Users]" sourceCaption="Weekly New Users" count="5">
          <ranges>
            <range startItem="0">
              <i n="[Table1].[Weekly New Users].&amp;[43]" c="43"/>
              <i n="[Table1].[Weekly New Users].&amp;[44]" c="44"/>
              <i n="[Table1].[Weekly New Users].&amp;[45]" c="45"/>
              <i n="[Table1].[Weekly New Users].&amp;[46]" c="46"/>
              <i n="[Table1].[Weekly New Users].&amp;[47]" c="47"/>
            </range>
          </ranges>
        </level>
      </levels>
      <selections count="1">
        <selection n="[Table1].[Weekly New User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ew users 2" xr10:uid="{00000000-0014-0000-FFFF-FFFF01000000}" cache="Slicer_New_users1" caption="New users" level="1" style="SlicerStyleLight6" rowHeight="234950"/>
  <slicer name="Returning users 2" xr10:uid="{00000000-0014-0000-FFFF-FFFF02000000}" cache="Slicer_Returning_users1" caption="Returning users" level="1" style="SlicerStyleLight6" rowHeight="234950"/>
  <slicer name="Weekly New Users 2" xr10:uid="{00000000-0014-0000-FFFF-FFFF03000000}" cache="Slicer_Weekly_New_Users" caption="Weekly New Users" level="1" style="SlicerStyleLight6" rowHeight="234950"/>
  <slicer name="Duration Day 1 2" xr10:uid="{00000000-0014-0000-FFFF-FFFF04000000}" cache="Slicer_Duration_Day_12" caption="Duration Day 1" level="1" style="SlicerStyleLight6" rowHeight="234950"/>
  <slicer name="Duration Day 7 2" xr10:uid="{00000000-0014-0000-FFFF-FFFF05000000}" cache="Slicer_Duration_Day_72" caption="Duration Day 7" level="1"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ew users 1" xr10:uid="{00000000-0014-0000-FFFF-FFFF06000000}" cache="Slicer_New_users1" caption="New users" level="1" style="SlicerStyleLight2" rowHeight="234950"/>
  <slicer name="Returning users 1" xr10:uid="{00000000-0014-0000-FFFF-FFFF07000000}" cache="Slicer_Returning_users1" caption="Returning users" level="1" style="SlicerStyleLight2" rowHeight="234950"/>
  <slicer name="Weekly New Users" xr10:uid="{00000000-0014-0000-FFFF-FFFF08000000}" cache="Slicer_Weekly_New_Users" caption="Weekly New Users" level="1" style="SlicerStyleLigh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uration Day 1 1" xr10:uid="{00000000-0014-0000-FFFF-FFFF09000000}" cache="Slicer_Duration_Day_11" caption="Duration Day 1" level="1" style="SlicerStyleLight4" rowHeight="234950"/>
  <slicer name="Duration Day 7 1" xr10:uid="{00000000-0014-0000-FFFF-FFFF0A000000}" cache="Slicer_Duration_Day_71" caption="Duration Day 7" level="1" style="SlicerStyleLight4" rowHeight="234950"/>
  <slicer name="Weekly New Users 1" xr10:uid="{00000000-0014-0000-FFFF-FFFF0B000000}" cache="Slicer_Weekly_New_Users1" caption="Weekly New Users" level="1" style="SlicerStyleLight4"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00000000-0014-0000-FFFF-FFFF0C000000}" cache="Slicer_Date" caption="Date" level="1" style="SlicerStyleLight6" rowHeight="234950"/>
  <slicer name="New users" xr10:uid="{00000000-0014-0000-FFFF-FFFF0D000000}" cache="Slicer_New_users" caption="New users" level="1" style="SlicerStyleLight2" rowHeight="234950"/>
  <slicer name="Returning users" xr10:uid="{00000000-0014-0000-FFFF-FFFF0E000000}" cache="Slicer_Returning_users" caption="Returning users" level="1" style="SlicerStyleLight4"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uration Day 1" xr10:uid="{00000000-0014-0000-FFFF-FFFF0F000000}" cache="Slicer_Duration_Day_1" caption="Duration Day 1" level="1" style="SlicerStyleDark2" rowHeight="234950"/>
  <slicer name="Duration Day 7" xr10:uid="{00000000-0014-0000-FFFF-FFFF10000000}" cache="Slicer_Duration_Day_7" caption="Duration Day 7" level="1" style="SlicerStyleDark2" rowHeight="234950"/>
  <slicer name="Date 1" xr10:uid="{00000000-0014-0000-FFFF-FFFF11000000}" cache="Slicer_Date1" caption="Date" level="1"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P34" totalsRowShown="0">
  <autoFilter ref="A4:P34" xr:uid="{00000000-0009-0000-0100-000001000000}"/>
  <tableColumns count="16">
    <tableColumn id="1" xr3:uid="{00000000-0010-0000-0000-000001000000}" name="Date" dataDxfId="11"/>
    <tableColumn id="2" xr3:uid="{00000000-0010-0000-0000-000002000000}" name="New users"/>
    <tableColumn id="3" xr3:uid="{00000000-0010-0000-0000-000003000000}" name="Returning users"/>
    <tableColumn id="4" xr3:uid="{00000000-0010-0000-0000-000004000000}" name="Duration Day 1"/>
    <tableColumn id="5" xr3:uid="{00000000-0010-0000-0000-000005000000}" name="Duration Day 7"/>
    <tableColumn id="6" xr3:uid="{00000000-0010-0000-0000-000006000000}" name="Day" dataDxfId="10">
      <calculatedColumnFormula>DAY(Table1[[#This Row],[Date]])</calculatedColumnFormula>
    </tableColumn>
    <tableColumn id="7" xr3:uid="{00000000-0010-0000-0000-000007000000}" name="Month" dataDxfId="9">
      <calculatedColumnFormula>MONTH(Table1[[#This Row],[Date]])</calculatedColumnFormula>
    </tableColumn>
    <tableColumn id="8" xr3:uid="{00000000-0010-0000-0000-000008000000}" name="Year" dataDxfId="8">
      <calculatedColumnFormula>YEAR(Table1[[#This Row],[Date]])</calculatedColumnFormula>
    </tableColumn>
    <tableColumn id="9" xr3:uid="{00000000-0010-0000-0000-000009000000}" name="Cohorts" dataDxfId="7">
      <calculatedColumnFormula>_xlfn.MINIFS(Table1[Date],Table1[New users],Table1[[#This Row],[New users]])</calculatedColumnFormula>
    </tableColumn>
    <tableColumn id="11" xr3:uid="{00000000-0010-0000-0000-00000B000000}" name="Weekly New Users " dataDxfId="6">
      <calculatedColumnFormula>WEEKNUM(Table1[[#This Row],[Date]])</calculatedColumnFormula>
    </tableColumn>
    <tableColumn id="10" xr3:uid="{00000000-0010-0000-0000-00000A000000}" name="Time Buckets" dataDxfId="5">
      <calculatedColumnFormula>DATEDIF(Table1[[#This Row],[Cohorts]],Table1[[#This Row],[Date]],"M")</calculatedColumnFormula>
    </tableColumn>
    <tableColumn id="12" xr3:uid="{00000000-0010-0000-0000-00000C000000}" name="Count of New Users " dataDxfId="4">
      <calculatedColumnFormula>COUNTIF(Table1[Date],Table1[[#This Row],[Date]])</calculatedColumnFormula>
    </tableColumn>
    <tableColumn id="13" xr3:uid="{00000000-0010-0000-0000-00000D000000}" name="Corelation of New Users" dataDxfId="3"/>
    <tableColumn id="14" xr3:uid="{00000000-0010-0000-0000-00000E000000}" name="Corelation of Returning Users" dataDxfId="2"/>
    <tableColumn id="15" xr3:uid="{00000000-0010-0000-0000-00000F000000}" name="Corelation Duration day " dataDxfId="1"/>
    <tableColumn id="16" xr3:uid="{00000000-0010-0000-0000-000010000000}" name=" Corelation Duration day 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P34"/>
  <sheetViews>
    <sheetView topLeftCell="A4" workbookViewId="0">
      <selection activeCell="M22" sqref="M22"/>
    </sheetView>
  </sheetViews>
  <sheetFormatPr defaultRowHeight="14.4" x14ac:dyDescent="0.3"/>
  <cols>
    <col min="1" max="1" width="10.33203125" bestFit="1" customWidth="1"/>
    <col min="2" max="2" width="11.44140625" customWidth="1"/>
    <col min="3" max="3" width="15.88671875" customWidth="1"/>
    <col min="4" max="5" width="15.33203125" customWidth="1"/>
    <col min="9" max="9" width="9.77734375" bestFit="1" customWidth="1"/>
    <col min="10" max="10" width="9.77734375" customWidth="1"/>
    <col min="11" max="11" width="14.109375" customWidth="1"/>
    <col min="12" max="12" width="20.44140625" bestFit="1" customWidth="1"/>
    <col min="13" max="13" width="15.88671875" bestFit="1" customWidth="1"/>
    <col min="14" max="14" width="27" customWidth="1"/>
    <col min="15" max="15" width="19.109375" bestFit="1" customWidth="1"/>
    <col min="16" max="16" width="19.5546875" bestFit="1" customWidth="1"/>
  </cols>
  <sheetData>
    <row r="3" spans="1:16" ht="15" thickBot="1" x14ac:dyDescent="0.35"/>
    <row r="4" spans="1:16" x14ac:dyDescent="0.3">
      <c r="A4" t="s">
        <v>0</v>
      </c>
      <c r="B4" t="s">
        <v>1</v>
      </c>
      <c r="C4" t="s">
        <v>2</v>
      </c>
      <c r="D4" t="s">
        <v>3</v>
      </c>
      <c r="E4" t="s">
        <v>4</v>
      </c>
      <c r="F4" t="s">
        <v>5</v>
      </c>
      <c r="G4" t="s">
        <v>6</v>
      </c>
      <c r="H4" t="s">
        <v>7</v>
      </c>
      <c r="I4" t="s">
        <v>8</v>
      </c>
      <c r="J4" t="s">
        <v>10</v>
      </c>
      <c r="K4" t="s">
        <v>9</v>
      </c>
      <c r="L4" t="s">
        <v>11</v>
      </c>
      <c r="M4" s="4" t="s">
        <v>40</v>
      </c>
      <c r="N4" s="4" t="s">
        <v>41</v>
      </c>
      <c r="O4" s="4" t="s">
        <v>42</v>
      </c>
      <c r="P4" s="4" t="s">
        <v>43</v>
      </c>
    </row>
    <row r="5" spans="1:16" x14ac:dyDescent="0.3">
      <c r="A5" s="1">
        <v>45224</v>
      </c>
      <c r="B5">
        <v>3461</v>
      </c>
      <c r="C5">
        <v>1437</v>
      </c>
      <c r="D5">
        <v>202.1569767</v>
      </c>
      <c r="E5">
        <v>162.5238095</v>
      </c>
      <c r="F5">
        <f>DAY(Table1[[#This Row],[Date]])</f>
        <v>25</v>
      </c>
      <c r="G5">
        <f>MONTH(Table1[[#This Row],[Date]])</f>
        <v>10</v>
      </c>
      <c r="H5">
        <f>YEAR(Table1[[#This Row],[Date]])</f>
        <v>2023</v>
      </c>
      <c r="I5">
        <f>_xlfn.MINIFS(Table1[Date],Table1[New users],Table1[[#This Row],[New users]])</f>
        <v>45224</v>
      </c>
      <c r="J5">
        <f>WEEKNUM(Table1[[#This Row],[Date]])</f>
        <v>43</v>
      </c>
      <c r="K5">
        <f>DATEDIF(Table1[[#This Row],[Cohorts]],Table1[[#This Row],[Date]],"M")</f>
        <v>0</v>
      </c>
      <c r="L5">
        <f>COUNTIF(Table1[Date],Table1[[#This Row],[Date]])</f>
        <v>1</v>
      </c>
      <c r="M5">
        <v>1</v>
      </c>
    </row>
    <row r="6" spans="1:16" x14ac:dyDescent="0.3">
      <c r="A6" s="1">
        <v>45225</v>
      </c>
      <c r="B6">
        <v>3777</v>
      </c>
      <c r="C6">
        <v>1554</v>
      </c>
      <c r="D6">
        <v>228.63194440000001</v>
      </c>
      <c r="E6">
        <v>258.14705880000002</v>
      </c>
      <c r="F6">
        <f>DAY(Table1[[#This Row],[Date]])</f>
        <v>26</v>
      </c>
      <c r="G6">
        <f>MONTH(Table1[[#This Row],[Date]])</f>
        <v>10</v>
      </c>
      <c r="H6">
        <f>YEAR(Table1[[#This Row],[Date]])</f>
        <v>2023</v>
      </c>
      <c r="I6">
        <f>_xlfn.MINIFS(Table1[Date],Table1[New users],Table1[[#This Row],[New users]])</f>
        <v>45225</v>
      </c>
      <c r="J6">
        <f>WEEKNUM(Table1[[#This Row],[Date]])</f>
        <v>43</v>
      </c>
      <c r="K6">
        <f>DATEDIF(Table1[[#This Row],[Cohorts]],Table1[[#This Row],[Date]],"M")</f>
        <v>0</v>
      </c>
      <c r="L6">
        <f>COUNTIF(Table1[Date],Table1[[#This Row],[Date]])</f>
        <v>1</v>
      </c>
      <c r="M6">
        <v>0.93152491441821073</v>
      </c>
      <c r="N6">
        <v>1</v>
      </c>
    </row>
    <row r="7" spans="1:16" x14ac:dyDescent="0.3">
      <c r="A7" s="1">
        <v>45226</v>
      </c>
      <c r="B7">
        <v>3100</v>
      </c>
      <c r="C7">
        <v>1288</v>
      </c>
      <c r="D7">
        <v>227.1858407</v>
      </c>
      <c r="E7">
        <v>233.55</v>
      </c>
      <c r="F7">
        <f>DAY(Table1[[#This Row],[Date]])</f>
        <v>27</v>
      </c>
      <c r="G7">
        <f>MONTH(Table1[[#This Row],[Date]])</f>
        <v>10</v>
      </c>
      <c r="H7">
        <f>YEAR(Table1[[#This Row],[Date]])</f>
        <v>2023</v>
      </c>
      <c r="I7">
        <f>_xlfn.MINIFS(Table1[Date],Table1[New users],Table1[[#This Row],[New users]])</f>
        <v>45226</v>
      </c>
      <c r="J7">
        <f>WEEKNUM(Table1[[#This Row],[Date]])</f>
        <v>43</v>
      </c>
      <c r="K7">
        <f>DATEDIF(Table1[[#This Row],[Cohorts]],Table1[[#This Row],[Date]],"M")</f>
        <v>0</v>
      </c>
      <c r="L7">
        <f>COUNTIF(Table1[Date],Table1[[#This Row],[Date]])</f>
        <v>1</v>
      </c>
      <c r="M7">
        <v>0.1041277373985893</v>
      </c>
      <c r="N7">
        <v>-1.4642445708670748E-2</v>
      </c>
      <c r="O7">
        <v>1</v>
      </c>
    </row>
    <row r="8" spans="1:16" ht="15" thickBot="1" x14ac:dyDescent="0.35">
      <c r="A8" s="1">
        <v>45227</v>
      </c>
      <c r="B8">
        <v>2293</v>
      </c>
      <c r="C8">
        <v>978</v>
      </c>
      <c r="D8">
        <v>261.07954549999999</v>
      </c>
      <c r="E8">
        <v>167.35714290000001</v>
      </c>
      <c r="F8">
        <f>DAY(Table1[[#This Row],[Date]])</f>
        <v>28</v>
      </c>
      <c r="G8">
        <f>MONTH(Table1[[#This Row],[Date]])</f>
        <v>10</v>
      </c>
      <c r="H8">
        <f>YEAR(Table1[[#This Row],[Date]])</f>
        <v>2023</v>
      </c>
      <c r="I8">
        <f>_xlfn.MINIFS(Table1[Date],Table1[New users],Table1[[#This Row],[New users]])</f>
        <v>45227</v>
      </c>
      <c r="J8">
        <f>WEEKNUM(Table1[[#This Row],[Date]])</f>
        <v>43</v>
      </c>
      <c r="K8">
        <f>DATEDIF(Table1[[#This Row],[Cohorts]],Table1[[#This Row],[Date]],"M")</f>
        <v>0</v>
      </c>
      <c r="L8">
        <f>COUNTIF(Table1[Date],Table1[[#This Row],[Date]])</f>
        <v>1</v>
      </c>
      <c r="M8" s="3">
        <v>-0.12207790868181549</v>
      </c>
      <c r="N8" s="3">
        <v>-1.8320030640319368E-2</v>
      </c>
      <c r="O8" s="3">
        <v>-6.3820040062821215E-2</v>
      </c>
      <c r="P8" s="3">
        <v>1</v>
      </c>
    </row>
    <row r="9" spans="1:16" x14ac:dyDescent="0.3">
      <c r="A9" s="1">
        <v>45228</v>
      </c>
      <c r="B9">
        <v>2678</v>
      </c>
      <c r="C9">
        <v>1082</v>
      </c>
      <c r="D9">
        <v>182.56756759999999</v>
      </c>
      <c r="E9">
        <v>304.35000000000002</v>
      </c>
      <c r="F9">
        <f>DAY(Table1[[#This Row],[Date]])</f>
        <v>29</v>
      </c>
      <c r="G9">
        <f>MONTH(Table1[[#This Row],[Date]])</f>
        <v>10</v>
      </c>
      <c r="H9">
        <f>YEAR(Table1[[#This Row],[Date]])</f>
        <v>2023</v>
      </c>
      <c r="I9">
        <f>_xlfn.MINIFS(Table1[Date],Table1[New users],Table1[[#This Row],[New users]])</f>
        <v>45228</v>
      </c>
      <c r="J9">
        <f>WEEKNUM(Table1[[#This Row],[Date]])</f>
        <v>44</v>
      </c>
      <c r="K9">
        <f>DATEDIF(Table1[[#This Row],[Cohorts]],Table1[[#This Row],[Date]],"M")</f>
        <v>0</v>
      </c>
      <c r="L9">
        <f>COUNTIF(Table1[Date],Table1[[#This Row],[Date]])</f>
        <v>1</v>
      </c>
    </row>
    <row r="10" spans="1:16" x14ac:dyDescent="0.3">
      <c r="A10" s="1">
        <v>45229</v>
      </c>
      <c r="B10">
        <v>3748</v>
      </c>
      <c r="C10">
        <v>1532</v>
      </c>
      <c r="D10">
        <v>240.54395600000001</v>
      </c>
      <c r="E10">
        <v>210.9</v>
      </c>
      <c r="F10">
        <f>DAY(Table1[[#This Row],[Date]])</f>
        <v>30</v>
      </c>
      <c r="G10">
        <f>MONTH(Table1[[#This Row],[Date]])</f>
        <v>10</v>
      </c>
      <c r="H10">
        <f>YEAR(Table1[[#This Row],[Date]])</f>
        <v>2023</v>
      </c>
      <c r="I10">
        <f>_xlfn.MINIFS(Table1[Date],Table1[New users],Table1[[#This Row],[New users]])</f>
        <v>45229</v>
      </c>
      <c r="J10">
        <f>WEEKNUM(Table1[[#This Row],[Date]])</f>
        <v>44</v>
      </c>
      <c r="K10">
        <f>DATEDIF(Table1[[#This Row],[Cohorts]],Table1[[#This Row],[Date]],"M")</f>
        <v>0</v>
      </c>
      <c r="L10">
        <f>COUNTIF(Table1[Date],Table1[[#This Row],[Date]])</f>
        <v>1</v>
      </c>
    </row>
    <row r="11" spans="1:16" x14ac:dyDescent="0.3">
      <c r="A11" s="1">
        <v>45230</v>
      </c>
      <c r="B11">
        <v>3943</v>
      </c>
      <c r="C11">
        <v>1603</v>
      </c>
      <c r="D11">
        <v>184.19444440000001</v>
      </c>
      <c r="E11">
        <v>223.46341459999999</v>
      </c>
      <c r="F11">
        <f>DAY(Table1[[#This Row],[Date]])</f>
        <v>31</v>
      </c>
      <c r="G11">
        <f>MONTH(Table1[[#This Row],[Date]])</f>
        <v>10</v>
      </c>
      <c r="H11">
        <f>YEAR(Table1[[#This Row],[Date]])</f>
        <v>2023</v>
      </c>
      <c r="I11">
        <f>_xlfn.MINIFS(Table1[Date],Table1[New users],Table1[[#This Row],[New users]])</f>
        <v>45230</v>
      </c>
      <c r="J11">
        <f>WEEKNUM(Table1[[#This Row],[Date]])</f>
        <v>44</v>
      </c>
      <c r="K11">
        <f>DATEDIF(Table1[[#This Row],[Cohorts]],Table1[[#This Row],[Date]],"M")</f>
        <v>0</v>
      </c>
      <c r="L11">
        <f>COUNTIF(Table1[Date],Table1[[#This Row],[Date]])</f>
        <v>1</v>
      </c>
    </row>
    <row r="12" spans="1:16" x14ac:dyDescent="0.3">
      <c r="A12" s="1">
        <v>45231</v>
      </c>
      <c r="B12">
        <v>3568</v>
      </c>
      <c r="C12">
        <v>1538</v>
      </c>
      <c r="D12">
        <v>154.3129252</v>
      </c>
      <c r="E12">
        <v>180.6551724</v>
      </c>
      <c r="F12">
        <f>DAY(Table1[[#This Row],[Date]])</f>
        <v>1</v>
      </c>
      <c r="G12">
        <f>MONTH(Table1[[#This Row],[Date]])</f>
        <v>11</v>
      </c>
      <c r="H12">
        <f>YEAR(Table1[[#This Row],[Date]])</f>
        <v>2023</v>
      </c>
      <c r="I12">
        <f>_xlfn.MINIFS(Table1[Date],Table1[New users],Table1[[#This Row],[New users]])</f>
        <v>45231</v>
      </c>
      <c r="J12">
        <f>WEEKNUM(Table1[[#This Row],[Date]])</f>
        <v>44</v>
      </c>
      <c r="K12">
        <f>DATEDIF(Table1[[#This Row],[Cohorts]],Table1[[#This Row],[Date]],"M")</f>
        <v>0</v>
      </c>
      <c r="L12">
        <f>COUNTIF(Table1[Date],Table1[[#This Row],[Date]])</f>
        <v>1</v>
      </c>
    </row>
    <row r="13" spans="1:16" x14ac:dyDescent="0.3">
      <c r="A13" s="1">
        <v>45232</v>
      </c>
      <c r="B13">
        <v>3871</v>
      </c>
      <c r="C13">
        <v>1540</v>
      </c>
      <c r="D13">
        <v>188.53125</v>
      </c>
      <c r="E13">
        <v>223.13793100000001</v>
      </c>
      <c r="F13">
        <f>DAY(Table1[[#This Row],[Date]])</f>
        <v>2</v>
      </c>
      <c r="G13">
        <f>MONTH(Table1[[#This Row],[Date]])</f>
        <v>11</v>
      </c>
      <c r="H13">
        <f>YEAR(Table1[[#This Row],[Date]])</f>
        <v>2023</v>
      </c>
      <c r="I13">
        <f>_xlfn.MINIFS(Table1[Date],Table1[New users],Table1[[#This Row],[New users]])</f>
        <v>45232</v>
      </c>
      <c r="J13">
        <f>WEEKNUM(Table1[[#This Row],[Date]])</f>
        <v>44</v>
      </c>
      <c r="K13">
        <f>DATEDIF(Table1[[#This Row],[Cohorts]],Table1[[#This Row],[Date]],"M")</f>
        <v>0</v>
      </c>
      <c r="L13">
        <f>COUNTIF(Table1[Date],Table1[[#This Row],[Date]])</f>
        <v>1</v>
      </c>
    </row>
    <row r="14" spans="1:16" x14ac:dyDescent="0.3">
      <c r="A14" s="1">
        <v>45233</v>
      </c>
      <c r="B14">
        <v>3772</v>
      </c>
      <c r="C14">
        <v>1545</v>
      </c>
      <c r="D14">
        <v>189.6893939</v>
      </c>
      <c r="E14">
        <v>81.705882349999996</v>
      </c>
      <c r="F14">
        <f>DAY(Table1[[#This Row],[Date]])</f>
        <v>3</v>
      </c>
      <c r="G14">
        <f>MONTH(Table1[[#This Row],[Date]])</f>
        <v>11</v>
      </c>
      <c r="H14">
        <f>YEAR(Table1[[#This Row],[Date]])</f>
        <v>2023</v>
      </c>
      <c r="I14">
        <f>_xlfn.MINIFS(Table1[Date],Table1[New users],Table1[[#This Row],[New users]])</f>
        <v>45233</v>
      </c>
      <c r="J14">
        <f>WEEKNUM(Table1[[#This Row],[Date]])</f>
        <v>44</v>
      </c>
      <c r="K14">
        <f>DATEDIF(Table1[[#This Row],[Cohorts]],Table1[[#This Row],[Date]],"M")</f>
        <v>0</v>
      </c>
      <c r="L14">
        <f>COUNTIF(Table1[Date],Table1[[#This Row],[Date]])</f>
        <v>1</v>
      </c>
    </row>
    <row r="15" spans="1:16" x14ac:dyDescent="0.3">
      <c r="A15" s="1">
        <v>45234</v>
      </c>
      <c r="B15">
        <v>2716</v>
      </c>
      <c r="C15">
        <v>1126</v>
      </c>
      <c r="D15">
        <v>200.04464290000001</v>
      </c>
      <c r="E15">
        <v>169</v>
      </c>
      <c r="F15">
        <f>DAY(Table1[[#This Row],[Date]])</f>
        <v>4</v>
      </c>
      <c r="G15">
        <f>MONTH(Table1[[#This Row],[Date]])</f>
        <v>11</v>
      </c>
      <c r="H15">
        <f>YEAR(Table1[[#This Row],[Date]])</f>
        <v>2023</v>
      </c>
      <c r="I15">
        <f>_xlfn.MINIFS(Table1[Date],Table1[New users],Table1[[#This Row],[New users]])</f>
        <v>45234</v>
      </c>
      <c r="J15">
        <f>WEEKNUM(Table1[[#This Row],[Date]])</f>
        <v>44</v>
      </c>
      <c r="K15">
        <f>DATEDIF(Table1[[#This Row],[Cohorts]],Table1[[#This Row],[Date]],"M")</f>
        <v>0</v>
      </c>
      <c r="L15">
        <f>COUNTIF(Table1[Date],Table1[[#This Row],[Date]])</f>
        <v>1</v>
      </c>
    </row>
    <row r="16" spans="1:16" x14ac:dyDescent="0.3">
      <c r="A16" s="1">
        <v>45235</v>
      </c>
      <c r="B16">
        <v>2907</v>
      </c>
      <c r="C16">
        <v>1148</v>
      </c>
      <c r="D16">
        <v>166.30555559999999</v>
      </c>
      <c r="E16">
        <v>92.2</v>
      </c>
      <c r="F16">
        <f>DAY(Table1[[#This Row],[Date]])</f>
        <v>5</v>
      </c>
      <c r="G16">
        <f>MONTH(Table1[[#This Row],[Date]])</f>
        <v>11</v>
      </c>
      <c r="H16">
        <f>YEAR(Table1[[#This Row],[Date]])</f>
        <v>2023</v>
      </c>
      <c r="I16">
        <f>_xlfn.MINIFS(Table1[Date],Table1[New users],Table1[[#This Row],[New users]])</f>
        <v>45235</v>
      </c>
      <c r="J16">
        <f>WEEKNUM(Table1[[#This Row],[Date]])</f>
        <v>45</v>
      </c>
      <c r="K16">
        <f>DATEDIF(Table1[[#This Row],[Cohorts]],Table1[[#This Row],[Date]],"M")</f>
        <v>0</v>
      </c>
      <c r="L16">
        <f>COUNTIF(Table1[Date],Table1[[#This Row],[Date]])</f>
        <v>1</v>
      </c>
    </row>
    <row r="17" spans="1:12" x14ac:dyDescent="0.3">
      <c r="A17" s="1">
        <v>45236</v>
      </c>
      <c r="B17">
        <v>4121</v>
      </c>
      <c r="C17">
        <v>1568</v>
      </c>
      <c r="D17">
        <v>217.12560389999999</v>
      </c>
      <c r="E17">
        <v>159.54545450000001</v>
      </c>
      <c r="F17">
        <f>DAY(Table1[[#This Row],[Date]])</f>
        <v>6</v>
      </c>
      <c r="G17">
        <f>MONTH(Table1[[#This Row],[Date]])</f>
        <v>11</v>
      </c>
      <c r="H17">
        <f>YEAR(Table1[[#This Row],[Date]])</f>
        <v>2023</v>
      </c>
      <c r="I17">
        <f>_xlfn.MINIFS(Table1[Date],Table1[New users],Table1[[#This Row],[New users]])</f>
        <v>45236</v>
      </c>
      <c r="J17">
        <f>WEEKNUM(Table1[[#This Row],[Date]])</f>
        <v>45</v>
      </c>
      <c r="K17">
        <f>DATEDIF(Table1[[#This Row],[Cohorts]],Table1[[#This Row],[Date]],"M")</f>
        <v>0</v>
      </c>
      <c r="L17">
        <f>COUNTIF(Table1[Date],Table1[[#This Row],[Date]])</f>
        <v>1</v>
      </c>
    </row>
    <row r="18" spans="1:12" x14ac:dyDescent="0.3">
      <c r="A18" s="1">
        <v>45237</v>
      </c>
      <c r="B18">
        <v>4394</v>
      </c>
      <c r="C18">
        <v>1693</v>
      </c>
      <c r="D18">
        <v>233.57923500000001</v>
      </c>
      <c r="E18">
        <v>144.08333329999999</v>
      </c>
      <c r="F18">
        <f>DAY(Table1[[#This Row],[Date]])</f>
        <v>7</v>
      </c>
      <c r="G18">
        <f>MONTH(Table1[[#This Row],[Date]])</f>
        <v>11</v>
      </c>
      <c r="H18">
        <f>YEAR(Table1[[#This Row],[Date]])</f>
        <v>2023</v>
      </c>
      <c r="I18">
        <f>_xlfn.MINIFS(Table1[Date],Table1[New users],Table1[[#This Row],[New users]])</f>
        <v>45237</v>
      </c>
      <c r="J18">
        <f>WEEKNUM(Table1[[#This Row],[Date]])</f>
        <v>45</v>
      </c>
      <c r="K18">
        <f>DATEDIF(Table1[[#This Row],[Cohorts]],Table1[[#This Row],[Date]],"M")</f>
        <v>0</v>
      </c>
      <c r="L18">
        <f>COUNTIF(Table1[Date],Table1[[#This Row],[Date]])</f>
        <v>1</v>
      </c>
    </row>
    <row r="19" spans="1:12" x14ac:dyDescent="0.3">
      <c r="A19" s="1">
        <v>45238</v>
      </c>
      <c r="B19">
        <v>3846</v>
      </c>
      <c r="C19">
        <v>1446</v>
      </c>
      <c r="D19">
        <v>231.3507463</v>
      </c>
      <c r="E19">
        <v>282.5</v>
      </c>
      <c r="F19">
        <f>DAY(Table1[[#This Row],[Date]])</f>
        <v>8</v>
      </c>
      <c r="G19">
        <f>MONTH(Table1[[#This Row],[Date]])</f>
        <v>11</v>
      </c>
      <c r="H19">
        <f>YEAR(Table1[[#This Row],[Date]])</f>
        <v>2023</v>
      </c>
      <c r="I19">
        <f>_xlfn.MINIFS(Table1[Date],Table1[New users],Table1[[#This Row],[New users]])</f>
        <v>45238</v>
      </c>
      <c r="J19">
        <f>WEEKNUM(Table1[[#This Row],[Date]])</f>
        <v>45</v>
      </c>
      <c r="K19">
        <f>DATEDIF(Table1[[#This Row],[Cohorts]],Table1[[#This Row],[Date]],"M")</f>
        <v>0</v>
      </c>
      <c r="L19">
        <f>COUNTIF(Table1[Date],Table1[[#This Row],[Date]])</f>
        <v>1</v>
      </c>
    </row>
    <row r="20" spans="1:12" x14ac:dyDescent="0.3">
      <c r="A20" s="1">
        <v>45239</v>
      </c>
      <c r="B20">
        <v>3426</v>
      </c>
      <c r="C20">
        <v>1353</v>
      </c>
      <c r="D20">
        <v>209.08396949999999</v>
      </c>
      <c r="E20">
        <v>98.097560979999997</v>
      </c>
      <c r="F20">
        <f>DAY(Table1[[#This Row],[Date]])</f>
        <v>9</v>
      </c>
      <c r="G20">
        <f>MONTH(Table1[[#This Row],[Date]])</f>
        <v>11</v>
      </c>
      <c r="H20">
        <f>YEAR(Table1[[#This Row],[Date]])</f>
        <v>2023</v>
      </c>
      <c r="I20">
        <f>_xlfn.MINIFS(Table1[Date],Table1[New users],Table1[[#This Row],[New users]])</f>
        <v>45239</v>
      </c>
      <c r="J20">
        <f>WEEKNUM(Table1[[#This Row],[Date]])</f>
        <v>45</v>
      </c>
      <c r="K20">
        <f>DATEDIF(Table1[[#This Row],[Cohorts]],Table1[[#This Row],[Date]],"M")</f>
        <v>0</v>
      </c>
      <c r="L20">
        <f>COUNTIF(Table1[Date],Table1[[#This Row],[Date]])</f>
        <v>1</v>
      </c>
    </row>
    <row r="21" spans="1:12" x14ac:dyDescent="0.3">
      <c r="A21" s="1">
        <v>45240</v>
      </c>
      <c r="B21">
        <v>3069</v>
      </c>
      <c r="C21">
        <v>1226</v>
      </c>
      <c r="D21">
        <v>211.94318179999999</v>
      </c>
      <c r="E21">
        <v>129.4761905</v>
      </c>
      <c r="F21">
        <f>DAY(Table1[[#This Row],[Date]])</f>
        <v>10</v>
      </c>
      <c r="G21">
        <f>MONTH(Table1[[#This Row],[Date]])</f>
        <v>11</v>
      </c>
      <c r="H21">
        <f>YEAR(Table1[[#This Row],[Date]])</f>
        <v>2023</v>
      </c>
      <c r="I21">
        <f>_xlfn.MINIFS(Table1[Date],Table1[New users],Table1[[#This Row],[New users]])</f>
        <v>45240</v>
      </c>
      <c r="J21">
        <f>WEEKNUM(Table1[[#This Row],[Date]])</f>
        <v>45</v>
      </c>
      <c r="K21">
        <f>DATEDIF(Table1[[#This Row],[Cohorts]],Table1[[#This Row],[Date]],"M")</f>
        <v>0</v>
      </c>
      <c r="L21">
        <f>COUNTIF(Table1[Date],Table1[[#This Row],[Date]])</f>
        <v>1</v>
      </c>
    </row>
    <row r="22" spans="1:12" x14ac:dyDescent="0.3">
      <c r="A22" s="1">
        <v>45241</v>
      </c>
      <c r="B22">
        <v>2298</v>
      </c>
      <c r="C22">
        <v>930</v>
      </c>
      <c r="D22">
        <v>197.2619048</v>
      </c>
      <c r="E22">
        <v>64.083333330000002</v>
      </c>
      <c r="F22">
        <f>DAY(Table1[[#This Row],[Date]])</f>
        <v>11</v>
      </c>
      <c r="G22">
        <f>MONTH(Table1[[#This Row],[Date]])</f>
        <v>11</v>
      </c>
      <c r="H22">
        <f>YEAR(Table1[[#This Row],[Date]])</f>
        <v>2023</v>
      </c>
      <c r="I22">
        <f>_xlfn.MINIFS(Table1[Date],Table1[New users],Table1[[#This Row],[New users]])</f>
        <v>45241</v>
      </c>
      <c r="J22">
        <f>WEEKNUM(Table1[[#This Row],[Date]])</f>
        <v>45</v>
      </c>
      <c r="K22">
        <f>DATEDIF(Table1[[#This Row],[Cohorts]],Table1[[#This Row],[Date]],"M")</f>
        <v>0</v>
      </c>
      <c r="L22">
        <f>COUNTIF(Table1[Date],Table1[[#This Row],[Date]])</f>
        <v>1</v>
      </c>
    </row>
    <row r="23" spans="1:12" x14ac:dyDescent="0.3">
      <c r="A23" s="1">
        <v>45242</v>
      </c>
      <c r="B23">
        <v>1929</v>
      </c>
      <c r="C23">
        <v>784</v>
      </c>
      <c r="D23">
        <v>88.641025639999995</v>
      </c>
      <c r="E23">
        <v>124.9411765</v>
      </c>
      <c r="F23">
        <f>DAY(Table1[[#This Row],[Date]])</f>
        <v>12</v>
      </c>
      <c r="G23">
        <f>MONTH(Table1[[#This Row],[Date]])</f>
        <v>11</v>
      </c>
      <c r="H23">
        <f>YEAR(Table1[[#This Row],[Date]])</f>
        <v>2023</v>
      </c>
      <c r="I23">
        <f>_xlfn.MINIFS(Table1[Date],Table1[New users],Table1[[#This Row],[New users]])</f>
        <v>45242</v>
      </c>
      <c r="J23">
        <f>WEEKNUM(Table1[[#This Row],[Date]])</f>
        <v>46</v>
      </c>
      <c r="K23">
        <f>DATEDIF(Table1[[#This Row],[Cohorts]],Table1[[#This Row],[Date]],"M")</f>
        <v>0</v>
      </c>
      <c r="L23">
        <f>COUNTIF(Table1[Date],Table1[[#This Row],[Date]])</f>
        <v>1</v>
      </c>
    </row>
    <row r="24" spans="1:12" x14ac:dyDescent="0.3">
      <c r="A24" s="1">
        <v>45243</v>
      </c>
      <c r="B24">
        <v>3069</v>
      </c>
      <c r="C24">
        <v>1120</v>
      </c>
      <c r="D24">
        <v>203.6291391</v>
      </c>
      <c r="E24">
        <v>223.0625</v>
      </c>
      <c r="F24">
        <f>DAY(Table1[[#This Row],[Date]])</f>
        <v>13</v>
      </c>
      <c r="G24">
        <f>MONTH(Table1[[#This Row],[Date]])</f>
        <v>11</v>
      </c>
      <c r="H24">
        <f>YEAR(Table1[[#This Row],[Date]])</f>
        <v>2023</v>
      </c>
      <c r="I24">
        <f>_xlfn.MINIFS(Table1[Date],Table1[New users],Table1[[#This Row],[New users]])</f>
        <v>45240</v>
      </c>
      <c r="J24">
        <f>WEEKNUM(Table1[[#This Row],[Date]])</f>
        <v>46</v>
      </c>
      <c r="K24">
        <f>DATEDIF(Table1[[#This Row],[Cohorts]],Table1[[#This Row],[Date]],"M")</f>
        <v>0</v>
      </c>
      <c r="L24">
        <f>COUNTIF(Table1[Date],Table1[[#This Row],[Date]])</f>
        <v>1</v>
      </c>
    </row>
    <row r="25" spans="1:12" x14ac:dyDescent="0.3">
      <c r="A25" s="1">
        <v>45244</v>
      </c>
      <c r="B25">
        <v>3714</v>
      </c>
      <c r="C25">
        <v>1358</v>
      </c>
      <c r="D25">
        <v>179.27586210000001</v>
      </c>
      <c r="E25">
        <v>148.68</v>
      </c>
      <c r="F25">
        <f>DAY(Table1[[#This Row],[Date]])</f>
        <v>14</v>
      </c>
      <c r="G25">
        <f>MONTH(Table1[[#This Row],[Date]])</f>
        <v>11</v>
      </c>
      <c r="H25">
        <f>YEAR(Table1[[#This Row],[Date]])</f>
        <v>2023</v>
      </c>
      <c r="I25">
        <f>_xlfn.MINIFS(Table1[Date],Table1[New users],Table1[[#This Row],[New users]])</f>
        <v>45244</v>
      </c>
      <c r="J25">
        <f>WEEKNUM(Table1[[#This Row],[Date]])</f>
        <v>46</v>
      </c>
      <c r="K25">
        <f>DATEDIF(Table1[[#This Row],[Cohorts]],Table1[[#This Row],[Date]],"M")</f>
        <v>0</v>
      </c>
      <c r="L25">
        <f>COUNTIF(Table1[Date],Table1[[#This Row],[Date]])</f>
        <v>1</v>
      </c>
    </row>
    <row r="26" spans="1:12" x14ac:dyDescent="0.3">
      <c r="A26" s="1">
        <v>45245</v>
      </c>
      <c r="B26">
        <v>3135</v>
      </c>
      <c r="C26">
        <v>1288</v>
      </c>
      <c r="D26">
        <v>242.80769230000001</v>
      </c>
      <c r="E26">
        <v>116.2380952</v>
      </c>
      <c r="F26">
        <f>DAY(Table1[[#This Row],[Date]])</f>
        <v>15</v>
      </c>
      <c r="G26">
        <f>MONTH(Table1[[#This Row],[Date]])</f>
        <v>11</v>
      </c>
      <c r="H26">
        <f>YEAR(Table1[[#This Row],[Date]])</f>
        <v>2023</v>
      </c>
      <c r="I26">
        <f>_xlfn.MINIFS(Table1[Date],Table1[New users],Table1[[#This Row],[New users]])</f>
        <v>45245</v>
      </c>
      <c r="J26">
        <f>WEEKNUM(Table1[[#This Row],[Date]])</f>
        <v>46</v>
      </c>
      <c r="K26">
        <f>DATEDIF(Table1[[#This Row],[Cohorts]],Table1[[#This Row],[Date]],"M")</f>
        <v>0</v>
      </c>
      <c r="L26">
        <f>COUNTIF(Table1[Date],Table1[[#This Row],[Date]])</f>
        <v>1</v>
      </c>
    </row>
    <row r="27" spans="1:12" x14ac:dyDescent="0.3">
      <c r="A27" s="1">
        <v>45246</v>
      </c>
      <c r="B27">
        <v>3327</v>
      </c>
      <c r="C27">
        <v>1418</v>
      </c>
      <c r="D27">
        <v>219.18709680000001</v>
      </c>
      <c r="E27">
        <v>282.16666670000001</v>
      </c>
      <c r="F27">
        <f>DAY(Table1[[#This Row],[Date]])</f>
        <v>16</v>
      </c>
      <c r="G27">
        <f>MONTH(Table1[[#This Row],[Date]])</f>
        <v>11</v>
      </c>
      <c r="H27">
        <f>YEAR(Table1[[#This Row],[Date]])</f>
        <v>2023</v>
      </c>
      <c r="I27">
        <f>_xlfn.MINIFS(Table1[Date],Table1[New users],Table1[[#This Row],[New users]])</f>
        <v>45246</v>
      </c>
      <c r="J27">
        <f>WEEKNUM(Table1[[#This Row],[Date]])</f>
        <v>46</v>
      </c>
      <c r="K27">
        <f>DATEDIF(Table1[[#This Row],[Cohorts]],Table1[[#This Row],[Date]],"M")</f>
        <v>0</v>
      </c>
      <c r="L27">
        <f>COUNTIF(Table1[Date],Table1[[#This Row],[Date]])</f>
        <v>1</v>
      </c>
    </row>
    <row r="28" spans="1:12" x14ac:dyDescent="0.3">
      <c r="A28" s="1">
        <v>45247</v>
      </c>
      <c r="B28">
        <v>3194</v>
      </c>
      <c r="C28">
        <v>1354</v>
      </c>
      <c r="D28">
        <v>173.19266060000001</v>
      </c>
      <c r="E28">
        <v>1.25</v>
      </c>
      <c r="F28">
        <f>DAY(Table1[[#This Row],[Date]])</f>
        <v>17</v>
      </c>
      <c r="G28">
        <f>MONTH(Table1[[#This Row],[Date]])</f>
        <v>11</v>
      </c>
      <c r="H28">
        <f>YEAR(Table1[[#This Row],[Date]])</f>
        <v>2023</v>
      </c>
      <c r="I28">
        <f>_xlfn.MINIFS(Table1[Date],Table1[New users],Table1[[#This Row],[New users]])</f>
        <v>45247</v>
      </c>
      <c r="J28">
        <f>WEEKNUM(Table1[[#This Row],[Date]])</f>
        <v>46</v>
      </c>
      <c r="K28">
        <f>DATEDIF(Table1[[#This Row],[Cohorts]],Table1[[#This Row],[Date]],"M")</f>
        <v>0</v>
      </c>
      <c r="L28">
        <f>COUNTIF(Table1[Date],Table1[[#This Row],[Date]])</f>
        <v>1</v>
      </c>
    </row>
    <row r="29" spans="1:12" x14ac:dyDescent="0.3">
      <c r="A29" s="1">
        <v>45248</v>
      </c>
      <c r="B29">
        <v>2541</v>
      </c>
      <c r="C29">
        <v>1098</v>
      </c>
      <c r="D29">
        <v>272.89999999999998</v>
      </c>
      <c r="E29">
        <v>0</v>
      </c>
      <c r="F29">
        <f>DAY(Table1[[#This Row],[Date]])</f>
        <v>18</v>
      </c>
      <c r="G29">
        <f>MONTH(Table1[[#This Row],[Date]])</f>
        <v>11</v>
      </c>
      <c r="H29">
        <f>YEAR(Table1[[#This Row],[Date]])</f>
        <v>2023</v>
      </c>
      <c r="I29">
        <f>_xlfn.MINIFS(Table1[Date],Table1[New users],Table1[[#This Row],[New users]])</f>
        <v>45248</v>
      </c>
      <c r="J29">
        <f>WEEKNUM(Table1[[#This Row],[Date]])</f>
        <v>46</v>
      </c>
      <c r="K29">
        <f>DATEDIF(Table1[[#This Row],[Cohorts]],Table1[[#This Row],[Date]],"M")</f>
        <v>0</v>
      </c>
      <c r="L29">
        <f>COUNTIF(Table1[Date],Table1[[#This Row],[Date]])</f>
        <v>1</v>
      </c>
    </row>
    <row r="30" spans="1:12" x14ac:dyDescent="0.3">
      <c r="A30" s="1">
        <v>45249</v>
      </c>
      <c r="B30">
        <v>3577</v>
      </c>
      <c r="C30">
        <v>1114</v>
      </c>
      <c r="D30">
        <v>445.87234039999998</v>
      </c>
      <c r="E30">
        <v>0</v>
      </c>
      <c r="F30">
        <f>DAY(Table1[[#This Row],[Date]])</f>
        <v>19</v>
      </c>
      <c r="G30">
        <f>MONTH(Table1[[#This Row],[Date]])</f>
        <v>11</v>
      </c>
      <c r="H30">
        <f>YEAR(Table1[[#This Row],[Date]])</f>
        <v>2023</v>
      </c>
      <c r="I30">
        <f>_xlfn.MINIFS(Table1[Date],Table1[New users],Table1[[#This Row],[New users]])</f>
        <v>45249</v>
      </c>
      <c r="J30">
        <f>WEEKNUM(Table1[[#This Row],[Date]])</f>
        <v>47</v>
      </c>
      <c r="K30">
        <f>DATEDIF(Table1[[#This Row],[Cohorts]],Table1[[#This Row],[Date]],"M")</f>
        <v>0</v>
      </c>
      <c r="L30">
        <f>COUNTIF(Table1[Date],Table1[[#This Row],[Date]])</f>
        <v>1</v>
      </c>
    </row>
    <row r="31" spans="1:12" x14ac:dyDescent="0.3">
      <c r="A31" s="1">
        <v>45250</v>
      </c>
      <c r="B31">
        <v>4790</v>
      </c>
      <c r="C31">
        <v>1630</v>
      </c>
      <c r="D31">
        <v>218.44117650000001</v>
      </c>
      <c r="E31">
        <v>0</v>
      </c>
      <c r="F31">
        <f>DAY(Table1[[#This Row],[Date]])</f>
        <v>20</v>
      </c>
      <c r="G31">
        <f>MONTH(Table1[[#This Row],[Date]])</f>
        <v>11</v>
      </c>
      <c r="H31">
        <f>YEAR(Table1[[#This Row],[Date]])</f>
        <v>2023</v>
      </c>
      <c r="I31">
        <f>_xlfn.MINIFS(Table1[Date],Table1[New users],Table1[[#This Row],[New users]])</f>
        <v>45250</v>
      </c>
      <c r="J31">
        <f>WEEKNUM(Table1[[#This Row],[Date]])</f>
        <v>47</v>
      </c>
      <c r="K31">
        <f>DATEDIF(Table1[[#This Row],[Cohorts]],Table1[[#This Row],[Date]],"M")</f>
        <v>0</v>
      </c>
      <c r="L31">
        <f>COUNTIF(Table1[Date],Table1[[#This Row],[Date]])</f>
        <v>1</v>
      </c>
    </row>
    <row r="32" spans="1:12" x14ac:dyDescent="0.3">
      <c r="A32" s="1">
        <v>45251</v>
      </c>
      <c r="B32">
        <v>4197</v>
      </c>
      <c r="C32">
        <v>1632</v>
      </c>
      <c r="D32">
        <v>146.16748770000001</v>
      </c>
      <c r="E32">
        <v>0</v>
      </c>
      <c r="F32">
        <f>DAY(Table1[[#This Row],[Date]])</f>
        <v>21</v>
      </c>
      <c r="G32">
        <f>MONTH(Table1[[#This Row],[Date]])</f>
        <v>11</v>
      </c>
      <c r="H32">
        <f>YEAR(Table1[[#This Row],[Date]])</f>
        <v>2023</v>
      </c>
      <c r="I32">
        <f>_xlfn.MINIFS(Table1[Date],Table1[New users],Table1[[#This Row],[New users]])</f>
        <v>45251</v>
      </c>
      <c r="J32">
        <f>WEEKNUM(Table1[[#This Row],[Date]])</f>
        <v>47</v>
      </c>
      <c r="K32">
        <f>DATEDIF(Table1[[#This Row],[Cohorts]],Table1[[#This Row],[Date]],"M")</f>
        <v>0</v>
      </c>
      <c r="L32">
        <f>COUNTIF(Table1[Date],Table1[[#This Row],[Date]])</f>
        <v>1</v>
      </c>
    </row>
    <row r="33" spans="1:12" x14ac:dyDescent="0.3">
      <c r="A33" s="1">
        <v>45252</v>
      </c>
      <c r="B33">
        <v>4304</v>
      </c>
      <c r="C33">
        <v>1766</v>
      </c>
      <c r="D33">
        <v>273.037037</v>
      </c>
      <c r="E33">
        <v>0</v>
      </c>
      <c r="F33">
        <f>DAY(Table1[[#This Row],[Date]])</f>
        <v>22</v>
      </c>
      <c r="G33">
        <f>MONTH(Table1[[#This Row],[Date]])</f>
        <v>11</v>
      </c>
      <c r="H33">
        <f>YEAR(Table1[[#This Row],[Date]])</f>
        <v>2023</v>
      </c>
      <c r="I33">
        <f>_xlfn.MINIFS(Table1[Date],Table1[New users],Table1[[#This Row],[New users]])</f>
        <v>45252</v>
      </c>
      <c r="J33">
        <f>WEEKNUM(Table1[[#This Row],[Date]])</f>
        <v>47</v>
      </c>
      <c r="K33">
        <f>DATEDIF(Table1[[#This Row],[Cohorts]],Table1[[#This Row],[Date]],"M")</f>
        <v>0</v>
      </c>
      <c r="L33">
        <f>COUNTIF(Table1[Date],Table1[[#This Row],[Date]])</f>
        <v>1</v>
      </c>
    </row>
    <row r="34" spans="1:12" x14ac:dyDescent="0.3">
      <c r="A34" s="1">
        <v>45253</v>
      </c>
      <c r="B34">
        <v>3780</v>
      </c>
      <c r="C34">
        <v>1437</v>
      </c>
      <c r="D34">
        <v>59.047619050000002</v>
      </c>
      <c r="E34">
        <v>0</v>
      </c>
      <c r="F34">
        <f>DAY(Table1[[#This Row],[Date]])</f>
        <v>23</v>
      </c>
      <c r="G34">
        <f>MONTH(Table1[[#This Row],[Date]])</f>
        <v>11</v>
      </c>
      <c r="H34">
        <f>YEAR(Table1[[#This Row],[Date]])</f>
        <v>2023</v>
      </c>
      <c r="I34">
        <f>_xlfn.MINIFS(Table1[Date],Table1[New users],Table1[[#This Row],[New users]])</f>
        <v>45253</v>
      </c>
      <c r="J34">
        <f>WEEKNUM(Table1[[#This Row],[Date]])</f>
        <v>47</v>
      </c>
      <c r="K34">
        <f>DATEDIF(Table1[[#This Row],[Cohorts]],Table1[[#This Row],[Date]],"M")</f>
        <v>0</v>
      </c>
      <c r="L34">
        <f>COUNTIF(Table1[Date],Table1[[#This Row],[Date]])</f>
        <v>1</v>
      </c>
    </row>
  </sheetData>
  <phoneticPr fontId="19"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2"/>
  <sheetViews>
    <sheetView workbookViewId="0">
      <selection activeCell="G25" sqref="G25"/>
    </sheetView>
  </sheetViews>
  <sheetFormatPr defaultRowHeight="14.4" x14ac:dyDescent="0.3"/>
  <cols>
    <col min="1" max="1" width="12.5546875" bestFit="1" customWidth="1"/>
    <col min="2" max="3" width="20.109375" bestFit="1" customWidth="1"/>
  </cols>
  <sheetData>
    <row r="1" spans="1:3" x14ac:dyDescent="0.3">
      <c r="A1" s="5" t="s">
        <v>27</v>
      </c>
      <c r="B1" t="s">
        <v>31</v>
      </c>
      <c r="C1" t="s">
        <v>32</v>
      </c>
    </row>
    <row r="2" spans="1:3" x14ac:dyDescent="0.3">
      <c r="A2" s="6">
        <v>45224</v>
      </c>
      <c r="B2">
        <v>202.1569767</v>
      </c>
      <c r="C2">
        <v>162.5238095</v>
      </c>
    </row>
    <row r="3" spans="1:3" x14ac:dyDescent="0.3">
      <c r="A3" s="6">
        <v>45225</v>
      </c>
      <c r="B3">
        <v>228.63194440000001</v>
      </c>
      <c r="C3">
        <v>258.14705880000002</v>
      </c>
    </row>
    <row r="4" spans="1:3" x14ac:dyDescent="0.3">
      <c r="A4" s="6">
        <v>45226</v>
      </c>
      <c r="B4">
        <v>227.1858407</v>
      </c>
      <c r="C4">
        <v>233.55</v>
      </c>
    </row>
    <row r="5" spans="1:3" x14ac:dyDescent="0.3">
      <c r="A5" s="6">
        <v>45227</v>
      </c>
      <c r="B5">
        <v>261.07954549999999</v>
      </c>
      <c r="C5">
        <v>167.35714290000001</v>
      </c>
    </row>
    <row r="6" spans="1:3" x14ac:dyDescent="0.3">
      <c r="A6" s="6">
        <v>45228</v>
      </c>
      <c r="B6">
        <v>182.56756759999999</v>
      </c>
      <c r="C6">
        <v>304.35000000000002</v>
      </c>
    </row>
    <row r="7" spans="1:3" x14ac:dyDescent="0.3">
      <c r="A7" s="6">
        <v>45229</v>
      </c>
      <c r="B7">
        <v>240.54395600000001</v>
      </c>
      <c r="C7">
        <v>210.9</v>
      </c>
    </row>
    <row r="8" spans="1:3" x14ac:dyDescent="0.3">
      <c r="A8" s="6">
        <v>45230</v>
      </c>
      <c r="B8">
        <v>184.19444440000001</v>
      </c>
      <c r="C8">
        <v>223.46341459999999</v>
      </c>
    </row>
    <row r="9" spans="1:3" x14ac:dyDescent="0.3">
      <c r="A9" s="6">
        <v>45231</v>
      </c>
      <c r="B9">
        <v>154.3129252</v>
      </c>
      <c r="C9">
        <v>180.6551724</v>
      </c>
    </row>
    <row r="10" spans="1:3" x14ac:dyDescent="0.3">
      <c r="A10" s="6">
        <v>45232</v>
      </c>
      <c r="B10">
        <v>188.53125</v>
      </c>
      <c r="C10">
        <v>223.13793100000001</v>
      </c>
    </row>
    <row r="11" spans="1:3" x14ac:dyDescent="0.3">
      <c r="A11" s="6">
        <v>45233</v>
      </c>
      <c r="B11">
        <v>189.6893939</v>
      </c>
      <c r="C11">
        <v>81.705882349999996</v>
      </c>
    </row>
    <row r="12" spans="1:3" x14ac:dyDescent="0.3">
      <c r="A12" s="6">
        <v>45234</v>
      </c>
      <c r="B12">
        <v>200.04464290000001</v>
      </c>
      <c r="C12">
        <v>169</v>
      </c>
    </row>
    <row r="13" spans="1:3" x14ac:dyDescent="0.3">
      <c r="A13" s="6">
        <v>45235</v>
      </c>
      <c r="B13">
        <v>166.30555559999999</v>
      </c>
      <c r="C13">
        <v>92.2</v>
      </c>
    </row>
    <row r="14" spans="1:3" x14ac:dyDescent="0.3">
      <c r="A14" s="6">
        <v>45236</v>
      </c>
      <c r="B14">
        <v>217.12560389999999</v>
      </c>
      <c r="C14">
        <v>159.54545450000001</v>
      </c>
    </row>
    <row r="15" spans="1:3" x14ac:dyDescent="0.3">
      <c r="A15" s="6">
        <v>45237</v>
      </c>
      <c r="B15">
        <v>233.57923500000001</v>
      </c>
      <c r="C15">
        <v>144.08333329999999</v>
      </c>
    </row>
    <row r="16" spans="1:3" x14ac:dyDescent="0.3">
      <c r="A16" s="6">
        <v>45238</v>
      </c>
      <c r="B16">
        <v>231.3507463</v>
      </c>
      <c r="C16">
        <v>282.5</v>
      </c>
    </row>
    <row r="17" spans="1:3" x14ac:dyDescent="0.3">
      <c r="A17" s="6">
        <v>45239</v>
      </c>
      <c r="B17">
        <v>209.08396949999999</v>
      </c>
      <c r="C17">
        <v>98.097560979999997</v>
      </c>
    </row>
    <row r="18" spans="1:3" x14ac:dyDescent="0.3">
      <c r="A18" s="6">
        <v>45240</v>
      </c>
      <c r="B18">
        <v>211.94318179999999</v>
      </c>
      <c r="C18">
        <v>129.4761905</v>
      </c>
    </row>
    <row r="19" spans="1:3" x14ac:dyDescent="0.3">
      <c r="A19" s="6">
        <v>45241</v>
      </c>
      <c r="B19">
        <v>197.2619048</v>
      </c>
      <c r="C19">
        <v>64.083333330000002</v>
      </c>
    </row>
    <row r="20" spans="1:3" x14ac:dyDescent="0.3">
      <c r="A20" s="6">
        <v>45242</v>
      </c>
      <c r="B20">
        <v>88.641025639999995</v>
      </c>
      <c r="C20">
        <v>124.9411765</v>
      </c>
    </row>
    <row r="21" spans="1:3" x14ac:dyDescent="0.3">
      <c r="A21" s="6">
        <v>45243</v>
      </c>
      <c r="B21">
        <v>203.6291391</v>
      </c>
      <c r="C21">
        <v>223.0625</v>
      </c>
    </row>
    <row r="22" spans="1:3" x14ac:dyDescent="0.3">
      <c r="A22" s="6">
        <v>45244</v>
      </c>
      <c r="B22">
        <v>179.27586210000001</v>
      </c>
      <c r="C22">
        <v>148.68</v>
      </c>
    </row>
    <row r="23" spans="1:3" x14ac:dyDescent="0.3">
      <c r="A23" s="6">
        <v>45245</v>
      </c>
      <c r="B23">
        <v>242.80769230000001</v>
      </c>
      <c r="C23">
        <v>116.2380952</v>
      </c>
    </row>
    <row r="24" spans="1:3" x14ac:dyDescent="0.3">
      <c r="A24" s="6">
        <v>45246</v>
      </c>
      <c r="B24">
        <v>219.18709680000001</v>
      </c>
      <c r="C24">
        <v>282.16666670000001</v>
      </c>
    </row>
    <row r="25" spans="1:3" x14ac:dyDescent="0.3">
      <c r="A25" s="6">
        <v>45247</v>
      </c>
      <c r="B25">
        <v>173.19266060000001</v>
      </c>
      <c r="C25">
        <v>1.25</v>
      </c>
    </row>
    <row r="26" spans="1:3" x14ac:dyDescent="0.3">
      <c r="A26" s="6">
        <v>45248</v>
      </c>
      <c r="B26">
        <v>272.89999999999998</v>
      </c>
      <c r="C26">
        <v>0</v>
      </c>
    </row>
    <row r="27" spans="1:3" x14ac:dyDescent="0.3">
      <c r="A27" s="6">
        <v>45249</v>
      </c>
      <c r="B27">
        <v>445.87234039999998</v>
      </c>
      <c r="C27">
        <v>0</v>
      </c>
    </row>
    <row r="28" spans="1:3" x14ac:dyDescent="0.3">
      <c r="A28" s="6">
        <v>45250</v>
      </c>
      <c r="B28">
        <v>218.44117650000001</v>
      </c>
      <c r="C28">
        <v>0</v>
      </c>
    </row>
    <row r="29" spans="1:3" x14ac:dyDescent="0.3">
      <c r="A29" s="6">
        <v>45251</v>
      </c>
      <c r="B29">
        <v>146.16748770000001</v>
      </c>
      <c r="C29">
        <v>0</v>
      </c>
    </row>
    <row r="30" spans="1:3" x14ac:dyDescent="0.3">
      <c r="A30" s="6">
        <v>45252</v>
      </c>
      <c r="B30">
        <v>273.037037</v>
      </c>
      <c r="C30">
        <v>0</v>
      </c>
    </row>
    <row r="31" spans="1:3" x14ac:dyDescent="0.3">
      <c r="A31" s="6">
        <v>45253</v>
      </c>
      <c r="B31">
        <v>59.047619050000002</v>
      </c>
      <c r="C31">
        <v>0</v>
      </c>
    </row>
    <row r="32" spans="1:3" x14ac:dyDescent="0.3">
      <c r="A32" s="7" t="s">
        <v>28</v>
      </c>
      <c r="B32">
        <v>6247.7878213900003</v>
      </c>
      <c r="C32">
        <v>4081.1147225600002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5"/>
  <sheetViews>
    <sheetView workbookViewId="0">
      <selection activeCell="E21" sqref="E21"/>
    </sheetView>
  </sheetViews>
  <sheetFormatPr defaultRowHeight="14.4" x14ac:dyDescent="0.3"/>
  <cols>
    <col min="1" max="1" width="16.5546875" bestFit="1" customWidth="1"/>
    <col min="2" max="2" width="12.6640625" bestFit="1" customWidth="1"/>
    <col min="3" max="3" width="16.5546875" bestFit="1" customWidth="1"/>
    <col min="4" max="4" width="12.6640625" bestFit="1" customWidth="1"/>
    <col min="5" max="5" width="16.5546875" bestFit="1" customWidth="1"/>
    <col min="6" max="6" width="12" bestFit="1" customWidth="1"/>
    <col min="7" max="7" width="16.5546875" bestFit="1" customWidth="1"/>
  </cols>
  <sheetData>
    <row r="1" spans="1:8" x14ac:dyDescent="0.3">
      <c r="A1" s="10" t="s">
        <v>25</v>
      </c>
      <c r="B1" s="10"/>
      <c r="C1" s="10" t="s">
        <v>26</v>
      </c>
      <c r="D1" s="10"/>
      <c r="E1" s="10" t="s">
        <v>3</v>
      </c>
      <c r="F1" s="10"/>
      <c r="G1" s="10" t="s">
        <v>4</v>
      </c>
      <c r="H1" s="10"/>
    </row>
    <row r="3" spans="1:8" x14ac:dyDescent="0.3">
      <c r="A3" t="s">
        <v>12</v>
      </c>
      <c r="B3">
        <v>3418.1666666666665</v>
      </c>
      <c r="C3" t="s">
        <v>12</v>
      </c>
      <c r="D3">
        <v>1352.8666666666666</v>
      </c>
      <c r="E3" t="s">
        <v>12</v>
      </c>
      <c r="F3">
        <v>208.25959404633335</v>
      </c>
      <c r="G3" t="s">
        <v>12</v>
      </c>
      <c r="H3">
        <v>136.03715741866668</v>
      </c>
    </row>
    <row r="4" spans="1:8" x14ac:dyDescent="0.3">
      <c r="A4" t="s">
        <v>13</v>
      </c>
      <c r="B4">
        <v>123.67712026332266</v>
      </c>
      <c r="C4" t="s">
        <v>13</v>
      </c>
      <c r="D4">
        <v>45.058065560237424</v>
      </c>
      <c r="E4" t="s">
        <v>13</v>
      </c>
      <c r="F4">
        <v>11.818178599596433</v>
      </c>
      <c r="G4" t="s">
        <v>13</v>
      </c>
      <c r="H4">
        <v>17.641106427991463</v>
      </c>
    </row>
    <row r="5" spans="1:8" x14ac:dyDescent="0.3">
      <c r="A5" t="s">
        <v>14</v>
      </c>
      <c r="B5">
        <v>3514.5</v>
      </c>
      <c r="C5" t="s">
        <v>14</v>
      </c>
      <c r="D5">
        <v>1388</v>
      </c>
      <c r="E5" t="s">
        <v>14</v>
      </c>
      <c r="F5">
        <v>206.3565543</v>
      </c>
      <c r="G5" t="s">
        <v>14</v>
      </c>
      <c r="H5">
        <v>146.38166665</v>
      </c>
    </row>
    <row r="6" spans="1:8" x14ac:dyDescent="0.3">
      <c r="A6" t="s">
        <v>15</v>
      </c>
      <c r="B6">
        <v>3069</v>
      </c>
      <c r="C6" t="s">
        <v>15</v>
      </c>
      <c r="D6">
        <v>1437</v>
      </c>
      <c r="E6" t="s">
        <v>15</v>
      </c>
      <c r="F6" t="e">
        <v>#N/A</v>
      </c>
      <c r="G6" t="s">
        <v>15</v>
      </c>
      <c r="H6">
        <v>0</v>
      </c>
    </row>
    <row r="7" spans="1:8" x14ac:dyDescent="0.3">
      <c r="A7" t="s">
        <v>16</v>
      </c>
      <c r="B7">
        <v>677.40748615501093</v>
      </c>
      <c r="C7" t="s">
        <v>16</v>
      </c>
      <c r="D7">
        <v>246.79318904888686</v>
      </c>
      <c r="E7" t="s">
        <v>16</v>
      </c>
      <c r="F7">
        <v>64.730830076237808</v>
      </c>
      <c r="G7" t="s">
        <v>16</v>
      </c>
      <c r="H7">
        <v>96.624319299603101</v>
      </c>
    </row>
    <row r="8" spans="1:8" x14ac:dyDescent="0.3">
      <c r="A8" t="s">
        <v>17</v>
      </c>
      <c r="B8">
        <v>458880.90229885129</v>
      </c>
      <c r="C8" t="s">
        <v>17</v>
      </c>
      <c r="D8">
        <v>60906.878160919608</v>
      </c>
      <c r="E8" t="s">
        <v>17</v>
      </c>
      <c r="F8">
        <v>4190.0803623587726</v>
      </c>
      <c r="G8" t="s">
        <v>17</v>
      </c>
      <c r="H8">
        <v>9336.2590801116512</v>
      </c>
    </row>
    <row r="9" spans="1:8" x14ac:dyDescent="0.3">
      <c r="A9" t="s">
        <v>18</v>
      </c>
      <c r="B9">
        <v>-0.26619735481333073</v>
      </c>
      <c r="C9" t="s">
        <v>18</v>
      </c>
      <c r="D9">
        <v>-0.54589133583876892</v>
      </c>
      <c r="E9" t="s">
        <v>18</v>
      </c>
      <c r="F9">
        <v>6.2407837011098621</v>
      </c>
      <c r="G9" t="s">
        <v>18</v>
      </c>
      <c r="H9">
        <v>-1.0648918578772899</v>
      </c>
    </row>
    <row r="10" spans="1:8" x14ac:dyDescent="0.3">
      <c r="A10" t="s">
        <v>19</v>
      </c>
      <c r="B10">
        <v>-0.27291084334883542</v>
      </c>
      <c r="C10" t="s">
        <v>19</v>
      </c>
      <c r="D10">
        <v>-0.45047735852725995</v>
      </c>
      <c r="E10" t="s">
        <v>19</v>
      </c>
      <c r="F10">
        <v>1.1725651124401384</v>
      </c>
      <c r="G10" t="s">
        <v>19</v>
      </c>
      <c r="H10">
        <v>-7.6155041133468299E-2</v>
      </c>
    </row>
    <row r="11" spans="1:8" x14ac:dyDescent="0.3">
      <c r="A11" t="s">
        <v>20</v>
      </c>
      <c r="B11">
        <v>2861</v>
      </c>
      <c r="C11" t="s">
        <v>20</v>
      </c>
      <c r="D11">
        <v>982</v>
      </c>
      <c r="E11" t="s">
        <v>20</v>
      </c>
      <c r="F11">
        <v>386.82472135</v>
      </c>
      <c r="G11" t="s">
        <v>20</v>
      </c>
      <c r="H11">
        <v>304.35000000000002</v>
      </c>
    </row>
    <row r="12" spans="1:8" x14ac:dyDescent="0.3">
      <c r="A12" t="s">
        <v>21</v>
      </c>
      <c r="B12">
        <v>1929</v>
      </c>
      <c r="C12" t="s">
        <v>21</v>
      </c>
      <c r="D12">
        <v>784</v>
      </c>
      <c r="E12" t="s">
        <v>21</v>
      </c>
      <c r="F12">
        <v>59.047619050000002</v>
      </c>
      <c r="G12" t="s">
        <v>21</v>
      </c>
      <c r="H12">
        <v>0</v>
      </c>
    </row>
    <row r="13" spans="1:8" x14ac:dyDescent="0.3">
      <c r="A13" t="s">
        <v>22</v>
      </c>
      <c r="B13">
        <v>4790</v>
      </c>
      <c r="C13" t="s">
        <v>22</v>
      </c>
      <c r="D13">
        <v>1766</v>
      </c>
      <c r="E13" t="s">
        <v>22</v>
      </c>
      <c r="F13">
        <v>445.87234039999998</v>
      </c>
      <c r="G13" t="s">
        <v>22</v>
      </c>
      <c r="H13">
        <v>304.35000000000002</v>
      </c>
    </row>
    <row r="14" spans="1:8" x14ac:dyDescent="0.3">
      <c r="A14" t="s">
        <v>23</v>
      </c>
      <c r="B14">
        <v>102545</v>
      </c>
      <c r="C14" t="s">
        <v>23</v>
      </c>
      <c r="D14">
        <v>40586</v>
      </c>
      <c r="E14" t="s">
        <v>23</v>
      </c>
      <c r="F14">
        <v>6247.7878213900003</v>
      </c>
      <c r="G14" t="s">
        <v>23</v>
      </c>
      <c r="H14">
        <v>4081.1147225600002</v>
      </c>
    </row>
    <row r="15" spans="1:8" ht="15" thickBot="1" x14ac:dyDescent="0.35">
      <c r="A15" s="3" t="s">
        <v>24</v>
      </c>
      <c r="B15" s="3">
        <v>30</v>
      </c>
      <c r="C15" s="3" t="s">
        <v>24</v>
      </c>
      <c r="D15" s="3">
        <v>30</v>
      </c>
      <c r="E15" s="3" t="s">
        <v>24</v>
      </c>
      <c r="F15" s="3">
        <v>30</v>
      </c>
      <c r="G15" s="3" t="s">
        <v>24</v>
      </c>
      <c r="H15" s="3">
        <v>30</v>
      </c>
    </row>
  </sheetData>
  <mergeCells count="4">
    <mergeCell ref="A1:B1"/>
    <mergeCell ref="C1:D1"/>
    <mergeCell ref="E1:F1"/>
    <mergeCell ref="G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I1"/>
  <sheetViews>
    <sheetView showGridLines="0" topLeftCell="B4" workbookViewId="0">
      <selection activeCell="Q31" sqref="Q31"/>
    </sheetView>
  </sheetViews>
  <sheetFormatPr defaultRowHeight="14.4" x14ac:dyDescent="0.3"/>
  <cols>
    <col min="1" max="16384" width="8.88671875" style="8"/>
  </cols>
  <sheetData>
    <row r="1" spans="9:9" ht="31.2" x14ac:dyDescent="0.6">
      <c r="I1" s="9" t="s">
        <v>44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election activeCell="F25" sqref="F25"/>
    </sheetView>
  </sheetViews>
  <sheetFormatPr defaultRowHeight="14.4" x14ac:dyDescent="0.3"/>
  <cols>
    <col min="1" max="1" width="14.109375" bestFit="1" customWidth="1"/>
  </cols>
  <sheetData>
    <row r="1" spans="1:2" x14ac:dyDescent="0.3">
      <c r="A1" s="2" t="s">
        <v>1</v>
      </c>
      <c r="B1">
        <f>COUNTBLANK(Table1[New users])</f>
        <v>0</v>
      </c>
    </row>
    <row r="2" spans="1:2" x14ac:dyDescent="0.3">
      <c r="A2" s="2" t="s">
        <v>2</v>
      </c>
      <c r="B2">
        <f>COUNTBLANK(Table1[Returning users])</f>
        <v>0</v>
      </c>
    </row>
    <row r="3" spans="1:2" x14ac:dyDescent="0.3">
      <c r="A3" s="2" t="s">
        <v>3</v>
      </c>
      <c r="B3">
        <f>COUNTBLANK(Table1[Duration Day 1])</f>
        <v>0</v>
      </c>
    </row>
    <row r="4" spans="1:2" x14ac:dyDescent="0.3">
      <c r="A4" s="2" t="s">
        <v>4</v>
      </c>
      <c r="B4">
        <f>COUNTBLANK(Table1[Duration Day 7])</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9"/>
  <sheetViews>
    <sheetView workbookViewId="0">
      <selection activeCell="A3" sqref="A3:C9"/>
    </sheetView>
  </sheetViews>
  <sheetFormatPr defaultRowHeight="14.4" x14ac:dyDescent="0.3"/>
  <cols>
    <col min="1" max="1" width="12.5546875" bestFit="1" customWidth="1"/>
    <col min="2" max="2" width="19.33203125" bestFit="1" customWidth="1"/>
    <col min="3" max="3" width="23.88671875" bestFit="1" customWidth="1"/>
  </cols>
  <sheetData>
    <row r="3" spans="1:3" x14ac:dyDescent="0.3">
      <c r="A3" s="5" t="s">
        <v>45</v>
      </c>
      <c r="B3" t="s">
        <v>33</v>
      </c>
      <c r="C3" t="s">
        <v>34</v>
      </c>
    </row>
    <row r="4" spans="1:3" x14ac:dyDescent="0.3">
      <c r="A4" s="7">
        <v>43</v>
      </c>
      <c r="B4">
        <v>3157.75</v>
      </c>
      <c r="C4">
        <v>1314.25</v>
      </c>
    </row>
    <row r="5" spans="1:3" x14ac:dyDescent="0.3">
      <c r="A5" s="7">
        <v>44</v>
      </c>
      <c r="B5">
        <v>3470.8571428571427</v>
      </c>
      <c r="C5">
        <v>1423.7142857142858</v>
      </c>
    </row>
    <row r="6" spans="1:3" x14ac:dyDescent="0.3">
      <c r="A6" s="7">
        <v>45</v>
      </c>
      <c r="B6">
        <v>3437.2857142857142</v>
      </c>
      <c r="C6">
        <v>1337.7142857142858</v>
      </c>
    </row>
    <row r="7" spans="1:3" x14ac:dyDescent="0.3">
      <c r="A7" s="7">
        <v>46</v>
      </c>
      <c r="B7">
        <v>2987</v>
      </c>
      <c r="C7">
        <v>1202.8571428571429</v>
      </c>
    </row>
    <row r="8" spans="1:3" x14ac:dyDescent="0.3">
      <c r="A8" s="7">
        <v>47</v>
      </c>
      <c r="B8">
        <v>4129.6000000000004</v>
      </c>
      <c r="C8">
        <v>1515.8</v>
      </c>
    </row>
    <row r="9" spans="1:3" x14ac:dyDescent="0.3">
      <c r="A9" s="7" t="s">
        <v>28</v>
      </c>
      <c r="B9">
        <v>3418.1666666666665</v>
      </c>
      <c r="C9">
        <v>1352.8666666666666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9"/>
  <sheetViews>
    <sheetView tabSelected="1" workbookViewId="0">
      <selection activeCell="K23" sqref="K23"/>
    </sheetView>
  </sheetViews>
  <sheetFormatPr defaultRowHeight="14.4" x14ac:dyDescent="0.3"/>
  <cols>
    <col min="1" max="1" width="12.5546875" bestFit="1" customWidth="1"/>
    <col min="2" max="3" width="23.33203125" bestFit="1" customWidth="1"/>
  </cols>
  <sheetData>
    <row r="3" spans="1:3" x14ac:dyDescent="0.3">
      <c r="A3" s="5" t="s">
        <v>27</v>
      </c>
      <c r="B3" t="s">
        <v>35</v>
      </c>
      <c r="C3" t="s">
        <v>36</v>
      </c>
    </row>
    <row r="4" spans="1:3" x14ac:dyDescent="0.3">
      <c r="A4" s="7">
        <v>43</v>
      </c>
      <c r="B4">
        <v>229.763576825</v>
      </c>
      <c r="C4">
        <v>205.39450280000003</v>
      </c>
    </row>
    <row r="5" spans="1:3" x14ac:dyDescent="0.3">
      <c r="A5" s="7">
        <v>44</v>
      </c>
      <c r="B5">
        <v>191.4120257142857</v>
      </c>
      <c r="C5">
        <v>199.03034290714282</v>
      </c>
    </row>
    <row r="6" spans="1:3" x14ac:dyDescent="0.3">
      <c r="A6" s="7">
        <v>45</v>
      </c>
      <c r="B6">
        <v>209.52145669999999</v>
      </c>
      <c r="C6">
        <v>138.56941037285713</v>
      </c>
    </row>
    <row r="7" spans="1:3" x14ac:dyDescent="0.3">
      <c r="A7" s="7">
        <v>46</v>
      </c>
      <c r="B7">
        <v>197.09049664857139</v>
      </c>
      <c r="C7">
        <v>128.04834834285717</v>
      </c>
    </row>
    <row r="8" spans="1:3" x14ac:dyDescent="0.3">
      <c r="A8" s="7">
        <v>47</v>
      </c>
      <c r="B8">
        <v>228.51313213000003</v>
      </c>
      <c r="C8">
        <v>0</v>
      </c>
    </row>
    <row r="9" spans="1:3" x14ac:dyDescent="0.3">
      <c r="A9" s="7" t="s">
        <v>28</v>
      </c>
      <c r="B9">
        <v>208.25959404633335</v>
      </c>
      <c r="C9">
        <v>136.03715741866668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K9"/>
  <sheetViews>
    <sheetView topLeftCell="B1" workbookViewId="0">
      <selection activeCell="F20" sqref="F20"/>
    </sheetView>
  </sheetViews>
  <sheetFormatPr defaultRowHeight="14.4" x14ac:dyDescent="0.3"/>
  <cols>
    <col min="1" max="1" width="12.5546875" bestFit="1" customWidth="1"/>
    <col min="2" max="2" width="19.33203125" bestFit="1" customWidth="1"/>
    <col min="3" max="3" width="23.88671875" bestFit="1" customWidth="1"/>
    <col min="4" max="5" width="23.33203125" bestFit="1" customWidth="1"/>
    <col min="6" max="6" width="23.21875" bestFit="1" customWidth="1"/>
  </cols>
  <sheetData>
    <row r="3" spans="1:11" x14ac:dyDescent="0.3">
      <c r="A3" s="5" t="s">
        <v>27</v>
      </c>
      <c r="B3" t="s">
        <v>33</v>
      </c>
      <c r="C3" t="s">
        <v>34</v>
      </c>
      <c r="D3" t="s">
        <v>35</v>
      </c>
      <c r="E3" t="s">
        <v>36</v>
      </c>
    </row>
    <row r="4" spans="1:11" x14ac:dyDescent="0.3">
      <c r="A4" s="7">
        <v>43</v>
      </c>
      <c r="B4">
        <v>3157.75</v>
      </c>
      <c r="C4">
        <v>1314.25</v>
      </c>
      <c r="D4">
        <v>229.763576825</v>
      </c>
      <c r="E4">
        <v>205.39450280000003</v>
      </c>
      <c r="G4" s="7">
        <v>43</v>
      </c>
      <c r="H4">
        <v>3157.75</v>
      </c>
      <c r="I4">
        <v>1314.25</v>
      </c>
      <c r="J4">
        <v>229.763576825</v>
      </c>
      <c r="K4">
        <v>205.39450280000003</v>
      </c>
    </row>
    <row r="5" spans="1:11" x14ac:dyDescent="0.3">
      <c r="A5" s="7">
        <v>44</v>
      </c>
      <c r="B5">
        <v>3470.8571428571427</v>
      </c>
      <c r="C5">
        <v>1423.7142857142858</v>
      </c>
      <c r="D5">
        <v>191.4120257142857</v>
      </c>
      <c r="E5">
        <v>199.03034290714282</v>
      </c>
      <c r="G5" s="7">
        <v>44</v>
      </c>
      <c r="H5">
        <v>3470.8571428571427</v>
      </c>
      <c r="I5">
        <v>1423.7142857142858</v>
      </c>
      <c r="J5">
        <v>191.4120257142857</v>
      </c>
      <c r="K5">
        <v>199.03034290714282</v>
      </c>
    </row>
    <row r="6" spans="1:11" x14ac:dyDescent="0.3">
      <c r="A6" s="7">
        <v>45</v>
      </c>
      <c r="B6">
        <v>3437.2857142857142</v>
      </c>
      <c r="C6">
        <v>1337.7142857142858</v>
      </c>
      <c r="D6">
        <v>209.52145669999999</v>
      </c>
      <c r="E6">
        <v>138.56941037285713</v>
      </c>
      <c r="G6" s="7">
        <v>45</v>
      </c>
      <c r="H6">
        <v>3437.2857142857142</v>
      </c>
      <c r="I6">
        <v>1337.7142857142858</v>
      </c>
      <c r="J6">
        <v>209.52145669999999</v>
      </c>
      <c r="K6">
        <v>138.56941037285713</v>
      </c>
    </row>
    <row r="7" spans="1:11" x14ac:dyDescent="0.3">
      <c r="A7" s="7">
        <v>46</v>
      </c>
      <c r="B7">
        <v>2987</v>
      </c>
      <c r="C7">
        <v>1202.8571428571429</v>
      </c>
      <c r="D7">
        <v>197.09049664857139</v>
      </c>
      <c r="E7">
        <v>128.04834834285717</v>
      </c>
      <c r="G7" s="7">
        <v>46</v>
      </c>
      <c r="H7">
        <v>2987</v>
      </c>
      <c r="I7">
        <v>1202.8571428571429</v>
      </c>
      <c r="J7">
        <v>197.09049664857139</v>
      </c>
      <c r="K7">
        <v>128.04834834285717</v>
      </c>
    </row>
    <row r="8" spans="1:11" x14ac:dyDescent="0.3">
      <c r="A8" s="7">
        <v>47</v>
      </c>
      <c r="B8">
        <v>4129.6000000000004</v>
      </c>
      <c r="C8">
        <v>1515.8</v>
      </c>
      <c r="D8">
        <v>228.51313213000003</v>
      </c>
      <c r="E8">
        <v>0</v>
      </c>
      <c r="G8" s="7">
        <v>47</v>
      </c>
      <c r="H8">
        <v>4129.6000000000004</v>
      </c>
      <c r="I8">
        <v>1515.8</v>
      </c>
      <c r="J8">
        <v>228.51313213000003</v>
      </c>
      <c r="K8">
        <v>0</v>
      </c>
    </row>
    <row r="9" spans="1:11" x14ac:dyDescent="0.3">
      <c r="A9" s="7" t="s">
        <v>28</v>
      </c>
      <c r="B9">
        <v>3418.1666666666665</v>
      </c>
      <c r="C9">
        <v>1352.8666666666666</v>
      </c>
      <c r="D9">
        <v>208.25959404633335</v>
      </c>
      <c r="E9">
        <v>136.03715741866668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
  <sheetViews>
    <sheetView workbookViewId="0">
      <selection activeCell="B1" activeCellId="1" sqref="B5:D5 B1:E4"/>
    </sheetView>
  </sheetViews>
  <sheetFormatPr defaultRowHeight="14.4" x14ac:dyDescent="0.3"/>
  <cols>
    <col min="1" max="1" width="16.21875" customWidth="1"/>
    <col min="2" max="2" width="12.6640625" bestFit="1" customWidth="1"/>
    <col min="3" max="3" width="14.6640625" bestFit="1" customWidth="1"/>
    <col min="4" max="4" width="22.5546875" customWidth="1"/>
    <col min="5" max="5" width="18.44140625" customWidth="1"/>
  </cols>
  <sheetData>
    <row r="1" spans="1:5" x14ac:dyDescent="0.3">
      <c r="A1" s="4"/>
      <c r="B1" s="4" t="s">
        <v>25</v>
      </c>
      <c r="C1" s="4" t="s">
        <v>37</v>
      </c>
      <c r="D1" s="4" t="s">
        <v>38</v>
      </c>
      <c r="E1" s="4" t="s">
        <v>39</v>
      </c>
    </row>
    <row r="2" spans="1:5" x14ac:dyDescent="0.3">
      <c r="A2" t="s">
        <v>25</v>
      </c>
      <c r="B2">
        <v>1</v>
      </c>
    </row>
    <row r="3" spans="1:5" x14ac:dyDescent="0.3">
      <c r="A3" t="s">
        <v>37</v>
      </c>
      <c r="B3">
        <v>0.93152491441821073</v>
      </c>
      <c r="C3">
        <v>1</v>
      </c>
    </row>
    <row r="4" spans="1:5" x14ac:dyDescent="0.3">
      <c r="A4" t="s">
        <v>3</v>
      </c>
      <c r="B4">
        <v>0.1041277373985893</v>
      </c>
      <c r="C4">
        <v>-1.4642445708670748E-2</v>
      </c>
      <c r="D4">
        <v>1</v>
      </c>
    </row>
    <row r="5" spans="1:5" ht="15" thickBot="1" x14ac:dyDescent="0.35">
      <c r="A5" s="3" t="s">
        <v>4</v>
      </c>
      <c r="B5" s="3">
        <v>-0.12207790868181549</v>
      </c>
      <c r="C5" s="3">
        <v>-1.8320030640319368E-2</v>
      </c>
      <c r="D5" s="3">
        <v>-6.3820040062821215E-2</v>
      </c>
      <c r="E5" s="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K9"/>
  <sheetViews>
    <sheetView workbookViewId="0">
      <selection activeCell="A4" sqref="A4:E4"/>
    </sheetView>
  </sheetViews>
  <sheetFormatPr defaultRowHeight="14.4" x14ac:dyDescent="0.3"/>
  <cols>
    <col min="1" max="1" width="12.5546875" bestFit="1" customWidth="1"/>
    <col min="2" max="2" width="19.33203125" bestFit="1" customWidth="1"/>
    <col min="3" max="3" width="23.88671875" bestFit="1" customWidth="1"/>
    <col min="4" max="5" width="23.33203125" bestFit="1" customWidth="1"/>
  </cols>
  <sheetData>
    <row r="3" spans="1:11" x14ac:dyDescent="0.3">
      <c r="A3" s="5" t="s">
        <v>27</v>
      </c>
      <c r="B3" t="s">
        <v>33</v>
      </c>
      <c r="C3" t="s">
        <v>34</v>
      </c>
      <c r="D3" t="s">
        <v>35</v>
      </c>
      <c r="E3" t="s">
        <v>36</v>
      </c>
    </row>
    <row r="4" spans="1:11" x14ac:dyDescent="0.3">
      <c r="A4" s="7">
        <v>43</v>
      </c>
      <c r="B4">
        <v>3157.75</v>
      </c>
      <c r="C4">
        <v>1314.25</v>
      </c>
      <c r="D4">
        <v>229.763576825</v>
      </c>
      <c r="E4">
        <v>205.39450280000003</v>
      </c>
      <c r="G4" s="7">
        <v>43</v>
      </c>
      <c r="H4">
        <v>3157.75</v>
      </c>
      <c r="I4">
        <v>1314.25</v>
      </c>
      <c r="J4">
        <v>229.763576825</v>
      </c>
      <c r="K4">
        <v>205.39450280000003</v>
      </c>
    </row>
    <row r="5" spans="1:11" x14ac:dyDescent="0.3">
      <c r="A5" s="7">
        <v>44</v>
      </c>
      <c r="B5">
        <v>3470.8571428571427</v>
      </c>
      <c r="C5">
        <v>1423.7142857142858</v>
      </c>
      <c r="D5">
        <v>191.4120257142857</v>
      </c>
      <c r="E5">
        <v>199.03034290714282</v>
      </c>
      <c r="G5" s="7">
        <v>44</v>
      </c>
      <c r="H5">
        <v>3470.8571428571427</v>
      </c>
      <c r="I5">
        <v>1423.7142857142858</v>
      </c>
      <c r="J5">
        <v>191.4120257142857</v>
      </c>
      <c r="K5">
        <v>199.03034290714282</v>
      </c>
    </row>
    <row r="6" spans="1:11" x14ac:dyDescent="0.3">
      <c r="A6" s="7">
        <v>45</v>
      </c>
      <c r="B6">
        <v>3437.2857142857142</v>
      </c>
      <c r="C6">
        <v>1337.7142857142858</v>
      </c>
      <c r="D6">
        <v>209.52145669999999</v>
      </c>
      <c r="E6">
        <v>138.56941037285713</v>
      </c>
      <c r="G6" s="7">
        <v>45</v>
      </c>
      <c r="H6">
        <v>3437.2857142857142</v>
      </c>
      <c r="I6">
        <v>1337.7142857142858</v>
      </c>
      <c r="J6">
        <v>209.52145669999999</v>
      </c>
      <c r="K6">
        <v>138.56941037285713</v>
      </c>
    </row>
    <row r="7" spans="1:11" x14ac:dyDescent="0.3">
      <c r="A7" s="7">
        <v>46</v>
      </c>
      <c r="B7">
        <v>2987</v>
      </c>
      <c r="C7">
        <v>1202.8571428571429</v>
      </c>
      <c r="D7">
        <v>197.09049664857139</v>
      </c>
      <c r="E7">
        <v>128.04834834285717</v>
      </c>
      <c r="G7" s="7">
        <v>46</v>
      </c>
      <c r="H7">
        <v>2987</v>
      </c>
      <c r="I7">
        <v>1202.8571428571429</v>
      </c>
      <c r="J7">
        <v>197.09049664857139</v>
      </c>
      <c r="K7">
        <v>128.04834834285717</v>
      </c>
    </row>
    <row r="8" spans="1:11" x14ac:dyDescent="0.3">
      <c r="A8" s="7">
        <v>47</v>
      </c>
      <c r="B8">
        <v>4129.6000000000004</v>
      </c>
      <c r="C8">
        <v>1515.8</v>
      </c>
      <c r="D8">
        <v>228.51313213000003</v>
      </c>
      <c r="E8">
        <v>0</v>
      </c>
      <c r="G8" s="7">
        <v>47</v>
      </c>
      <c r="H8">
        <v>4129.6000000000004</v>
      </c>
      <c r="I8">
        <v>1515.8</v>
      </c>
      <c r="J8">
        <v>228.51313213000003</v>
      </c>
      <c r="K8">
        <v>0</v>
      </c>
    </row>
    <row r="9" spans="1:11" x14ac:dyDescent="0.3">
      <c r="A9" s="7" t="s">
        <v>28</v>
      </c>
      <c r="B9">
        <v>3418.1666666666665</v>
      </c>
      <c r="C9">
        <v>1352.8666666666666</v>
      </c>
      <c r="D9">
        <v>208.25959404633335</v>
      </c>
      <c r="E9">
        <v>136.03715741866668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C34"/>
  <sheetViews>
    <sheetView workbookViewId="0">
      <selection activeCell="M29" sqref="M29"/>
    </sheetView>
  </sheetViews>
  <sheetFormatPr defaultRowHeight="14.4" x14ac:dyDescent="0.3"/>
  <cols>
    <col min="1" max="1" width="12.5546875" bestFit="1" customWidth="1"/>
    <col min="2" max="2" width="20.6640625" bestFit="1" customWidth="1"/>
    <col min="3" max="3" width="16.109375" bestFit="1" customWidth="1"/>
    <col min="4" max="30" width="5" bestFit="1" customWidth="1"/>
    <col min="31" max="32" width="10.77734375" bestFit="1" customWidth="1"/>
  </cols>
  <sheetData>
    <row r="3" spans="1:3" x14ac:dyDescent="0.3">
      <c r="A3" s="5" t="s">
        <v>27</v>
      </c>
      <c r="B3" t="s">
        <v>30</v>
      </c>
      <c r="C3" t="s">
        <v>29</v>
      </c>
    </row>
    <row r="4" spans="1:3" x14ac:dyDescent="0.3">
      <c r="A4" s="6">
        <v>45224</v>
      </c>
      <c r="B4">
        <v>1437</v>
      </c>
      <c r="C4">
        <v>3461</v>
      </c>
    </row>
    <row r="5" spans="1:3" x14ac:dyDescent="0.3">
      <c r="A5" s="6">
        <v>45225</v>
      </c>
      <c r="B5">
        <v>1554</v>
      </c>
      <c r="C5">
        <v>3777</v>
      </c>
    </row>
    <row r="6" spans="1:3" x14ac:dyDescent="0.3">
      <c r="A6" s="6">
        <v>45226</v>
      </c>
      <c r="B6">
        <v>1288</v>
      </c>
      <c r="C6">
        <v>3100</v>
      </c>
    </row>
    <row r="7" spans="1:3" x14ac:dyDescent="0.3">
      <c r="A7" s="6">
        <v>45227</v>
      </c>
      <c r="B7">
        <v>978</v>
      </c>
      <c r="C7">
        <v>2293</v>
      </c>
    </row>
    <row r="8" spans="1:3" x14ac:dyDescent="0.3">
      <c r="A8" s="6">
        <v>45228</v>
      </c>
      <c r="B8">
        <v>1082</v>
      </c>
      <c r="C8">
        <v>2678</v>
      </c>
    </row>
    <row r="9" spans="1:3" x14ac:dyDescent="0.3">
      <c r="A9" s="6">
        <v>45229</v>
      </c>
      <c r="B9">
        <v>1532</v>
      </c>
      <c r="C9">
        <v>3748</v>
      </c>
    </row>
    <row r="10" spans="1:3" x14ac:dyDescent="0.3">
      <c r="A10" s="6">
        <v>45230</v>
      </c>
      <c r="B10">
        <v>1603</v>
      </c>
      <c r="C10">
        <v>3943</v>
      </c>
    </row>
    <row r="11" spans="1:3" x14ac:dyDescent="0.3">
      <c r="A11" s="6">
        <v>45231</v>
      </c>
      <c r="B11">
        <v>1538</v>
      </c>
      <c r="C11">
        <v>3568</v>
      </c>
    </row>
    <row r="12" spans="1:3" x14ac:dyDescent="0.3">
      <c r="A12" s="6">
        <v>45232</v>
      </c>
      <c r="B12">
        <v>1540</v>
      </c>
      <c r="C12">
        <v>3871</v>
      </c>
    </row>
    <row r="13" spans="1:3" x14ac:dyDescent="0.3">
      <c r="A13" s="6">
        <v>45233</v>
      </c>
      <c r="B13">
        <v>1545</v>
      </c>
      <c r="C13">
        <v>3772</v>
      </c>
    </row>
    <row r="14" spans="1:3" x14ac:dyDescent="0.3">
      <c r="A14" s="6">
        <v>45234</v>
      </c>
      <c r="B14">
        <v>1126</v>
      </c>
      <c r="C14">
        <v>2716</v>
      </c>
    </row>
    <row r="15" spans="1:3" x14ac:dyDescent="0.3">
      <c r="A15" s="6">
        <v>45235</v>
      </c>
      <c r="B15">
        <v>1148</v>
      </c>
      <c r="C15">
        <v>2907</v>
      </c>
    </row>
    <row r="16" spans="1:3" x14ac:dyDescent="0.3">
      <c r="A16" s="6">
        <v>45236</v>
      </c>
      <c r="B16">
        <v>1568</v>
      </c>
      <c r="C16">
        <v>4121</v>
      </c>
    </row>
    <row r="17" spans="1:3" x14ac:dyDescent="0.3">
      <c r="A17" s="6">
        <v>45237</v>
      </c>
      <c r="B17">
        <v>1693</v>
      </c>
      <c r="C17">
        <v>4394</v>
      </c>
    </row>
    <row r="18" spans="1:3" x14ac:dyDescent="0.3">
      <c r="A18" s="6">
        <v>45238</v>
      </c>
      <c r="B18">
        <v>1446</v>
      </c>
      <c r="C18">
        <v>3846</v>
      </c>
    </row>
    <row r="19" spans="1:3" x14ac:dyDescent="0.3">
      <c r="A19" s="6">
        <v>45239</v>
      </c>
      <c r="B19">
        <v>1353</v>
      </c>
      <c r="C19">
        <v>3426</v>
      </c>
    </row>
    <row r="20" spans="1:3" x14ac:dyDescent="0.3">
      <c r="A20" s="6">
        <v>45240</v>
      </c>
      <c r="B20">
        <v>1226</v>
      </c>
      <c r="C20">
        <v>3069</v>
      </c>
    </row>
    <row r="21" spans="1:3" x14ac:dyDescent="0.3">
      <c r="A21" s="6">
        <v>45241</v>
      </c>
      <c r="B21">
        <v>930</v>
      </c>
      <c r="C21">
        <v>2298</v>
      </c>
    </row>
    <row r="22" spans="1:3" x14ac:dyDescent="0.3">
      <c r="A22" s="6">
        <v>45242</v>
      </c>
      <c r="B22">
        <v>784</v>
      </c>
      <c r="C22">
        <v>1929</v>
      </c>
    </row>
    <row r="23" spans="1:3" x14ac:dyDescent="0.3">
      <c r="A23" s="6">
        <v>45243</v>
      </c>
      <c r="B23">
        <v>1120</v>
      </c>
      <c r="C23">
        <v>3069</v>
      </c>
    </row>
    <row r="24" spans="1:3" x14ac:dyDescent="0.3">
      <c r="A24" s="6">
        <v>45244</v>
      </c>
      <c r="B24">
        <v>1358</v>
      </c>
      <c r="C24">
        <v>3714</v>
      </c>
    </row>
    <row r="25" spans="1:3" x14ac:dyDescent="0.3">
      <c r="A25" s="6">
        <v>45245</v>
      </c>
      <c r="B25">
        <v>1288</v>
      </c>
      <c r="C25">
        <v>3135</v>
      </c>
    </row>
    <row r="26" spans="1:3" x14ac:dyDescent="0.3">
      <c r="A26" s="6">
        <v>45246</v>
      </c>
      <c r="B26">
        <v>1418</v>
      </c>
      <c r="C26">
        <v>3327</v>
      </c>
    </row>
    <row r="27" spans="1:3" x14ac:dyDescent="0.3">
      <c r="A27" s="6">
        <v>45247</v>
      </c>
      <c r="B27">
        <v>1354</v>
      </c>
      <c r="C27">
        <v>3194</v>
      </c>
    </row>
    <row r="28" spans="1:3" x14ac:dyDescent="0.3">
      <c r="A28" s="6">
        <v>45248</v>
      </c>
      <c r="B28">
        <v>1098</v>
      </c>
      <c r="C28">
        <v>2541</v>
      </c>
    </row>
    <row r="29" spans="1:3" x14ac:dyDescent="0.3">
      <c r="A29" s="6">
        <v>45249</v>
      </c>
      <c r="B29">
        <v>1114</v>
      </c>
      <c r="C29">
        <v>3577</v>
      </c>
    </row>
    <row r="30" spans="1:3" x14ac:dyDescent="0.3">
      <c r="A30" s="6">
        <v>45250</v>
      </c>
      <c r="B30">
        <v>1630</v>
      </c>
      <c r="C30">
        <v>4790</v>
      </c>
    </row>
    <row r="31" spans="1:3" x14ac:dyDescent="0.3">
      <c r="A31" s="6">
        <v>45251</v>
      </c>
      <c r="B31">
        <v>1632</v>
      </c>
      <c r="C31">
        <v>4197</v>
      </c>
    </row>
    <row r="32" spans="1:3" x14ac:dyDescent="0.3">
      <c r="A32" s="6">
        <v>45252</v>
      </c>
      <c r="B32">
        <v>1766</v>
      </c>
      <c r="C32">
        <v>4304</v>
      </c>
    </row>
    <row r="33" spans="1:3" x14ac:dyDescent="0.3">
      <c r="A33" s="6">
        <v>45253</v>
      </c>
      <c r="B33">
        <v>1437</v>
      </c>
      <c r="C33">
        <v>3780</v>
      </c>
    </row>
    <row r="34" spans="1:3" x14ac:dyDescent="0.3">
      <c r="A34" s="7" t="s">
        <v>28</v>
      </c>
      <c r="B34">
        <v>40586</v>
      </c>
      <c r="C34">
        <v>102545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2 0 1 5 . 1 3 0 . 1 6 0 5 . 1 5 5 0 ] ] > < / 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 2 0 2 4 - 0 3 - 0 2 T 0 0 : 3 6 : 3 7 . 1 8 4 1 3 9 3 + 0 5 : 3 0 < / L a s t P r o c e s s e d T i m e > < / D a t a M o d e l i n g S a n d b o x . S e r i a l i z e d S a n d b o x E r r o r C a c h e > ] ] > < / C u s t o m C o n t e n t > < / G e m i n i > 
</file>

<file path=customXml/itemProps1.xml><?xml version="1.0" encoding="utf-8"?>
<ds:datastoreItem xmlns:ds="http://schemas.openxmlformats.org/officeDocument/2006/customXml" ds:itemID="{C97E97B1-0A29-45F5-9616-94FA65A6B9CA}">
  <ds:schemaRefs/>
</ds:datastoreItem>
</file>

<file path=customXml/itemProps2.xml><?xml version="1.0" encoding="utf-8"?>
<ds:datastoreItem xmlns:ds="http://schemas.openxmlformats.org/officeDocument/2006/customXml" ds:itemID="{D2FE9B01-645E-47A0-99D3-0ABAC6C219F8}">
  <ds:schemaRefs/>
</ds:datastoreItem>
</file>

<file path=customXml/itemProps3.xml><?xml version="1.0" encoding="utf-8"?>
<ds:datastoreItem xmlns:ds="http://schemas.openxmlformats.org/officeDocument/2006/customXml" ds:itemID="{64785F60-8F83-45F1-A7CC-1208349231DC}">
  <ds:schemaRefs/>
</ds:datastoreItem>
</file>

<file path=customXml/itemProps4.xml><?xml version="1.0" encoding="utf-8"?>
<ds:datastoreItem xmlns:ds="http://schemas.openxmlformats.org/officeDocument/2006/customXml" ds:itemID="{105DD7ED-F6BF-4884-B5D0-7EE8949304F6}">
  <ds:schemaRefs/>
</ds:datastoreItem>
</file>

<file path=customXml/itemProps5.xml><?xml version="1.0" encoding="utf-8"?>
<ds:datastoreItem xmlns:ds="http://schemas.openxmlformats.org/officeDocument/2006/customXml" ds:itemID="{C1C95D56-91A7-4386-B7B4-6F2F2D4D61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cohorts</vt:lpstr>
      <vt:lpstr>Dashboard</vt:lpstr>
      <vt:lpstr>Null</vt:lpstr>
      <vt:lpstr>Weekly Avg of new vs returning </vt:lpstr>
      <vt:lpstr>Weekly Average Duration</vt:lpstr>
      <vt:lpstr>Cohort analysis</vt:lpstr>
      <vt:lpstr>Corelation</vt:lpstr>
      <vt:lpstr>Corelation of new users</vt:lpstr>
      <vt:lpstr>New Users and Return Users</vt:lpstr>
      <vt:lpstr>Trend Duration</vt:lpstr>
      <vt:lpstr>Descriptive stats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 Saatwika Bendalam</dc:creator>
  <cp:lastModifiedBy>Sree Saatwika</cp:lastModifiedBy>
  <dcterms:created xsi:type="dcterms:W3CDTF">2024-03-01T17:26:46Z</dcterms:created>
  <dcterms:modified xsi:type="dcterms:W3CDTF">2024-03-12T08:41:15Z</dcterms:modified>
</cp:coreProperties>
</file>