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091138Data\Forecasting Data\"/>
    </mc:Choice>
  </mc:AlternateContent>
  <xr:revisionPtr revIDLastSave="0" documentId="8_{48252270-05F0-4E4B-B67A-F392FAEBF220}" xr6:coauthVersionLast="47" xr6:coauthVersionMax="47" xr10:uidLastSave="{00000000-0000-0000-0000-000000000000}"/>
  <bookViews>
    <workbookView xWindow="-120" yWindow="-120" windowWidth="15600" windowHeight="11160" firstSheet="2" activeTab="5" xr2:uid="{00000000-000D-0000-FFFF-FFFF00000000}"/>
  </bookViews>
  <sheets>
    <sheet name="Sales" sheetId="1" r:id="rId1"/>
    <sheet name="Expenses" sheetId="2" r:id="rId2"/>
    <sheet name="Scenario Summary" sheetId="7" r:id="rId3"/>
    <sheet name="Projections" sheetId="3" r:id="rId4"/>
    <sheet name="Break Even" sheetId="4" r:id="rId5"/>
    <sheet name="Sales Forecast" sheetId="8" r:id="rId6"/>
    <sheet name="Sales Data" sheetId="6" r:id="rId7"/>
  </sheets>
  <definedNames>
    <definedName name="Advertising">Projections!$B$14</definedName>
    <definedName name="Australia">Projections!$B$4</definedName>
    <definedName name="Canada">Projections!$B$5</definedName>
    <definedName name="Germany">Projections!$B$6</definedName>
    <definedName name="Great_Britain">Projections!$B$7</definedName>
    <definedName name="Liability_Insurance">Projections!$B$16</definedName>
    <definedName name="Office_Expenses">Projections!$B$15</definedName>
    <definedName name="Other">Projections!$B$17</definedName>
    <definedName name="Profit">Projections!$B$19</definedName>
    <definedName name="Rent_Utilities">Projections!$B$13</definedName>
    <definedName name="Salaries">Projections!$B$12</definedName>
    <definedName name="Total_Expenses">Projections!$B$18</definedName>
    <definedName name="Total_Revenue">Projections!$B$9</definedName>
    <definedName name="United_States">Projections!$B$8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E5" i="4"/>
  <c r="E10" i="4" s="1"/>
  <c r="B6" i="2"/>
  <c r="B9" i="2" s="1"/>
  <c r="B5" i="1"/>
  <c r="C8" i="1" s="1"/>
  <c r="B9" i="4"/>
  <c r="B5" i="4"/>
  <c r="B10" i="4" s="1"/>
  <c r="C27" i="8"/>
  <c r="C29" i="8"/>
  <c r="C31" i="8"/>
  <c r="C33" i="8"/>
  <c r="C35" i="8"/>
  <c r="C37" i="8"/>
  <c r="C26" i="8"/>
  <c r="C28" i="8"/>
  <c r="C30" i="8"/>
  <c r="C32" i="8"/>
  <c r="C34" i="8"/>
  <c r="C36" i="8"/>
  <c r="C38" i="8"/>
  <c r="B18" i="3" l="1"/>
  <c r="B9" i="3"/>
  <c r="D38" i="8"/>
  <c r="D36" i="8"/>
  <c r="D34" i="8"/>
  <c r="D32" i="8"/>
  <c r="D30" i="8"/>
  <c r="D28" i="8"/>
  <c r="D26" i="8"/>
  <c r="E37" i="8"/>
  <c r="E35" i="8"/>
  <c r="E33" i="8"/>
  <c r="E31" i="8"/>
  <c r="E29" i="8"/>
  <c r="E27" i="8"/>
  <c r="E38" i="8"/>
  <c r="E36" i="8"/>
  <c r="E34" i="8"/>
  <c r="E32" i="8"/>
  <c r="E30" i="8"/>
  <c r="E28" i="8"/>
  <c r="E26" i="8"/>
  <c r="D37" i="8"/>
  <c r="D35" i="8"/>
  <c r="D33" i="8"/>
  <c r="D31" i="8"/>
  <c r="D29" i="8"/>
  <c r="D27" i="8"/>
  <c r="B1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 Levan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Ed Levan:</t>
        </r>
        <r>
          <rPr>
            <sz val="9"/>
            <color indexed="81"/>
            <rFont val="Tahoma"/>
            <family val="2"/>
          </rPr>
          <t xml:space="preserve">
Column input for data table.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 Levan</author>
  </authors>
  <commentList>
    <comment ref="B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Ed Levan:</t>
        </r>
        <r>
          <rPr>
            <sz val="9"/>
            <color indexed="81"/>
            <rFont val="Tahoma"/>
            <family val="2"/>
          </rPr>
          <t xml:space="preserve">
Column input for data table.</t>
        </r>
      </text>
    </comment>
    <comment ref="B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Ed Levan:</t>
        </r>
        <r>
          <rPr>
            <sz val="9"/>
            <color indexed="81"/>
            <rFont val="Tahoma"/>
            <family val="2"/>
          </rPr>
          <t xml:space="preserve">
Row input for data table.</t>
        </r>
      </text>
    </comment>
  </commentList>
</comments>
</file>

<file path=xl/sharedStrings.xml><?xml version="1.0" encoding="utf-8"?>
<sst xmlns="http://schemas.openxmlformats.org/spreadsheetml/2006/main" count="76" uniqueCount="57">
  <si>
    <t>Develetech Sales Projections</t>
  </si>
  <si>
    <t>Projected Change</t>
  </si>
  <si>
    <t xml:space="preserve"> Projections</t>
  </si>
  <si>
    <t>Revenue</t>
  </si>
  <si>
    <t>Australia</t>
  </si>
  <si>
    <t>Canada</t>
  </si>
  <si>
    <t>Germany</t>
  </si>
  <si>
    <t>Great Britain</t>
  </si>
  <si>
    <t>United States</t>
  </si>
  <si>
    <t>Total Revenue:</t>
  </si>
  <si>
    <t>Expenses</t>
  </si>
  <si>
    <t>Salaries</t>
  </si>
  <si>
    <t>Rent/Utilities</t>
  </si>
  <si>
    <t>Advertising</t>
  </si>
  <si>
    <t>Office Expenses</t>
  </si>
  <si>
    <t>Liability Insurance</t>
  </si>
  <si>
    <t>Other</t>
  </si>
  <si>
    <t>Total Expenses:</t>
  </si>
  <si>
    <t>Profit:</t>
  </si>
  <si>
    <t xml:space="preserve">Manufacturing Budget </t>
  </si>
  <si>
    <t>Units sold</t>
  </si>
  <si>
    <t>Price per unit</t>
  </si>
  <si>
    <t>Total income</t>
  </si>
  <si>
    <t>Cost per unit</t>
  </si>
  <si>
    <t>Overhead</t>
  </si>
  <si>
    <t>Total expenses</t>
  </si>
  <si>
    <t>Profit</t>
  </si>
  <si>
    <t>Date</t>
  </si>
  <si>
    <t>Sales</t>
  </si>
  <si>
    <t>Projected Sales 2023</t>
  </si>
  <si>
    <t>Projected Increase Rate 2023</t>
  </si>
  <si>
    <t>Total Sales 2022</t>
  </si>
  <si>
    <t>Projected Increase 2023</t>
  </si>
  <si>
    <t>Projected Expense Rate 2023</t>
  </si>
  <si>
    <t>Projected Income 2023</t>
  </si>
  <si>
    <t>Great_Britain</t>
  </si>
  <si>
    <t>United_States</t>
  </si>
  <si>
    <t>Rent_Utilities</t>
  </si>
  <si>
    <t>Office_Expenses</t>
  </si>
  <si>
    <t>Liability_Insurance</t>
  </si>
  <si>
    <t>Total_Revenue</t>
  </si>
  <si>
    <t>Total_Expenses</t>
  </si>
  <si>
    <t>Original</t>
  </si>
  <si>
    <t>Created by Student on 8/7/2022
Original Values</t>
  </si>
  <si>
    <t>Advertising Campaign</t>
  </si>
  <si>
    <t xml:space="preserve">Created by Student on 8/7/2022
Advertising budget increase to $40,000 and each country's revenue increased by 10% 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</si>
  <si>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</si>
  <si>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</si>
  <si>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</si>
  <si>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</si>
  <si>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</si>
  <si>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</si>
  <si>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</si>
  <si>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Units sold to break Even</t>
  </si>
  <si>
    <t>Forecast(Sales)</t>
  </si>
  <si>
    <t>Lower Confidence Bound(Sales)</t>
  </si>
  <si>
    <t>Upper Confidence Bound(Sales)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</si>
</sst>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30">
    <xf numFmtId="0" fontId="0" fillId="0" borderId="0" xfId="0"/>
    <xf numFmtId="0" fontId="4" fillId="0" borderId="0" xfId="0" applyFont="1"/>
    <xf numFmtId="164" fontId="3" fillId="3" borderId="1" xfId="3" applyNumberFormat="1"/>
    <xf numFmtId="164" fontId="0" fillId="0" borderId="0" xfId="0" applyNumberFormat="1"/>
    <xf numFmtId="10" fontId="1" fillId="2" borderId="1" xfId="1" applyNumberFormat="1"/>
    <xf numFmtId="164" fontId="2" fillId="3" borderId="2" xfId="2" applyNumberFormat="1"/>
    <xf numFmtId="9" fontId="1" fillId="2" borderId="1" xfId="1" applyNumberFormat="1"/>
    <xf numFmtId="0" fontId="7" fillId="0" borderId="0" xfId="0" applyFont="1"/>
    <xf numFmtId="3" fontId="0" fillId="0" borderId="0" xfId="0" applyNumberFormat="1"/>
    <xf numFmtId="3" fontId="0" fillId="0" borderId="3" xfId="0" applyNumberFormat="1" applyBorder="1"/>
    <xf numFmtId="6" fontId="0" fillId="0" borderId="0" xfId="0" applyNumberFormat="1"/>
    <xf numFmtId="165" fontId="0" fillId="0" borderId="0" xfId="0" applyNumberFormat="1"/>
    <xf numFmtId="8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3" fontId="0" fillId="0" borderId="0" xfId="0" applyNumberFormat="1" applyFill="1" applyBorder="1" applyAlignment="1"/>
    <xf numFmtId="164" fontId="0" fillId="0" borderId="0" xfId="0" applyNumberFormat="1" applyFill="1" applyBorder="1" applyAlignment="1"/>
    <xf numFmtId="164" fontId="0" fillId="0" borderId="5" xfId="0" applyNumberFormat="1" applyFill="1" applyBorder="1" applyAlignment="1"/>
    <xf numFmtId="0" fontId="8" fillId="4" borderId="3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0" fillId="0" borderId="6" xfId="0" applyFill="1" applyBorder="1" applyAlignment="1"/>
    <xf numFmtId="0" fontId="9" fillId="5" borderId="0" xfId="0" applyFont="1" applyFill="1" applyBorder="1" applyAlignment="1">
      <alignment horizontal="left"/>
    </xf>
    <xf numFmtId="0" fontId="10" fillId="5" borderId="6" xfId="0" applyFont="1" applyFill="1" applyBorder="1" applyAlignment="1">
      <alignment horizontal="left"/>
    </xf>
    <xf numFmtId="0" fontId="9" fillId="5" borderId="5" xfId="0" applyFont="1" applyFill="1" applyBorder="1" applyAlignment="1">
      <alignment horizontal="left"/>
    </xf>
    <xf numFmtId="0" fontId="11" fillId="4" borderId="4" xfId="0" applyFont="1" applyFill="1" applyBorder="1" applyAlignment="1">
      <alignment horizontal="right"/>
    </xf>
    <xf numFmtId="0" fontId="11" fillId="4" borderId="3" xfId="0" applyFont="1" applyFill="1" applyBorder="1" applyAlignment="1">
      <alignment horizontal="right"/>
    </xf>
    <xf numFmtId="3" fontId="0" fillId="6" borderId="0" xfId="0" applyNumberFormat="1" applyFill="1" applyBorder="1" applyAlignment="1"/>
    <xf numFmtId="0" fontId="12" fillId="0" borderId="0" xfId="0" applyFont="1" applyFill="1" applyBorder="1" applyAlignment="1">
      <alignment vertical="top" wrapText="1"/>
    </xf>
    <xf numFmtId="14" fontId="0" fillId="0" borderId="0" xfId="0" applyNumberFormat="1"/>
    <xf numFmtId="164" fontId="0" fillId="0" borderId="0" xfId="0" applyNumberFormat="1"/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4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'Sales Forecast'!$B$1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'Sales Forecast'!$B$2:$B$38</c:f>
              <c:numCache>
                <c:formatCode>"$"#,##0</c:formatCode>
                <c:ptCount val="37"/>
                <c:pt idx="0">
                  <c:v>3003963</c:v>
                </c:pt>
                <c:pt idx="1">
                  <c:v>2551000</c:v>
                </c:pt>
                <c:pt idx="2">
                  <c:v>2930409</c:v>
                </c:pt>
                <c:pt idx="3">
                  <c:v>3432631</c:v>
                </c:pt>
                <c:pt idx="4">
                  <c:v>3747093</c:v>
                </c:pt>
                <c:pt idx="5">
                  <c:v>3947301</c:v>
                </c:pt>
                <c:pt idx="6">
                  <c:v>4178999</c:v>
                </c:pt>
                <c:pt idx="7">
                  <c:v>4186422</c:v>
                </c:pt>
                <c:pt idx="8">
                  <c:v>3807247</c:v>
                </c:pt>
                <c:pt idx="9">
                  <c:v>3714891</c:v>
                </c:pt>
                <c:pt idx="10">
                  <c:v>3716922</c:v>
                </c:pt>
                <c:pt idx="11">
                  <c:v>3851157</c:v>
                </c:pt>
                <c:pt idx="12">
                  <c:v>3480394</c:v>
                </c:pt>
                <c:pt idx="13">
                  <c:v>3195494</c:v>
                </c:pt>
                <c:pt idx="14">
                  <c:v>3512264</c:v>
                </c:pt>
                <c:pt idx="15">
                  <c:v>3336602</c:v>
                </c:pt>
                <c:pt idx="16">
                  <c:v>4057498</c:v>
                </c:pt>
                <c:pt idx="17">
                  <c:v>4262430</c:v>
                </c:pt>
                <c:pt idx="18">
                  <c:v>4566124</c:v>
                </c:pt>
                <c:pt idx="19">
                  <c:v>4074960</c:v>
                </c:pt>
                <c:pt idx="20">
                  <c:v>3884371</c:v>
                </c:pt>
                <c:pt idx="21">
                  <c:v>3989563</c:v>
                </c:pt>
                <c:pt idx="22">
                  <c:v>4196555</c:v>
                </c:pt>
                <c:pt idx="23">
                  <c:v>4209878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1-4A85-8579-EC46921E6581}"/>
            </c:ext>
          </c:extLst>
        </c:ser>
        <c:ser>
          <c:idx val="1"/>
          <c:order val="1"/>
          <c:tx>
            <c:strRef>
              <c:f>'Sales Forecast'!$C$1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'Sales Forecast'!$A$2:$A$38</c:f>
              <c:numCache>
                <c:formatCode>m/d/yyyy</c:formatCode>
                <c:ptCount val="37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  <c:pt idx="36">
                  <c:v>45291</c:v>
                </c:pt>
              </c:numCache>
            </c:numRef>
          </c:cat>
          <c:val>
            <c:numRef>
              <c:f>'Sales Forecast'!$C$2:$C$38</c:f>
              <c:numCache>
                <c:formatCode>General</c:formatCode>
                <c:ptCount val="37"/>
                <c:pt idx="23" formatCode="&quot;$&quot;#,##0">
                  <c:v>4209878</c:v>
                </c:pt>
                <c:pt idx="24" formatCode="&quot;$&quot;#,##0">
                  <c:v>4251866.5382608697</c:v>
                </c:pt>
                <c:pt idx="25" formatCode="&quot;$&quot;#,##0">
                  <c:v>4293855.0765217394</c:v>
                </c:pt>
                <c:pt idx="26" formatCode="&quot;$&quot;#,##0">
                  <c:v>4335843.614782609</c:v>
                </c:pt>
                <c:pt idx="27" formatCode="&quot;$&quot;#,##0">
                  <c:v>4377832.1530434787</c:v>
                </c:pt>
                <c:pt idx="28" formatCode="&quot;$&quot;#,##0">
                  <c:v>4419820.6913043475</c:v>
                </c:pt>
                <c:pt idx="29" formatCode="&quot;$&quot;#,##0">
                  <c:v>4461809.2295652172</c:v>
                </c:pt>
                <c:pt idx="30" formatCode="&quot;$&quot;#,##0">
                  <c:v>4503797.7678260868</c:v>
                </c:pt>
                <c:pt idx="31" formatCode="&quot;$&quot;#,##0">
                  <c:v>4545786.3060869565</c:v>
                </c:pt>
                <c:pt idx="32" formatCode="&quot;$&quot;#,##0">
                  <c:v>4587774.8443478262</c:v>
                </c:pt>
                <c:pt idx="33" formatCode="&quot;$&quot;#,##0">
                  <c:v>4629763.3826086959</c:v>
                </c:pt>
                <c:pt idx="34" formatCode="&quot;$&quot;#,##0">
                  <c:v>4671751.9208695656</c:v>
                </c:pt>
                <c:pt idx="35" formatCode="&quot;$&quot;#,##0">
                  <c:v>4713740.4591304343</c:v>
                </c:pt>
                <c:pt idx="36" formatCode="&quot;$&quot;#,##0">
                  <c:v>4754374.5284151472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1-4A85-8579-EC46921E6581}"/>
            </c:ext>
          </c:extLst>
        </c:ser>
        <c:ser>
          <c:idx val="2"/>
          <c:order val="2"/>
          <c:tx>
            <c:strRef>
              <c:f>'Sales Forecast'!$D$1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'Sales Forecast'!$A$2:$A$38</c:f>
              <c:numCache>
                <c:formatCode>m/d/yyyy</c:formatCode>
                <c:ptCount val="37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  <c:pt idx="36">
                  <c:v>45291</c:v>
                </c:pt>
              </c:numCache>
            </c:numRef>
          </c:cat>
          <c:val>
            <c:numRef>
              <c:f>'Sales Forecast'!$D$2:$D$38</c:f>
              <c:numCache>
                <c:formatCode>General</c:formatCode>
                <c:ptCount val="37"/>
                <c:pt idx="23" formatCode="&quot;$&quot;#,##0">
                  <c:v>4209878</c:v>
                </c:pt>
                <c:pt idx="24" formatCode="&quot;$&quot;#,##0">
                  <c:v>3497986.934196034</c:v>
                </c:pt>
                <c:pt idx="25" formatCode="&quot;$&quot;#,##0">
                  <c:v>3351053.0507776891</c:v>
                </c:pt>
                <c:pt idx="26" formatCode="&quot;$&quot;#,##0">
                  <c:v>3235720.4086103523</c:v>
                </c:pt>
                <c:pt idx="27" formatCode="&quot;$&quot;#,##0">
                  <c:v>3139881.499289949</c:v>
                </c:pt>
                <c:pt idx="28" formatCode="&quot;$&quot;#,##0">
                  <c:v>3057605.9308769777</c:v>
                </c:pt>
                <c:pt idx="29" formatCode="&quot;$&quot;#,##0">
                  <c:v>2985464.4518727381</c:v>
                </c:pt>
                <c:pt idx="30" formatCode="&quot;$&quot;#,##0">
                  <c:v>2921262.6165328575</c:v>
                </c:pt>
                <c:pt idx="31" formatCode="&quot;$&quot;#,##0">
                  <c:v>2863495.9038164103</c:v>
                </c:pt>
                <c:pt idx="32" formatCode="&quot;$&quot;#,##0">
                  <c:v>2811079.7335402602</c:v>
                </c:pt>
                <c:pt idx="33" formatCode="&quot;$&quot;#,##0">
                  <c:v>2763201.784553241</c:v>
                </c:pt>
                <c:pt idx="34" formatCode="&quot;$&quot;#,##0">
                  <c:v>2719235.0369620319</c:v>
                </c:pt>
                <c:pt idx="35" formatCode="&quot;$&quot;#,##0">
                  <c:v>2678683.5554389469</c:v>
                </c:pt>
                <c:pt idx="36" formatCode="&quot;$&quot;#,##0">
                  <c:v>2642311.2166499216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1-4A85-8579-EC46921E6581}"/>
            </c:ext>
          </c:extLst>
        </c:ser>
        <c:ser>
          <c:idx val="3"/>
          <c:order val="3"/>
          <c:tx>
            <c:strRef>
              <c:f>'Sales Forecast'!$E$1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'Sales Forecast'!$A$2:$A$38</c:f>
              <c:numCache>
                <c:formatCode>m/d/yyyy</c:formatCode>
                <c:ptCount val="37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  <c:pt idx="36">
                  <c:v>45291</c:v>
                </c:pt>
              </c:numCache>
            </c:numRef>
          </c:cat>
          <c:val>
            <c:numRef>
              <c:f>'Sales Forecast'!$E$2:$E$38</c:f>
              <c:numCache>
                <c:formatCode>General</c:formatCode>
                <c:ptCount val="37"/>
                <c:pt idx="23" formatCode="&quot;$&quot;#,##0">
                  <c:v>4209878</c:v>
                </c:pt>
                <c:pt idx="24" formatCode="&quot;$&quot;#,##0">
                  <c:v>5005746.1423257058</c:v>
                </c:pt>
                <c:pt idx="25" formatCode="&quot;$&quot;#,##0">
                  <c:v>5236657.1022657901</c:v>
                </c:pt>
                <c:pt idx="26" formatCode="&quot;$&quot;#,##0">
                  <c:v>5435966.8209548658</c:v>
                </c:pt>
                <c:pt idx="27" formatCode="&quot;$&quot;#,##0">
                  <c:v>5615782.806797009</c:v>
                </c:pt>
                <c:pt idx="28" formatCode="&quot;$&quot;#,##0">
                  <c:v>5782035.4517317172</c:v>
                </c:pt>
                <c:pt idx="29" formatCode="&quot;$&quot;#,##0">
                  <c:v>5938154.0072576962</c:v>
                </c:pt>
                <c:pt idx="30" formatCode="&quot;$&quot;#,##0">
                  <c:v>6086332.9191193162</c:v>
                </c:pt>
                <c:pt idx="31" formatCode="&quot;$&quot;#,##0">
                  <c:v>6228076.7083575027</c:v>
                </c:pt>
                <c:pt idx="32" formatCode="&quot;$&quot;#,##0">
                  <c:v>6364469.9551553922</c:v>
                </c:pt>
                <c:pt idx="33" formatCode="&quot;$&quot;#,##0">
                  <c:v>6496324.9806641508</c:v>
                </c:pt>
                <c:pt idx="34" formatCode="&quot;$&quot;#,##0">
                  <c:v>6624268.8047770988</c:v>
                </c:pt>
                <c:pt idx="35" formatCode="&quot;$&quot;#,##0">
                  <c:v>6748797.3628219217</c:v>
                </c:pt>
                <c:pt idx="36" formatCode="&quot;$&quot;#,##0">
                  <c:v>6866437.8401803728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71-4A85-8579-EC46921E6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33032"/>
        <c:axId val="69227128"/>
      </c:lineChart>
      <c:catAx>
        <c:axId val="6923303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27128"/>
        <c:crosses val="autoZero"/>
        <c:auto val="1"/>
        <c:lblAlgn val="ctr"/>
        <c:lblOffset val="100"/>
        <c:noMultiLvlLbl val="0"/>
      </c:catAx>
      <c:valAx>
        <c:axId val="6922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3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971550</xdr:colOff>
      <xdr:row>2</xdr:row>
      <xdr:rowOff>171450</xdr:rowOff>
    </xdr:from>
    <xdr:to>
      <xdr:col>7</xdr:col>
      <xdr:colOff>600075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862AF0-1F35-BCD6-C742-6AAEE742A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E28D0-54CF-4BB2-97AD-2740FFBBDB04}" name="Table1" displayName="Table1" ref="A1:E38" totalsRowShown="0">
  <autoFilter ref="A1:E38" xr:uid="{FE7E28D0-54CF-4BB2-97AD-2740FFBBDB04}"/>
  <tableColumns count="5">
    <tableColumn id="1" xr3:uid="{7F46EE66-9E72-4ED3-AFDA-3B87147CE591}" name="Date" dataDxfId="3"/>
    <tableColumn id="2" xr3:uid="{CE052186-75A5-4D4B-A4F3-32CD5A7655AE}" name="Sales"/>
    <tableColumn id="3" xr3:uid="{7AD14B75-8186-4FE2-B16B-1214296A940C}" name="Forecast(Sales)" dataDxfId="2">
      <calculatedColumnFormula>_xlfn.FORECAST.ETS(A2,$B$2:$B$25,$A$2:$A$25,1,1)</calculatedColumnFormula>
    </tableColumn>
    <tableColumn id="4" xr3:uid="{C972E839-C03F-4E6E-8359-EC68199DD02B}" name="Lower Confidence Bound(Sales)" dataDxfId="1">
      <calculatedColumnFormula>C2-_xlfn.FORECAST.ETS.CONFINT(A2,$B$2:$B$25,$A$2:$A$25,0.95,1,1)</calculatedColumnFormula>
    </tableColumn>
    <tableColumn id="5" xr3:uid="{1B97A0E9-03D0-46C1-A80A-EB02ABAAC6C6}" name="Upper Confidence Bound(Sales)" dataDxfId="0">
      <calculatedColumnFormula>C2+_xlfn.FORECAST.ETS.CONFINT(A2,$B$2:$B$25,$A$2:$A$25,0.95,1,1)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E17" sqref="E17"/>
    </sheetView>
  </sheetViews>
  <sheetFormatPr defaultRowHeight="15" x14ac:dyDescent="0.25"/>
  <cols>
    <col min="1" max="1" width="27.140625" bestFit="1" customWidth="1"/>
    <col min="2" max="2" width="17.7109375" bestFit="1" customWidth="1"/>
    <col min="3" max="4" width="10.140625" bestFit="1" customWidth="1"/>
  </cols>
  <sheetData>
    <row r="1" spans="1:3" x14ac:dyDescent="0.25">
      <c r="A1" s="1" t="s">
        <v>0</v>
      </c>
    </row>
    <row r="3" spans="1:3" x14ac:dyDescent="0.25">
      <c r="A3" s="1" t="s">
        <v>31</v>
      </c>
      <c r="B3" s="3">
        <v>1560000</v>
      </c>
    </row>
    <row r="4" spans="1:3" x14ac:dyDescent="0.25">
      <c r="A4" s="1" t="s">
        <v>30</v>
      </c>
      <c r="B4" s="4">
        <v>1.4999999999999999E-2</v>
      </c>
    </row>
    <row r="5" spans="1:3" x14ac:dyDescent="0.25">
      <c r="A5" s="1" t="s">
        <v>29</v>
      </c>
      <c r="B5" s="2">
        <f>B3+(B3*B4)</f>
        <v>1583400</v>
      </c>
    </row>
    <row r="7" spans="1:3" x14ac:dyDescent="0.25">
      <c r="B7" s="1" t="s">
        <v>1</v>
      </c>
    </row>
    <row r="8" spans="1:3" x14ac:dyDescent="0.25">
      <c r="B8" s="3"/>
      <c r="C8" s="2">
        <f>B5</f>
        <v>1583400</v>
      </c>
    </row>
    <row r="9" spans="1:3" x14ac:dyDescent="0.25">
      <c r="B9" s="4">
        <v>0.01</v>
      </c>
      <c r="C9" s="5">
        <f t="dataTable" ref="C9:C17" dt2D="0" dtr="0" r1="B4"/>
        <v>1575600</v>
      </c>
    </row>
    <row r="10" spans="1:3" x14ac:dyDescent="0.25">
      <c r="B10" s="4">
        <v>1.4999999999999999E-2</v>
      </c>
      <c r="C10" s="5">
        <v>1583400</v>
      </c>
    </row>
    <row r="11" spans="1:3" x14ac:dyDescent="0.25">
      <c r="B11" s="4">
        <v>0.02</v>
      </c>
      <c r="C11" s="5">
        <v>1591200</v>
      </c>
    </row>
    <row r="12" spans="1:3" x14ac:dyDescent="0.25">
      <c r="B12" s="4">
        <v>2.5000000000000001E-2</v>
      </c>
      <c r="C12" s="5">
        <v>1599000</v>
      </c>
    </row>
    <row r="13" spans="1:3" x14ac:dyDescent="0.25">
      <c r="B13" s="4">
        <v>0.03</v>
      </c>
      <c r="C13" s="5">
        <v>1606800</v>
      </c>
    </row>
    <row r="14" spans="1:3" x14ac:dyDescent="0.25">
      <c r="B14" s="4">
        <v>3.5000000000000003E-2</v>
      </c>
      <c r="C14" s="5">
        <v>1614600</v>
      </c>
    </row>
    <row r="15" spans="1:3" x14ac:dyDescent="0.25">
      <c r="B15" s="4">
        <v>0.04</v>
      </c>
      <c r="C15" s="5">
        <v>1622400</v>
      </c>
    </row>
    <row r="16" spans="1:3" x14ac:dyDescent="0.25">
      <c r="B16" s="4">
        <v>4.4999999999999998E-2</v>
      </c>
      <c r="C16" s="5">
        <v>1630200</v>
      </c>
    </row>
    <row r="17" spans="2:3" x14ac:dyDescent="0.25">
      <c r="B17" s="4">
        <v>0.05</v>
      </c>
      <c r="C17" s="5">
        <v>1638000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K13" sqref="K13"/>
    </sheetView>
  </sheetViews>
  <sheetFormatPr defaultRowHeight="15" x14ac:dyDescent="0.25"/>
  <cols>
    <col min="1" max="1" width="27.140625" bestFit="1" customWidth="1"/>
    <col min="2" max="2" width="17.7109375" bestFit="1" customWidth="1"/>
    <col min="3" max="7" width="10.140625" bestFit="1" customWidth="1"/>
    <col min="8" max="8" width="10" bestFit="1" customWidth="1"/>
    <col min="9" max="9" width="10.140625" bestFit="1" customWidth="1"/>
    <col min="10" max="10" width="10" bestFit="1" customWidth="1"/>
  </cols>
  <sheetData>
    <row r="1" spans="1:7" x14ac:dyDescent="0.25">
      <c r="A1" s="1" t="s">
        <v>0</v>
      </c>
    </row>
    <row r="3" spans="1:7" x14ac:dyDescent="0.25">
      <c r="A3" s="1" t="s">
        <v>31</v>
      </c>
      <c r="B3" s="3">
        <v>1560000</v>
      </c>
    </row>
    <row r="4" spans="1:7" x14ac:dyDescent="0.25">
      <c r="A4" s="1" t="s">
        <v>32</v>
      </c>
      <c r="B4" s="4">
        <v>1.4999999999999999E-2</v>
      </c>
    </row>
    <row r="5" spans="1:7" x14ac:dyDescent="0.25">
      <c r="A5" s="1" t="s">
        <v>33</v>
      </c>
      <c r="B5" s="6">
        <v>0.1</v>
      </c>
    </row>
    <row r="6" spans="1:7" x14ac:dyDescent="0.25">
      <c r="A6" s="1" t="s">
        <v>34</v>
      </c>
      <c r="B6" s="2">
        <f>B3+(B3*B4)-(B3*B5)</f>
        <v>1427400</v>
      </c>
    </row>
    <row r="8" spans="1:7" x14ac:dyDescent="0.25">
      <c r="B8" s="1" t="s">
        <v>1</v>
      </c>
    </row>
    <row r="9" spans="1:7" x14ac:dyDescent="0.25">
      <c r="B9" s="2">
        <f>B6</f>
        <v>1427400</v>
      </c>
      <c r="C9" s="6">
        <v>0.05</v>
      </c>
      <c r="D9" s="6">
        <v>0.1</v>
      </c>
      <c r="E9" s="6">
        <v>0.15</v>
      </c>
      <c r="F9" s="6">
        <v>0.2</v>
      </c>
      <c r="G9" s="6">
        <v>0.25</v>
      </c>
    </row>
    <row r="10" spans="1:7" x14ac:dyDescent="0.25">
      <c r="B10" s="4">
        <v>0.01</v>
      </c>
      <c r="C10" s="5">
        <f t="dataTable" ref="C10:G18" dt2D="1" dtr="1" r1="B5" r2="B4"/>
        <v>1497600</v>
      </c>
      <c r="D10" s="5">
        <v>1419600</v>
      </c>
      <c r="E10" s="5">
        <v>1341600</v>
      </c>
      <c r="F10" s="5">
        <v>1263600</v>
      </c>
      <c r="G10" s="5">
        <v>1185600</v>
      </c>
    </row>
    <row r="11" spans="1:7" x14ac:dyDescent="0.25">
      <c r="B11" s="4">
        <v>1.4999999999999999E-2</v>
      </c>
      <c r="C11" s="5">
        <v>1505400</v>
      </c>
      <c r="D11" s="5">
        <v>1427400</v>
      </c>
      <c r="E11" s="5">
        <v>1349400</v>
      </c>
      <c r="F11" s="5">
        <v>1271400</v>
      </c>
      <c r="G11" s="5">
        <v>1193400</v>
      </c>
    </row>
    <row r="12" spans="1:7" x14ac:dyDescent="0.25">
      <c r="B12" s="4">
        <v>0.02</v>
      </c>
      <c r="C12" s="5">
        <v>1513200</v>
      </c>
      <c r="D12" s="5">
        <v>1435200</v>
      </c>
      <c r="E12" s="5">
        <v>1357200</v>
      </c>
      <c r="F12" s="5">
        <v>1279200</v>
      </c>
      <c r="G12" s="5">
        <v>1201200</v>
      </c>
    </row>
    <row r="13" spans="1:7" x14ac:dyDescent="0.25">
      <c r="B13" s="4">
        <v>2.5000000000000001E-2</v>
      </c>
      <c r="C13" s="5">
        <v>1521000</v>
      </c>
      <c r="D13" s="5">
        <v>1443000</v>
      </c>
      <c r="E13" s="5">
        <v>1365000</v>
      </c>
      <c r="F13" s="5">
        <v>1287000</v>
      </c>
      <c r="G13" s="5">
        <v>1209000</v>
      </c>
    </row>
    <row r="14" spans="1:7" x14ac:dyDescent="0.25">
      <c r="B14" s="4">
        <v>0.03</v>
      </c>
      <c r="C14" s="5">
        <v>1528800</v>
      </c>
      <c r="D14" s="5">
        <v>1450800</v>
      </c>
      <c r="E14" s="5">
        <v>1372800</v>
      </c>
      <c r="F14" s="5">
        <v>1294800</v>
      </c>
      <c r="G14" s="5">
        <v>1216800</v>
      </c>
    </row>
    <row r="15" spans="1:7" x14ac:dyDescent="0.25">
      <c r="B15" s="4">
        <v>3.5000000000000003E-2</v>
      </c>
      <c r="C15" s="5">
        <v>1536600</v>
      </c>
      <c r="D15" s="5">
        <v>1458600</v>
      </c>
      <c r="E15" s="5">
        <v>1380600</v>
      </c>
      <c r="F15" s="5">
        <v>1302600</v>
      </c>
      <c r="G15" s="5">
        <v>1224600</v>
      </c>
    </row>
    <row r="16" spans="1:7" x14ac:dyDescent="0.25">
      <c r="B16" s="4">
        <v>0.04</v>
      </c>
      <c r="C16" s="5">
        <v>1544400</v>
      </c>
      <c r="D16" s="5">
        <v>1466400</v>
      </c>
      <c r="E16" s="5">
        <v>1388400</v>
      </c>
      <c r="F16" s="5">
        <v>1310400</v>
      </c>
      <c r="G16" s="5">
        <v>1232400</v>
      </c>
    </row>
    <row r="17" spans="2:7" x14ac:dyDescent="0.25">
      <c r="B17" s="4">
        <v>4.4999999999999998E-2</v>
      </c>
      <c r="C17" s="5">
        <v>1552200</v>
      </c>
      <c r="D17" s="5">
        <v>1474200</v>
      </c>
      <c r="E17" s="5">
        <v>1396200</v>
      </c>
      <c r="F17" s="5">
        <v>1318200</v>
      </c>
      <c r="G17" s="5">
        <v>1240200</v>
      </c>
    </row>
    <row r="18" spans="2:7" x14ac:dyDescent="0.25">
      <c r="B18" s="4">
        <v>0.05</v>
      </c>
      <c r="C18" s="5">
        <v>1560000</v>
      </c>
      <c r="D18" s="5">
        <v>1482000</v>
      </c>
      <c r="E18" s="5">
        <v>1404000</v>
      </c>
      <c r="F18" s="5">
        <v>1326000</v>
      </c>
      <c r="G18" s="5">
        <v>1248000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077C-3075-45C0-A7B3-6181BAC858AA}">
  <sheetPr>
    <outlinePr summaryBelow="0"/>
  </sheetPr>
  <dimension ref="B1:F23"/>
  <sheetViews>
    <sheetView showGridLines="0" workbookViewId="0"/>
  </sheetViews>
  <sheetFormatPr defaultRowHeight="15" outlineLevelRow="1" outlineLevelCol="1" x14ac:dyDescent="0.25"/>
  <cols>
    <col min="3" max="3" width="17.85546875" bestFit="1" customWidth="1"/>
    <col min="4" max="6" width="18.42578125" bestFit="1" customWidth="1" outlineLevel="1"/>
  </cols>
  <sheetData>
    <row r="1" spans="2:6" ht="15.75" thickBot="1" x14ac:dyDescent="0.3"/>
    <row r="2" spans="2:6" ht="15.75" x14ac:dyDescent="0.25">
      <c r="B2" s="19" t="s">
        <v>46</v>
      </c>
      <c r="C2" s="19"/>
      <c r="D2" s="24"/>
      <c r="E2" s="24"/>
      <c r="F2" s="24"/>
    </row>
    <row r="3" spans="2:6" ht="15.75" collapsed="1" x14ac:dyDescent="0.25">
      <c r="B3" s="18"/>
      <c r="C3" s="18"/>
      <c r="D3" s="25" t="s">
        <v>48</v>
      </c>
      <c r="E3" s="25" t="s">
        <v>42</v>
      </c>
      <c r="F3" s="25" t="s">
        <v>44</v>
      </c>
    </row>
    <row r="4" spans="2:6" ht="67.5" hidden="1" outlineLevel="1" x14ac:dyDescent="0.25">
      <c r="B4" s="21"/>
      <c r="C4" s="21"/>
      <c r="D4" s="14"/>
      <c r="E4" s="27" t="s">
        <v>43</v>
      </c>
      <c r="F4" s="27" t="s">
        <v>45</v>
      </c>
    </row>
    <row r="5" spans="2:6" x14ac:dyDescent="0.25">
      <c r="B5" s="22" t="s">
        <v>47</v>
      </c>
      <c r="C5" s="22"/>
      <c r="D5" s="20"/>
      <c r="E5" s="20"/>
      <c r="F5" s="20"/>
    </row>
    <row r="6" spans="2:6" outlineLevel="1" x14ac:dyDescent="0.25">
      <c r="B6" s="21"/>
      <c r="C6" s="21" t="s">
        <v>4</v>
      </c>
      <c r="D6" s="15">
        <v>200000</v>
      </c>
      <c r="E6" s="26">
        <v>200000</v>
      </c>
      <c r="F6" s="26">
        <v>220000</v>
      </c>
    </row>
    <row r="7" spans="2:6" outlineLevel="1" x14ac:dyDescent="0.25">
      <c r="B7" s="21"/>
      <c r="C7" s="21" t="s">
        <v>5</v>
      </c>
      <c r="D7" s="15">
        <v>130000</v>
      </c>
      <c r="E7" s="26">
        <v>130000</v>
      </c>
      <c r="F7" s="26">
        <v>143000</v>
      </c>
    </row>
    <row r="8" spans="2:6" outlineLevel="1" x14ac:dyDescent="0.25">
      <c r="B8" s="21"/>
      <c r="C8" s="21" t="s">
        <v>6</v>
      </c>
      <c r="D8" s="15">
        <v>150000</v>
      </c>
      <c r="E8" s="26">
        <v>150000</v>
      </c>
      <c r="F8" s="26">
        <v>165000</v>
      </c>
    </row>
    <row r="9" spans="2:6" outlineLevel="1" x14ac:dyDescent="0.25">
      <c r="B9" s="21"/>
      <c r="C9" s="21" t="s">
        <v>35</v>
      </c>
      <c r="D9" s="15">
        <v>100000</v>
      </c>
      <c r="E9" s="26">
        <v>100000</v>
      </c>
      <c r="F9" s="26">
        <v>110000</v>
      </c>
    </row>
    <row r="10" spans="2:6" outlineLevel="1" x14ac:dyDescent="0.25">
      <c r="B10" s="21"/>
      <c r="C10" s="21" t="s">
        <v>36</v>
      </c>
      <c r="D10" s="15">
        <v>300000</v>
      </c>
      <c r="E10" s="26">
        <v>300000</v>
      </c>
      <c r="F10" s="26">
        <v>330000</v>
      </c>
    </row>
    <row r="11" spans="2:6" outlineLevel="1" x14ac:dyDescent="0.25">
      <c r="B11" s="21"/>
      <c r="C11" s="21" t="s">
        <v>11</v>
      </c>
      <c r="D11" s="15">
        <v>400000</v>
      </c>
      <c r="E11" s="26">
        <v>400000</v>
      </c>
      <c r="F11" s="26">
        <v>400000</v>
      </c>
    </row>
    <row r="12" spans="2:6" outlineLevel="1" x14ac:dyDescent="0.25">
      <c r="B12" s="21"/>
      <c r="C12" s="21" t="s">
        <v>37</v>
      </c>
      <c r="D12" s="15">
        <v>60000</v>
      </c>
      <c r="E12" s="26">
        <v>60000</v>
      </c>
      <c r="F12" s="26">
        <v>60000</v>
      </c>
    </row>
    <row r="13" spans="2:6" outlineLevel="1" x14ac:dyDescent="0.25">
      <c r="B13" s="21"/>
      <c r="C13" s="21" t="s">
        <v>13</v>
      </c>
      <c r="D13" s="15">
        <v>30000</v>
      </c>
      <c r="E13" s="26">
        <v>30000</v>
      </c>
      <c r="F13" s="26">
        <v>40000</v>
      </c>
    </row>
    <row r="14" spans="2:6" outlineLevel="1" x14ac:dyDescent="0.25">
      <c r="B14" s="21"/>
      <c r="C14" s="21" t="s">
        <v>38</v>
      </c>
      <c r="D14" s="15">
        <v>9000</v>
      </c>
      <c r="E14" s="26">
        <v>9000</v>
      </c>
      <c r="F14" s="26">
        <v>9000</v>
      </c>
    </row>
    <row r="15" spans="2:6" outlineLevel="1" x14ac:dyDescent="0.25">
      <c r="B15" s="21"/>
      <c r="C15" s="21" t="s">
        <v>39</v>
      </c>
      <c r="D15" s="15">
        <v>200000</v>
      </c>
      <c r="E15" s="26">
        <v>200000</v>
      </c>
      <c r="F15" s="26">
        <v>200000</v>
      </c>
    </row>
    <row r="16" spans="2:6" outlineLevel="1" x14ac:dyDescent="0.25">
      <c r="B16" s="21"/>
      <c r="C16" s="21" t="s">
        <v>16</v>
      </c>
      <c r="D16" s="15">
        <v>5000</v>
      </c>
      <c r="E16" s="26">
        <v>5000</v>
      </c>
      <c r="F16" s="26">
        <v>5000</v>
      </c>
    </row>
    <row r="17" spans="2:6" x14ac:dyDescent="0.25">
      <c r="B17" s="22" t="s">
        <v>49</v>
      </c>
      <c r="C17" s="22"/>
      <c r="D17" s="20"/>
      <c r="E17" s="20"/>
      <c r="F17" s="20"/>
    </row>
    <row r="18" spans="2:6" outlineLevel="1" x14ac:dyDescent="0.25">
      <c r="B18" s="21"/>
      <c r="C18" s="21" t="s">
        <v>40</v>
      </c>
      <c r="D18" s="16">
        <v>880000</v>
      </c>
      <c r="E18" s="16">
        <v>880000</v>
      </c>
      <c r="F18" s="16">
        <v>968000</v>
      </c>
    </row>
    <row r="19" spans="2:6" outlineLevel="1" x14ac:dyDescent="0.25">
      <c r="B19" s="21"/>
      <c r="C19" s="21" t="s">
        <v>41</v>
      </c>
      <c r="D19" s="16">
        <v>704000</v>
      </c>
      <c r="E19" s="16">
        <v>704000</v>
      </c>
      <c r="F19" s="16">
        <v>714000</v>
      </c>
    </row>
    <row r="20" spans="2:6" ht="15.75" outlineLevel="1" thickBot="1" x14ac:dyDescent="0.3">
      <c r="B20" s="23"/>
      <c r="C20" s="23" t="s">
        <v>26</v>
      </c>
      <c r="D20" s="17">
        <v>176000</v>
      </c>
      <c r="E20" s="17">
        <v>176000</v>
      </c>
      <c r="F20" s="17">
        <v>254000</v>
      </c>
    </row>
    <row r="21" spans="2:6" x14ac:dyDescent="0.25">
      <c r="B21" t="s">
        <v>50</v>
      </c>
    </row>
    <row r="22" spans="2:6" x14ac:dyDescent="0.25">
      <c r="B22" t="s">
        <v>51</v>
      </c>
    </row>
    <row r="23" spans="2:6" x14ac:dyDescent="0.25">
      <c r="B23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B19" sqref="B19"/>
    </sheetView>
  </sheetViews>
  <sheetFormatPr defaultRowHeight="15" x14ac:dyDescent="0.25"/>
  <cols>
    <col min="1" max="1" width="17.28515625" bestFit="1" customWidth="1"/>
    <col min="2" max="2" width="11.140625" bestFit="1" customWidth="1"/>
  </cols>
  <sheetData>
    <row r="1" spans="1:2" ht="15.75" x14ac:dyDescent="0.25">
      <c r="A1" s="7" t="s">
        <v>2</v>
      </c>
    </row>
    <row r="3" spans="1:2" ht="15.75" x14ac:dyDescent="0.25">
      <c r="A3" s="7" t="s">
        <v>3</v>
      </c>
    </row>
    <row r="4" spans="1:2" x14ac:dyDescent="0.25">
      <c r="A4" s="1" t="s">
        <v>4</v>
      </c>
      <c r="B4" s="8">
        <v>220000</v>
      </c>
    </row>
    <row r="5" spans="1:2" x14ac:dyDescent="0.25">
      <c r="A5" s="1" t="s">
        <v>5</v>
      </c>
      <c r="B5" s="8">
        <v>143000</v>
      </c>
    </row>
    <row r="6" spans="1:2" x14ac:dyDescent="0.25">
      <c r="A6" s="1" t="s">
        <v>6</v>
      </c>
      <c r="B6" s="8">
        <v>165000</v>
      </c>
    </row>
    <row r="7" spans="1:2" x14ac:dyDescent="0.25">
      <c r="A7" s="1" t="s">
        <v>7</v>
      </c>
      <c r="B7" s="8">
        <v>110000</v>
      </c>
    </row>
    <row r="8" spans="1:2" x14ac:dyDescent="0.25">
      <c r="A8" s="1" t="s">
        <v>8</v>
      </c>
      <c r="B8" s="9">
        <v>330000</v>
      </c>
    </row>
    <row r="9" spans="1:2" x14ac:dyDescent="0.25">
      <c r="A9" s="1" t="s">
        <v>9</v>
      </c>
      <c r="B9" s="2">
        <f>SUM(B4:B8)</f>
        <v>968000</v>
      </c>
    </row>
    <row r="10" spans="1:2" x14ac:dyDescent="0.25">
      <c r="B10" s="10"/>
    </row>
    <row r="11" spans="1:2" ht="15.75" x14ac:dyDescent="0.25">
      <c r="A11" s="7" t="s">
        <v>10</v>
      </c>
    </row>
    <row r="12" spans="1:2" x14ac:dyDescent="0.25">
      <c r="A12" s="1" t="s">
        <v>11</v>
      </c>
      <c r="B12" s="8">
        <v>400000</v>
      </c>
    </row>
    <row r="13" spans="1:2" x14ac:dyDescent="0.25">
      <c r="A13" s="1" t="s">
        <v>12</v>
      </c>
      <c r="B13" s="8">
        <v>60000</v>
      </c>
    </row>
    <row r="14" spans="1:2" x14ac:dyDescent="0.25">
      <c r="A14" s="1" t="s">
        <v>13</v>
      </c>
      <c r="B14" s="8">
        <v>40000</v>
      </c>
    </row>
    <row r="15" spans="1:2" x14ac:dyDescent="0.25">
      <c r="A15" s="1" t="s">
        <v>14</v>
      </c>
      <c r="B15" s="8">
        <v>9000</v>
      </c>
    </row>
    <row r="16" spans="1:2" x14ac:dyDescent="0.25">
      <c r="A16" s="1" t="s">
        <v>15</v>
      </c>
      <c r="B16" s="8">
        <v>200000</v>
      </c>
    </row>
    <row r="17" spans="1:2" x14ac:dyDescent="0.25">
      <c r="A17" s="1" t="s">
        <v>16</v>
      </c>
      <c r="B17" s="9">
        <v>5000</v>
      </c>
    </row>
    <row r="18" spans="1:2" x14ac:dyDescent="0.25">
      <c r="A18" s="1" t="s">
        <v>17</v>
      </c>
      <c r="B18" s="2">
        <f>SUM(B12:B17)</f>
        <v>714000</v>
      </c>
    </row>
    <row r="19" spans="1:2" x14ac:dyDescent="0.25">
      <c r="A19" s="1" t="s">
        <v>18</v>
      </c>
      <c r="B19" s="2">
        <f>Total_Revenue-Total_Expenses</f>
        <v>254000</v>
      </c>
    </row>
  </sheetData>
  <scenarios current="1" show="1" sqref="B9 B18:B19">
    <scenario name="Original" locked="1" count="11" user="Student" comment="Created by Student on 8/7/2022_x000a_Original Values">
      <inputCells r="B4" val="200000" numFmtId="3"/>
      <inputCells r="B5" val="130000" numFmtId="3"/>
      <inputCells r="B6" val="150000" numFmtId="3"/>
      <inputCells r="B7" val="100000" numFmtId="3"/>
      <inputCells r="B8" val="300000" numFmtId="3"/>
      <inputCells r="B12" val="400000" numFmtId="3"/>
      <inputCells r="B13" val="60000" numFmtId="3"/>
      <inputCells r="B14" val="30000" numFmtId="3"/>
      <inputCells r="B15" val="9000" numFmtId="3"/>
      <inputCells r="B16" val="200000" numFmtId="3"/>
      <inputCells r="B17" val="5000" numFmtId="3"/>
    </scenario>
    <scenario name="Advertising Campaign" locked="1" count="11" user="Student" comment="Created by Student on 8/7/2022_x000a_Advertising budget increase to $40,000 and each country's revenue increased by 10% ">
      <inputCells r="B4" val="220000" numFmtId="3"/>
      <inputCells r="B5" val="143000" numFmtId="3"/>
      <inputCells r="B6" val="165000" numFmtId="3"/>
      <inputCells r="B7" val="110000" numFmtId="3"/>
      <inputCells r="B8" val="330000" numFmtId="3"/>
      <inputCells r="B12" val="400000" numFmtId="3"/>
      <inputCells r="B13" val="60000" numFmtId="3"/>
      <inputCells r="B14" val="40000" numFmtId="3"/>
      <inputCells r="B15" val="9000" numFmtId="3"/>
      <inputCells r="B16" val="200000" numFmtId="3"/>
      <inputCells r="B17" val="5000" numFmtId="3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E10" sqref="E10"/>
    </sheetView>
  </sheetViews>
  <sheetFormatPr defaultRowHeight="15" x14ac:dyDescent="0.25"/>
  <cols>
    <col min="1" max="1" width="21.42578125" bestFit="1" customWidth="1"/>
    <col min="4" max="4" width="24.140625" bestFit="1" customWidth="1"/>
  </cols>
  <sheetData>
    <row r="1" spans="1:5" ht="15.75" x14ac:dyDescent="0.25">
      <c r="A1" s="7" t="s">
        <v>19</v>
      </c>
      <c r="D1" s="7" t="s">
        <v>53</v>
      </c>
    </row>
    <row r="3" spans="1:5" x14ac:dyDescent="0.25">
      <c r="A3" s="1" t="s">
        <v>20</v>
      </c>
      <c r="B3">
        <v>96</v>
      </c>
      <c r="D3" s="1" t="s">
        <v>20</v>
      </c>
      <c r="E3">
        <v>299.52000000000055</v>
      </c>
    </row>
    <row r="4" spans="1:5" x14ac:dyDescent="0.25">
      <c r="A4" s="1" t="s">
        <v>21</v>
      </c>
      <c r="B4" s="11">
        <v>5</v>
      </c>
      <c r="D4" s="1" t="s">
        <v>21</v>
      </c>
      <c r="E4" s="11">
        <v>5</v>
      </c>
    </row>
    <row r="5" spans="1:5" x14ac:dyDescent="0.25">
      <c r="A5" s="1" t="s">
        <v>22</v>
      </c>
      <c r="B5" s="11">
        <f>B3*B4</f>
        <v>480</v>
      </c>
      <c r="D5" s="1" t="s">
        <v>22</v>
      </c>
      <c r="E5" s="11">
        <f>E3*E4</f>
        <v>1497.6000000000026</v>
      </c>
    </row>
    <row r="7" spans="1:5" x14ac:dyDescent="0.25">
      <c r="A7" s="1" t="s">
        <v>23</v>
      </c>
      <c r="B7" s="11">
        <v>4.75</v>
      </c>
      <c r="D7" s="1" t="s">
        <v>23</v>
      </c>
      <c r="E7" s="11">
        <v>4.75</v>
      </c>
    </row>
    <row r="8" spans="1:5" x14ac:dyDescent="0.25">
      <c r="A8" s="1" t="s">
        <v>24</v>
      </c>
      <c r="B8" s="11">
        <v>74.88</v>
      </c>
      <c r="D8" s="1" t="s">
        <v>24</v>
      </c>
      <c r="E8" s="11">
        <v>74.88</v>
      </c>
    </row>
    <row r="9" spans="1:5" x14ac:dyDescent="0.25">
      <c r="A9" s="1" t="s">
        <v>25</v>
      </c>
      <c r="B9" s="11">
        <f>B7*B3+B8</f>
        <v>530.88</v>
      </c>
      <c r="D9" s="1" t="s">
        <v>25</v>
      </c>
      <c r="E9" s="11">
        <f>E7*E3+E8</f>
        <v>1497.6000000000026</v>
      </c>
    </row>
    <row r="10" spans="1:5" x14ac:dyDescent="0.25">
      <c r="A10" s="1" t="s">
        <v>26</v>
      </c>
      <c r="B10" s="12">
        <f>B5-B9</f>
        <v>-50.879999999999995</v>
      </c>
      <c r="D10" s="1" t="s">
        <v>26</v>
      </c>
      <c r="E10" s="12">
        <f>E5-E9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B227-7AE4-48AE-9FAE-0A1771345BFA}">
  <dimension ref="A1:E38"/>
  <sheetViews>
    <sheetView tabSelected="1" workbookViewId="0"/>
  </sheetViews>
  <sheetFormatPr defaultRowHeight="15" x14ac:dyDescent="0.25"/>
  <cols>
    <col min="1" max="1" width="10.7109375" bestFit="1" customWidth="1"/>
    <col min="2" max="2" width="10.140625" bestFit="1" customWidth="1"/>
    <col min="3" max="3" width="16.5703125" customWidth="1"/>
    <col min="4" max="4" width="31.28515625" customWidth="1"/>
    <col min="5" max="5" width="31.42578125" customWidth="1"/>
  </cols>
  <sheetData>
    <row r="1" spans="1:5" x14ac:dyDescent="0.25">
      <c r="A1" t="s">
        <v>27</v>
      </c>
      <c r="B1" t="s">
        <v>28</v>
      </c>
      <c r="C1" t="s">
        <v>54</v>
      </c>
      <c r="D1" t="s">
        <v>55</v>
      </c>
      <c r="E1" t="s">
        <v>56</v>
      </c>
    </row>
    <row r="2" spans="1:5" x14ac:dyDescent="0.25">
      <c r="A2" s="28">
        <v>44197</v>
      </c>
      <c r="B2" s="29">
        <v>3003963</v>
      </c>
    </row>
    <row r="3" spans="1:5" x14ac:dyDescent="0.25">
      <c r="A3" s="28">
        <v>44228</v>
      </c>
      <c r="B3" s="29">
        <v>2551000</v>
      </c>
    </row>
    <row r="4" spans="1:5" x14ac:dyDescent="0.25">
      <c r="A4" s="28">
        <v>44256</v>
      </c>
      <c r="B4" s="29">
        <v>2930409</v>
      </c>
    </row>
    <row r="5" spans="1:5" x14ac:dyDescent="0.25">
      <c r="A5" s="28">
        <v>44287</v>
      </c>
      <c r="B5" s="29">
        <v>3432631</v>
      </c>
    </row>
    <row r="6" spans="1:5" x14ac:dyDescent="0.25">
      <c r="A6" s="28">
        <v>44317</v>
      </c>
      <c r="B6" s="29">
        <v>3747093</v>
      </c>
    </row>
    <row r="7" spans="1:5" x14ac:dyDescent="0.25">
      <c r="A7" s="28">
        <v>44348</v>
      </c>
      <c r="B7" s="29">
        <v>3947301</v>
      </c>
    </row>
    <row r="8" spans="1:5" x14ac:dyDescent="0.25">
      <c r="A8" s="28">
        <v>44378</v>
      </c>
      <c r="B8" s="29">
        <v>4178999</v>
      </c>
    </row>
    <row r="9" spans="1:5" x14ac:dyDescent="0.25">
      <c r="A9" s="28">
        <v>44409</v>
      </c>
      <c r="B9" s="29">
        <v>4186422</v>
      </c>
    </row>
    <row r="10" spans="1:5" x14ac:dyDescent="0.25">
      <c r="A10" s="28">
        <v>44440</v>
      </c>
      <c r="B10" s="29">
        <v>3807247</v>
      </c>
    </row>
    <row r="11" spans="1:5" x14ac:dyDescent="0.25">
      <c r="A11" s="28">
        <v>44470</v>
      </c>
      <c r="B11" s="29">
        <v>3714891</v>
      </c>
    </row>
    <row r="12" spans="1:5" x14ac:dyDescent="0.25">
      <c r="A12" s="28">
        <v>44501</v>
      </c>
      <c r="B12" s="29">
        <v>3716922</v>
      </c>
    </row>
    <row r="13" spans="1:5" x14ac:dyDescent="0.25">
      <c r="A13" s="28">
        <v>44531</v>
      </c>
      <c r="B13" s="29">
        <v>3851157</v>
      </c>
    </row>
    <row r="14" spans="1:5" x14ac:dyDescent="0.25">
      <c r="A14" s="28">
        <v>44562</v>
      </c>
      <c r="B14" s="29">
        <v>3480394</v>
      </c>
    </row>
    <row r="15" spans="1:5" x14ac:dyDescent="0.25">
      <c r="A15" s="28">
        <v>44593</v>
      </c>
      <c r="B15" s="29">
        <v>3195494</v>
      </c>
    </row>
    <row r="16" spans="1:5" x14ac:dyDescent="0.25">
      <c r="A16" s="28">
        <v>44621</v>
      </c>
      <c r="B16" s="29">
        <v>3512264</v>
      </c>
    </row>
    <row r="17" spans="1:5" x14ac:dyDescent="0.25">
      <c r="A17" s="28">
        <v>44652</v>
      </c>
      <c r="B17" s="29">
        <v>3336602</v>
      </c>
    </row>
    <row r="18" spans="1:5" x14ac:dyDescent="0.25">
      <c r="A18" s="28">
        <v>44682</v>
      </c>
      <c r="B18" s="29">
        <v>4057498</v>
      </c>
    </row>
    <row r="19" spans="1:5" x14ac:dyDescent="0.25">
      <c r="A19" s="28">
        <v>44713</v>
      </c>
      <c r="B19" s="29">
        <v>4262430</v>
      </c>
    </row>
    <row r="20" spans="1:5" x14ac:dyDescent="0.25">
      <c r="A20" s="28">
        <v>44743</v>
      </c>
      <c r="B20" s="29">
        <v>4566124</v>
      </c>
    </row>
    <row r="21" spans="1:5" x14ac:dyDescent="0.25">
      <c r="A21" s="28">
        <v>44774</v>
      </c>
      <c r="B21" s="29">
        <v>4074960</v>
      </c>
    </row>
    <row r="22" spans="1:5" x14ac:dyDescent="0.25">
      <c r="A22" s="28">
        <v>44805</v>
      </c>
      <c r="B22" s="29">
        <v>3884371</v>
      </c>
    </row>
    <row r="23" spans="1:5" x14ac:dyDescent="0.25">
      <c r="A23" s="28">
        <v>44835</v>
      </c>
      <c r="B23" s="29">
        <v>3989563</v>
      </c>
    </row>
    <row r="24" spans="1:5" x14ac:dyDescent="0.25">
      <c r="A24" s="28">
        <v>44866</v>
      </c>
      <c r="B24" s="29">
        <v>4196555</v>
      </c>
    </row>
    <row r="25" spans="1:5" x14ac:dyDescent="0.25">
      <c r="A25" s="28">
        <v>44896</v>
      </c>
      <c r="B25" s="29">
        <v>4209878</v>
      </c>
      <c r="C25" s="29">
        <v>4209878</v>
      </c>
      <c r="D25" s="29">
        <v>4209878</v>
      </c>
      <c r="E25" s="29">
        <v>4209878</v>
      </c>
    </row>
    <row r="26" spans="1:5" x14ac:dyDescent="0.25">
      <c r="A26" s="28">
        <v>44927</v>
      </c>
      <c r="C26" s="29">
        <f>_xlfn.FORECAST.ETS(A26,$B$2:$B$25,$A$2:$A$25,1,1)</f>
        <v>4251866.5382608697</v>
      </c>
      <c r="D26" s="29">
        <f>C26-_xlfn.FORECAST.ETS.CONFINT(A26,$B$2:$B$25,$A$2:$A$25,0.95,1,1)</f>
        <v>3497986.934196034</v>
      </c>
      <c r="E26" s="29">
        <f>C26+_xlfn.FORECAST.ETS.CONFINT(A26,$B$2:$B$25,$A$2:$A$25,0.95,1,1)</f>
        <v>5005746.1423257058</v>
      </c>
    </row>
    <row r="27" spans="1:5" x14ac:dyDescent="0.25">
      <c r="A27" s="28">
        <v>44958</v>
      </c>
      <c r="C27" s="29">
        <f>_xlfn.FORECAST.ETS(A27,$B$2:$B$25,$A$2:$A$25,1,1)</f>
        <v>4293855.0765217394</v>
      </c>
      <c r="D27" s="29">
        <f>C27-_xlfn.FORECAST.ETS.CONFINT(A27,$B$2:$B$25,$A$2:$A$25,0.95,1,1)</f>
        <v>3351053.0507776891</v>
      </c>
      <c r="E27" s="29">
        <f>C27+_xlfn.FORECAST.ETS.CONFINT(A27,$B$2:$B$25,$A$2:$A$25,0.95,1,1)</f>
        <v>5236657.1022657901</v>
      </c>
    </row>
    <row r="28" spans="1:5" x14ac:dyDescent="0.25">
      <c r="A28" s="28">
        <v>44986</v>
      </c>
      <c r="C28" s="29">
        <f>_xlfn.FORECAST.ETS(A28,$B$2:$B$25,$A$2:$A$25,1,1)</f>
        <v>4335843.614782609</v>
      </c>
      <c r="D28" s="29">
        <f>C28-_xlfn.FORECAST.ETS.CONFINT(A28,$B$2:$B$25,$A$2:$A$25,0.95,1,1)</f>
        <v>3235720.4086103523</v>
      </c>
      <c r="E28" s="29">
        <f>C28+_xlfn.FORECAST.ETS.CONFINT(A28,$B$2:$B$25,$A$2:$A$25,0.95,1,1)</f>
        <v>5435966.8209548658</v>
      </c>
    </row>
    <row r="29" spans="1:5" x14ac:dyDescent="0.25">
      <c r="A29" s="28">
        <v>45017</v>
      </c>
      <c r="C29" s="29">
        <f>_xlfn.FORECAST.ETS(A29,$B$2:$B$25,$A$2:$A$25,1,1)</f>
        <v>4377832.1530434787</v>
      </c>
      <c r="D29" s="29">
        <f>C29-_xlfn.FORECAST.ETS.CONFINT(A29,$B$2:$B$25,$A$2:$A$25,0.95,1,1)</f>
        <v>3139881.499289949</v>
      </c>
      <c r="E29" s="29">
        <f>C29+_xlfn.FORECAST.ETS.CONFINT(A29,$B$2:$B$25,$A$2:$A$25,0.95,1,1)</f>
        <v>5615782.806797009</v>
      </c>
    </row>
    <row r="30" spans="1:5" x14ac:dyDescent="0.25">
      <c r="A30" s="28">
        <v>45047</v>
      </c>
      <c r="C30" s="29">
        <f>_xlfn.FORECAST.ETS(A30,$B$2:$B$25,$A$2:$A$25,1,1)</f>
        <v>4419820.6913043475</v>
      </c>
      <c r="D30" s="29">
        <f>C30-_xlfn.FORECAST.ETS.CONFINT(A30,$B$2:$B$25,$A$2:$A$25,0.95,1,1)</f>
        <v>3057605.9308769777</v>
      </c>
      <c r="E30" s="29">
        <f>C30+_xlfn.FORECAST.ETS.CONFINT(A30,$B$2:$B$25,$A$2:$A$25,0.95,1,1)</f>
        <v>5782035.4517317172</v>
      </c>
    </row>
    <row r="31" spans="1:5" x14ac:dyDescent="0.25">
      <c r="A31" s="28">
        <v>45078</v>
      </c>
      <c r="C31" s="29">
        <f>_xlfn.FORECAST.ETS(A31,$B$2:$B$25,$A$2:$A$25,1,1)</f>
        <v>4461809.2295652172</v>
      </c>
      <c r="D31" s="29">
        <f>C31-_xlfn.FORECAST.ETS.CONFINT(A31,$B$2:$B$25,$A$2:$A$25,0.95,1,1)</f>
        <v>2985464.4518727381</v>
      </c>
      <c r="E31" s="29">
        <f>C31+_xlfn.FORECAST.ETS.CONFINT(A31,$B$2:$B$25,$A$2:$A$25,0.95,1,1)</f>
        <v>5938154.0072576962</v>
      </c>
    </row>
    <row r="32" spans="1:5" x14ac:dyDescent="0.25">
      <c r="A32" s="28">
        <v>45108</v>
      </c>
      <c r="C32" s="29">
        <f>_xlfn.FORECAST.ETS(A32,$B$2:$B$25,$A$2:$A$25,1,1)</f>
        <v>4503797.7678260868</v>
      </c>
      <c r="D32" s="29">
        <f>C32-_xlfn.FORECAST.ETS.CONFINT(A32,$B$2:$B$25,$A$2:$A$25,0.95,1,1)</f>
        <v>2921262.6165328575</v>
      </c>
      <c r="E32" s="29">
        <f>C32+_xlfn.FORECAST.ETS.CONFINT(A32,$B$2:$B$25,$A$2:$A$25,0.95,1,1)</f>
        <v>6086332.9191193162</v>
      </c>
    </row>
    <row r="33" spans="1:5" x14ac:dyDescent="0.25">
      <c r="A33" s="28">
        <v>45139</v>
      </c>
      <c r="C33" s="29">
        <f>_xlfn.FORECAST.ETS(A33,$B$2:$B$25,$A$2:$A$25,1,1)</f>
        <v>4545786.3060869565</v>
      </c>
      <c r="D33" s="29">
        <f>C33-_xlfn.FORECAST.ETS.CONFINT(A33,$B$2:$B$25,$A$2:$A$25,0.95,1,1)</f>
        <v>2863495.9038164103</v>
      </c>
      <c r="E33" s="29">
        <f>C33+_xlfn.FORECAST.ETS.CONFINT(A33,$B$2:$B$25,$A$2:$A$25,0.95,1,1)</f>
        <v>6228076.7083575027</v>
      </c>
    </row>
    <row r="34" spans="1:5" x14ac:dyDescent="0.25">
      <c r="A34" s="28">
        <v>45170</v>
      </c>
      <c r="C34" s="29">
        <f>_xlfn.FORECAST.ETS(A34,$B$2:$B$25,$A$2:$A$25,1,1)</f>
        <v>4587774.8443478262</v>
      </c>
      <c r="D34" s="29">
        <f>C34-_xlfn.FORECAST.ETS.CONFINT(A34,$B$2:$B$25,$A$2:$A$25,0.95,1,1)</f>
        <v>2811079.7335402602</v>
      </c>
      <c r="E34" s="29">
        <f>C34+_xlfn.FORECAST.ETS.CONFINT(A34,$B$2:$B$25,$A$2:$A$25,0.95,1,1)</f>
        <v>6364469.9551553922</v>
      </c>
    </row>
    <row r="35" spans="1:5" x14ac:dyDescent="0.25">
      <c r="A35" s="28">
        <v>45200</v>
      </c>
      <c r="C35" s="29">
        <f>_xlfn.FORECAST.ETS(A35,$B$2:$B$25,$A$2:$A$25,1,1)</f>
        <v>4629763.3826086959</v>
      </c>
      <c r="D35" s="29">
        <f>C35-_xlfn.FORECAST.ETS.CONFINT(A35,$B$2:$B$25,$A$2:$A$25,0.95,1,1)</f>
        <v>2763201.784553241</v>
      </c>
      <c r="E35" s="29">
        <f>C35+_xlfn.FORECAST.ETS.CONFINT(A35,$B$2:$B$25,$A$2:$A$25,0.95,1,1)</f>
        <v>6496324.9806641508</v>
      </c>
    </row>
    <row r="36" spans="1:5" x14ac:dyDescent="0.25">
      <c r="A36" s="28">
        <v>45231</v>
      </c>
      <c r="C36" s="29">
        <f>_xlfn.FORECAST.ETS(A36,$B$2:$B$25,$A$2:$A$25,1,1)</f>
        <v>4671751.9208695656</v>
      </c>
      <c r="D36" s="29">
        <f>C36-_xlfn.FORECAST.ETS.CONFINT(A36,$B$2:$B$25,$A$2:$A$25,0.95,1,1)</f>
        <v>2719235.0369620319</v>
      </c>
      <c r="E36" s="29">
        <f>C36+_xlfn.FORECAST.ETS.CONFINT(A36,$B$2:$B$25,$A$2:$A$25,0.95,1,1)</f>
        <v>6624268.8047770988</v>
      </c>
    </row>
    <row r="37" spans="1:5" x14ac:dyDescent="0.25">
      <c r="A37" s="28">
        <v>45261</v>
      </c>
      <c r="C37" s="29">
        <f>_xlfn.FORECAST.ETS(A37,$B$2:$B$25,$A$2:$A$25,1,1)</f>
        <v>4713740.4591304343</v>
      </c>
      <c r="D37" s="29">
        <f>C37-_xlfn.FORECAST.ETS.CONFINT(A37,$B$2:$B$25,$A$2:$A$25,0.95,1,1)</f>
        <v>2678683.5554389469</v>
      </c>
      <c r="E37" s="29">
        <f>C37+_xlfn.FORECAST.ETS.CONFINT(A37,$B$2:$B$25,$A$2:$A$25,0.95,1,1)</f>
        <v>6748797.3628219217</v>
      </c>
    </row>
    <row r="38" spans="1:5" x14ac:dyDescent="0.25">
      <c r="A38" s="28">
        <v>45291</v>
      </c>
      <c r="C38" s="29">
        <f>_xlfn.FORECAST.ETS(A38,$B$2:$B$25,$A$2:$A$25,1,1)</f>
        <v>4754374.5284151472</v>
      </c>
      <c r="D38" s="29">
        <f>C38-_xlfn.FORECAST.ETS.CONFINT(A38,$B$2:$B$25,$A$2:$A$25,0.95,1,1)</f>
        <v>2642311.2166499216</v>
      </c>
      <c r="E38" s="29">
        <f>C38+_xlfn.FORECAST.ETS.CONFINT(A38,$B$2:$B$25,$A$2:$A$25,0.95,1,1)</f>
        <v>6866437.8401803728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topLeftCell="A6" workbookViewId="0">
      <selection sqref="A1:B25"/>
    </sheetView>
  </sheetViews>
  <sheetFormatPr defaultRowHeight="15" x14ac:dyDescent="0.25"/>
  <cols>
    <col min="1" max="1" width="10.7109375" customWidth="1"/>
    <col min="2" max="2" width="13.855468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3">
        <v>44197</v>
      </c>
      <c r="B2" s="3">
        <v>3003963</v>
      </c>
    </row>
    <row r="3" spans="1:2" x14ac:dyDescent="0.25">
      <c r="A3" s="13">
        <v>44228</v>
      </c>
      <c r="B3" s="3">
        <v>2551000</v>
      </c>
    </row>
    <row r="4" spans="1:2" x14ac:dyDescent="0.25">
      <c r="A4" s="13">
        <v>44256</v>
      </c>
      <c r="B4" s="3">
        <v>2930409</v>
      </c>
    </row>
    <row r="5" spans="1:2" x14ac:dyDescent="0.25">
      <c r="A5" s="13">
        <v>44287</v>
      </c>
      <c r="B5" s="3">
        <v>3432631</v>
      </c>
    </row>
    <row r="6" spans="1:2" x14ac:dyDescent="0.25">
      <c r="A6" s="13">
        <v>44317</v>
      </c>
      <c r="B6" s="3">
        <v>3747093</v>
      </c>
    </row>
    <row r="7" spans="1:2" x14ac:dyDescent="0.25">
      <c r="A7" s="13">
        <v>44348</v>
      </c>
      <c r="B7" s="3">
        <v>3947301</v>
      </c>
    </row>
    <row r="8" spans="1:2" x14ac:dyDescent="0.25">
      <c r="A8" s="13">
        <v>44378</v>
      </c>
      <c r="B8" s="3">
        <v>4178999</v>
      </c>
    </row>
    <row r="9" spans="1:2" x14ac:dyDescent="0.25">
      <c r="A9" s="13">
        <v>44409</v>
      </c>
      <c r="B9" s="3">
        <v>4186422</v>
      </c>
    </row>
    <row r="10" spans="1:2" x14ac:dyDescent="0.25">
      <c r="A10" s="13">
        <v>44440</v>
      </c>
      <c r="B10" s="3">
        <v>3807247</v>
      </c>
    </row>
    <row r="11" spans="1:2" x14ac:dyDescent="0.25">
      <c r="A11" s="13">
        <v>44470</v>
      </c>
      <c r="B11" s="3">
        <v>3714891</v>
      </c>
    </row>
    <row r="12" spans="1:2" x14ac:dyDescent="0.25">
      <c r="A12" s="13">
        <v>44501</v>
      </c>
      <c r="B12" s="3">
        <v>3716922</v>
      </c>
    </row>
    <row r="13" spans="1:2" x14ac:dyDescent="0.25">
      <c r="A13" s="13">
        <v>44531</v>
      </c>
      <c r="B13" s="3">
        <v>3851157</v>
      </c>
    </row>
    <row r="14" spans="1:2" x14ac:dyDescent="0.25">
      <c r="A14" s="13">
        <v>44562</v>
      </c>
      <c r="B14" s="3">
        <v>3480394</v>
      </c>
    </row>
    <row r="15" spans="1:2" x14ac:dyDescent="0.25">
      <c r="A15" s="13">
        <v>44593</v>
      </c>
      <c r="B15" s="3">
        <v>3195494</v>
      </c>
    </row>
    <row r="16" spans="1:2" x14ac:dyDescent="0.25">
      <c r="A16" s="13">
        <v>44621</v>
      </c>
      <c r="B16" s="3">
        <v>3512264</v>
      </c>
    </row>
    <row r="17" spans="1:2" x14ac:dyDescent="0.25">
      <c r="A17" s="13">
        <v>44652</v>
      </c>
      <c r="B17" s="3">
        <v>3336602</v>
      </c>
    </row>
    <row r="18" spans="1:2" x14ac:dyDescent="0.25">
      <c r="A18" s="13">
        <v>44682</v>
      </c>
      <c r="B18" s="3">
        <v>4057498</v>
      </c>
    </row>
    <row r="19" spans="1:2" x14ac:dyDescent="0.25">
      <c r="A19" s="13">
        <v>44713</v>
      </c>
      <c r="B19" s="3">
        <v>4262430</v>
      </c>
    </row>
    <row r="20" spans="1:2" x14ac:dyDescent="0.25">
      <c r="A20" s="13">
        <v>44743</v>
      </c>
      <c r="B20" s="3">
        <v>4566124</v>
      </c>
    </row>
    <row r="21" spans="1:2" x14ac:dyDescent="0.25">
      <c r="A21" s="13">
        <v>44774</v>
      </c>
      <c r="B21" s="3">
        <v>4074960</v>
      </c>
    </row>
    <row r="22" spans="1:2" x14ac:dyDescent="0.25">
      <c r="A22" s="13">
        <v>44805</v>
      </c>
      <c r="B22" s="3">
        <v>3884371</v>
      </c>
    </row>
    <row r="23" spans="1:2" x14ac:dyDescent="0.25">
      <c r="A23" s="13">
        <v>44835</v>
      </c>
      <c r="B23" s="3">
        <v>3989563</v>
      </c>
    </row>
    <row r="24" spans="1:2" x14ac:dyDescent="0.25">
      <c r="A24" s="13">
        <v>44866</v>
      </c>
      <c r="B24" s="3">
        <v>4196555</v>
      </c>
    </row>
    <row r="25" spans="1:2" x14ac:dyDescent="0.25">
      <c r="A25" s="13">
        <v>44896</v>
      </c>
      <c r="B25" s="3">
        <v>4209878</v>
      </c>
    </row>
    <row r="26" spans="1:2" x14ac:dyDescent="0.25">
      <c r="A26" s="13"/>
      <c r="B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Sales</vt:lpstr>
      <vt:lpstr>Expenses</vt:lpstr>
      <vt:lpstr>Scenario Summary</vt:lpstr>
      <vt:lpstr>Projections</vt:lpstr>
      <vt:lpstr>Break Even</vt:lpstr>
      <vt:lpstr>Sales Forecast</vt:lpstr>
      <vt:lpstr>Sales Data</vt:lpstr>
      <vt:lpstr>Advertising</vt:lpstr>
      <vt:lpstr>Australia</vt:lpstr>
      <vt:lpstr>Canada</vt:lpstr>
      <vt:lpstr>Germany</vt:lpstr>
      <vt:lpstr>Great_Britain</vt:lpstr>
      <vt:lpstr>Liability_Insurance</vt:lpstr>
      <vt:lpstr>Office_Expenses</vt:lpstr>
      <vt:lpstr>Other</vt:lpstr>
      <vt:lpstr>Profit</vt:lpstr>
      <vt:lpstr>Rent_Utilities</vt:lpstr>
      <vt:lpstr>Salaries</vt:lpstr>
      <vt:lpstr>Total_Expenses</vt:lpstr>
      <vt:lpstr>Total_Revenue</vt:lpstr>
      <vt:lpstr>United_States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Levan</dc:creator>
  <cp:lastModifiedBy>Student</cp:lastModifiedBy>
  <dcterms:created xsi:type="dcterms:W3CDTF">2015-12-10T20:27:57Z</dcterms:created>
  <dcterms:modified xsi:type="dcterms:W3CDTF">2022-08-08T03:22:21Z</dcterms:modified>
</cp:coreProperties>
</file>