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mohamedsaban/Desktop/Last/Demhaic2/"/>
    </mc:Choice>
  </mc:AlternateContent>
  <xr:revisionPtr revIDLastSave="0" documentId="8_{9FE543AF-6D0F-2447-BBD3-E3D9D0350B0B}" xr6:coauthVersionLast="47" xr6:coauthVersionMax="47" xr10:uidLastSave="{00000000-0000-0000-0000-000000000000}"/>
  <bookViews>
    <workbookView xWindow="0" yWindow="680" windowWidth="25600" windowHeight="14520" activeTab="2" xr2:uid="{00000000-000D-0000-FFFF-FFFF00000000}"/>
  </bookViews>
  <sheets>
    <sheet name="Codes" sheetId="1" r:id="rId1"/>
    <sheet name="human" sheetId="2" r:id="rId2"/>
    <sheet name="Codification" sheetId="3" r:id="rId3"/>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0" i="3" l="1"/>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D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D64" i="3"/>
  <c r="C64" i="3"/>
  <c r="B64" i="3"/>
  <c r="A64" i="3"/>
  <c r="E63" i="3"/>
  <c r="D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D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D64" i="2"/>
  <c r="C64" i="2"/>
  <c r="B64" i="2"/>
  <c r="A64" i="2"/>
  <c r="E63" i="2"/>
  <c r="D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<sst xmlns="http://schemas.openxmlformats.org/spreadsheetml/2006/main" count="1313" uniqueCount="131">
  <si>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</si>
  <si>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</si>
  <si>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</si>
  <si>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</si>
  <si>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</si>
  <si>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</si>
  <si>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</si>
  <si>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</si>
  <si>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</si>
  <si>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</si>
  <si>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</si>
  <si>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</si>
  <si>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</si>
  <si>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</si>
  <si>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</si>
  <si>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</si>
  <si>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</si>
  <si>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</si>
  <si>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</si>
  <si>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</si>
  <si>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</si>
  <si>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</si>
  <si>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</si>
  <si>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</si>
  <si>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</si>
  <si>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</si>
  <si>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</si>
  <si>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</si>
  <si>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</si>
  <si>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</si>
  <si>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</si>
  <si>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</si>
  <si>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</si>
  <si>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</si>
  <si>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</si>
  <si>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</si>
  <si>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</si>
  <si>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</si>
  <si>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</si>
  <si>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</si>
  <si>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</si>
  <si>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</si>
  <si>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Summaries</t>
  </si>
  <si>
    <t>0</t>
  </si>
  <si>
    <t>1</t>
  </si>
  <si>
    <t>No instructions are provided. The embedded artifact is Golabz app/lab, a note-taking tool with optional collaboration mode.</t>
  </si>
  <si>
    <t>No task descriptions; embedded artifacts include note-taking and feedback tools in Golabz app/lab.</t>
  </si>
  <si>
    <t>Students received no task descriptions for Items 1 and 2, but had embedded artifacts. Item 3 had a task to observe a video with no artifact.</t>
  </si>
  <si>
    <t>Students received tasks with varying descriptions and artifacts, including a feedback tool, a video, and an mp4 file.</t>
  </si>
  <si>
    <t>Students observe a video (Item1) and use apps like Golabz (Item3) with no task descriptions for Item2 and Item3.</t>
  </si>
  <si>
    <t>No task descriptions; artifacts include a video file and two Golabz apps for note-taking and teacher feedback.</t>
  </si>
  <si>
    <t>Students have no task descriptions, but Items 1 and 2 use Golabz apps for note-taking and teacher feedback.</t>
  </si>
  <si>
    <t>Students received tasks with varying instructions and some had embedded artifacts, including the Golabz app/lab for feedback.</t>
  </si>
  <si>
    <t>Students are given tasks and notes, including a physics experiment with mass and weight, using an embedded Golabz app/lab in Item 3.</t>
  </si>
  <si>
    <t>Students read instructions, note mass replaces weight, and use W = mg. Embedded artifacts include a lab for experimenting with Hooke's law.</t>
  </si>
  <si>
    <t>Students are given tasks with some including embedded artifacts, such as the Golabz app/lab for experimenting with Hooke's law.</t>
  </si>
  <si>
    <t>Students are given task descriptions with some having embedded artifacts, including Golabz app/lab "The Hypothesis Scratchpad" for formulating hypotheses.</t>
  </si>
  <si>
    <t>Students received no task descriptions for Items 1 and 2, but Item 2 included a Golabz app/lab called "The Hypothesis Scratchpad". Item 3 had a task description with no embedded artifact.</t>
  </si>
  <si>
    <t>Students are given tasks with embedded artifacts, including Golabz apps like Hypothesis Scratchpad and Input Box.</t>
  </si>
  <si>
    <t>Students are asked about spring extension and force relationships. Embedded artifacts include a note-taking app with collaboration mode.</t>
  </si>
  <si>
    <t>Students received tasks with embedded Golabz apps for note-taking and collaboration, except for Item2 which had a question about spring extensions without an artifact.</t>
  </si>
  <si>
    <t>Students are asked about force and extension relationships and measuring spring extensions. Embedded artifacts include a note-taking app for collaboration.</t>
  </si>
  <si>
    <t>Students were given tasks and access to Golabz apps for note-taking and collaboration, with one task asking about spring extension measurements.</t>
  </si>
  <si>
    <t>Students were given tasks and some had embedded artifacts like note-taking apps with potential collaboration tools.</t>
  </si>
  <si>
    <t>Students have no task descriptions, but some items have embedded artifacts like the Golabz app/lab for note-taking and collaboration.</t>
  </si>
  <si>
    <t>Students were given task descriptions with no artifacts embedded, except for Item 3 which explained elastic materials and Hooke's Law.</t>
  </si>
  <si>
    <t>Students received task descriptions and no embedded artifacts. Item 1 had none, Item 2 described elasticity, and Item 3 instructed to click "Evaluation".</t>
  </si>
  <si>
    <t>No instructions are provided; only descriptions of elastic materials and Hooke's Law. No artifacts are embedded in any items.</t>
  </si>
  <si>
    <t>Students are given tasks with varying descriptions and no embedded artifacts except Item3, which uses the Golabz quiz app.</t>
  </si>
  <si>
    <t>Students were given tasks with varying instructions and artifacts, including a quiz app for multiple question types and a specific physics question on Hooke's Law.</t>
  </si>
  <si>
    <t>Students attempt questions with interactive quizzes and note-taking apps on Golabz.</t>
  </si>
  <si>
    <t>Students are instructed to state Hooke's Law. Embedded artifacts include note-taking and feedback tools.</t>
  </si>
  <si>
    <t>Students received no task descriptions for Items 1 and 2, but had access to Golabz apps for note-taking and feedback. Item 3 included a question about Hooke's Law with no embedded artifact.</t>
  </si>
  <si>
    <t>Students received task descriptions and embedded artifacts, including Golabz apps for feedback and note-taking.</t>
  </si>
  <si>
    <t>Students were instructed to state practical applications of materials obeying and not obeying Hooke's Law. Embedded artifacts include note-taking and feedback tools.</t>
  </si>
  <si>
    <t>No task descriptions. Embedded artifacts include note-taking and feedback tools in Golabz app/lab.</t>
  </si>
  <si>
    <t>Students received task descriptions and embedded artifacts, including a lab tool for teacher feedback and an assignment on elastic materials with diagram-based questions.</t>
  </si>
  <si>
    <t>Students were assigned to explain uses of elastic materials. Artifacts include a Microsoft Word document, but no other embedded items.</t>
  </si>
  <si>
    <t>Students explain elastic material uses and analyze spring connections. Embedded artifacts include a Microsoft Word document and a file upload app.</t>
  </si>
  <si>
    <t>No instructions or artifacts are provided for Item1, as both descriptions state "No".</t>
  </si>
  <si>
    <t>No instructions provided. Embedded artifacts include a PNG image in Item 2.</t>
  </si>
  <si>
    <t>Students were given tasks with varying levels of instruction and artifacts, including an image in Item2 and a balancing task in Item3.</t>
  </si>
  <si>
    <t>Students are instructed to balance a seesaw and formulate hypotheses using tools like Scratchpad, with embedded artifacts including images and interactive apps like Golabz.</t>
  </si>
  <si>
    <t>Students formulate hypotheses on balancing a seesaw using Scratchpad tool with drag-and-drop terms and optional collaboration mode.</t>
  </si>
  <si>
    <t>Students receive task descriptions and use tools like the Hypothesis Scratchpad and simulation/chat apps with specific instructions.</t>
  </si>
  <si>
    <t>Students collaborate on a seesaw simulation, using chat apps to communicate. Embedded artifact: Golabz app/lab, a collaborative seesaw lab.</t>
  </si>
  <si>
    <t>Students are instructed to join a simulation and chat app using a assigned number. Embedded artifacts include the Golabz app/lab and an image file (image/png).</t>
  </si>
  <si>
    <t>Students use Golabz app/lab for collaborative problem-solving with a seesaw simulation.</t>
  </si>
  <si>
    <t>No task descriptions for Items 1 and 2; Item 3 asks about balancing a seesaw with 3 objects. Embedded artifacts include images and Golabz apps.</t>
  </si>
  <si>
    <t>Students received tasks with descriptions and used Golabz apps like SpeakUp and Input Box for interactive discussions and note-taking.</t>
  </si>
  <si>
    <t>Students balance a seesaw with 3 objects and describe how. Embedded artifacts include a note-taking app, Golabz.</t>
  </si>
  <si>
    <t>Students were given task descriptions with no artifacts embedded, except for Item 3 which described photosynthesis.</t>
  </si>
  <si>
    <t>Students are introduced to photosynthesis. Embedded artifacts include no item for Item1 and Item2, but an image/jpeg file for Item3.</t>
  </si>
  <si>
    <t>Instructions summarize plant needs and photosynthesis; artifacts include a JPEG image.</t>
  </si>
  <si>
    <t>Students are given tasks and quizzes on carbon dioxide, water, minerals, and photosynthesis, with some items including images or interactive quiz apps.</t>
  </si>
  <si>
    <t>Students take a quiz on aquatic plant photosynthesis, with single-response questions, and later explore light and seasonal effects on aquarium plants using an interactive tool, possibly the Golabz app.</t>
  </si>
  <si>
    <t>Students received tasks with varying descriptions and artifacts, including a quiz app for interactive question creation.</t>
  </si>
  <si>
    <t>Students explore photosynthesis in aquarium plants. Embedded artifacts include no items, except an image/gif in Item 3.</t>
  </si>
  <si>
    <t>Students have no task for Items 1-2. Item 2 has a GIF image. Item 3 requires answering questions based on a video clip with no embedded artifact.</t>
  </si>
  <si>
    <t>Students received varying instructions: look at a video clip, no task, or use an app. Embedded artifacts include GIF images and a quiz app.</t>
  </si>
  <si>
    <t>Students were instructed to watch a video, collaborate on a problem, and answer questions. Embedded artifacts include the Golabz quiz app/lab with interactive question editing features.</t>
  </si>
  <si>
    <t>Students receive task descriptions and interact with embedded artifacts, including a quiz app and simulation/chat application.</t>
  </si>
  <si>
    <t>Students collaborate on a task with 3 parts: simulation, chat app, and answering questions about photosynthesis. Embedded artifact is the Golabz app/lab for collaborative problem-solving.</t>
  </si>
  <si>
    <t>Students join simulation and chat app using assigned numbers. Embedded artifacts include Golabz lab and a PNG image.</t>
  </si>
  <si>
    <t>Students use Golabz app/lab for collaborative problem-solving, controlling variables in a simulation, and communicating via SpeakUp app.</t>
  </si>
  <si>
    <t>Students received no task descriptions for Items 1 and 2, but Item 2 included a SpeakUp app description. Item 3 had a "QUESTIONS" task with no embedded artifact.</t>
  </si>
  <si>
    <t>Students received tasks with varying instructions and embedded artifacts, including Golabz apps for discussions and note-taking.</t>
  </si>
  <si>
    <t>Students answer questions on photosynthesis dependence on light and season, using a note-taking app with optional collaboration mode.</t>
  </si>
  <si>
    <t>Students investigate photosynthesis in aquarium plants, taking notes via Golabz app, and reflect on findings after completing experiments.</t>
  </si>
  <si>
    <t>Students investigate seasonal effects on photosynthesis, using a note-taking app, and then reflect on their experiments.</t>
  </si>
  <si>
    <t>Students were instructed to complete experiments, answer questions, and reflect. No artifacts were embedded in any items.</t>
  </si>
  <si>
    <t>Students were given tasks with no or minimal instructions and some had access to Golabz app/lab for note-taking and collaboration.</t>
  </si>
  <si>
    <t>Students answer questions about collaborative experience. Embedded artifacts include a note-taking app with optional collaboration mode.</t>
  </si>
  <si>
    <t>Students answer two reflective questions about collaborative work and then proceed to the "Predict" phase. The Golabz app/lab is used for note-taking and collaboration.</t>
  </si>
  <si>
    <t>Students were instructed on collaborative tasks and using the Golabz app/lab for note-taking, with an option to enable collaboration mode.</t>
  </si>
  <si>
    <t>Students are instructed to answer questions before proceeding to the next phase, with no artifacts embedded in any items.</t>
  </si>
  <si>
    <t>Students received varying instructions: completing a lesson, answering questions, or no task given. Artifacts included a quiz app description, but mostly "no artifact embedded".</t>
  </si>
  <si>
    <t>Students complete tasks and experiments with interactive tools, including quizzes and simulations, to test hypotheses and learn about topics like photosynthesis.</t>
  </si>
  <si>
    <t>Students received tasks and used embedded artifacts like Golabz apps for quizzes and hypothesis formulation with interactive tools.</t>
  </si>
  <si>
    <t>Students predict how photosynthesis depends on temperature, then investigate using a scratchpad tool to formulate hypotheses. The Golabz app/lab's Hypothesis Scratchpad is an embedded artifact.</t>
  </si>
  <si>
    <t>Students use the Hypothesis Scratchpad tool to formulate hypotheses, then click "Investigate" after making predictions.</t>
  </si>
  <si>
    <t>Students are instructed to test hypotheses, conduct experiments, and record observations. No artifacts are embedded.</t>
  </si>
  <si>
    <t>Students test hypotheses on photosynthesis via simulation, recording results. Embedded artifacts include a Golabz app/lab viewer displaying various tools.</t>
  </si>
  <si>
    <t>Students test hypotheses on light intensity and temperature's effect on photosynthesis, recording results using the "Observation" tool, with embedded Golabz app/labs for experimentation.</t>
  </si>
  <si>
    <t>Students received task descriptions and used Golabz app/lab with various tools, such as concept mapper and observation tool.</t>
  </si>
  <si>
    <t>Students are instructed to conduct experiments and record observations; embedded artifacts include Golabz labs and observation tools.</t>
  </si>
  <si>
    <t>Students conduct experiments, record results using the Observation tool, and review data to make a conclusion. Embedded artifacts include the Golabz app/lab's Observation tool.</t>
  </si>
  <si>
    <t>Students are given tasks and tools like Golabz app to record observations, analyze data, and draw conclusions, with optional collaboration mode.</t>
  </si>
  <si>
    <t>Students are instructed to conclude their hypothesis investigation, adding observations and stating a final conclusion, with no artifacts embedded in any items.</t>
  </si>
  <si>
    <t>Students were given a conclusion task with instructions to add observations and state their final conclusion, using embedded tools like the Conclusion tool and Golabz app/lab.</t>
  </si>
  <si>
    <t>Students write a final conclusion using the Conclusion tool, adding observations and explaining hypothesis acceptance or rejection. Embedded artifacts include the Golabz app/lab for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</si>
</sst>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sz val="12"/>
      <color indexed="8"/>
      <name val="Arial"/>
      <family val="2"/>
    </font>
    <font>
      <b/>
      <sz val="8"/>
      <color indexed="8"/>
      <name val="Arial"/>
      <family val="2"/>
    </font>
    <font>
      <sz val="9"/>
      <color indexed="11"/>
      <name val="Arial"/>
      <family val="2"/>
    </font>
    <font>
      <b/>
      <sz val="9"/>
      <color indexed="11"/>
      <name val="Arial"/>
      <family val="2"/>
    </font>
    <font>
      <b/>
      <sz val="9"/>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0" fontId="3" fillId="0" borderId="0" xfId="1"/>
    <xf numFmtId="49" fontId="8" fillId="5" borderId="0" xfId="1" applyNumberFormat="1" applyFont="1" applyFill="1"/>
    <xf numFmtId="0" fontId="3" fillId="5" borderId="0" xfId="1" applyFill="1"/>
    <xf numFmtId="0" fontId="7"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7" fillId="5" borderId="0" xfId="1" applyFont="1" applyFill="1" applyAlignment="1">
      <alignment wrapText="1"/>
    </xf>
    <xf numFmtId="0" fontId="6" fillId="5" borderId="0" xfId="1" applyFont="1" applyFill="1"/>
    <xf numFmtId="49" fontId="5"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4"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1" customWidth="1"/>
    <col min="2" max="2" width="87.1640625" style="11" customWidth="1"/>
    <col min="3" max="3" width="225.6640625" style="11" customWidth="1"/>
    <col min="4" max="6" width="10.83203125" style="11" customWidth="1"/>
    <col min="7" max="7" width="30" style="11" customWidth="1"/>
    <col min="8" max="13" width="10.83203125" style="11" customWidth="1"/>
    <col min="14" max="16384" width="10.83203125" style="11"/>
  </cols>
  <sheetData>
    <row r="1" spans="1:7" ht="17" customHeight="1" x14ac:dyDescent="0.2">
      <c r="A1" s="12" t="s">
        <v>0</v>
      </c>
      <c r="B1" s="12" t="s">
        <v>1</v>
      </c>
      <c r="C1" s="12" t="s">
        <v>2</v>
      </c>
      <c r="D1" s="13"/>
      <c r="E1" s="13"/>
      <c r="F1" s="13"/>
      <c r="G1" s="13"/>
    </row>
    <row r="2" spans="1:7" ht="255" customHeight="1" x14ac:dyDescent="0.2">
      <c r="A2" s="14"/>
      <c r="B2" s="15"/>
      <c r="C2" s="16"/>
      <c r="D2" s="17"/>
      <c r="E2" s="17"/>
      <c r="F2" s="13"/>
      <c r="G2" s="13"/>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3"/>
      <c r="G6" s="13"/>
    </row>
    <row r="7" spans="1:7" ht="68" customHeight="1" x14ac:dyDescent="0.2">
      <c r="A7" s="22" t="s">
        <v>15</v>
      </c>
      <c r="B7" s="22" t="s">
        <v>16</v>
      </c>
      <c r="C7" s="22" t="s">
        <v>17</v>
      </c>
      <c r="D7" s="17"/>
      <c r="E7" s="17"/>
      <c r="F7" s="13"/>
      <c r="G7" s="13"/>
    </row>
    <row r="8" spans="1:7" ht="68" customHeight="1" x14ac:dyDescent="0.2">
      <c r="A8" s="22" t="s">
        <v>18</v>
      </c>
      <c r="B8" s="22" t="s">
        <v>19</v>
      </c>
      <c r="C8" s="22" t="s">
        <v>20</v>
      </c>
      <c r="D8" s="17"/>
      <c r="E8" s="17"/>
      <c r="F8" s="13"/>
      <c r="G8" s="13"/>
    </row>
    <row r="9" spans="1:7" ht="85" customHeight="1" x14ac:dyDescent="0.2">
      <c r="A9" s="22" t="s">
        <v>21</v>
      </c>
      <c r="B9" s="22" t="s">
        <v>22</v>
      </c>
      <c r="C9" s="22" t="s">
        <v>23</v>
      </c>
      <c r="D9" s="17"/>
      <c r="E9" s="17"/>
      <c r="F9" s="13"/>
      <c r="G9" s="13"/>
    </row>
    <row r="10" spans="1:7" ht="85" customHeight="1" x14ac:dyDescent="0.2">
      <c r="A10" s="22" t="s">
        <v>24</v>
      </c>
      <c r="B10" s="22" t="s">
        <v>25</v>
      </c>
      <c r="C10" s="22" t="s">
        <v>26</v>
      </c>
      <c r="D10" s="17"/>
      <c r="E10" s="17"/>
      <c r="F10" s="13"/>
      <c r="G10" s="13"/>
    </row>
    <row r="11" spans="1:7" ht="238" customHeight="1" x14ac:dyDescent="0.2">
      <c r="A11" s="23" t="s">
        <v>27</v>
      </c>
      <c r="B11" s="23" t="s">
        <v>28</v>
      </c>
      <c r="C11" s="24" t="s">
        <v>29</v>
      </c>
      <c r="D11" s="17"/>
      <c r="E11" s="17"/>
      <c r="F11" s="13"/>
      <c r="G11" s="13"/>
    </row>
    <row r="12" spans="1:7" ht="85" customHeight="1" x14ac:dyDescent="0.2">
      <c r="A12" s="23" t="s">
        <v>30</v>
      </c>
      <c r="B12" s="23" t="s">
        <v>31</v>
      </c>
      <c r="C12" s="23" t="s">
        <v>32</v>
      </c>
      <c r="D12" s="17"/>
      <c r="E12" s="17"/>
      <c r="F12" s="13"/>
      <c r="G12" s="13"/>
    </row>
    <row r="13" spans="1:7" ht="170" customHeight="1" x14ac:dyDescent="0.2">
      <c r="A13" s="23" t="s">
        <v>33</v>
      </c>
      <c r="B13" s="23" t="s">
        <v>34</v>
      </c>
      <c r="C13" s="23" t="s">
        <v>35</v>
      </c>
      <c r="D13" s="17"/>
      <c r="E13" s="17"/>
      <c r="F13" s="13"/>
      <c r="G13" s="13"/>
    </row>
    <row r="14" spans="1:7" ht="85" customHeight="1" x14ac:dyDescent="0.2">
      <c r="A14" s="23" t="s">
        <v>36</v>
      </c>
      <c r="B14" s="23" t="s">
        <v>37</v>
      </c>
      <c r="C14" s="23" t="s">
        <v>38</v>
      </c>
      <c r="D14" s="17"/>
      <c r="E14" s="17"/>
      <c r="F14" s="13"/>
      <c r="G14" s="13"/>
    </row>
    <row r="15" spans="1:7" ht="187" customHeight="1" x14ac:dyDescent="0.2">
      <c r="A15" s="23" t="s">
        <v>39</v>
      </c>
      <c r="B15" s="23" t="s">
        <v>40</v>
      </c>
      <c r="C15" s="23" t="s">
        <v>41</v>
      </c>
      <c r="D15" s="17"/>
      <c r="E15" s="17"/>
      <c r="F15" s="13"/>
      <c r="G15" s="13"/>
    </row>
    <row r="16" spans="1:7" ht="17" customHeight="1" x14ac:dyDescent="0.2">
      <c r="A16" s="17"/>
      <c r="B16" s="17"/>
      <c r="C16" s="17"/>
      <c r="D16" s="17"/>
      <c r="E16" s="17"/>
      <c r="F16" s="13"/>
      <c r="G16" s="13"/>
    </row>
    <row r="17" spans="1:7" ht="17" customHeight="1" x14ac:dyDescent="0.2">
      <c r="A17" s="17"/>
      <c r="B17" s="17"/>
      <c r="C17" s="17"/>
      <c r="D17" s="17"/>
      <c r="E17" s="17"/>
      <c r="F17" s="13"/>
      <c r="G17" s="13"/>
    </row>
    <row r="18" spans="1:7" ht="17" customHeight="1" x14ac:dyDescent="0.2">
      <c r="A18" s="17"/>
      <c r="B18" s="17"/>
      <c r="C18" s="17"/>
      <c r="D18" s="17"/>
      <c r="E18" s="17"/>
      <c r="F18" s="13"/>
      <c r="G18" s="13"/>
    </row>
    <row r="19" spans="1:7" ht="17" customHeight="1" x14ac:dyDescent="0.2">
      <c r="A19" s="17"/>
      <c r="B19" s="17"/>
      <c r="C19" s="17"/>
      <c r="D19" s="17"/>
      <c r="E19" s="17"/>
      <c r="F19" s="13"/>
      <c r="G19" s="13"/>
    </row>
    <row r="20" spans="1:7" ht="17" customHeight="1" x14ac:dyDescent="0.2">
      <c r="A20" s="17"/>
      <c r="B20" s="17"/>
      <c r="C20" s="17"/>
      <c r="D20" s="17"/>
      <c r="E20" s="17"/>
      <c r="F20" s="13"/>
      <c r="G20" s="13"/>
    </row>
    <row r="21" spans="1:7" ht="17" customHeight="1" x14ac:dyDescent="0.2">
      <c r="A21" s="17"/>
      <c r="B21" s="17"/>
      <c r="C21" s="17"/>
      <c r="D21" s="17"/>
      <c r="E21" s="17"/>
      <c r="F21" s="13"/>
      <c r="G21" s="13"/>
    </row>
    <row r="22" spans="1:7" ht="17" customHeight="1" x14ac:dyDescent="0.2">
      <c r="A22" s="17"/>
      <c r="B22" s="17"/>
      <c r="C22" s="17"/>
      <c r="D22" s="17"/>
      <c r="E22" s="17"/>
      <c r="F22" s="13"/>
      <c r="G22" s="13"/>
    </row>
    <row r="23" spans="1:7" ht="17" customHeight="1" x14ac:dyDescent="0.2">
      <c r="A23" s="17"/>
      <c r="B23" s="17"/>
      <c r="C23" s="17"/>
      <c r="D23" s="17"/>
      <c r="E23" s="17"/>
      <c r="F23" s="13"/>
      <c r="G23" s="13"/>
    </row>
    <row r="24" spans="1:7" ht="17" customHeight="1" x14ac:dyDescent="0.2">
      <c r="A24" s="17"/>
      <c r="B24" s="17"/>
      <c r="C24" s="17"/>
      <c r="D24" s="17"/>
      <c r="E24" s="17"/>
      <c r="F24" s="13"/>
      <c r="G24" s="13"/>
    </row>
    <row r="25" spans="1:7" ht="17" customHeight="1" x14ac:dyDescent="0.2">
      <c r="A25" s="17"/>
      <c r="B25" s="17"/>
      <c r="C25" s="17"/>
      <c r="D25" s="17"/>
      <c r="E25" s="17"/>
      <c r="F25" s="13"/>
      <c r="G25" s="13"/>
    </row>
    <row r="26" spans="1:7" ht="17" customHeight="1" x14ac:dyDescent="0.2">
      <c r="A26" s="17"/>
      <c r="B26" s="17"/>
      <c r="C26" s="17"/>
      <c r="D26" s="17"/>
      <c r="E26" s="17"/>
      <c r="F26" s="13"/>
      <c r="G26" s="13"/>
    </row>
    <row r="27" spans="1:7" ht="17" customHeight="1" x14ac:dyDescent="0.2">
      <c r="A27" s="17"/>
      <c r="B27" s="17"/>
      <c r="C27" s="17"/>
      <c r="D27" s="17"/>
      <c r="E27" s="17"/>
      <c r="F27" s="13"/>
      <c r="G27" s="13"/>
    </row>
    <row r="28" spans="1:7" ht="17" customHeight="1" x14ac:dyDescent="0.2">
      <c r="A28" s="17"/>
      <c r="B28" s="17"/>
      <c r="C28" s="17"/>
      <c r="D28" s="17"/>
      <c r="E28" s="17"/>
      <c r="F28" s="13"/>
      <c r="G28" s="13"/>
    </row>
    <row r="29" spans="1:7" ht="17" customHeight="1" x14ac:dyDescent="0.2">
      <c r="A29" s="17"/>
      <c r="B29" s="17"/>
      <c r="C29" s="17"/>
      <c r="D29" s="17"/>
      <c r="E29" s="17"/>
      <c r="F29" s="13"/>
      <c r="G29" s="13"/>
    </row>
    <row r="30" spans="1:7" ht="17" customHeight="1" x14ac:dyDescent="0.2">
      <c r="A30" s="17"/>
      <c r="B30" s="17"/>
      <c r="C30" s="17"/>
      <c r="D30" s="17"/>
      <c r="E30" s="17"/>
      <c r="F30" s="13"/>
      <c r="G30" s="13"/>
    </row>
    <row r="31" spans="1:7" ht="17" customHeight="1" x14ac:dyDescent="0.2">
      <c r="A31" s="17"/>
      <c r="B31" s="17"/>
      <c r="C31" s="17"/>
      <c r="D31" s="17"/>
      <c r="E31" s="17"/>
      <c r="F31" s="13"/>
      <c r="G31" s="13"/>
    </row>
    <row r="32" spans="1:7" ht="17" customHeight="1" x14ac:dyDescent="0.2">
      <c r="A32" s="17"/>
      <c r="B32" s="17"/>
      <c r="C32" s="17"/>
      <c r="D32" s="17"/>
      <c r="E32" s="17"/>
      <c r="F32" s="13"/>
      <c r="G32" s="13"/>
    </row>
    <row r="33" spans="1:7" ht="17" customHeight="1" x14ac:dyDescent="0.2">
      <c r="A33" s="17"/>
      <c r="B33" s="17"/>
      <c r="C33" s="17"/>
      <c r="D33" s="17"/>
      <c r="E33" s="17"/>
      <c r="F33" s="13"/>
      <c r="G33" s="13"/>
    </row>
    <row r="34" spans="1:7" ht="17" customHeight="1" x14ac:dyDescent="0.2">
      <c r="A34" s="17"/>
      <c r="B34" s="17"/>
      <c r="C34" s="17"/>
      <c r="D34" s="17"/>
      <c r="E34" s="17"/>
      <c r="F34" s="13"/>
      <c r="G34" s="13"/>
    </row>
    <row r="35" spans="1:7" ht="17" customHeight="1" x14ac:dyDescent="0.2">
      <c r="A35" s="17"/>
      <c r="B35" s="17"/>
      <c r="C35" s="17"/>
      <c r="D35" s="17"/>
      <c r="E35" s="17"/>
      <c r="F35" s="13"/>
      <c r="G35" s="13"/>
    </row>
    <row r="36" spans="1:7" ht="17" customHeight="1" x14ac:dyDescent="0.2">
      <c r="A36" s="17"/>
      <c r="B36" s="17"/>
      <c r="C36" s="17"/>
      <c r="D36" s="17"/>
      <c r="E36" s="17"/>
      <c r="F36" s="13"/>
      <c r="G36" s="13"/>
    </row>
    <row r="37" spans="1:7" ht="17" customHeight="1" x14ac:dyDescent="0.2">
      <c r="A37" s="17"/>
      <c r="B37" s="17"/>
      <c r="C37" s="17"/>
      <c r="D37" s="17"/>
      <c r="E37" s="17"/>
      <c r="F37" s="13"/>
      <c r="G37" s="13"/>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90"/>
  <sheetViews>
    <sheetView workbookViewId="0">
      <selection activeCell="C100" sqref="C100"/>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c r="G39" s="8">
        <v>0</v>
      </c>
      <c r="H39" s="8">
        <v>0</v>
      </c>
      <c r="I39" s="8">
        <v>0</v>
      </c>
      <c r="J39" s="8">
        <v>0</v>
      </c>
      <c r="K39" s="9">
        <v>0</v>
      </c>
      <c r="L39" s="9">
        <v>0</v>
      </c>
      <c r="M39" s="9">
        <v>0</v>
      </c>
      <c r="N39" s="9">
        <v>0</v>
      </c>
      <c r="O39" s="10">
        <v>0</v>
      </c>
      <c r="P39" s="10">
        <v>0</v>
      </c>
      <c r="Q39" s="10">
        <v>0</v>
      </c>
      <c r="R39" s="10">
        <v>0</v>
      </c>
      <c r="S39" s="10">
        <v>0</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c r="G40" s="8">
        <v>0</v>
      </c>
      <c r="H40" s="8">
        <v>0</v>
      </c>
      <c r="I40" s="8">
        <v>0</v>
      </c>
      <c r="J40" s="8">
        <v>0</v>
      </c>
      <c r="K40" s="9">
        <v>0</v>
      </c>
      <c r="L40" s="9">
        <v>0</v>
      </c>
      <c r="M40" s="9">
        <v>0</v>
      </c>
      <c r="N40" s="9">
        <v>0</v>
      </c>
      <c r="O40" s="10">
        <v>0</v>
      </c>
      <c r="P40" s="10">
        <v>0</v>
      </c>
      <c r="Q40" s="10">
        <v>0</v>
      </c>
      <c r="R40" s="10">
        <v>0</v>
      </c>
      <c r="S40" s="10">
        <v>0</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c r="G41" s="8">
        <v>0</v>
      </c>
      <c r="H41" s="8">
        <v>0</v>
      </c>
      <c r="I41" s="8">
        <v>1</v>
      </c>
      <c r="J41" s="8">
        <v>0</v>
      </c>
      <c r="K41" s="9">
        <v>0</v>
      </c>
      <c r="L41" s="9">
        <v>1</v>
      </c>
      <c r="M41" s="9">
        <v>0</v>
      </c>
      <c r="N41" s="9">
        <v>0</v>
      </c>
      <c r="O41" s="10">
        <v>0</v>
      </c>
      <c r="P41" s="10">
        <v>1</v>
      </c>
      <c r="Q41" s="10">
        <v>0</v>
      </c>
      <c r="R41" s="10">
        <v>0</v>
      </c>
      <c r="S41" s="10">
        <v>0</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c r="G42" s="8">
        <v>0</v>
      </c>
      <c r="H42" s="8">
        <v>0</v>
      </c>
      <c r="I42" s="8">
        <v>1</v>
      </c>
      <c r="J42" s="8">
        <v>0</v>
      </c>
      <c r="K42" s="9">
        <v>0</v>
      </c>
      <c r="L42" s="9">
        <v>1</v>
      </c>
      <c r="M42" s="9">
        <v>0</v>
      </c>
      <c r="N42" s="9">
        <v>0</v>
      </c>
      <c r="O42" s="10">
        <v>0</v>
      </c>
      <c r="P42" s="10">
        <v>1</v>
      </c>
      <c r="Q42" s="10">
        <v>0</v>
      </c>
      <c r="R42" s="10">
        <v>0</v>
      </c>
      <c r="S42" s="10">
        <v>0</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c r="G43" s="8">
        <v>0</v>
      </c>
      <c r="H43" s="8">
        <v>0</v>
      </c>
      <c r="I43" s="8">
        <v>0</v>
      </c>
      <c r="J43" s="8">
        <v>1</v>
      </c>
      <c r="K43" s="9">
        <v>0</v>
      </c>
      <c r="L43" s="9">
        <v>0</v>
      </c>
      <c r="M43" s="9">
        <v>0</v>
      </c>
      <c r="N43" s="9">
        <v>1</v>
      </c>
      <c r="O43" s="10">
        <v>0</v>
      </c>
      <c r="P43" s="10">
        <v>0</v>
      </c>
      <c r="Q43" s="10">
        <v>1</v>
      </c>
      <c r="R43" s="10">
        <v>0</v>
      </c>
      <c r="S43" s="10">
        <v>1</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c r="G44" s="8">
        <v>0</v>
      </c>
      <c r="H44" s="8">
        <v>0</v>
      </c>
      <c r="I44" s="8">
        <v>0</v>
      </c>
      <c r="J44" s="8">
        <v>1</v>
      </c>
      <c r="K44" s="9">
        <v>0</v>
      </c>
      <c r="L44" s="9">
        <v>0</v>
      </c>
      <c r="M44" s="9">
        <v>1</v>
      </c>
      <c r="N44" s="9">
        <v>0</v>
      </c>
      <c r="O44" s="10">
        <v>0</v>
      </c>
      <c r="P44" s="10">
        <v>0</v>
      </c>
      <c r="Q44" s="10">
        <v>1</v>
      </c>
      <c r="R44" s="10">
        <v>0</v>
      </c>
      <c r="S44" s="10">
        <v>1</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c r="G45" s="8">
        <v>0</v>
      </c>
      <c r="H45" s="8">
        <v>0</v>
      </c>
      <c r="I45" s="8">
        <v>0</v>
      </c>
      <c r="J45" s="8">
        <v>1</v>
      </c>
      <c r="K45" s="9">
        <v>0</v>
      </c>
      <c r="L45" s="9">
        <v>0</v>
      </c>
      <c r="M45" s="9">
        <v>1</v>
      </c>
      <c r="N45" s="9">
        <v>0</v>
      </c>
      <c r="O45" s="10">
        <v>0</v>
      </c>
      <c r="P45" s="10">
        <v>0</v>
      </c>
      <c r="Q45" s="10">
        <v>1</v>
      </c>
      <c r="R45" s="10">
        <v>0</v>
      </c>
      <c r="S45" s="10">
        <v>1</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c r="G46" s="8">
        <v>0</v>
      </c>
      <c r="H46" s="8">
        <v>0</v>
      </c>
      <c r="I46" s="8">
        <v>0</v>
      </c>
      <c r="J46" s="8">
        <v>0</v>
      </c>
      <c r="K46" s="9">
        <v>0</v>
      </c>
      <c r="L46" s="9">
        <v>0</v>
      </c>
      <c r="M46" s="9">
        <v>0</v>
      </c>
      <c r="N46" s="9">
        <v>0</v>
      </c>
      <c r="O46" s="10">
        <v>0</v>
      </c>
      <c r="P46" s="10">
        <v>0</v>
      </c>
      <c r="Q46" s="10">
        <v>0</v>
      </c>
      <c r="R46" s="10">
        <v>0</v>
      </c>
      <c r="S46" s="10">
        <v>0</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c r="G47" s="8">
        <v>0</v>
      </c>
      <c r="H47" s="8">
        <v>0</v>
      </c>
      <c r="I47" s="8">
        <v>0</v>
      </c>
      <c r="J47" s="8">
        <v>1</v>
      </c>
      <c r="K47" s="9">
        <v>0</v>
      </c>
      <c r="L47" s="9">
        <v>0</v>
      </c>
      <c r="M47" s="9">
        <v>1</v>
      </c>
      <c r="N47" s="9">
        <v>0</v>
      </c>
      <c r="O47" s="10">
        <v>0</v>
      </c>
      <c r="P47" s="10">
        <v>0</v>
      </c>
      <c r="Q47" s="10">
        <v>0</v>
      </c>
      <c r="R47" s="10">
        <v>0</v>
      </c>
      <c r="S47" s="10">
        <v>1</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c r="G48" s="8">
        <v>0</v>
      </c>
      <c r="H48" s="8">
        <v>0</v>
      </c>
      <c r="I48" s="8">
        <v>1</v>
      </c>
      <c r="J48" s="8">
        <v>0</v>
      </c>
      <c r="K48" s="9">
        <v>0</v>
      </c>
      <c r="L48" s="9">
        <v>1</v>
      </c>
      <c r="M48" s="9">
        <v>0</v>
      </c>
      <c r="N48" s="9">
        <v>0</v>
      </c>
      <c r="O48" s="10">
        <v>0</v>
      </c>
      <c r="P48" s="10">
        <v>0</v>
      </c>
      <c r="Q48" s="10">
        <v>0</v>
      </c>
      <c r="R48" s="10">
        <v>1</v>
      </c>
      <c r="S48" s="10">
        <v>0</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c r="G49" s="8">
        <v>0</v>
      </c>
      <c r="H49" s="8">
        <v>0</v>
      </c>
      <c r="I49" s="8">
        <v>0</v>
      </c>
      <c r="J49" s="8">
        <v>0</v>
      </c>
      <c r="K49" s="9">
        <v>0</v>
      </c>
      <c r="L49" s="9">
        <v>0</v>
      </c>
      <c r="M49" s="9">
        <v>0</v>
      </c>
      <c r="N49" s="9">
        <v>0</v>
      </c>
      <c r="O49" s="10">
        <v>0</v>
      </c>
      <c r="P49" s="10">
        <v>0</v>
      </c>
      <c r="Q49" s="10">
        <v>0</v>
      </c>
      <c r="R49" s="10">
        <v>0</v>
      </c>
      <c r="S49" s="10">
        <v>0</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c r="G50" s="8">
        <v>0</v>
      </c>
      <c r="H50" s="8">
        <v>0</v>
      </c>
      <c r="I50" s="8">
        <v>0</v>
      </c>
      <c r="J50" s="8">
        <v>0</v>
      </c>
      <c r="K50" s="9">
        <v>0</v>
      </c>
      <c r="L50" s="9">
        <v>0</v>
      </c>
      <c r="M50" s="9">
        <v>0</v>
      </c>
      <c r="N50" s="9">
        <v>0</v>
      </c>
      <c r="O50" s="10">
        <v>0</v>
      </c>
      <c r="P50" s="10">
        <v>0</v>
      </c>
      <c r="Q50" s="10">
        <v>0</v>
      </c>
      <c r="R50" s="10">
        <v>0</v>
      </c>
      <c r="S50" s="10">
        <v>0</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c r="G51" s="8">
        <v>1</v>
      </c>
      <c r="H51" s="8">
        <v>0</v>
      </c>
      <c r="I51" s="8">
        <v>0</v>
      </c>
      <c r="J51" s="8">
        <v>0</v>
      </c>
      <c r="K51" s="9">
        <v>1</v>
      </c>
      <c r="L51" s="9">
        <v>0</v>
      </c>
      <c r="M51" s="9">
        <v>0</v>
      </c>
      <c r="N51" s="9">
        <v>0</v>
      </c>
      <c r="O51" s="10">
        <v>1</v>
      </c>
      <c r="P51" s="10">
        <v>0</v>
      </c>
      <c r="Q51" s="10">
        <v>0</v>
      </c>
      <c r="R51" s="10">
        <v>0</v>
      </c>
      <c r="S51" s="10">
        <v>0</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c r="G52" s="8">
        <v>0</v>
      </c>
      <c r="H52" s="8">
        <v>0</v>
      </c>
      <c r="I52" s="8">
        <v>0</v>
      </c>
      <c r="J52" s="8">
        <v>0</v>
      </c>
      <c r="K52" s="9">
        <v>0</v>
      </c>
      <c r="L52" s="9">
        <v>0</v>
      </c>
      <c r="M52" s="9">
        <v>0</v>
      </c>
      <c r="N52" s="9">
        <v>0</v>
      </c>
      <c r="O52" s="10">
        <v>0</v>
      </c>
      <c r="P52" s="10">
        <v>0</v>
      </c>
      <c r="Q52" s="10">
        <v>0</v>
      </c>
      <c r="R52" s="10">
        <v>0</v>
      </c>
      <c r="S52" s="10">
        <v>0</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c r="G53" s="8">
        <v>0</v>
      </c>
      <c r="H53" s="8">
        <v>0</v>
      </c>
      <c r="I53" s="8">
        <v>1</v>
      </c>
      <c r="J53" s="8">
        <v>0</v>
      </c>
      <c r="K53" s="9">
        <v>0</v>
      </c>
      <c r="L53" s="9">
        <v>1</v>
      </c>
      <c r="M53" s="9">
        <v>0</v>
      </c>
      <c r="N53" s="9">
        <v>0</v>
      </c>
      <c r="O53" s="10">
        <v>1</v>
      </c>
      <c r="P53" s="10">
        <v>0</v>
      </c>
      <c r="Q53" s="10">
        <v>0</v>
      </c>
      <c r="R53" s="10">
        <v>0</v>
      </c>
      <c r="S53" s="10">
        <v>0</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c r="G54" s="8">
        <v>0</v>
      </c>
      <c r="H54" s="8">
        <v>0</v>
      </c>
      <c r="I54" s="8">
        <v>0</v>
      </c>
      <c r="J54" s="8">
        <v>1</v>
      </c>
      <c r="K54" s="9">
        <v>0</v>
      </c>
      <c r="L54" s="9">
        <v>1</v>
      </c>
      <c r="M54" s="9">
        <v>0</v>
      </c>
      <c r="N54" s="9">
        <v>0</v>
      </c>
      <c r="O54" s="10">
        <v>0</v>
      </c>
      <c r="P54" s="10">
        <v>0</v>
      </c>
      <c r="Q54" s="10">
        <v>0</v>
      </c>
      <c r="R54" s="10">
        <v>0</v>
      </c>
      <c r="S54" s="10">
        <v>1</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c r="G55" s="8">
        <v>0</v>
      </c>
      <c r="H55" s="8">
        <v>1</v>
      </c>
      <c r="I55" s="8">
        <v>0</v>
      </c>
      <c r="J55" s="8">
        <v>0</v>
      </c>
      <c r="K55" s="9">
        <v>1</v>
      </c>
      <c r="L55" s="9">
        <v>0</v>
      </c>
      <c r="M55" s="9">
        <v>0</v>
      </c>
      <c r="N55" s="9">
        <v>0</v>
      </c>
      <c r="O55" s="10">
        <v>0</v>
      </c>
      <c r="P55" s="10">
        <v>0</v>
      </c>
      <c r="Q55" s="10">
        <v>1</v>
      </c>
      <c r="R55" s="10">
        <v>0</v>
      </c>
      <c r="S55" s="10">
        <v>0</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c r="G56" s="8">
        <v>0</v>
      </c>
      <c r="H56" s="8">
        <v>0</v>
      </c>
      <c r="I56" s="8">
        <v>0</v>
      </c>
      <c r="J56" s="8">
        <v>0</v>
      </c>
      <c r="K56" s="9">
        <v>0</v>
      </c>
      <c r="L56" s="9">
        <v>0</v>
      </c>
      <c r="M56" s="9">
        <v>0</v>
      </c>
      <c r="N56" s="9">
        <v>0</v>
      </c>
      <c r="O56" s="10">
        <v>0</v>
      </c>
      <c r="P56" s="10">
        <v>0</v>
      </c>
      <c r="Q56" s="10">
        <v>0</v>
      </c>
      <c r="R56" s="10">
        <v>0</v>
      </c>
      <c r="S56" s="10">
        <v>0</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c r="G57" s="8">
        <v>0</v>
      </c>
      <c r="H57" s="8">
        <v>0</v>
      </c>
      <c r="I57" s="8">
        <v>0</v>
      </c>
      <c r="J57" s="8">
        <v>0</v>
      </c>
      <c r="K57" s="9">
        <v>0</v>
      </c>
      <c r="L57" s="9">
        <v>0</v>
      </c>
      <c r="M57" s="9">
        <v>0</v>
      </c>
      <c r="N57" s="9">
        <v>0</v>
      </c>
      <c r="O57" s="10">
        <v>0</v>
      </c>
      <c r="P57" s="10">
        <v>0</v>
      </c>
      <c r="Q57" s="10">
        <v>0</v>
      </c>
      <c r="R57" s="10">
        <v>0</v>
      </c>
      <c r="S57" s="10">
        <v>0</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c r="G58" s="8">
        <v>0</v>
      </c>
      <c r="H58" s="8">
        <v>0</v>
      </c>
      <c r="I58" s="8">
        <v>1</v>
      </c>
      <c r="J58" s="8">
        <v>0</v>
      </c>
      <c r="K58" s="9">
        <v>0</v>
      </c>
      <c r="L58" s="9">
        <v>1</v>
      </c>
      <c r="M58" s="9">
        <v>0</v>
      </c>
      <c r="N58" s="9">
        <v>0</v>
      </c>
      <c r="O58" s="10">
        <v>1</v>
      </c>
      <c r="P58" s="10">
        <v>0</v>
      </c>
      <c r="Q58" s="10">
        <v>0</v>
      </c>
      <c r="R58" s="10">
        <v>0</v>
      </c>
      <c r="S58" s="10">
        <v>0</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c r="G59" s="8">
        <v>0</v>
      </c>
      <c r="H59" s="8">
        <v>0</v>
      </c>
      <c r="I59" s="8">
        <v>0</v>
      </c>
      <c r="J59" s="8">
        <v>1</v>
      </c>
      <c r="K59" s="9">
        <v>0</v>
      </c>
      <c r="L59" s="9">
        <v>1</v>
      </c>
      <c r="M59" s="9">
        <v>0</v>
      </c>
      <c r="N59" s="9">
        <v>0</v>
      </c>
      <c r="O59" s="10">
        <v>0</v>
      </c>
      <c r="P59" s="10">
        <v>0</v>
      </c>
      <c r="Q59" s="10">
        <v>0</v>
      </c>
      <c r="R59" s="10">
        <v>0</v>
      </c>
      <c r="S59" s="10">
        <v>1</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c r="G60" s="8">
        <v>0</v>
      </c>
      <c r="H60" s="8">
        <v>0</v>
      </c>
      <c r="I60" s="8">
        <v>0</v>
      </c>
      <c r="J60" s="8">
        <v>1</v>
      </c>
      <c r="K60" s="9">
        <v>0</v>
      </c>
      <c r="L60" s="9">
        <v>0</v>
      </c>
      <c r="M60" s="9">
        <v>0</v>
      </c>
      <c r="N60" s="9">
        <v>1</v>
      </c>
      <c r="O60" s="10">
        <v>0</v>
      </c>
      <c r="P60" s="10">
        <v>0</v>
      </c>
      <c r="Q60" s="10">
        <v>1</v>
      </c>
      <c r="R60" s="10">
        <v>0</v>
      </c>
      <c r="S60" s="10">
        <v>1</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c r="G61" s="8">
        <v>0</v>
      </c>
      <c r="H61" s="8">
        <v>1</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c r="G62" s="8">
        <v>0</v>
      </c>
      <c r="H62" s="8">
        <v>0</v>
      </c>
      <c r="I62" s="8">
        <v>0</v>
      </c>
      <c r="J62" s="8">
        <v>1</v>
      </c>
      <c r="K62" s="9">
        <v>0</v>
      </c>
      <c r="L62" s="9">
        <v>0</v>
      </c>
      <c r="M62" s="9">
        <v>1</v>
      </c>
      <c r="N62" s="9">
        <v>0</v>
      </c>
      <c r="O62" s="10">
        <v>0</v>
      </c>
      <c r="P62" s="10">
        <v>0</v>
      </c>
      <c r="Q62" s="10">
        <v>1</v>
      </c>
      <c r="R62" s="10">
        <v>0</v>
      </c>
      <c r="S62" s="10">
        <v>1</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c r="G63" s="8">
        <v>0</v>
      </c>
      <c r="H63" s="8">
        <v>0</v>
      </c>
      <c r="I63" s="8">
        <v>0</v>
      </c>
      <c r="J63" s="8">
        <v>0</v>
      </c>
      <c r="K63" s="9">
        <v>0</v>
      </c>
      <c r="L63" s="9">
        <v>0</v>
      </c>
      <c r="M63" s="9">
        <v>0</v>
      </c>
      <c r="N63" s="9">
        <v>0</v>
      </c>
      <c r="O63" s="10">
        <v>0</v>
      </c>
      <c r="P63" s="10">
        <v>0</v>
      </c>
      <c r="Q63" s="10">
        <v>0</v>
      </c>
      <c r="R63" s="10">
        <v>0</v>
      </c>
      <c r="S63" s="10">
        <v>0</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c r="G64" s="8">
        <v>0</v>
      </c>
      <c r="H64" s="8">
        <v>0</v>
      </c>
      <c r="I64" s="8">
        <v>0</v>
      </c>
      <c r="J64" s="8">
        <v>1</v>
      </c>
      <c r="K64" s="9">
        <v>0</v>
      </c>
      <c r="L64" s="9">
        <v>0</v>
      </c>
      <c r="M64" s="9">
        <v>1</v>
      </c>
      <c r="N64" s="9">
        <v>0</v>
      </c>
      <c r="O64" s="10">
        <v>0</v>
      </c>
      <c r="P64" s="10">
        <v>0</v>
      </c>
      <c r="Q64" s="10">
        <v>0</v>
      </c>
      <c r="R64" s="10">
        <v>0</v>
      </c>
      <c r="S64" s="10">
        <v>1</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c r="G65" s="8">
        <v>0</v>
      </c>
      <c r="H65" s="8">
        <v>0</v>
      </c>
      <c r="I65" s="8">
        <v>0</v>
      </c>
      <c r="J65" s="8">
        <v>0</v>
      </c>
      <c r="K65" s="9">
        <v>0</v>
      </c>
      <c r="L65" s="9">
        <v>0</v>
      </c>
      <c r="M65" s="9">
        <v>0</v>
      </c>
      <c r="N65" s="9">
        <v>0</v>
      </c>
      <c r="O65" s="10">
        <v>0</v>
      </c>
      <c r="P65" s="10">
        <v>0</v>
      </c>
      <c r="Q65" s="10">
        <v>0</v>
      </c>
      <c r="R65" s="10">
        <v>0</v>
      </c>
      <c r="S65" s="10">
        <v>0</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c r="G66" s="8">
        <v>0</v>
      </c>
      <c r="H66" s="8">
        <v>0</v>
      </c>
      <c r="I66" s="8">
        <v>1</v>
      </c>
      <c r="J66" s="8">
        <v>0</v>
      </c>
      <c r="K66" s="9">
        <v>0</v>
      </c>
      <c r="L66" s="9">
        <v>1</v>
      </c>
      <c r="M66" s="9">
        <v>0</v>
      </c>
      <c r="N66" s="9">
        <v>0</v>
      </c>
      <c r="O66" s="10">
        <v>0</v>
      </c>
      <c r="P66" s="10">
        <v>0</v>
      </c>
      <c r="Q66" s="10">
        <v>0</v>
      </c>
      <c r="R66" s="10">
        <v>1</v>
      </c>
      <c r="S66" s="10">
        <v>0</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c r="G67" s="8">
        <v>0</v>
      </c>
      <c r="H67" s="8">
        <v>0</v>
      </c>
      <c r="I67" s="8">
        <v>1</v>
      </c>
      <c r="J67" s="8">
        <v>0</v>
      </c>
      <c r="K67" s="9">
        <v>0</v>
      </c>
      <c r="L67" s="9">
        <v>1</v>
      </c>
      <c r="M67" s="9">
        <v>0</v>
      </c>
      <c r="N67" s="9">
        <v>0</v>
      </c>
      <c r="O67" s="10">
        <v>0</v>
      </c>
      <c r="P67" s="10">
        <v>0</v>
      </c>
      <c r="Q67" s="10">
        <v>0</v>
      </c>
      <c r="R67" s="10">
        <v>1</v>
      </c>
      <c r="S67" s="10">
        <v>0</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c r="G68" s="8">
        <v>0</v>
      </c>
      <c r="H68" s="8">
        <v>0</v>
      </c>
      <c r="I68" s="8">
        <v>0</v>
      </c>
      <c r="J68" s="8">
        <v>0</v>
      </c>
      <c r="K68" s="9">
        <v>0</v>
      </c>
      <c r="L68" s="9">
        <v>0</v>
      </c>
      <c r="M68" s="9">
        <v>0</v>
      </c>
      <c r="N68" s="9">
        <v>0</v>
      </c>
      <c r="O68" s="10">
        <v>0</v>
      </c>
      <c r="P68" s="10">
        <v>0</v>
      </c>
      <c r="Q68" s="10">
        <v>0</v>
      </c>
      <c r="R68" s="10">
        <v>0</v>
      </c>
      <c r="S68" s="10">
        <v>0</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c r="G69" s="8">
        <v>0</v>
      </c>
      <c r="H69" s="8">
        <v>0</v>
      </c>
      <c r="I69" s="8">
        <v>0</v>
      </c>
      <c r="J69" s="8">
        <v>0</v>
      </c>
      <c r="K69" s="9">
        <v>0</v>
      </c>
      <c r="L69" s="9">
        <v>0</v>
      </c>
      <c r="M69" s="9">
        <v>0</v>
      </c>
      <c r="N69" s="9">
        <v>0</v>
      </c>
      <c r="O69" s="10">
        <v>0</v>
      </c>
      <c r="P69" s="10">
        <v>0</v>
      </c>
      <c r="Q69" s="10">
        <v>0</v>
      </c>
      <c r="R69" s="10">
        <v>0</v>
      </c>
      <c r="S69" s="10">
        <v>0</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c r="G70" s="8">
        <v>0</v>
      </c>
      <c r="H70" s="8">
        <v>0</v>
      </c>
      <c r="I70" s="8">
        <v>1</v>
      </c>
      <c r="J70" s="8">
        <v>0</v>
      </c>
      <c r="K70" s="9">
        <v>0</v>
      </c>
      <c r="L70" s="9">
        <v>1</v>
      </c>
      <c r="M70" s="9">
        <v>0</v>
      </c>
      <c r="N70" s="9">
        <v>0</v>
      </c>
      <c r="O70" s="10">
        <v>0</v>
      </c>
      <c r="P70" s="10">
        <v>0</v>
      </c>
      <c r="Q70" s="10">
        <v>0</v>
      </c>
      <c r="R70" s="10">
        <v>0</v>
      </c>
      <c r="S70" s="10">
        <v>1</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c r="G71" s="8">
        <v>0</v>
      </c>
      <c r="H71" s="8">
        <v>0</v>
      </c>
      <c r="I71" s="8">
        <v>1</v>
      </c>
      <c r="J71" s="8">
        <v>0</v>
      </c>
      <c r="K71" s="9">
        <v>0</v>
      </c>
      <c r="L71" s="9">
        <v>1</v>
      </c>
      <c r="M71" s="9">
        <v>0</v>
      </c>
      <c r="N71" s="9">
        <v>0</v>
      </c>
      <c r="O71" s="10">
        <v>0</v>
      </c>
      <c r="P71" s="10">
        <v>0</v>
      </c>
      <c r="Q71" s="10">
        <v>0</v>
      </c>
      <c r="R71" s="10">
        <v>0</v>
      </c>
      <c r="S71" s="10">
        <v>1</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c r="G72" s="8">
        <v>0</v>
      </c>
      <c r="H72" s="8">
        <v>0</v>
      </c>
      <c r="I72" s="8">
        <v>1</v>
      </c>
      <c r="J72" s="8">
        <v>0</v>
      </c>
      <c r="K72" s="9">
        <v>0</v>
      </c>
      <c r="L72" s="9">
        <v>1</v>
      </c>
      <c r="M72" s="9">
        <v>0</v>
      </c>
      <c r="N72" s="9">
        <v>0</v>
      </c>
      <c r="O72" s="10">
        <v>0</v>
      </c>
      <c r="P72" s="10">
        <v>0</v>
      </c>
      <c r="Q72" s="10">
        <v>0</v>
      </c>
      <c r="R72" s="10">
        <v>0</v>
      </c>
      <c r="S72" s="10">
        <v>1</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c r="G73" s="8">
        <v>0</v>
      </c>
      <c r="H73" s="8">
        <v>0</v>
      </c>
      <c r="I73" s="8">
        <v>0</v>
      </c>
      <c r="J73" s="8">
        <v>0</v>
      </c>
      <c r="K73" s="9">
        <v>0</v>
      </c>
      <c r="L73" s="9">
        <v>0</v>
      </c>
      <c r="M73" s="9">
        <v>0</v>
      </c>
      <c r="N73" s="9">
        <v>0</v>
      </c>
      <c r="O73" s="10">
        <v>0</v>
      </c>
      <c r="P73" s="10">
        <v>0</v>
      </c>
      <c r="Q73" s="10">
        <v>0</v>
      </c>
      <c r="R73" s="10">
        <v>0</v>
      </c>
      <c r="S73" s="10">
        <v>0</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c r="G74" s="8">
        <v>0</v>
      </c>
      <c r="H74" s="8">
        <v>0</v>
      </c>
      <c r="I74" s="8">
        <v>0</v>
      </c>
      <c r="J74" s="8">
        <v>0</v>
      </c>
      <c r="K74" s="9">
        <v>0</v>
      </c>
      <c r="L74" s="9">
        <v>0</v>
      </c>
      <c r="M74" s="9">
        <v>0</v>
      </c>
      <c r="N74" s="9">
        <v>0</v>
      </c>
      <c r="O74" s="10">
        <v>0</v>
      </c>
      <c r="P74" s="10">
        <v>0</v>
      </c>
      <c r="Q74" s="10">
        <v>0</v>
      </c>
      <c r="R74" s="10">
        <v>0</v>
      </c>
      <c r="S74" s="10">
        <v>0</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c r="G75" s="8">
        <v>0</v>
      </c>
      <c r="H75" s="8">
        <v>0</v>
      </c>
      <c r="I75" s="8">
        <v>1</v>
      </c>
      <c r="J75" s="8">
        <v>0</v>
      </c>
      <c r="K75" s="9">
        <v>0</v>
      </c>
      <c r="L75" s="9">
        <v>1</v>
      </c>
      <c r="M75" s="9">
        <v>0</v>
      </c>
      <c r="N75" s="9">
        <v>0</v>
      </c>
      <c r="O75" s="10">
        <v>0</v>
      </c>
      <c r="P75" s="10">
        <v>0</v>
      </c>
      <c r="Q75" s="10">
        <v>1</v>
      </c>
      <c r="R75" s="10">
        <v>0</v>
      </c>
      <c r="S75" s="10">
        <v>0</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c r="G76" s="8">
        <v>0</v>
      </c>
      <c r="H76" s="8">
        <v>0</v>
      </c>
      <c r="I76" s="8">
        <v>0</v>
      </c>
      <c r="J76" s="8">
        <v>1</v>
      </c>
      <c r="K76" s="9">
        <v>0</v>
      </c>
      <c r="L76" s="9">
        <v>1</v>
      </c>
      <c r="M76" s="9">
        <v>0</v>
      </c>
      <c r="N76" s="9">
        <v>0</v>
      </c>
      <c r="O76" s="10">
        <v>0</v>
      </c>
      <c r="P76" s="10">
        <v>0</v>
      </c>
      <c r="Q76" s="10">
        <v>0</v>
      </c>
      <c r="R76" s="10">
        <v>0</v>
      </c>
      <c r="S76" s="10">
        <v>1</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c r="G77" s="8">
        <v>0</v>
      </c>
      <c r="H77" s="8">
        <v>0</v>
      </c>
      <c r="I77" s="8">
        <v>1</v>
      </c>
      <c r="J77" s="8">
        <v>0</v>
      </c>
      <c r="K77" s="9">
        <v>0</v>
      </c>
      <c r="L77" s="9">
        <v>1</v>
      </c>
      <c r="M77" s="9">
        <v>0</v>
      </c>
      <c r="N77" s="9">
        <v>0</v>
      </c>
      <c r="O77" s="10">
        <v>0</v>
      </c>
      <c r="P77" s="10">
        <v>1</v>
      </c>
      <c r="Q77" s="10">
        <v>1</v>
      </c>
      <c r="R77" s="10">
        <v>0</v>
      </c>
      <c r="S77" s="10">
        <v>0</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c r="G78" s="8">
        <v>0</v>
      </c>
      <c r="H78" s="8">
        <v>0</v>
      </c>
      <c r="I78" s="8">
        <v>1</v>
      </c>
      <c r="J78" s="8">
        <v>0</v>
      </c>
      <c r="K78" s="9">
        <v>0</v>
      </c>
      <c r="L78" s="9">
        <v>1</v>
      </c>
      <c r="M78" s="9">
        <v>0</v>
      </c>
      <c r="N78" s="9">
        <v>0</v>
      </c>
      <c r="O78" s="10">
        <v>0</v>
      </c>
      <c r="P78" s="10">
        <v>1</v>
      </c>
      <c r="Q78" s="10">
        <v>0</v>
      </c>
      <c r="R78" s="10">
        <v>0</v>
      </c>
      <c r="S78" s="10">
        <v>0</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c r="G81" s="8">
        <v>0</v>
      </c>
      <c r="H81" s="8">
        <v>0</v>
      </c>
      <c r="I81" s="8">
        <v>1</v>
      </c>
      <c r="J81" s="8">
        <v>0</v>
      </c>
      <c r="K81" s="9">
        <v>0</v>
      </c>
      <c r="L81" s="9">
        <v>1</v>
      </c>
      <c r="M81" s="9">
        <v>0</v>
      </c>
      <c r="N81" s="9">
        <v>0</v>
      </c>
      <c r="O81" s="10">
        <v>0</v>
      </c>
      <c r="P81" s="10">
        <v>0</v>
      </c>
      <c r="Q81" s="10">
        <v>1</v>
      </c>
      <c r="R81" s="10">
        <v>0</v>
      </c>
      <c r="S81" s="10">
        <v>0</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c r="G82" s="8">
        <v>1</v>
      </c>
      <c r="H82" s="8">
        <v>0</v>
      </c>
      <c r="I82" s="8">
        <v>0</v>
      </c>
      <c r="J82" s="8">
        <v>0</v>
      </c>
      <c r="K82" s="9">
        <v>1</v>
      </c>
      <c r="L82" s="9">
        <v>0</v>
      </c>
      <c r="M82" s="9">
        <v>0</v>
      </c>
      <c r="N82" s="9">
        <v>0</v>
      </c>
      <c r="O82" s="10">
        <v>0</v>
      </c>
      <c r="P82" s="10">
        <v>0</v>
      </c>
      <c r="Q82" s="10">
        <v>0</v>
      </c>
      <c r="R82" s="10">
        <v>0</v>
      </c>
      <c r="S82" s="10">
        <v>0</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c r="G83" s="8">
        <v>0</v>
      </c>
      <c r="H83" s="8">
        <v>1</v>
      </c>
      <c r="I83" s="8">
        <v>0</v>
      </c>
      <c r="J83" s="8">
        <v>0</v>
      </c>
      <c r="K83" s="9">
        <v>1</v>
      </c>
      <c r="L83" s="9">
        <v>0</v>
      </c>
      <c r="M83" s="9">
        <v>0</v>
      </c>
      <c r="N83" s="9">
        <v>0</v>
      </c>
      <c r="O83" s="10">
        <v>0</v>
      </c>
      <c r="P83" s="10">
        <v>0</v>
      </c>
      <c r="Q83" s="10">
        <v>1</v>
      </c>
      <c r="R83" s="10">
        <v>0</v>
      </c>
      <c r="S83" s="10">
        <v>0</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c r="G84" s="8">
        <v>0</v>
      </c>
      <c r="H84" s="8">
        <v>0</v>
      </c>
      <c r="I84" s="8">
        <v>1</v>
      </c>
      <c r="J84" s="8">
        <v>0</v>
      </c>
      <c r="K84" s="9">
        <v>0</v>
      </c>
      <c r="L84" s="9">
        <v>1</v>
      </c>
      <c r="M84" s="9">
        <v>0</v>
      </c>
      <c r="N84" s="9">
        <v>0</v>
      </c>
      <c r="O84" s="10">
        <v>0</v>
      </c>
      <c r="P84" s="10">
        <v>0</v>
      </c>
      <c r="Q84" s="10">
        <v>1</v>
      </c>
      <c r="R84" s="10">
        <v>1</v>
      </c>
      <c r="S84" s="10">
        <v>0</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c r="G85" s="8">
        <v>0</v>
      </c>
      <c r="H85" s="8">
        <v>0</v>
      </c>
      <c r="I85" s="8">
        <v>1</v>
      </c>
      <c r="J85" s="8">
        <v>0</v>
      </c>
      <c r="K85" s="9">
        <v>0</v>
      </c>
      <c r="L85" s="9">
        <v>1</v>
      </c>
      <c r="M85" s="9">
        <v>0</v>
      </c>
      <c r="N85" s="9">
        <v>0</v>
      </c>
      <c r="O85" s="10">
        <v>0</v>
      </c>
      <c r="P85" s="10">
        <v>0</v>
      </c>
      <c r="Q85" s="10">
        <v>1</v>
      </c>
      <c r="R85" s="10">
        <v>0</v>
      </c>
      <c r="S85" s="10">
        <v>0</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c r="G88" s="8">
        <v>0</v>
      </c>
      <c r="H88" s="8">
        <v>0</v>
      </c>
      <c r="I88" s="8">
        <v>1</v>
      </c>
      <c r="J88" s="8">
        <v>0</v>
      </c>
      <c r="K88" s="9">
        <v>0</v>
      </c>
      <c r="L88" s="9">
        <v>1</v>
      </c>
      <c r="M88" s="9">
        <v>0</v>
      </c>
      <c r="N88" s="9">
        <v>0</v>
      </c>
      <c r="O88" s="10">
        <v>0</v>
      </c>
      <c r="P88" s="10">
        <v>0</v>
      </c>
      <c r="Q88" s="10">
        <v>0</v>
      </c>
      <c r="R88" s="10">
        <v>1</v>
      </c>
      <c r="S88" s="10">
        <v>0</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c r="G89" s="8">
        <v>0</v>
      </c>
      <c r="H89" s="8">
        <v>0</v>
      </c>
      <c r="I89" s="8">
        <v>1</v>
      </c>
      <c r="J89" s="8">
        <v>0</v>
      </c>
      <c r="K89" s="9">
        <v>0</v>
      </c>
      <c r="L89" s="9">
        <v>1</v>
      </c>
      <c r="M89" s="9">
        <v>0</v>
      </c>
      <c r="N89" s="9">
        <v>0</v>
      </c>
      <c r="O89" s="10">
        <v>0</v>
      </c>
      <c r="P89" s="10">
        <v>0</v>
      </c>
      <c r="Q89" s="10">
        <v>0</v>
      </c>
      <c r="R89" s="10">
        <v>1</v>
      </c>
      <c r="S89" s="10">
        <v>0</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c r="G90" s="8">
        <v>0</v>
      </c>
      <c r="H90" s="8">
        <v>0</v>
      </c>
      <c r="I90" s="8">
        <v>0</v>
      </c>
      <c r="J90" s="8">
        <v>0</v>
      </c>
      <c r="K90" s="9">
        <v>0</v>
      </c>
      <c r="L90" s="9">
        <v>0</v>
      </c>
      <c r="M90" s="9">
        <v>0</v>
      </c>
      <c r="N90" s="9">
        <v>0</v>
      </c>
      <c r="O90" s="10">
        <v>0</v>
      </c>
      <c r="P90" s="10">
        <v>0</v>
      </c>
      <c r="Q90" s="10">
        <v>0</v>
      </c>
      <c r="R90" s="10">
        <v>0</v>
      </c>
      <c r="S90"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90"/>
  <sheetViews>
    <sheetView tabSelected="1" workbookViewId="0">
      <selection activeCell="G3" sqref="G3"/>
    </sheetView>
  </sheetViews>
  <sheetFormatPr baseColWidth="10" defaultRowHeight="16" x14ac:dyDescent="0.2"/>
  <cols>
    <col min="1" max="1" width="42.1640625" customWidth="1"/>
  </cols>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t="s">
        <v>43</v>
      </c>
      <c r="H2" s="8" t="s">
        <v>43</v>
      </c>
      <c r="I2" s="8" t="s">
        <v>43</v>
      </c>
      <c r="J2" s="8" t="s">
        <v>43</v>
      </c>
      <c r="K2" s="9" t="s">
        <v>43</v>
      </c>
      <c r="L2" s="9" t="s">
        <v>43</v>
      </c>
      <c r="M2" s="9" t="s">
        <v>43</v>
      </c>
      <c r="N2" s="9" t="s">
        <v>43</v>
      </c>
      <c r="O2" s="10" t="s">
        <v>43</v>
      </c>
      <c r="P2" s="10" t="s">
        <v>43</v>
      </c>
      <c r="Q2" s="10" t="s">
        <v>43</v>
      </c>
      <c r="R2" s="10" t="s">
        <v>43</v>
      </c>
      <c r="S2" s="10" t="s">
        <v>43</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t="s">
        <v>43</v>
      </c>
      <c r="H3" s="8" t="s">
        <v>43</v>
      </c>
      <c r="I3" s="8" t="s">
        <v>44</v>
      </c>
      <c r="J3" s="8" t="s">
        <v>44</v>
      </c>
      <c r="K3" s="9" t="s">
        <v>44</v>
      </c>
      <c r="L3" s="9" t="s">
        <v>44</v>
      </c>
      <c r="M3" s="9" t="s">
        <v>43</v>
      </c>
      <c r="N3" s="9" t="s">
        <v>43</v>
      </c>
      <c r="O3" s="10" t="s">
        <v>44</v>
      </c>
      <c r="P3" s="10" t="s">
        <v>44</v>
      </c>
      <c r="Q3" s="10" t="s">
        <v>44</v>
      </c>
      <c r="R3" s="10" t="s">
        <v>43</v>
      </c>
      <c r="S3" s="10" t="s">
        <v>43</v>
      </c>
    </row>
    <row r="4" spans="1:19" ht="109"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t="s">
        <v>44</v>
      </c>
      <c r="H4" s="8" t="s">
        <v>43</v>
      </c>
      <c r="I4" s="8" t="s">
        <v>43</v>
      </c>
      <c r="J4" s="8" t="s">
        <v>43</v>
      </c>
      <c r="K4" s="9" t="s">
        <v>44</v>
      </c>
      <c r="L4" s="9" t="s">
        <v>43</v>
      </c>
      <c r="M4" s="9" t="s">
        <v>43</v>
      </c>
      <c r="N4" s="9" t="s">
        <v>43</v>
      </c>
      <c r="O4" s="10" t="s">
        <v>43</v>
      </c>
      <c r="P4" s="10" t="s">
        <v>43</v>
      </c>
      <c r="Q4" s="10" t="s">
        <v>43</v>
      </c>
      <c r="R4" s="10" t="s">
        <v>43</v>
      </c>
      <c r="S4" s="10" t="s">
        <v>43</v>
      </c>
    </row>
    <row r="5" spans="1:19" ht="318"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45</v>
      </c>
      <c r="G5" s="8" t="s">
        <v>44</v>
      </c>
      <c r="H5" s="8" t="s">
        <v>44</v>
      </c>
      <c r="I5" s="8" t="s">
        <v>44</v>
      </c>
      <c r="J5" s="8" t="s">
        <v>43</v>
      </c>
      <c r="K5" s="9" t="s">
        <v>43</v>
      </c>
      <c r="L5" s="9" t="s">
        <v>44</v>
      </c>
      <c r="M5" s="9" t="s">
        <v>43</v>
      </c>
      <c r="N5" s="9" t="s">
        <v>43</v>
      </c>
      <c r="O5" s="10" t="s">
        <v>43</v>
      </c>
      <c r="P5" s="10" t="s">
        <v>43</v>
      </c>
      <c r="Q5" s="10" t="s">
        <v>43</v>
      </c>
      <c r="R5" s="10" t="s">
        <v>43</v>
      </c>
      <c r="S5" s="10" t="s">
        <v>44</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46</v>
      </c>
      <c r="G6" s="8" t="s">
        <v>44</v>
      </c>
      <c r="H6" s="8" t="s">
        <v>43</v>
      </c>
      <c r="I6" s="8" t="s">
        <v>43</v>
      </c>
      <c r="J6" s="8" t="s">
        <v>43</v>
      </c>
      <c r="K6" s="9" t="s">
        <v>43</v>
      </c>
      <c r="L6" s="9" t="s">
        <v>43</v>
      </c>
      <c r="M6" s="9" t="s">
        <v>43</v>
      </c>
      <c r="N6" s="9" t="s">
        <v>43</v>
      </c>
      <c r="O6" s="10" t="s">
        <v>43</v>
      </c>
      <c r="P6" s="10" t="s">
        <v>43</v>
      </c>
      <c r="Q6" s="10" t="s">
        <v>43</v>
      </c>
      <c r="R6" s="10" t="s">
        <v>43</v>
      </c>
      <c r="S6" s="10" t="s">
        <v>44</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47</v>
      </c>
      <c r="G7" s="8" t="s">
        <v>44</v>
      </c>
      <c r="H7" s="8" t="s">
        <v>43</v>
      </c>
      <c r="I7" s="8" t="s">
        <v>43</v>
      </c>
      <c r="J7" s="8" t="s">
        <v>43</v>
      </c>
      <c r="K7" s="9" t="s">
        <v>44</v>
      </c>
      <c r="L7" s="9" t="s">
        <v>43</v>
      </c>
      <c r="M7" s="9" t="s">
        <v>43</v>
      </c>
      <c r="N7" s="9" t="s">
        <v>43</v>
      </c>
      <c r="O7" s="10" t="s">
        <v>43</v>
      </c>
      <c r="P7" s="10" t="s">
        <v>43</v>
      </c>
      <c r="Q7" s="10" t="s">
        <v>43</v>
      </c>
      <c r="R7" s="10" t="s">
        <v>43</v>
      </c>
      <c r="S7" s="10" t="s">
        <v>43</v>
      </c>
    </row>
    <row r="8" spans="1:19" ht="109"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48</v>
      </c>
      <c r="G8" s="8" t="s">
        <v>44</v>
      </c>
      <c r="H8" s="8" t="s">
        <v>43</v>
      </c>
      <c r="I8" s="8" t="s">
        <v>43</v>
      </c>
      <c r="J8" s="8" t="s">
        <v>43</v>
      </c>
      <c r="K8" s="9" t="s">
        <v>44</v>
      </c>
      <c r="L8" s="9" t="s">
        <v>43</v>
      </c>
      <c r="M8" s="9" t="s">
        <v>43</v>
      </c>
      <c r="N8" s="9" t="s">
        <v>43</v>
      </c>
      <c r="O8" s="10" t="s">
        <v>43</v>
      </c>
      <c r="P8" s="10" t="s">
        <v>43</v>
      </c>
      <c r="Q8" s="10" t="s">
        <v>43</v>
      </c>
      <c r="R8" s="10" t="s">
        <v>43</v>
      </c>
      <c r="S8" s="10" t="s">
        <v>43</v>
      </c>
    </row>
    <row r="9" spans="1:19" ht="318"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49</v>
      </c>
      <c r="G9" s="8" t="s">
        <v>43</v>
      </c>
      <c r="H9" s="8" t="s">
        <v>44</v>
      </c>
      <c r="I9" s="8" t="s">
        <v>44</v>
      </c>
      <c r="J9" s="8" t="s">
        <v>44</v>
      </c>
      <c r="K9" s="9" t="s">
        <v>43</v>
      </c>
      <c r="L9" s="9" t="s">
        <v>44</v>
      </c>
      <c r="M9" s="9" t="s">
        <v>43</v>
      </c>
      <c r="N9" s="9" t="s">
        <v>44</v>
      </c>
      <c r="O9" s="10" t="s">
        <v>43</v>
      </c>
      <c r="P9" s="10" t="s">
        <v>43</v>
      </c>
      <c r="Q9" s="10" t="s">
        <v>43</v>
      </c>
      <c r="R9" s="10" t="s">
        <v>43</v>
      </c>
      <c r="S9" s="10" t="s">
        <v>44</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50</v>
      </c>
      <c r="G10" s="8" t="s">
        <v>44</v>
      </c>
      <c r="H10" s="8" t="s">
        <v>43</v>
      </c>
      <c r="I10" s="8" t="s">
        <v>44</v>
      </c>
      <c r="J10" s="8" t="s">
        <v>43</v>
      </c>
      <c r="K10" s="9" t="s">
        <v>44</v>
      </c>
      <c r="L10" s="9" t="s">
        <v>44</v>
      </c>
      <c r="M10" s="9" t="s">
        <v>43</v>
      </c>
      <c r="N10" s="9" t="s">
        <v>43</v>
      </c>
      <c r="O10" s="10" t="s">
        <v>43</v>
      </c>
      <c r="P10" s="10" t="s">
        <v>43</v>
      </c>
      <c r="Q10" s="10" t="s">
        <v>43</v>
      </c>
      <c r="R10" s="10" t="s">
        <v>43</v>
      </c>
      <c r="S10" s="10" t="s">
        <v>44</v>
      </c>
    </row>
    <row r="11" spans="1:19" ht="25"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51</v>
      </c>
      <c r="G11" s="8" t="s">
        <v>43</v>
      </c>
      <c r="H11" s="8" t="s">
        <v>43</v>
      </c>
      <c r="I11" s="8" t="s">
        <v>43</v>
      </c>
      <c r="J11" s="8" t="s">
        <v>43</v>
      </c>
      <c r="K11" s="9" t="s">
        <v>44</v>
      </c>
      <c r="L11" s="9" t="s">
        <v>43</v>
      </c>
      <c r="M11" s="9" t="s">
        <v>43</v>
      </c>
      <c r="N11" s="9" t="s">
        <v>43</v>
      </c>
      <c r="O11" s="10" t="s">
        <v>43</v>
      </c>
      <c r="P11" s="10" t="s">
        <v>43</v>
      </c>
      <c r="Q11" s="10" t="s">
        <v>43</v>
      </c>
      <c r="R11" s="10" t="s">
        <v>43</v>
      </c>
      <c r="S11" s="10" t="s">
        <v>43</v>
      </c>
    </row>
    <row r="12" spans="1:19" ht="229"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52</v>
      </c>
      <c r="G12" s="8" t="s">
        <v>44</v>
      </c>
      <c r="H12" s="8" t="s">
        <v>43</v>
      </c>
      <c r="I12" s="8" t="s">
        <v>43</v>
      </c>
      <c r="J12" s="8" t="s">
        <v>44</v>
      </c>
      <c r="K12" s="9" t="s">
        <v>44</v>
      </c>
      <c r="L12" s="9" t="s">
        <v>43</v>
      </c>
      <c r="M12" s="9" t="s">
        <v>43</v>
      </c>
      <c r="N12" s="9" t="s">
        <v>43</v>
      </c>
      <c r="O12" s="10" t="s">
        <v>43</v>
      </c>
      <c r="P12" s="10" t="s">
        <v>43</v>
      </c>
      <c r="Q12" s="10" t="s">
        <v>43</v>
      </c>
      <c r="R12" s="10" t="s">
        <v>43</v>
      </c>
      <c r="S12" s="10" t="s">
        <v>43</v>
      </c>
    </row>
    <row r="13" spans="1:19" ht="121"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53</v>
      </c>
      <c r="G13" s="8" t="s">
        <v>43</v>
      </c>
      <c r="H13" s="8" t="s">
        <v>44</v>
      </c>
      <c r="I13" s="8" t="s">
        <v>44</v>
      </c>
      <c r="J13" s="8" t="s">
        <v>44</v>
      </c>
      <c r="K13" s="9" t="s">
        <v>43</v>
      </c>
      <c r="L13" s="9" t="s">
        <v>44</v>
      </c>
      <c r="M13" s="9" t="s">
        <v>43</v>
      </c>
      <c r="N13" s="9" t="s">
        <v>43</v>
      </c>
      <c r="O13" s="10" t="s">
        <v>44</v>
      </c>
      <c r="P13" s="10" t="s">
        <v>44</v>
      </c>
      <c r="Q13" s="10" t="s">
        <v>44</v>
      </c>
      <c r="R13" s="10" t="s">
        <v>43</v>
      </c>
      <c r="S13" s="10" t="s">
        <v>43</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54</v>
      </c>
      <c r="G14" s="8" t="s">
        <v>43</v>
      </c>
      <c r="H14" s="8" t="s">
        <v>43</v>
      </c>
      <c r="I14" s="8" t="s">
        <v>43</v>
      </c>
      <c r="J14" s="8" t="s">
        <v>43</v>
      </c>
      <c r="K14" s="9" t="s">
        <v>44</v>
      </c>
      <c r="L14" s="9" t="s">
        <v>43</v>
      </c>
      <c r="M14" s="9" t="s">
        <v>43</v>
      </c>
      <c r="N14" s="9" t="s">
        <v>43</v>
      </c>
      <c r="O14" s="10" t="s">
        <v>43</v>
      </c>
      <c r="P14" s="10" t="s">
        <v>43</v>
      </c>
      <c r="Q14" s="10" t="s">
        <v>43</v>
      </c>
      <c r="R14" s="10" t="s">
        <v>43</v>
      </c>
      <c r="S14" s="10" t="s">
        <v>43</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55</v>
      </c>
      <c r="G15" s="8" t="s">
        <v>43</v>
      </c>
      <c r="H15" s="8" t="s">
        <v>43</v>
      </c>
      <c r="I15" s="8" t="s">
        <v>43</v>
      </c>
      <c r="J15" s="8" t="s">
        <v>43</v>
      </c>
      <c r="K15" s="9" t="s">
        <v>43</v>
      </c>
      <c r="L15" s="9" t="s">
        <v>43</v>
      </c>
      <c r="M15" s="9" t="s">
        <v>43</v>
      </c>
      <c r="N15" s="9" t="s">
        <v>43</v>
      </c>
      <c r="O15" s="10" t="s">
        <v>43</v>
      </c>
      <c r="P15" s="10" t="s">
        <v>43</v>
      </c>
      <c r="Q15" s="10" t="s">
        <v>43</v>
      </c>
      <c r="R15" s="10" t="s">
        <v>43</v>
      </c>
      <c r="S15" s="10" t="s">
        <v>43</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56</v>
      </c>
      <c r="G16" s="8" t="s">
        <v>43</v>
      </c>
      <c r="H16" s="8" t="s">
        <v>44</v>
      </c>
      <c r="I16" s="8" t="s">
        <v>44</v>
      </c>
      <c r="J16" s="8" t="s">
        <v>43</v>
      </c>
      <c r="K16" s="9" t="s">
        <v>43</v>
      </c>
      <c r="L16" s="9" t="s">
        <v>44</v>
      </c>
      <c r="M16" s="9" t="s">
        <v>44</v>
      </c>
      <c r="N16" s="9" t="s">
        <v>44</v>
      </c>
      <c r="O16" s="10" t="s">
        <v>43</v>
      </c>
      <c r="P16" s="10" t="s">
        <v>44</v>
      </c>
      <c r="Q16" s="10" t="s">
        <v>44</v>
      </c>
      <c r="R16" s="10" t="s">
        <v>43</v>
      </c>
      <c r="S16" s="10" t="s">
        <v>43</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57</v>
      </c>
      <c r="G17" s="8" t="s">
        <v>43</v>
      </c>
      <c r="H17" s="8" t="s">
        <v>43</v>
      </c>
      <c r="I17" s="8" t="s">
        <v>44</v>
      </c>
      <c r="J17" s="8" t="s">
        <v>44</v>
      </c>
      <c r="K17" s="9" t="s">
        <v>44</v>
      </c>
      <c r="L17" s="9" t="s">
        <v>44</v>
      </c>
      <c r="M17" s="9" t="s">
        <v>43</v>
      </c>
      <c r="N17" s="9" t="s">
        <v>43</v>
      </c>
      <c r="O17" s="10" t="s">
        <v>44</v>
      </c>
      <c r="P17" s="10" t="s">
        <v>44</v>
      </c>
      <c r="Q17" s="10" t="s">
        <v>44</v>
      </c>
      <c r="R17" s="10" t="s">
        <v>43</v>
      </c>
      <c r="S17" s="10" t="s">
        <v>43</v>
      </c>
    </row>
    <row r="18" spans="1:19" ht="318"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58</v>
      </c>
      <c r="G18" s="8" t="s">
        <v>43</v>
      </c>
      <c r="H18" s="8" t="s">
        <v>44</v>
      </c>
      <c r="I18" s="8" t="s">
        <v>44</v>
      </c>
      <c r="J18" s="8" t="s">
        <v>43</v>
      </c>
      <c r="K18" s="9" t="s">
        <v>43</v>
      </c>
      <c r="L18" s="9" t="s">
        <v>44</v>
      </c>
      <c r="M18" s="9" t="s">
        <v>43</v>
      </c>
      <c r="N18" s="9" t="s">
        <v>44</v>
      </c>
      <c r="O18" s="10" t="s">
        <v>43</v>
      </c>
      <c r="P18" s="10" t="s">
        <v>43</v>
      </c>
      <c r="Q18" s="10" t="s">
        <v>43</v>
      </c>
      <c r="R18" s="10" t="s">
        <v>43</v>
      </c>
      <c r="S18" s="10" t="s">
        <v>44</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59</v>
      </c>
      <c r="G19" s="8" t="s">
        <v>43</v>
      </c>
      <c r="H19" s="8" t="s">
        <v>43</v>
      </c>
      <c r="I19" s="8" t="s">
        <v>44</v>
      </c>
      <c r="J19" s="8" t="s">
        <v>44</v>
      </c>
      <c r="K19" s="9" t="s">
        <v>44</v>
      </c>
      <c r="L19" s="9" t="s">
        <v>44</v>
      </c>
      <c r="M19" s="9" t="s">
        <v>43</v>
      </c>
      <c r="N19" s="9" t="s">
        <v>43</v>
      </c>
      <c r="O19" s="10" t="s">
        <v>44</v>
      </c>
      <c r="P19" s="10" t="s">
        <v>44</v>
      </c>
      <c r="Q19" s="10" t="s">
        <v>44</v>
      </c>
      <c r="R19" s="10" t="s">
        <v>43</v>
      </c>
      <c r="S19" s="10" t="s">
        <v>44</v>
      </c>
    </row>
    <row r="20" spans="1:19" ht="318"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60</v>
      </c>
      <c r="G20" s="8" t="s">
        <v>43</v>
      </c>
      <c r="H20" s="8" t="s">
        <v>44</v>
      </c>
      <c r="I20" s="8" t="s">
        <v>44</v>
      </c>
      <c r="J20" s="8" t="s">
        <v>44</v>
      </c>
      <c r="K20" s="9" t="s">
        <v>43</v>
      </c>
      <c r="L20" s="9" t="s">
        <v>44</v>
      </c>
      <c r="M20" s="9" t="s">
        <v>43</v>
      </c>
      <c r="N20" s="9" t="s">
        <v>43</v>
      </c>
      <c r="O20" s="10" t="s">
        <v>43</v>
      </c>
      <c r="P20" s="10" t="s">
        <v>43</v>
      </c>
      <c r="Q20" s="10" t="s">
        <v>43</v>
      </c>
      <c r="R20" s="10" t="s">
        <v>43</v>
      </c>
      <c r="S20" s="10" t="s">
        <v>44</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61</v>
      </c>
      <c r="G21" s="8" t="s">
        <v>43</v>
      </c>
      <c r="H21" s="8" t="s">
        <v>44</v>
      </c>
      <c r="I21" s="8" t="s">
        <v>44</v>
      </c>
      <c r="J21" s="8" t="s">
        <v>44</v>
      </c>
      <c r="K21" s="9" t="s">
        <v>44</v>
      </c>
      <c r="L21" s="9" t="s">
        <v>44</v>
      </c>
      <c r="M21" s="9" t="s">
        <v>43</v>
      </c>
      <c r="N21" s="9" t="s">
        <v>43</v>
      </c>
      <c r="O21" s="10" t="s">
        <v>44</v>
      </c>
      <c r="P21" s="10" t="s">
        <v>44</v>
      </c>
      <c r="Q21" s="10" t="s">
        <v>44</v>
      </c>
      <c r="R21" s="10" t="s">
        <v>43</v>
      </c>
      <c r="S21" s="10" t="s">
        <v>43</v>
      </c>
    </row>
    <row r="22" spans="1:19" ht="318"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62</v>
      </c>
      <c r="G22" s="8" t="s">
        <v>43</v>
      </c>
      <c r="H22" s="8" t="s">
        <v>43</v>
      </c>
      <c r="I22" s="8" t="s">
        <v>44</v>
      </c>
      <c r="J22" s="8" t="s">
        <v>44</v>
      </c>
      <c r="K22" s="9" t="s">
        <v>43</v>
      </c>
      <c r="L22" s="9" t="s">
        <v>44</v>
      </c>
      <c r="M22" s="9" t="s">
        <v>43</v>
      </c>
      <c r="N22" s="9" t="s">
        <v>44</v>
      </c>
      <c r="O22" s="10" t="s">
        <v>43</v>
      </c>
      <c r="P22" s="10" t="s">
        <v>43</v>
      </c>
      <c r="Q22" s="10" t="s">
        <v>43</v>
      </c>
      <c r="R22" s="10" t="s">
        <v>43</v>
      </c>
      <c r="S22" s="10" t="s">
        <v>44</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63</v>
      </c>
      <c r="G23" s="8" t="s">
        <v>43</v>
      </c>
      <c r="H23" s="8" t="s">
        <v>43</v>
      </c>
      <c r="I23" s="8" t="s">
        <v>43</v>
      </c>
      <c r="J23" s="8" t="s">
        <v>43</v>
      </c>
      <c r="K23" s="9" t="s">
        <v>44</v>
      </c>
      <c r="L23" s="9" t="s">
        <v>43</v>
      </c>
      <c r="M23" s="9" t="s">
        <v>43</v>
      </c>
      <c r="N23" s="9" t="s">
        <v>43</v>
      </c>
      <c r="O23" s="10" t="s">
        <v>43</v>
      </c>
      <c r="P23" s="10" t="s">
        <v>43</v>
      </c>
      <c r="Q23" s="10" t="s">
        <v>43</v>
      </c>
      <c r="R23" s="10" t="s">
        <v>43</v>
      </c>
      <c r="S23" s="10" t="s">
        <v>43</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64</v>
      </c>
      <c r="G24" s="8" t="s">
        <v>43</v>
      </c>
      <c r="H24" s="8" t="s">
        <v>43</v>
      </c>
      <c r="I24" s="8" t="s">
        <v>43</v>
      </c>
      <c r="J24" s="8" t="s">
        <v>43</v>
      </c>
      <c r="K24" s="9" t="s">
        <v>43</v>
      </c>
      <c r="L24" s="9" t="s">
        <v>43</v>
      </c>
      <c r="M24" s="9" t="s">
        <v>43</v>
      </c>
      <c r="N24" s="9" t="s">
        <v>43</v>
      </c>
      <c r="O24" s="10" t="s">
        <v>43</v>
      </c>
      <c r="P24" s="10" t="s">
        <v>43</v>
      </c>
      <c r="Q24" s="10" t="s">
        <v>43</v>
      </c>
      <c r="R24" s="10" t="s">
        <v>43</v>
      </c>
      <c r="S24" s="10" t="s">
        <v>43</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65</v>
      </c>
      <c r="G25" s="8" t="s">
        <v>44</v>
      </c>
      <c r="H25" s="8" t="s">
        <v>43</v>
      </c>
      <c r="I25" s="8" t="s">
        <v>43</v>
      </c>
      <c r="J25" s="8" t="s">
        <v>43</v>
      </c>
      <c r="K25" s="9" t="s">
        <v>44</v>
      </c>
      <c r="L25" s="9" t="s">
        <v>43</v>
      </c>
      <c r="M25" s="9" t="s">
        <v>43</v>
      </c>
      <c r="N25" s="9" t="s">
        <v>43</v>
      </c>
      <c r="O25" s="10" t="s">
        <v>44</v>
      </c>
      <c r="P25" s="10" t="s">
        <v>43</v>
      </c>
      <c r="Q25" s="10" t="s">
        <v>43</v>
      </c>
      <c r="R25" s="10" t="s">
        <v>43</v>
      </c>
      <c r="S25" s="10" t="s">
        <v>43</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66</v>
      </c>
      <c r="G26" s="8" t="s">
        <v>43</v>
      </c>
      <c r="H26" s="8" t="s">
        <v>43</v>
      </c>
      <c r="I26" s="8" t="s">
        <v>43</v>
      </c>
      <c r="J26" s="8" t="s">
        <v>43</v>
      </c>
      <c r="K26" s="9" t="s">
        <v>44</v>
      </c>
      <c r="L26" s="9" t="s">
        <v>43</v>
      </c>
      <c r="M26" s="9" t="s">
        <v>43</v>
      </c>
      <c r="N26" s="9" t="s">
        <v>43</v>
      </c>
      <c r="O26" s="10" t="s">
        <v>43</v>
      </c>
      <c r="P26" s="10" t="s">
        <v>43</v>
      </c>
      <c r="Q26" s="10" t="s">
        <v>43</v>
      </c>
      <c r="R26" s="10" t="s">
        <v>43</v>
      </c>
      <c r="S26" s="10" t="s">
        <v>43</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67</v>
      </c>
      <c r="G27" s="8" t="s">
        <v>43</v>
      </c>
      <c r="H27" s="8" t="s">
        <v>43</v>
      </c>
      <c r="I27" s="8" t="s">
        <v>43</v>
      </c>
      <c r="J27" s="8" t="s">
        <v>43</v>
      </c>
      <c r="K27" s="9" t="s">
        <v>43</v>
      </c>
      <c r="L27" s="9" t="s">
        <v>43</v>
      </c>
      <c r="M27" s="9" t="s">
        <v>43</v>
      </c>
      <c r="N27" s="9" t="s">
        <v>43</v>
      </c>
      <c r="O27" s="10" t="s">
        <v>43</v>
      </c>
      <c r="P27" s="10" t="s">
        <v>43</v>
      </c>
      <c r="Q27" s="10" t="s">
        <v>43</v>
      </c>
      <c r="R27" s="10" t="s">
        <v>43</v>
      </c>
      <c r="S27" s="10" t="s">
        <v>43</v>
      </c>
    </row>
    <row r="28" spans="1:19" ht="274"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68</v>
      </c>
      <c r="G28" s="8" t="s">
        <v>43</v>
      </c>
      <c r="H28" s="8" t="s">
        <v>44</v>
      </c>
      <c r="I28" s="8" t="s">
        <v>44</v>
      </c>
      <c r="J28" s="8" t="s">
        <v>44</v>
      </c>
      <c r="K28" s="9" t="s">
        <v>44</v>
      </c>
      <c r="L28" s="9" t="s">
        <v>44</v>
      </c>
      <c r="M28" s="9" t="s">
        <v>43</v>
      </c>
      <c r="N28" s="9" t="s">
        <v>43</v>
      </c>
      <c r="O28" s="10" t="s">
        <v>43</v>
      </c>
      <c r="P28" s="10" t="s">
        <v>43</v>
      </c>
      <c r="Q28" s="10" t="s">
        <v>43</v>
      </c>
      <c r="R28" s="10" t="s">
        <v>43</v>
      </c>
      <c r="S28" s="10" t="s">
        <v>44</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69</v>
      </c>
      <c r="G29" s="8" t="s">
        <v>43</v>
      </c>
      <c r="H29" s="8" t="s">
        <v>43</v>
      </c>
      <c r="I29" s="8" t="s">
        <v>44</v>
      </c>
      <c r="J29" s="8" t="s">
        <v>43</v>
      </c>
      <c r="K29" s="9" t="s">
        <v>44</v>
      </c>
      <c r="L29" s="9" t="s">
        <v>44</v>
      </c>
      <c r="M29" s="9" t="s">
        <v>43</v>
      </c>
      <c r="N29" s="9" t="s">
        <v>43</v>
      </c>
      <c r="O29" s="10" t="s">
        <v>43</v>
      </c>
      <c r="P29" s="10" t="s">
        <v>43</v>
      </c>
      <c r="Q29" s="10" t="s">
        <v>43</v>
      </c>
      <c r="R29" s="10" t="s">
        <v>43</v>
      </c>
      <c r="S29" s="10" t="s">
        <v>43</v>
      </c>
    </row>
    <row r="30" spans="1:19" ht="318"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70</v>
      </c>
      <c r="G30" s="8" t="s">
        <v>43</v>
      </c>
      <c r="H30" s="8" t="s">
        <v>44</v>
      </c>
      <c r="I30" s="8" t="s">
        <v>44</v>
      </c>
      <c r="J30" s="8" t="s">
        <v>44</v>
      </c>
      <c r="K30" s="9" t="s">
        <v>43</v>
      </c>
      <c r="L30" s="9" t="s">
        <v>44</v>
      </c>
      <c r="M30" s="9" t="s">
        <v>43</v>
      </c>
      <c r="N30" s="9" t="s">
        <v>44</v>
      </c>
      <c r="O30" s="10" t="s">
        <v>43</v>
      </c>
      <c r="P30" s="10" t="s">
        <v>43</v>
      </c>
      <c r="Q30" s="10" t="s">
        <v>43</v>
      </c>
      <c r="R30" s="10" t="s">
        <v>43</v>
      </c>
      <c r="S30" s="10" t="s">
        <v>44</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71</v>
      </c>
      <c r="G31" s="8" t="s">
        <v>44</v>
      </c>
      <c r="H31" s="8" t="s">
        <v>43</v>
      </c>
      <c r="I31" s="8" t="s">
        <v>44</v>
      </c>
      <c r="J31" s="8" t="s">
        <v>43</v>
      </c>
      <c r="K31" s="9" t="s">
        <v>43</v>
      </c>
      <c r="L31" s="9" t="s">
        <v>44</v>
      </c>
      <c r="M31" s="9" t="s">
        <v>43</v>
      </c>
      <c r="N31" s="9" t="s">
        <v>43</v>
      </c>
      <c r="O31" s="10" t="s">
        <v>43</v>
      </c>
      <c r="P31" s="10" t="s">
        <v>43</v>
      </c>
      <c r="Q31" s="10" t="s">
        <v>43</v>
      </c>
      <c r="R31" s="10" t="s">
        <v>43</v>
      </c>
      <c r="S31" s="10" t="s">
        <v>44</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72</v>
      </c>
      <c r="G32" s="8" t="s">
        <v>43</v>
      </c>
      <c r="H32" s="8" t="s">
        <v>43</v>
      </c>
      <c r="I32" s="8" t="s">
        <v>44</v>
      </c>
      <c r="J32" s="8" t="s">
        <v>44</v>
      </c>
      <c r="K32" s="9" t="s">
        <v>43</v>
      </c>
      <c r="L32" s="9" t="s">
        <v>44</v>
      </c>
      <c r="M32" s="9" t="s">
        <v>43</v>
      </c>
      <c r="N32" s="9" t="s">
        <v>43</v>
      </c>
      <c r="O32" s="10" t="s">
        <v>43</v>
      </c>
      <c r="P32" s="10" t="s">
        <v>43</v>
      </c>
      <c r="Q32" s="10" t="s">
        <v>43</v>
      </c>
      <c r="R32" s="10" t="s">
        <v>43</v>
      </c>
      <c r="S32" s="10" t="s">
        <v>43</v>
      </c>
    </row>
    <row r="33" spans="1:19" ht="318"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73</v>
      </c>
      <c r="G33" s="8" t="s">
        <v>43</v>
      </c>
      <c r="H33" s="8" t="s">
        <v>44</v>
      </c>
      <c r="I33" s="8" t="s">
        <v>44</v>
      </c>
      <c r="J33" s="8" t="s">
        <v>44</v>
      </c>
      <c r="K33" s="9" t="s">
        <v>43</v>
      </c>
      <c r="L33" s="9" t="s">
        <v>44</v>
      </c>
      <c r="M33" s="9" t="s">
        <v>43</v>
      </c>
      <c r="N33" s="9" t="s">
        <v>43</v>
      </c>
      <c r="O33" s="10" t="s">
        <v>43</v>
      </c>
      <c r="P33" s="10" t="s">
        <v>43</v>
      </c>
      <c r="Q33" s="10" t="s">
        <v>43</v>
      </c>
      <c r="R33" s="10" t="s">
        <v>43</v>
      </c>
      <c r="S33" s="10" t="s">
        <v>44</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74</v>
      </c>
      <c r="G34" s="8" t="s">
        <v>44</v>
      </c>
      <c r="H34" s="8" t="s">
        <v>43</v>
      </c>
      <c r="I34" s="8" t="s">
        <v>44</v>
      </c>
      <c r="J34" s="8" t="s">
        <v>43</v>
      </c>
      <c r="K34" s="9" t="s">
        <v>43</v>
      </c>
      <c r="L34" s="9" t="s">
        <v>44</v>
      </c>
      <c r="M34" s="9" t="s">
        <v>43</v>
      </c>
      <c r="N34" s="9" t="s">
        <v>43</v>
      </c>
      <c r="O34" s="10" t="s">
        <v>43</v>
      </c>
      <c r="P34" s="10" t="s">
        <v>43</v>
      </c>
      <c r="Q34" s="10" t="s">
        <v>43</v>
      </c>
      <c r="R34" s="10" t="s">
        <v>43</v>
      </c>
      <c r="S34" s="10" t="s">
        <v>44</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75</v>
      </c>
      <c r="G35" s="8" t="s">
        <v>43</v>
      </c>
      <c r="H35" s="8" t="s">
        <v>43</v>
      </c>
      <c r="I35" s="8" t="s">
        <v>43</v>
      </c>
      <c r="J35" s="8" t="s">
        <v>43</v>
      </c>
      <c r="K35" s="9" t="s">
        <v>43</v>
      </c>
      <c r="L35" s="9" t="s">
        <v>43</v>
      </c>
      <c r="M35" s="9" t="s">
        <v>43</v>
      </c>
      <c r="N35" s="9" t="s">
        <v>43</v>
      </c>
      <c r="O35" s="10" t="s">
        <v>43</v>
      </c>
      <c r="P35" s="10" t="s">
        <v>43</v>
      </c>
      <c r="Q35" s="10" t="s">
        <v>43</v>
      </c>
      <c r="R35" s="10" t="s">
        <v>43</v>
      </c>
      <c r="S35" s="10" t="s">
        <v>43</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76</v>
      </c>
      <c r="G36" s="8" t="s">
        <v>43</v>
      </c>
      <c r="H36" s="8" t="s">
        <v>43</v>
      </c>
      <c r="I36" s="8" t="s">
        <v>44</v>
      </c>
      <c r="J36" s="8" t="s">
        <v>44</v>
      </c>
      <c r="K36" s="9" t="s">
        <v>43</v>
      </c>
      <c r="L36" s="9" t="s">
        <v>44</v>
      </c>
      <c r="M36" s="9" t="s">
        <v>43</v>
      </c>
      <c r="N36" s="9" t="s">
        <v>43</v>
      </c>
      <c r="O36" s="10" t="s">
        <v>43</v>
      </c>
      <c r="P36" s="10" t="s">
        <v>43</v>
      </c>
      <c r="Q36" s="10" t="s">
        <v>43</v>
      </c>
      <c r="R36" s="10" t="s">
        <v>43</v>
      </c>
      <c r="S36" s="10" t="s">
        <v>43</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77</v>
      </c>
      <c r="G37" s="8" t="s">
        <v>44</v>
      </c>
      <c r="H37" s="8" t="s">
        <v>43</v>
      </c>
      <c r="I37" s="8" t="s">
        <v>43</v>
      </c>
      <c r="J37" s="8" t="s">
        <v>43</v>
      </c>
      <c r="K37" s="9" t="s">
        <v>43</v>
      </c>
      <c r="L37" s="9" t="s">
        <v>44</v>
      </c>
      <c r="M37" s="9" t="s">
        <v>43</v>
      </c>
      <c r="N37" s="9" t="s">
        <v>43</v>
      </c>
      <c r="O37" s="10" t="s">
        <v>43</v>
      </c>
      <c r="P37" s="10" t="s">
        <v>43</v>
      </c>
      <c r="Q37" s="10" t="s">
        <v>43</v>
      </c>
      <c r="R37" s="10" t="s">
        <v>43</v>
      </c>
      <c r="S37" s="10" t="s">
        <v>43</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78</v>
      </c>
      <c r="G38" s="8" t="s">
        <v>44</v>
      </c>
      <c r="H38" s="8" t="s">
        <v>44</v>
      </c>
      <c r="I38" s="8" t="s">
        <v>44</v>
      </c>
      <c r="J38" s="8" t="s">
        <v>43</v>
      </c>
      <c r="K38" s="9" t="s">
        <v>43</v>
      </c>
      <c r="L38" s="9" t="s">
        <v>44</v>
      </c>
      <c r="M38" s="9" t="s">
        <v>43</v>
      </c>
      <c r="N38" s="9" t="s">
        <v>43</v>
      </c>
      <c r="O38" s="10" t="s">
        <v>43</v>
      </c>
      <c r="P38" s="10" t="s">
        <v>43</v>
      </c>
      <c r="Q38" s="10" t="s">
        <v>43</v>
      </c>
      <c r="R38" s="10" t="s">
        <v>43</v>
      </c>
      <c r="S38" s="10" t="s">
        <v>44</v>
      </c>
    </row>
    <row r="39" spans="1:19" ht="25" customHeight="1" x14ac:dyDescent="0.2">
      <c r="A39" s="6" t="str">
        <f ca="1">IFERROR(__xludf.DUMMYFUNCTION("""COMPUTED_VALUE"""),"How do light and temperature affect photosynthesis in plants? - Version A")</f>
        <v>How do light and temperature affect photosynthesis in plants? - Version A</v>
      </c>
      <c r="B39" s="6" t="str">
        <f ca="1">IFERROR(__xludf.DUMMYFUNCTION("""COMPUTED_VALUE"""),"Space")</f>
        <v>Space</v>
      </c>
      <c r="C39" s="6" t="str">
        <f ca="1">IFERROR(__xludf.DUMMYFUNCTION("""COMPUTED_VALUE"""),"Demo")</f>
        <v>Demo</v>
      </c>
      <c r="D39" s="7" t="str">
        <f ca="1">IFERROR(__xludf.DUMMYFUNCTION("""COMPUTED_VALUE"""),"No task description")</f>
        <v>No task description</v>
      </c>
      <c r="E39" s="7" t="str">
        <f ca="1">IFERROR(__xludf.DUMMYFUNCTION("""COMPUTED_VALUE"""),"No artifact embedded")</f>
        <v>No artifact embedded</v>
      </c>
      <c r="F39" s="7" t="s">
        <v>79</v>
      </c>
      <c r="G39" s="8" t="s">
        <v>43</v>
      </c>
      <c r="H39" s="8" t="s">
        <v>43</v>
      </c>
      <c r="I39" s="8" t="s">
        <v>43</v>
      </c>
      <c r="J39" s="8" t="s">
        <v>43</v>
      </c>
      <c r="K39" s="9" t="s">
        <v>43</v>
      </c>
      <c r="L39" s="9" t="s">
        <v>43</v>
      </c>
      <c r="M39" s="9" t="s">
        <v>43</v>
      </c>
      <c r="N39" s="9" t="s">
        <v>43</v>
      </c>
      <c r="O39" s="10" t="s">
        <v>43</v>
      </c>
      <c r="P39" s="10" t="s">
        <v>43</v>
      </c>
      <c r="Q39" s="10" t="s">
        <v>43</v>
      </c>
      <c r="R39" s="10" t="s">
        <v>43</v>
      </c>
      <c r="S39" s="10" t="s">
        <v>43</v>
      </c>
    </row>
    <row r="40" spans="1:19" ht="97" customHeight="1" x14ac:dyDescent="0.2">
      <c r="A40" s="6" t="str">
        <f ca="1">IFERROR(__xludf.DUMMYFUNCTION("""COMPUTED_VALUE"""),"How do light and temperature affect photosynthesis in plants? - Version A")</f>
        <v>How do light and temperature affect photosynthesis in plants? - Version A</v>
      </c>
      <c r="B40" s="6" t="str">
        <f ca="1">IFERROR(__xludf.DUMMYFUNCTION("""COMPUTED_VALUE"""),"Resource")</f>
        <v>Resource</v>
      </c>
      <c r="C40" s="6" t="str">
        <f ca="1">IFERROR(__xludf.DUMMYFUNCTION("""COMPUTED_VALUE"""),"pilt.png")</f>
        <v>pilt.png</v>
      </c>
      <c r="D40" s="7" t="str">
        <f ca="1">IFERROR(__xludf.DUMMYFUNCTION("""COMPUTED_VALUE"""),"No task description")</f>
        <v>No task description</v>
      </c>
      <c r="E40" s="7" t="str">
        <f ca="1">IFERROR(__xludf.DUMMYFUNCTION("""COMPUTED_VALUE"""),"image/png – A high-quality image with support for transparency, often used in design and web applications.")</f>
        <v>image/png – A high-quality image with support for transparency, often used in design and web applications.</v>
      </c>
      <c r="F40" s="7" t="s">
        <v>80</v>
      </c>
      <c r="G40" s="8" t="s">
        <v>44</v>
      </c>
      <c r="H40" s="8" t="s">
        <v>43</v>
      </c>
      <c r="I40" s="8" t="s">
        <v>43</v>
      </c>
      <c r="J40" s="8" t="s">
        <v>43</v>
      </c>
      <c r="K40" s="9" t="s">
        <v>44</v>
      </c>
      <c r="L40" s="9" t="s">
        <v>43</v>
      </c>
      <c r="M40" s="9" t="s">
        <v>43</v>
      </c>
      <c r="N40" s="9" t="s">
        <v>43</v>
      </c>
      <c r="O40" s="10" t="s">
        <v>43</v>
      </c>
      <c r="P40" s="10" t="s">
        <v>43</v>
      </c>
      <c r="Q40" s="10" t="s">
        <v>43</v>
      </c>
      <c r="R40" s="10" t="s">
        <v>43</v>
      </c>
      <c r="S40" s="10" t="s">
        <v>43</v>
      </c>
    </row>
    <row r="41" spans="1:19" ht="169" customHeight="1" x14ac:dyDescent="0.2">
      <c r="A41" s="6" t="str">
        <f ca="1">IFERROR(__xludf.DUMMYFUNCTION("""COMPUTED_VALUE"""),"How do light and temperature affect photosynthesis in plants? - Version A")</f>
        <v>How do light and temperature affect photosynthesis in plants? - Version A</v>
      </c>
      <c r="B41" s="6" t="str">
        <f ca="1">IFERROR(__xludf.DUMMYFUNCTION("""COMPUTED_VALUE"""),"Resource")</f>
        <v>Resource</v>
      </c>
      <c r="C41" s="6" t="str">
        <f ca="1">IFERROR(__xludf.DUMMYFUNCTION("""COMPUTED_VALUE"""),"Tekst5.graasp")</f>
        <v>Tekst5.graasp</v>
      </c>
      <c r="D41"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41" s="7" t="str">
        <f ca="1">IFERROR(__xludf.DUMMYFUNCTION("""COMPUTED_VALUE"""),"No artifact embedded")</f>
        <v>No artifact embedded</v>
      </c>
      <c r="F41" s="7" t="s">
        <v>81</v>
      </c>
      <c r="G41" s="8" t="s">
        <v>43</v>
      </c>
      <c r="H41" s="8" t="s">
        <v>43</v>
      </c>
      <c r="I41" s="8" t="s">
        <v>44</v>
      </c>
      <c r="J41" s="8" t="s">
        <v>44</v>
      </c>
      <c r="K41" s="9" t="s">
        <v>43</v>
      </c>
      <c r="L41" s="9" t="s">
        <v>44</v>
      </c>
      <c r="M41" s="9" t="s">
        <v>43</v>
      </c>
      <c r="N41" s="9" t="s">
        <v>43</v>
      </c>
      <c r="O41" s="10" t="s">
        <v>44</v>
      </c>
      <c r="P41" s="10" t="s">
        <v>44</v>
      </c>
      <c r="Q41" s="10" t="s">
        <v>44</v>
      </c>
      <c r="R41" s="10" t="s">
        <v>43</v>
      </c>
      <c r="S41" s="10" t="s">
        <v>43</v>
      </c>
    </row>
    <row r="42" spans="1:19" ht="409.5" customHeight="1" x14ac:dyDescent="0.2">
      <c r="A42" s="6" t="str">
        <f ca="1">IFERROR(__xludf.DUMMYFUNCTION("""COMPUTED_VALUE"""),"How do light and temperature affect photosynthesis in plants? - Version A")</f>
        <v>How do light and temperature affect photosynthesis in plants? - Version A</v>
      </c>
      <c r="B42" s="6" t="str">
        <f ca="1">IFERROR(__xludf.DUMMYFUNCTION("""COMPUTED_VALUE"""),"Application")</f>
        <v>Application</v>
      </c>
      <c r="C42" s="6" t="str">
        <f ca="1">IFERROR(__xludf.DUMMYFUNCTION("""COMPUTED_VALUE"""),"Hypothesis Scratchpad")</f>
        <v>Hypothesis Scratchpad</v>
      </c>
      <c r="D42" s="7" t="str">
        <f ca="1">IFERROR(__xludf.DUMMYFUNCTION("""COMPUTED_VALUE"""),"No task description")</f>
        <v>No task description</v>
      </c>
      <c r="E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2" s="7" t="s">
        <v>82</v>
      </c>
      <c r="G42" s="8" t="s">
        <v>43</v>
      </c>
      <c r="H42" s="8" t="s">
        <v>44</v>
      </c>
      <c r="I42" s="8" t="s">
        <v>44</v>
      </c>
      <c r="J42" s="8" t="s">
        <v>43</v>
      </c>
      <c r="K42" s="9" t="s">
        <v>43</v>
      </c>
      <c r="L42" s="9" t="s">
        <v>44</v>
      </c>
      <c r="M42" s="9" t="s">
        <v>44</v>
      </c>
      <c r="N42" s="9" t="s">
        <v>44</v>
      </c>
      <c r="O42" s="10" t="s">
        <v>43</v>
      </c>
      <c r="P42" s="10" t="s">
        <v>44</v>
      </c>
      <c r="Q42" s="10" t="s">
        <v>44</v>
      </c>
      <c r="R42" s="10" t="s">
        <v>43</v>
      </c>
      <c r="S42" s="10" t="s">
        <v>43</v>
      </c>
    </row>
    <row r="43" spans="1:19" ht="395" customHeight="1" x14ac:dyDescent="0.2">
      <c r="A43" s="6" t="str">
        <f ca="1">IFERROR(__xludf.DUMMYFUNCTION("""COMPUTED_VALUE"""),"How do light and temperature affect photosynthesis in plants? - Version A")</f>
        <v>How do light and temperature affect photosynthesis in plants? - Version A</v>
      </c>
      <c r="B43" s="6" t="str">
        <f ca="1">IFERROR(__xludf.DUMMYFUNCTION("""COMPUTED_VALUE"""),"Resource")</f>
        <v>Resource</v>
      </c>
      <c r="C43" s="6" t="str">
        <f ca="1">IFERROR(__xludf.DUMMYFUNCTION("""COMPUTED_VALUE"""),"Text 1.graasp")</f>
        <v>Text 1.graasp</v>
      </c>
      <c r="D43"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43" s="7" t="str">
        <f ca="1">IFERROR(__xludf.DUMMYFUNCTION("""COMPUTED_VALUE"""),"No artifact embedded")</f>
        <v>No artifact embedded</v>
      </c>
      <c r="F43" s="7" t="s">
        <v>83</v>
      </c>
      <c r="G43" s="8" t="s">
        <v>43</v>
      </c>
      <c r="H43" s="8" t="s">
        <v>44</v>
      </c>
      <c r="I43" s="8" t="s">
        <v>43</v>
      </c>
      <c r="J43" s="8" t="s">
        <v>44</v>
      </c>
      <c r="K43" s="9" t="s">
        <v>43</v>
      </c>
      <c r="L43" s="9" t="s">
        <v>43</v>
      </c>
      <c r="M43" s="9" t="s">
        <v>44</v>
      </c>
      <c r="N43" s="9" t="s">
        <v>44</v>
      </c>
      <c r="O43" s="10" t="s">
        <v>44</v>
      </c>
      <c r="P43" s="10" t="s">
        <v>43</v>
      </c>
      <c r="Q43" s="10" t="s">
        <v>43</v>
      </c>
      <c r="R43" s="10" t="s">
        <v>43</v>
      </c>
      <c r="S43" s="10" t="s">
        <v>44</v>
      </c>
    </row>
    <row r="44" spans="1:19" ht="409.5" customHeight="1" x14ac:dyDescent="0.2">
      <c r="A44" s="6" t="str">
        <f ca="1">IFERROR(__xludf.DUMMYFUNCTION("""COMPUTED_VALUE"""),"How do light and temperature affect photosynthesis in plants? - Version A")</f>
        <v>How do light and temperature affect photosynthesis in plants? - Version A</v>
      </c>
      <c r="B44" s="6" t="str">
        <f ca="1">IFERROR(__xludf.DUMMYFUNCTION("""COMPUTED_VALUE"""),"Resource")</f>
        <v>Resource</v>
      </c>
      <c r="C44" s="6" t="str">
        <f ca="1">IFERROR(__xludf.DUMMYFUNCTION("""COMPUTED_VALUE"""),"instructions for the simulation and chat app.graasp")</f>
        <v>instructions for the simulation and chat app.graasp</v>
      </c>
      <c r="D44"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44" s="7" t="str">
        <f ca="1">IFERROR(__xludf.DUMMYFUNCTION("""COMPUTED_VALUE"""),"No artifact embedded")</f>
        <v>No artifact embedded</v>
      </c>
      <c r="F44" s="7" t="s">
        <v>84</v>
      </c>
      <c r="G44" s="8" t="s">
        <v>43</v>
      </c>
      <c r="H44" s="8" t="s">
        <v>44</v>
      </c>
      <c r="I44" s="8" t="s">
        <v>43</v>
      </c>
      <c r="J44" s="8" t="s">
        <v>44</v>
      </c>
      <c r="K44" s="9" t="s">
        <v>43</v>
      </c>
      <c r="L44" s="9" t="s">
        <v>43</v>
      </c>
      <c r="M44" s="9" t="s">
        <v>44</v>
      </c>
      <c r="N44" s="9" t="s">
        <v>44</v>
      </c>
      <c r="O44" s="10" t="s">
        <v>43</v>
      </c>
      <c r="P44" s="10" t="s">
        <v>43</v>
      </c>
      <c r="Q44" s="10" t="s">
        <v>43</v>
      </c>
      <c r="R44" s="10" t="s">
        <v>43</v>
      </c>
      <c r="S44" s="10" t="s">
        <v>43</v>
      </c>
    </row>
    <row r="45" spans="1:19" ht="409.5" customHeight="1" x14ac:dyDescent="0.2">
      <c r="A45" s="6" t="str">
        <f ca="1">IFERROR(__xludf.DUMMYFUNCTION("""COMPUTED_VALUE"""),"How do light and temperature affect photosynthesis in plants? - Version A")</f>
        <v>How do light and temperature affect photosynthesis in plants? - Version A</v>
      </c>
      <c r="B45" s="6" t="str">
        <f ca="1">IFERROR(__xludf.DUMMYFUNCTION("""COMPUTED_VALUE"""),"Application")</f>
        <v>Application</v>
      </c>
      <c r="C45" s="6" t="str">
        <f ca="1">IFERROR(__xludf.DUMMYFUNCTION("""COMPUTED_VALUE"""),"Seesaw Lab - right side")</f>
        <v>Seesaw Lab - right side</v>
      </c>
      <c r="D45" s="7" t="str">
        <f ca="1">IFERROR(__xludf.DUMMYFUNCTION("""COMPUTED_VALUE"""),"No task description")</f>
        <v>No task description</v>
      </c>
      <c r="E45"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45" s="7" t="s">
        <v>85</v>
      </c>
      <c r="G45" s="8" t="s">
        <v>43</v>
      </c>
      <c r="H45" s="8" t="s">
        <v>44</v>
      </c>
      <c r="I45" s="8" t="s">
        <v>44</v>
      </c>
      <c r="J45" s="8" t="s">
        <v>44</v>
      </c>
      <c r="K45" s="9" t="s">
        <v>43</v>
      </c>
      <c r="L45" s="9" t="s">
        <v>43</v>
      </c>
      <c r="M45" s="9" t="s">
        <v>44</v>
      </c>
      <c r="N45" s="9" t="s">
        <v>44</v>
      </c>
      <c r="O45" s="10" t="s">
        <v>43</v>
      </c>
      <c r="P45" s="10" t="s">
        <v>43</v>
      </c>
      <c r="Q45" s="10" t="s">
        <v>44</v>
      </c>
      <c r="R45" s="10" t="s">
        <v>43</v>
      </c>
      <c r="S45" s="10" t="s">
        <v>44</v>
      </c>
    </row>
    <row r="46" spans="1:19" ht="97" customHeight="1" x14ac:dyDescent="0.2">
      <c r="A46" s="6" t="str">
        <f ca="1">IFERROR(__xludf.DUMMYFUNCTION("""COMPUTED_VALUE"""),"How do light and temperature affect photosynthesis in plants? - Version A")</f>
        <v>How do light and temperature affect photosynthesis in plants? - Version A</v>
      </c>
      <c r="B46" s="6" t="str">
        <f ca="1">IFERROR(__xludf.DUMMYFUNCTION("""COMPUTED_VALUE"""),"Resource")</f>
        <v>Resource</v>
      </c>
      <c r="C46" s="6" t="str">
        <f ca="1">IFERROR(__xludf.DUMMYFUNCTION("""COMPUTED_VALUE"""),"tips.png")</f>
        <v>tips.png</v>
      </c>
      <c r="D46" s="7" t="str">
        <f ca="1">IFERROR(__xludf.DUMMYFUNCTION("""COMPUTED_VALUE"""),"No task description")</f>
        <v>No task description</v>
      </c>
      <c r="E46" s="7" t="str">
        <f ca="1">IFERROR(__xludf.DUMMYFUNCTION("""COMPUTED_VALUE"""),"image/png – A high-quality image with support for transparency, often used in design and web applications.")</f>
        <v>image/png – A high-quality image with support for transparency, often used in design and web applications.</v>
      </c>
      <c r="F46" s="7" t="s">
        <v>86</v>
      </c>
      <c r="G46" s="8" t="s">
        <v>44</v>
      </c>
      <c r="H46" s="8" t="s">
        <v>43</v>
      </c>
      <c r="I46" s="8" t="s">
        <v>43</v>
      </c>
      <c r="J46" s="8" t="s">
        <v>43</v>
      </c>
      <c r="K46" s="9" t="s">
        <v>44</v>
      </c>
      <c r="L46" s="9" t="s">
        <v>43</v>
      </c>
      <c r="M46" s="9" t="s">
        <v>43</v>
      </c>
      <c r="N46" s="9" t="s">
        <v>43</v>
      </c>
      <c r="O46" s="10" t="s">
        <v>43</v>
      </c>
      <c r="P46" s="10" t="s">
        <v>43</v>
      </c>
      <c r="Q46" s="10" t="s">
        <v>43</v>
      </c>
      <c r="R46" s="10" t="s">
        <v>43</v>
      </c>
      <c r="S46" s="10" t="s">
        <v>43</v>
      </c>
    </row>
    <row r="47" spans="1:19" ht="409.5" customHeight="1" x14ac:dyDescent="0.2">
      <c r="A47" s="6" t="str">
        <f ca="1">IFERROR(__xludf.DUMMYFUNCTION("""COMPUTED_VALUE"""),"How do light and temperature affect photosynthesis in plants? - Version A")</f>
        <v>How do light and temperature affect photosynthesis in plants? - Version A</v>
      </c>
      <c r="B47" s="6" t="str">
        <f ca="1">IFERROR(__xludf.DUMMYFUNCTION("""COMPUTED_VALUE"""),"Application")</f>
        <v>Application</v>
      </c>
      <c r="C47" s="6" t="str">
        <f ca="1">IFERROR(__xludf.DUMMYFUNCTION("""COMPUTED_VALUE"""),"SpeakUp")</f>
        <v>SpeakUp</v>
      </c>
      <c r="D47" s="7" t="str">
        <f ca="1">IFERROR(__xludf.DUMMYFUNCTION("""COMPUTED_VALUE"""),"No task description")</f>
        <v>No task description</v>
      </c>
      <c r="E47"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7" s="7" t="s">
        <v>87</v>
      </c>
      <c r="G47" s="8" t="s">
        <v>43</v>
      </c>
      <c r="H47" s="8" t="s">
        <v>44</v>
      </c>
      <c r="I47" s="8" t="s">
        <v>44</v>
      </c>
      <c r="J47" s="8" t="s">
        <v>44</v>
      </c>
      <c r="K47" s="9" t="s">
        <v>43</v>
      </c>
      <c r="L47" s="9" t="s">
        <v>43</v>
      </c>
      <c r="M47" s="9" t="s">
        <v>44</v>
      </c>
      <c r="N47" s="9" t="s">
        <v>44</v>
      </c>
      <c r="O47" s="10" t="s">
        <v>43</v>
      </c>
      <c r="P47" s="10" t="s">
        <v>43</v>
      </c>
      <c r="Q47" s="10" t="s">
        <v>43</v>
      </c>
      <c r="R47" s="10" t="s">
        <v>43</v>
      </c>
      <c r="S47" s="10" t="s">
        <v>44</v>
      </c>
    </row>
    <row r="48" spans="1:19" ht="318" customHeight="1" x14ac:dyDescent="0.2">
      <c r="A48" s="6" t="str">
        <f ca="1">IFERROR(__xludf.DUMMYFUNCTION("""COMPUTED_VALUE"""),"How do light and temperature affect photosynthesis in plants? - Version A")</f>
        <v>How do light and temperature affect photosynthesis in plants? - Version A</v>
      </c>
      <c r="B48" s="6" t="str">
        <f ca="1">IFERROR(__xludf.DUMMYFUNCTION("""COMPUTED_VALUE"""),"Application")</f>
        <v>Application</v>
      </c>
      <c r="C48" s="6" t="str">
        <f ca="1">IFERROR(__xludf.DUMMYFUNCTION("""COMPUTED_VALUE"""),"Input Box 1")</f>
        <v>Input Box 1</v>
      </c>
      <c r="D48"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8" s="7" t="s">
        <v>88</v>
      </c>
      <c r="G48" s="8" t="s">
        <v>43</v>
      </c>
      <c r="H48" s="8" t="s">
        <v>44</v>
      </c>
      <c r="I48" s="8" t="s">
        <v>44</v>
      </c>
      <c r="J48" s="8" t="s">
        <v>44</v>
      </c>
      <c r="K48" s="9" t="s">
        <v>43</v>
      </c>
      <c r="L48" s="9" t="s">
        <v>44</v>
      </c>
      <c r="M48" s="9" t="s">
        <v>43</v>
      </c>
      <c r="N48" s="9" t="s">
        <v>43</v>
      </c>
      <c r="O48" s="10" t="s">
        <v>44</v>
      </c>
      <c r="P48" s="10" t="s">
        <v>44</v>
      </c>
      <c r="Q48" s="10" t="s">
        <v>44</v>
      </c>
      <c r="R48" s="10" t="s">
        <v>44</v>
      </c>
      <c r="S48" s="10" t="s">
        <v>44</v>
      </c>
    </row>
    <row r="49" spans="1:19" ht="229" customHeight="1" x14ac:dyDescent="0.2">
      <c r="A49" s="6" t="str">
        <f ca="1">IFERROR(__xludf.DUMMYFUNCTION("""COMPUTED_VALUE"""),"How do light and temperature affect photosynthesis in plants? - Version A")</f>
        <v>How do light and temperature affect photosynthesis in plants? - Version A</v>
      </c>
      <c r="B49" s="6" t="str">
        <f ca="1">IFERROR(__xludf.DUMMYFUNCTION("""COMPUTED_VALUE"""),"Resource")</f>
        <v>Resource</v>
      </c>
      <c r="C49" s="6" t="str">
        <f ca="1">IFERROR(__xludf.DUMMYFUNCTION("""COMPUTED_VALUE"""),"Text 4.graasp")</f>
        <v>Text 4.graasp</v>
      </c>
      <c r="D49"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49" s="7" t="str">
        <f ca="1">IFERROR(__xludf.DUMMYFUNCTION("""COMPUTED_VALUE"""),"No artifact embedded")</f>
        <v>No artifact embedded</v>
      </c>
      <c r="F49" s="7" t="s">
        <v>89</v>
      </c>
      <c r="G49" s="8" t="s">
        <v>43</v>
      </c>
      <c r="H49" s="8" t="s">
        <v>43</v>
      </c>
      <c r="I49" s="8" t="s">
        <v>43</v>
      </c>
      <c r="J49" s="8" t="s">
        <v>43</v>
      </c>
      <c r="K49" s="9" t="s">
        <v>44</v>
      </c>
      <c r="L49" s="9" t="s">
        <v>44</v>
      </c>
      <c r="M49" s="9" t="s">
        <v>43</v>
      </c>
      <c r="N49" s="9" t="s">
        <v>43</v>
      </c>
      <c r="O49" s="10" t="s">
        <v>43</v>
      </c>
      <c r="P49" s="10" t="s">
        <v>43</v>
      </c>
      <c r="Q49" s="10" t="s">
        <v>43</v>
      </c>
      <c r="R49" s="10" t="s">
        <v>43</v>
      </c>
      <c r="S49" s="10" t="s">
        <v>43</v>
      </c>
    </row>
    <row r="50" spans="1:19" ht="25" customHeight="1" x14ac:dyDescent="0.2">
      <c r="A50" s="6" t="str">
        <f ca="1">IFERROR(__xludf.DUMMYFUNCTION("""COMPUTED_VALUE"""),"How do light and temperature affect photosynthesis in plants? - Version A")</f>
        <v>How do light and temperature affect photosynthesis in plants? - Version A</v>
      </c>
      <c r="B50" s="6" t="str">
        <f ca="1">IFERROR(__xludf.DUMMYFUNCTION("""COMPUTED_VALUE"""),"Space")</f>
        <v>Space</v>
      </c>
      <c r="C50" s="6" t="str">
        <f ca="1">IFERROR(__xludf.DUMMYFUNCTION("""COMPUTED_VALUE"""),"Intro")</f>
        <v>Intro</v>
      </c>
      <c r="D50" s="7" t="str">
        <f ca="1">IFERROR(__xludf.DUMMYFUNCTION("""COMPUTED_VALUE"""),"No task description")</f>
        <v>No task description</v>
      </c>
      <c r="E50" s="7" t="str">
        <f ca="1">IFERROR(__xludf.DUMMYFUNCTION("""COMPUTED_VALUE"""),"No artifact embedded")</f>
        <v>No artifact embedded</v>
      </c>
      <c r="F50" s="7" t="s">
        <v>90</v>
      </c>
      <c r="G50" s="8" t="s">
        <v>43</v>
      </c>
      <c r="H50" s="8" t="s">
        <v>43</v>
      </c>
      <c r="I50" s="8" t="s">
        <v>43</v>
      </c>
      <c r="J50" s="8" t="s">
        <v>43</v>
      </c>
      <c r="K50" s="9" t="s">
        <v>43</v>
      </c>
      <c r="L50" s="9" t="s">
        <v>43</v>
      </c>
      <c r="M50" s="9" t="s">
        <v>43</v>
      </c>
      <c r="N50" s="9" t="s">
        <v>43</v>
      </c>
      <c r="O50" s="10" t="s">
        <v>43</v>
      </c>
      <c r="P50" s="10" t="s">
        <v>43</v>
      </c>
      <c r="Q50" s="10" t="s">
        <v>43</v>
      </c>
      <c r="R50" s="10" t="s">
        <v>43</v>
      </c>
      <c r="S50" s="10" t="s">
        <v>43</v>
      </c>
    </row>
    <row r="51" spans="1:19" ht="318" customHeight="1" x14ac:dyDescent="0.2">
      <c r="A51" s="6" t="str">
        <f ca="1">IFERROR(__xludf.DUMMYFUNCTION("""COMPUTED_VALUE"""),"How do light and temperature affect photosynthesis in plants? - Version A")</f>
        <v>How do light and temperature affect photosynthesis in plants? - Version A</v>
      </c>
      <c r="B51" s="6" t="str">
        <f ca="1">IFERROR(__xludf.DUMMYFUNCTION("""COMPUTED_VALUE"""),"Resource")</f>
        <v>Resource</v>
      </c>
      <c r="C51" s="6" t="str">
        <f ca="1">IFERROR(__xludf.DUMMYFUNCTION("""COMPUTED_VALUE"""),"Teooria.graasp")</f>
        <v>Teooria.graasp</v>
      </c>
      <c r="D51"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51" s="7" t="str">
        <f ca="1">IFERROR(__xludf.DUMMYFUNCTION("""COMPUTED_VALUE"""),"No artifact embedded")</f>
        <v>No artifact embedded</v>
      </c>
      <c r="F51" s="7" t="s">
        <v>91</v>
      </c>
      <c r="G51" s="8" t="s">
        <v>44</v>
      </c>
      <c r="H51" s="8" t="s">
        <v>43</v>
      </c>
      <c r="I51" s="8" t="s">
        <v>43</v>
      </c>
      <c r="J51" s="8" t="s">
        <v>43</v>
      </c>
      <c r="K51" s="9" t="s">
        <v>44</v>
      </c>
      <c r="L51" s="9" t="s">
        <v>43</v>
      </c>
      <c r="M51" s="9" t="s">
        <v>43</v>
      </c>
      <c r="N51" s="9" t="s">
        <v>43</v>
      </c>
      <c r="O51" s="10" t="s">
        <v>44</v>
      </c>
      <c r="P51" s="10" t="s">
        <v>43</v>
      </c>
      <c r="Q51" s="10" t="s">
        <v>43</v>
      </c>
      <c r="R51" s="10" t="s">
        <v>43</v>
      </c>
      <c r="S51" s="10" t="s">
        <v>43</v>
      </c>
    </row>
    <row r="52" spans="1:19" ht="109" customHeight="1" x14ac:dyDescent="0.2">
      <c r="A52" s="6" t="str">
        <f ca="1">IFERROR(__xludf.DUMMYFUNCTION("""COMPUTED_VALUE"""),"How do light and temperature affect photosynthesis in plants? - Version A")</f>
        <v>How do light and temperature affect photosynthesis in plants? - Version A</v>
      </c>
      <c r="B52" s="6" t="str">
        <f ca="1">IFERROR(__xludf.DUMMYFUNCTION("""COMPUTED_VALUE"""),"Resource")</f>
        <v>Resource</v>
      </c>
      <c r="C52" s="6" t="str">
        <f ca="1">IFERROR(__xludf.DUMMYFUNCTION("""COMPUTED_VALUE"""),"photosynthesis.jpg")</f>
        <v>photosynthesis.jpg</v>
      </c>
      <c r="D52" s="7" t="str">
        <f ca="1">IFERROR(__xludf.DUMMYFUNCTION("""COMPUTED_VALUE"""),"CARBON DIOXIDE _—v .7 WATER &amp; MINERALS")</f>
        <v>CARBON DIOXIDE _—v .7 WATER &amp; MINERALS</v>
      </c>
      <c r="E5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2" s="7" t="s">
        <v>92</v>
      </c>
      <c r="G52" s="8" t="s">
        <v>44</v>
      </c>
      <c r="H52" s="8" t="s">
        <v>43</v>
      </c>
      <c r="I52" s="8" t="s">
        <v>43</v>
      </c>
      <c r="J52" s="8" t="s">
        <v>43</v>
      </c>
      <c r="K52" s="9" t="s">
        <v>44</v>
      </c>
      <c r="L52" s="9" t="s">
        <v>43</v>
      </c>
      <c r="M52" s="9" t="s">
        <v>43</v>
      </c>
      <c r="N52" s="9" t="s">
        <v>43</v>
      </c>
      <c r="O52" s="10" t="s">
        <v>43</v>
      </c>
      <c r="P52" s="10" t="s">
        <v>43</v>
      </c>
      <c r="Q52" s="10" t="s">
        <v>43</v>
      </c>
      <c r="R52" s="10" t="s">
        <v>43</v>
      </c>
      <c r="S52" s="10" t="s">
        <v>43</v>
      </c>
    </row>
    <row r="53" spans="1:19" ht="409.5" customHeight="1" x14ac:dyDescent="0.2">
      <c r="A53" s="6" t="str">
        <f ca="1">IFERROR(__xludf.DUMMYFUNCTION("""COMPUTED_VALUE"""),"How do light and temperature affect photosynthesis in plants? - Version A")</f>
        <v>How do light and temperature affect photosynthesis in plants? - Version A</v>
      </c>
      <c r="B53" s="6" t="str">
        <f ca="1">IFERROR(__xludf.DUMMYFUNCTION("""COMPUTED_VALUE"""),"Resource")</f>
        <v>Resource</v>
      </c>
      <c r="C53" s="6" t="str">
        <f ca="1">IFERROR(__xludf.DUMMYFUNCTION("""COMPUTED_VALUE"""),"Veetaimedest.graasp")</f>
        <v>Veetaimedest.graasp</v>
      </c>
      <c r="D53"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53" s="7" t="str">
        <f ca="1">IFERROR(__xludf.DUMMYFUNCTION("""COMPUTED_VALUE"""),"No artifact embedded")</f>
        <v>No artifact embedded</v>
      </c>
      <c r="F53" s="7" t="s">
        <v>93</v>
      </c>
      <c r="G53" s="8" t="s">
        <v>44</v>
      </c>
      <c r="H53" s="8" t="s">
        <v>43</v>
      </c>
      <c r="I53" s="8" t="s">
        <v>44</v>
      </c>
      <c r="J53" s="8" t="s">
        <v>44</v>
      </c>
      <c r="K53" s="9" t="s">
        <v>44</v>
      </c>
      <c r="L53" s="9" t="s">
        <v>44</v>
      </c>
      <c r="M53" s="9" t="s">
        <v>43</v>
      </c>
      <c r="N53" s="9" t="s">
        <v>43</v>
      </c>
      <c r="O53" s="10" t="s">
        <v>44</v>
      </c>
      <c r="P53" s="10" t="s">
        <v>43</v>
      </c>
      <c r="Q53" s="10" t="s">
        <v>43</v>
      </c>
      <c r="R53" s="10" t="s">
        <v>43</v>
      </c>
      <c r="S53" s="10" t="s">
        <v>43</v>
      </c>
    </row>
    <row r="54" spans="1:19" ht="274" customHeight="1" x14ac:dyDescent="0.2">
      <c r="A54" s="6" t="str">
        <f ca="1">IFERROR(__xludf.DUMMYFUNCTION("""COMPUTED_VALUE"""),"How do light and temperature affect photosynthesis in plants? - Version A")</f>
        <v>How do light and temperature affect photosynthesis in plants? - Version A</v>
      </c>
      <c r="B54" s="6" t="str">
        <f ca="1">IFERROR(__xludf.DUMMYFUNCTION("""COMPUTED_VALUE"""),"Application")</f>
        <v>Application</v>
      </c>
      <c r="C54" s="6" t="str">
        <f ca="1">IFERROR(__xludf.DUMMYFUNCTION("""COMPUTED_VALUE"""),"Quiz Tool")</f>
        <v>Quiz Tool</v>
      </c>
      <c r="D54" s="7" t="str">
        <f ca="1">IFERROR(__xludf.DUMMYFUNCTION("""COMPUTED_VALUE"""),"No task description")</f>
        <v>No task description</v>
      </c>
      <c r="E5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4" s="7" t="s">
        <v>94</v>
      </c>
      <c r="G54" s="8" t="s">
        <v>43</v>
      </c>
      <c r="H54" s="8" t="s">
        <v>44</v>
      </c>
      <c r="I54" s="8" t="s">
        <v>44</v>
      </c>
      <c r="J54" s="8" t="s">
        <v>44</v>
      </c>
      <c r="K54" s="9" t="s">
        <v>44</v>
      </c>
      <c r="L54" s="9" t="s">
        <v>44</v>
      </c>
      <c r="M54" s="9" t="s">
        <v>43</v>
      </c>
      <c r="N54" s="9" t="s">
        <v>43</v>
      </c>
      <c r="O54" s="10" t="s">
        <v>43</v>
      </c>
      <c r="P54" s="10" t="s">
        <v>43</v>
      </c>
      <c r="Q54" s="10" t="s">
        <v>43</v>
      </c>
      <c r="R54" s="10" t="s">
        <v>43</v>
      </c>
      <c r="S54" s="10" t="s">
        <v>44</v>
      </c>
    </row>
    <row r="55" spans="1:19" ht="157" customHeight="1" x14ac:dyDescent="0.2">
      <c r="A55" s="6" t="str">
        <f ca="1">IFERROR(__xludf.DUMMYFUNCTION("""COMPUTED_VALUE"""),"How do light and temperature affect photosynthesis in plants? - Version A")</f>
        <v>How do light and temperature affect photosynthesis in plants? - Version A</v>
      </c>
      <c r="B55" s="6" t="str">
        <f ca="1">IFERROR(__xludf.DUMMYFUNCTION("""COMPUTED_VALUE"""),"Resource")</f>
        <v>Resource</v>
      </c>
      <c r="C55" s="6" t="str">
        <f ca="1">IFERROR(__xludf.DUMMYFUNCTION("""COMPUTED_VALUE"""),"Edasi juhatus.graasp")</f>
        <v>Edasi juhatus.graasp</v>
      </c>
      <c r="D55"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55" s="7" t="str">
        <f ca="1">IFERROR(__xludf.DUMMYFUNCTION("""COMPUTED_VALUE"""),"No artifact embedded")</f>
        <v>No artifact embedded</v>
      </c>
      <c r="F55" s="7" t="s">
        <v>95</v>
      </c>
      <c r="G55" s="8" t="s">
        <v>43</v>
      </c>
      <c r="H55" s="8" t="s">
        <v>44</v>
      </c>
      <c r="I55" s="8" t="s">
        <v>43</v>
      </c>
      <c r="J55" s="8" t="s">
        <v>44</v>
      </c>
      <c r="K55" s="9" t="s">
        <v>44</v>
      </c>
      <c r="L55" s="9" t="s">
        <v>43</v>
      </c>
      <c r="M55" s="9" t="s">
        <v>43</v>
      </c>
      <c r="N55" s="9" t="s">
        <v>43</v>
      </c>
      <c r="O55" s="10" t="s">
        <v>44</v>
      </c>
      <c r="P55" s="10" t="s">
        <v>44</v>
      </c>
      <c r="Q55" s="10" t="s">
        <v>44</v>
      </c>
      <c r="R55" s="10" t="s">
        <v>43</v>
      </c>
      <c r="S55" s="10" t="s">
        <v>43</v>
      </c>
    </row>
    <row r="56" spans="1:19" ht="25" customHeight="1" x14ac:dyDescent="0.2">
      <c r="A56" s="6" t="str">
        <f ca="1">IFERROR(__xludf.DUMMYFUNCTION("""COMPUTED_VALUE"""),"How do light and temperature affect photosynthesis in plants? - Version A")</f>
        <v>How do light and temperature affect photosynthesis in plants? - Version A</v>
      </c>
      <c r="B56" s="6" t="str">
        <f ca="1">IFERROR(__xludf.DUMMYFUNCTION("""COMPUTED_VALUE"""),"Space")</f>
        <v>Space</v>
      </c>
      <c r="C56" s="6" t="str">
        <f ca="1">IFERROR(__xludf.DUMMYFUNCTION("""COMPUTED_VALUE"""),"Explore")</f>
        <v>Explore</v>
      </c>
      <c r="D56" s="7" t="str">
        <f ca="1">IFERROR(__xludf.DUMMYFUNCTION("""COMPUTED_VALUE"""),"No task description")</f>
        <v>No task description</v>
      </c>
      <c r="E56" s="7" t="str">
        <f ca="1">IFERROR(__xludf.DUMMYFUNCTION("""COMPUTED_VALUE"""),"No artifact embedded")</f>
        <v>No artifact embedded</v>
      </c>
      <c r="F56" s="7" t="s">
        <v>96</v>
      </c>
      <c r="G56" s="8" t="s">
        <v>43</v>
      </c>
      <c r="H56" s="8" t="s">
        <v>43</v>
      </c>
      <c r="I56" s="8" t="s">
        <v>43</v>
      </c>
      <c r="J56" s="8" t="s">
        <v>43</v>
      </c>
      <c r="K56" s="9" t="s">
        <v>43</v>
      </c>
      <c r="L56" s="9" t="s">
        <v>43</v>
      </c>
      <c r="M56" s="9" t="s">
        <v>43</v>
      </c>
      <c r="N56" s="9" t="s">
        <v>43</v>
      </c>
      <c r="O56" s="10" t="s">
        <v>43</v>
      </c>
      <c r="P56" s="10" t="s">
        <v>43</v>
      </c>
      <c r="Q56" s="10" t="s">
        <v>43</v>
      </c>
      <c r="R56" s="10" t="s">
        <v>43</v>
      </c>
      <c r="S56" s="10" t="s">
        <v>43</v>
      </c>
    </row>
    <row r="57" spans="1:19" ht="85" customHeight="1" x14ac:dyDescent="0.2">
      <c r="A57" s="6" t="str">
        <f ca="1">IFERROR(__xludf.DUMMYFUNCTION("""COMPUTED_VALUE"""),"How do light and temperature affect photosynthesis in plants? - Version A")</f>
        <v>How do light and temperature affect photosynthesis in plants? - Version A</v>
      </c>
      <c r="B57" s="6" t="str">
        <f ca="1">IFERROR(__xludf.DUMMYFUNCTION("""COMPUTED_VALUE"""),"Resource")</f>
        <v>Resource</v>
      </c>
      <c r="C57" s="6" t="str">
        <f ca="1">IFERROR(__xludf.DUMMYFUNCTION("""COMPUTED_VALUE"""),"elodea.gif")</f>
        <v>elodea.gif</v>
      </c>
      <c r="D57" s="7" t="str">
        <f ca="1">IFERROR(__xludf.DUMMYFUNCTION("""COMPUTED_VALUE"""),"No task description")</f>
        <v>No task description</v>
      </c>
      <c r="E57" s="7" t="str">
        <f ca="1">IFERROR(__xludf.DUMMYFUNCTION("""COMPUTED_VALUE"""),"image/gif – An animated or static graphic using the GIF format, often seen in memes and web animations.")</f>
        <v>image/gif – An animated or static graphic using the GIF format, often seen in memes and web animations.</v>
      </c>
      <c r="F57" s="7" t="s">
        <v>97</v>
      </c>
      <c r="G57" s="8" t="s">
        <v>44</v>
      </c>
      <c r="H57" s="8" t="s">
        <v>43</v>
      </c>
      <c r="I57" s="8" t="s">
        <v>43</v>
      </c>
      <c r="J57" s="8" t="s">
        <v>43</v>
      </c>
      <c r="K57" s="9" t="s">
        <v>44</v>
      </c>
      <c r="L57" s="9" t="s">
        <v>43</v>
      </c>
      <c r="M57" s="9" t="s">
        <v>43</v>
      </c>
      <c r="N57" s="9" t="s">
        <v>43</v>
      </c>
      <c r="O57" s="10" t="s">
        <v>43</v>
      </c>
      <c r="P57" s="10" t="s">
        <v>43</v>
      </c>
      <c r="Q57" s="10" t="s">
        <v>43</v>
      </c>
      <c r="R57" s="10" t="s">
        <v>43</v>
      </c>
      <c r="S57" s="10" t="s">
        <v>43</v>
      </c>
    </row>
    <row r="58" spans="1:19" ht="49" customHeight="1" x14ac:dyDescent="0.2">
      <c r="A58" s="6" t="str">
        <f ca="1">IFERROR(__xludf.DUMMYFUNCTION("""COMPUTED_VALUE"""),"How do light and temperature affect photosynthesis in plants? - Version A")</f>
        <v>How do light and temperature affect photosynthesis in plants? - Version A</v>
      </c>
      <c r="B58" s="6" t="str">
        <f ca="1">IFERROR(__xludf.DUMMYFUNCTION("""COMPUTED_VALUE"""),"Resource")</f>
        <v>Resource</v>
      </c>
      <c r="C58" s="6" t="str">
        <f ca="1">IFERROR(__xludf.DUMMYFUNCTION("""COMPUTED_VALUE"""),"tekst4.graasp")</f>
        <v>tekst4.graasp</v>
      </c>
      <c r="D58" s="7" t="str">
        <f ca="1">IFERROR(__xludf.DUMMYFUNCTION("""COMPUTED_VALUE"""),"&lt;p&gt;Look at the video clip and answer these questions.&lt;/p&gt;")</f>
        <v>&lt;p&gt;Look at the video clip and answer these questions.&lt;/p&gt;</v>
      </c>
      <c r="E58" s="7" t="str">
        <f ca="1">IFERROR(__xludf.DUMMYFUNCTION("""COMPUTED_VALUE"""),"No artifact embedded")</f>
        <v>No artifact embedded</v>
      </c>
      <c r="F58" s="7" t="s">
        <v>98</v>
      </c>
      <c r="G58" s="8" t="s">
        <v>43</v>
      </c>
      <c r="H58" s="8" t="s">
        <v>43</v>
      </c>
      <c r="I58" s="8" t="s">
        <v>44</v>
      </c>
      <c r="J58" s="8" t="s">
        <v>44</v>
      </c>
      <c r="K58" s="9" t="s">
        <v>43</v>
      </c>
      <c r="L58" s="9" t="s">
        <v>44</v>
      </c>
      <c r="M58" s="9" t="s">
        <v>43</v>
      </c>
      <c r="N58" s="9" t="s">
        <v>43</v>
      </c>
      <c r="O58" s="10" t="s">
        <v>43</v>
      </c>
      <c r="P58" s="10" t="s">
        <v>43</v>
      </c>
      <c r="Q58" s="10" t="s">
        <v>43</v>
      </c>
      <c r="R58" s="10" t="s">
        <v>43</v>
      </c>
      <c r="S58" s="10" t="s">
        <v>43</v>
      </c>
    </row>
    <row r="59" spans="1:19" ht="274" customHeight="1" x14ac:dyDescent="0.2">
      <c r="A59" s="6" t="str">
        <f ca="1">IFERROR(__xludf.DUMMYFUNCTION("""COMPUTED_VALUE"""),"How do light and temperature affect photosynthesis in plants? - Version A")</f>
        <v>How do light and temperature affect photosynthesis in plants? - Version A</v>
      </c>
      <c r="B59" s="6" t="str">
        <f ca="1">IFERROR(__xludf.DUMMYFUNCTION("""COMPUTED_VALUE"""),"Application")</f>
        <v>Application</v>
      </c>
      <c r="C59" s="6" t="str">
        <f ca="1">IFERROR(__xludf.DUMMYFUNCTION("""COMPUTED_VALUE"""),"Quiz Tool")</f>
        <v>Quiz Tool</v>
      </c>
      <c r="D59" s="7" t="str">
        <f ca="1">IFERROR(__xludf.DUMMYFUNCTION("""COMPUTED_VALUE"""),"No task description")</f>
        <v>No task description</v>
      </c>
      <c r="E5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9" s="7" t="s">
        <v>99</v>
      </c>
      <c r="G59" s="8" t="s">
        <v>43</v>
      </c>
      <c r="H59" s="8" t="s">
        <v>44</v>
      </c>
      <c r="I59" s="8" t="s">
        <v>44</v>
      </c>
      <c r="J59" s="8" t="s">
        <v>44</v>
      </c>
      <c r="K59" s="9" t="s">
        <v>44</v>
      </c>
      <c r="L59" s="9" t="s">
        <v>44</v>
      </c>
      <c r="M59" s="9" t="s">
        <v>43</v>
      </c>
      <c r="N59" s="9" t="s">
        <v>43</v>
      </c>
      <c r="O59" s="10" t="s">
        <v>43</v>
      </c>
      <c r="P59" s="10" t="s">
        <v>43</v>
      </c>
      <c r="Q59" s="10" t="s">
        <v>43</v>
      </c>
      <c r="R59" s="10" t="s">
        <v>43</v>
      </c>
      <c r="S59" s="10" t="s">
        <v>44</v>
      </c>
    </row>
    <row r="60" spans="1:19" ht="409.5" customHeight="1" x14ac:dyDescent="0.2">
      <c r="A60" s="6" t="str">
        <f ca="1">IFERROR(__xludf.DUMMYFUNCTION("""COMPUTED_VALUE"""),"How do light and temperature affect photosynthesis in plants? - Version A")</f>
        <v>How do light and temperature affect photosynthesis in plants? - Version A</v>
      </c>
      <c r="B60" s="6" t="str">
        <f ca="1">IFERROR(__xludf.DUMMYFUNCTION("""COMPUTED_VALUE"""),"Resource")</f>
        <v>Resource</v>
      </c>
      <c r="C60" s="6" t="str">
        <f ca="1">IFERROR(__xludf.DUMMYFUNCTION("""COMPUTED_VALUE"""),"Text 1.graasp")</f>
        <v>Text 1.graasp</v>
      </c>
      <c r="D60"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60" s="7" t="str">
        <f ca="1">IFERROR(__xludf.DUMMYFUNCTION("""COMPUTED_VALUE"""),"No artifact embedded")</f>
        <v>No artifact embedded</v>
      </c>
      <c r="F60" s="7" t="s">
        <v>100</v>
      </c>
      <c r="G60" s="8" t="s">
        <v>43</v>
      </c>
      <c r="H60" s="8" t="s">
        <v>44</v>
      </c>
      <c r="I60" s="8" t="s">
        <v>43</v>
      </c>
      <c r="J60" s="8" t="s">
        <v>44</v>
      </c>
      <c r="K60" s="9" t="s">
        <v>43</v>
      </c>
      <c r="L60" s="9" t="s">
        <v>43</v>
      </c>
      <c r="M60" s="9" t="s">
        <v>44</v>
      </c>
      <c r="N60" s="9" t="s">
        <v>44</v>
      </c>
      <c r="O60" s="10" t="s">
        <v>44</v>
      </c>
      <c r="P60" s="10" t="s">
        <v>44</v>
      </c>
      <c r="Q60" s="10" t="s">
        <v>44</v>
      </c>
      <c r="R60" s="10" t="s">
        <v>43</v>
      </c>
      <c r="S60" s="10" t="s">
        <v>44</v>
      </c>
    </row>
    <row r="61" spans="1:19" ht="362" customHeight="1" x14ac:dyDescent="0.2">
      <c r="A61" s="6" t="str">
        <f ca="1">IFERROR(__xludf.DUMMYFUNCTION("""COMPUTED_VALUE"""),"How do light and temperature affect photosynthesis in plants? - Version A")</f>
        <v>How do light and temperature affect photosynthesis in plants? - Version A</v>
      </c>
      <c r="B61" s="6" t="str">
        <f ca="1">IFERROR(__xludf.DUMMYFUNCTION("""COMPUTED_VALUE"""),"Resource")</f>
        <v>Resource</v>
      </c>
      <c r="C61" s="6" t="str">
        <f ca="1">IFERROR(__xludf.DUMMYFUNCTION("""COMPUTED_VALUE"""),"instructions for the simulation and chat app.graasp")</f>
        <v>instructions for the simulation and chat app.graasp</v>
      </c>
      <c r="D61"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61" s="7" t="str">
        <f ca="1">IFERROR(__xludf.DUMMYFUNCTION("""COMPUTED_VALUE"""),"No artifact embedded")</f>
        <v>No artifact embedded</v>
      </c>
      <c r="F61" s="7" t="s">
        <v>101</v>
      </c>
      <c r="G61" s="8" t="s">
        <v>43</v>
      </c>
      <c r="H61" s="8" t="s">
        <v>44</v>
      </c>
      <c r="I61" s="8" t="s">
        <v>43</v>
      </c>
      <c r="J61" s="8" t="s">
        <v>44</v>
      </c>
      <c r="K61" s="9" t="s">
        <v>44</v>
      </c>
      <c r="L61" s="9" t="s">
        <v>43</v>
      </c>
      <c r="M61" s="9" t="s">
        <v>43</v>
      </c>
      <c r="N61" s="9" t="s">
        <v>43</v>
      </c>
      <c r="O61" s="10" t="s">
        <v>43</v>
      </c>
      <c r="P61" s="10" t="s">
        <v>43</v>
      </c>
      <c r="Q61" s="10" t="s">
        <v>43</v>
      </c>
      <c r="R61" s="10" t="s">
        <v>43</v>
      </c>
      <c r="S61" s="10" t="s">
        <v>43</v>
      </c>
    </row>
    <row r="62" spans="1:19" ht="409.5" customHeight="1" x14ac:dyDescent="0.2">
      <c r="A62" s="6" t="str">
        <f ca="1">IFERROR(__xludf.DUMMYFUNCTION("""COMPUTED_VALUE"""),"How do light and temperature affect photosynthesis in plants? - Version A")</f>
        <v>How do light and temperature affect photosynthesis in plants? - Version A</v>
      </c>
      <c r="B62" s="6" t="str">
        <f ca="1">IFERROR(__xludf.DUMMYFUNCTION("""COMPUTED_VALUE"""),"Application")</f>
        <v>Application</v>
      </c>
      <c r="C62" s="6" t="str">
        <f ca="1">IFERROR(__xludf.DUMMYFUNCTION("""COMPUTED_VALUE"""),"Rate of Photosynthesis Lab - only season control")</f>
        <v>Rate of Photosynthesis Lab - only season control</v>
      </c>
      <c r="D62" s="7" t="str">
        <f ca="1">IFERROR(__xludf.DUMMYFUNCTION("""COMPUTED_VALUE"""),"No task description")</f>
        <v>No task description</v>
      </c>
      <c r="E62"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62" s="7" t="s">
        <v>102</v>
      </c>
      <c r="G62" s="8" t="s">
        <v>43</v>
      </c>
      <c r="H62" s="8" t="s">
        <v>44</v>
      </c>
      <c r="I62" s="8" t="s">
        <v>43</v>
      </c>
      <c r="J62" s="8" t="s">
        <v>44</v>
      </c>
      <c r="K62" s="9" t="s">
        <v>43</v>
      </c>
      <c r="L62" s="9" t="s">
        <v>43</v>
      </c>
      <c r="M62" s="9" t="s">
        <v>44</v>
      </c>
      <c r="N62" s="9" t="s">
        <v>44</v>
      </c>
      <c r="O62" s="10" t="s">
        <v>43</v>
      </c>
      <c r="P62" s="10" t="s">
        <v>44</v>
      </c>
      <c r="Q62" s="10" t="s">
        <v>44</v>
      </c>
      <c r="R62" s="10" t="s">
        <v>43</v>
      </c>
      <c r="S62" s="10" t="s">
        <v>44</v>
      </c>
    </row>
    <row r="63" spans="1:19" ht="97" customHeight="1" x14ac:dyDescent="0.2">
      <c r="A63" s="6" t="str">
        <f ca="1">IFERROR(__xludf.DUMMYFUNCTION("""COMPUTED_VALUE"""),"How do light and temperature affect photosynthesis in plants? - Version A")</f>
        <v>How do light and temperature affect photosynthesis in plants? - Version A</v>
      </c>
      <c r="B63" s="6" t="str">
        <f ca="1">IFERROR(__xludf.DUMMYFUNCTION("""COMPUTED_VALUE"""),"Resource")</f>
        <v>Resource</v>
      </c>
      <c r="C63" s="6" t="str">
        <f ca="1">IFERROR(__xludf.DUMMYFUNCTION("""COMPUTED_VALUE"""),"tips.png")</f>
        <v>tips.png</v>
      </c>
      <c r="D63" s="7" t="str">
        <f ca="1">IFERROR(__xludf.DUMMYFUNCTION("""COMPUTED_VALUE"""),"No task description")</f>
        <v>No task description</v>
      </c>
      <c r="E63" s="7" t="str">
        <f ca="1">IFERROR(__xludf.DUMMYFUNCTION("""COMPUTED_VALUE"""),"image/png – A high-quality image with support for transparency, often used in design and web applications.")</f>
        <v>image/png – A high-quality image with support for transparency, often used in design and web applications.</v>
      </c>
      <c r="F63" s="7" t="s">
        <v>103</v>
      </c>
      <c r="G63" s="8" t="s">
        <v>44</v>
      </c>
      <c r="H63" s="8" t="s">
        <v>43</v>
      </c>
      <c r="I63" s="8" t="s">
        <v>43</v>
      </c>
      <c r="J63" s="8" t="s">
        <v>43</v>
      </c>
      <c r="K63" s="9" t="s">
        <v>44</v>
      </c>
      <c r="L63" s="9" t="s">
        <v>43</v>
      </c>
      <c r="M63" s="9" t="s">
        <v>43</v>
      </c>
      <c r="N63" s="9" t="s">
        <v>43</v>
      </c>
      <c r="O63" s="10" t="s">
        <v>43</v>
      </c>
      <c r="P63" s="10" t="s">
        <v>43</v>
      </c>
      <c r="Q63" s="10" t="s">
        <v>43</v>
      </c>
      <c r="R63" s="10" t="s">
        <v>43</v>
      </c>
      <c r="S63" s="10" t="s">
        <v>43</v>
      </c>
    </row>
    <row r="64" spans="1:19" ht="409.5" customHeight="1" x14ac:dyDescent="0.2">
      <c r="A64" s="6" t="str">
        <f ca="1">IFERROR(__xludf.DUMMYFUNCTION("""COMPUTED_VALUE"""),"How do light and temperature affect photosynthesis in plants? - Version A")</f>
        <v>How do light and temperature affect photosynthesis in plants? - Version A</v>
      </c>
      <c r="B64" s="6" t="str">
        <f ca="1">IFERROR(__xludf.DUMMYFUNCTION("""COMPUTED_VALUE"""),"Application")</f>
        <v>Application</v>
      </c>
      <c r="C64" s="6" t="str">
        <f ca="1">IFERROR(__xludf.DUMMYFUNCTION("""COMPUTED_VALUE"""),"SpeakUp")</f>
        <v>SpeakUp</v>
      </c>
      <c r="D64" s="7" t="str">
        <f ca="1">IFERROR(__xludf.DUMMYFUNCTION("""COMPUTED_VALUE"""),"No task description")</f>
        <v>No task description</v>
      </c>
      <c r="E6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64" s="7" t="s">
        <v>104</v>
      </c>
      <c r="G64" s="8" t="s">
        <v>43</v>
      </c>
      <c r="H64" s="8" t="s">
        <v>44</v>
      </c>
      <c r="I64" s="8" t="s">
        <v>44</v>
      </c>
      <c r="J64" s="8" t="s">
        <v>44</v>
      </c>
      <c r="K64" s="9" t="s">
        <v>43</v>
      </c>
      <c r="L64" s="9" t="s">
        <v>43</v>
      </c>
      <c r="M64" s="9" t="s">
        <v>44</v>
      </c>
      <c r="N64" s="9" t="s">
        <v>44</v>
      </c>
      <c r="O64" s="10" t="s">
        <v>43</v>
      </c>
      <c r="P64" s="10" t="s">
        <v>43</v>
      </c>
      <c r="Q64" s="10" t="s">
        <v>43</v>
      </c>
      <c r="R64" s="10" t="s">
        <v>43</v>
      </c>
      <c r="S64" s="10" t="s">
        <v>44</v>
      </c>
    </row>
    <row r="65" spans="1:19" ht="37" customHeight="1" x14ac:dyDescent="0.2">
      <c r="A65" s="6" t="str">
        <f ca="1">IFERROR(__xludf.DUMMYFUNCTION("""COMPUTED_VALUE"""),"How do light and temperature affect photosynthesis in plants? - Version A")</f>
        <v>How do light and temperature affect photosynthesis in plants? - Version A</v>
      </c>
      <c r="B65" s="6" t="str">
        <f ca="1">IFERROR(__xludf.DUMMYFUNCTION("""COMPUTED_VALUE"""),"Resource")</f>
        <v>Resource</v>
      </c>
      <c r="C65" s="6" t="str">
        <f ca="1">IFERROR(__xludf.DUMMYFUNCTION("""COMPUTED_VALUE"""),"tekst2.graasp")</f>
        <v>tekst2.graasp</v>
      </c>
      <c r="D65" s="7" t="str">
        <f ca="1">IFERROR(__xludf.DUMMYFUNCTION("""COMPUTED_VALUE"""),"&lt;p&gt;&lt;strong&gt;QUESTIONS&lt;/strong&gt;&lt;/p&gt;")</f>
        <v>&lt;p&gt;&lt;strong&gt;QUESTIONS&lt;/strong&gt;&lt;/p&gt;</v>
      </c>
      <c r="E65" s="7" t="str">
        <f ca="1">IFERROR(__xludf.DUMMYFUNCTION("""COMPUTED_VALUE"""),"No artifact embedded")</f>
        <v>No artifact embedded</v>
      </c>
      <c r="F65" s="7" t="s">
        <v>105</v>
      </c>
      <c r="G65" s="8" t="s">
        <v>43</v>
      </c>
      <c r="H65" s="8" t="s">
        <v>43</v>
      </c>
      <c r="I65" s="8" t="s">
        <v>43</v>
      </c>
      <c r="J65" s="8" t="s">
        <v>43</v>
      </c>
      <c r="K65" s="9" t="s">
        <v>44</v>
      </c>
      <c r="L65" s="9" t="s">
        <v>43</v>
      </c>
      <c r="M65" s="9" t="s">
        <v>43</v>
      </c>
      <c r="N65" s="9" t="s">
        <v>43</v>
      </c>
      <c r="O65" s="10" t="s">
        <v>43</v>
      </c>
      <c r="P65" s="10" t="s">
        <v>43</v>
      </c>
      <c r="Q65" s="10" t="s">
        <v>43</v>
      </c>
      <c r="R65" s="10" t="s">
        <v>43</v>
      </c>
      <c r="S65" s="10" t="s">
        <v>43</v>
      </c>
    </row>
    <row r="66" spans="1:19" ht="318" customHeight="1" x14ac:dyDescent="0.2">
      <c r="A66" s="6" t="str">
        <f ca="1">IFERROR(__xludf.DUMMYFUNCTION("""COMPUTED_VALUE"""),"How do light and temperature affect photosynthesis in plants? - Version A")</f>
        <v>How do light and temperature affect photosynthesis in plants? - Version A</v>
      </c>
      <c r="B66" s="6" t="str">
        <f ca="1">IFERROR(__xludf.DUMMYFUNCTION("""COMPUTED_VALUE"""),"Application")</f>
        <v>Application</v>
      </c>
      <c r="C66" s="6" t="str">
        <f ca="1">IFERROR(__xludf.DUMMYFUNCTION("""COMPUTED_VALUE"""),"Input Box")</f>
        <v>Input Box</v>
      </c>
      <c r="D66" s="7" t="str">
        <f ca="1">IFERROR(__xludf.DUMMYFUNCTION("""COMPUTED_VALUE"""),"&lt;p&gt;1. How does photosynthesis in aquarium plants depend on light intensity?&lt;/p&gt;")</f>
        <v>&lt;p&gt;1. How does photosynthesis in aquarium plants depend on light intensity?&lt;/p&gt;</v>
      </c>
      <c r="E6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 s="7" t="s">
        <v>106</v>
      </c>
      <c r="G66" s="8" t="s">
        <v>43</v>
      </c>
      <c r="H66" s="8" t="s">
        <v>44</v>
      </c>
      <c r="I66" s="8" t="s">
        <v>44</v>
      </c>
      <c r="J66" s="8" t="s">
        <v>44</v>
      </c>
      <c r="K66" s="9" t="s">
        <v>43</v>
      </c>
      <c r="L66" s="9" t="s">
        <v>44</v>
      </c>
      <c r="M66" s="9" t="s">
        <v>43</v>
      </c>
      <c r="N66" s="9" t="s">
        <v>43</v>
      </c>
      <c r="O66" s="10" t="s">
        <v>44</v>
      </c>
      <c r="P66" s="10" t="s">
        <v>44</v>
      </c>
      <c r="Q66" s="10" t="s">
        <v>44</v>
      </c>
      <c r="R66" s="10" t="s">
        <v>43</v>
      </c>
      <c r="S66" s="10" t="s">
        <v>43</v>
      </c>
    </row>
    <row r="67" spans="1:19" ht="318" customHeight="1" x14ac:dyDescent="0.2">
      <c r="A67" s="6" t="str">
        <f ca="1">IFERROR(__xludf.DUMMYFUNCTION("""COMPUTED_VALUE"""),"How do light and temperature affect photosynthesis in plants? - Version A")</f>
        <v>How do light and temperature affect photosynthesis in plants? - Version A</v>
      </c>
      <c r="B67" s="6" t="str">
        <f ca="1">IFERROR(__xludf.DUMMYFUNCTION("""COMPUTED_VALUE"""),"Application")</f>
        <v>Application</v>
      </c>
      <c r="C67" s="6" t="str">
        <f ca="1">IFERROR(__xludf.DUMMYFUNCTION("""COMPUTED_VALUE"""),"Input Box (1)")</f>
        <v>Input Box (1)</v>
      </c>
      <c r="D67" s="7" t="str">
        <f ca="1">IFERROR(__xludf.DUMMYFUNCTION("""COMPUTED_VALUE"""),"&lt;p&gt;2. How does photosynthesis in aquarium plants depend on the season of the year?&lt;/p&gt;")</f>
        <v>&lt;p&gt;2. How does photosynthesis in aquarium plants depend on the season of the year?&lt;/p&gt;</v>
      </c>
      <c r="E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 s="7" t="s">
        <v>107</v>
      </c>
      <c r="G67" s="8" t="s">
        <v>43</v>
      </c>
      <c r="H67" s="8" t="s">
        <v>44</v>
      </c>
      <c r="I67" s="8" t="s">
        <v>44</v>
      </c>
      <c r="J67" s="8" t="s">
        <v>44</v>
      </c>
      <c r="K67" s="9" t="s">
        <v>44</v>
      </c>
      <c r="L67" s="9" t="s">
        <v>44</v>
      </c>
      <c r="M67" s="9" t="s">
        <v>43</v>
      </c>
      <c r="N67" s="9" t="s">
        <v>43</v>
      </c>
      <c r="O67" s="10" t="s">
        <v>44</v>
      </c>
      <c r="P67" s="10" t="s">
        <v>44</v>
      </c>
      <c r="Q67" s="10" t="s">
        <v>44</v>
      </c>
      <c r="R67" s="10" t="s">
        <v>43</v>
      </c>
      <c r="S67" s="10" t="s">
        <v>44</v>
      </c>
    </row>
    <row r="68" spans="1:19" ht="252" customHeight="1" x14ac:dyDescent="0.2">
      <c r="A68" s="6" t="str">
        <f ca="1">IFERROR(__xludf.DUMMYFUNCTION("""COMPUTED_VALUE"""),"How do light and temperature affect photosynthesis in plants? - Version A")</f>
        <v>How do light and temperature affect photosynthesis in plants? - Version A</v>
      </c>
      <c r="B68" s="6" t="str">
        <f ca="1">IFERROR(__xludf.DUMMYFUNCTION("""COMPUTED_VALUE"""),"Resource")</f>
        <v>Resource</v>
      </c>
      <c r="C68" s="6" t="str">
        <f ca="1">IFERROR(__xludf.DUMMYFUNCTION("""COMPUTED_VALUE"""),"tekst3.graasp")</f>
        <v>tekst3.graasp</v>
      </c>
      <c r="D68"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68" s="7" t="str">
        <f ca="1">IFERROR(__xludf.DUMMYFUNCTION("""COMPUTED_VALUE"""),"No artifact embedded")</f>
        <v>No artifact embedded</v>
      </c>
      <c r="F68" s="7" t="s">
        <v>108</v>
      </c>
      <c r="G68" s="8" t="s">
        <v>43</v>
      </c>
      <c r="H68" s="8" t="s">
        <v>43</v>
      </c>
      <c r="I68" s="8" t="s">
        <v>43</v>
      </c>
      <c r="J68" s="8" t="s">
        <v>43</v>
      </c>
      <c r="K68" s="9" t="s">
        <v>44</v>
      </c>
      <c r="L68" s="9" t="s">
        <v>44</v>
      </c>
      <c r="M68" s="9" t="s">
        <v>43</v>
      </c>
      <c r="N68" s="9" t="s">
        <v>43</v>
      </c>
      <c r="O68" s="10" t="s">
        <v>43</v>
      </c>
      <c r="P68" s="10" t="s">
        <v>43</v>
      </c>
      <c r="Q68" s="10" t="s">
        <v>43</v>
      </c>
      <c r="R68" s="10" t="s">
        <v>43</v>
      </c>
      <c r="S68" s="10" t="s">
        <v>44</v>
      </c>
    </row>
    <row r="69" spans="1:19" ht="25" customHeight="1" x14ac:dyDescent="0.2">
      <c r="A69" s="6" t="str">
        <f ca="1">IFERROR(__xludf.DUMMYFUNCTION("""COMPUTED_VALUE"""),"How do light and temperature affect photosynthesis in plants? - Version A")</f>
        <v>How do light and temperature affect photosynthesis in plants? - Version A</v>
      </c>
      <c r="B69" s="6" t="str">
        <f ca="1">IFERROR(__xludf.DUMMYFUNCTION("""COMPUTED_VALUE"""),"Space")</f>
        <v>Space</v>
      </c>
      <c r="C69" s="6" t="str">
        <f ca="1">IFERROR(__xludf.DUMMYFUNCTION("""COMPUTED_VALUE"""),"Reflection")</f>
        <v>Reflection</v>
      </c>
      <c r="D69" s="7" t="str">
        <f ca="1">IFERROR(__xludf.DUMMYFUNCTION("""COMPUTED_VALUE"""),"No task description")</f>
        <v>No task description</v>
      </c>
      <c r="E69" s="7" t="str">
        <f ca="1">IFERROR(__xludf.DUMMYFUNCTION("""COMPUTED_VALUE"""),"No artifact embedded")</f>
        <v>No artifact embedded</v>
      </c>
      <c r="F69" s="7" t="s">
        <v>109</v>
      </c>
      <c r="G69" s="8" t="s">
        <v>43</v>
      </c>
      <c r="H69" s="8" t="s">
        <v>43</v>
      </c>
      <c r="I69" s="8" t="s">
        <v>43</v>
      </c>
      <c r="J69" s="8" t="s">
        <v>43</v>
      </c>
      <c r="K69" s="9" t="s">
        <v>43</v>
      </c>
      <c r="L69" s="9" t="s">
        <v>43</v>
      </c>
      <c r="M69" s="9" t="s">
        <v>43</v>
      </c>
      <c r="N69" s="9" t="s">
        <v>43</v>
      </c>
      <c r="O69" s="10" t="s">
        <v>43</v>
      </c>
      <c r="P69" s="10" t="s">
        <v>43</v>
      </c>
      <c r="Q69" s="10" t="s">
        <v>43</v>
      </c>
      <c r="R69" s="10" t="s">
        <v>43</v>
      </c>
      <c r="S69" s="10" t="s">
        <v>43</v>
      </c>
    </row>
    <row r="70" spans="1:19" ht="61" customHeight="1" x14ac:dyDescent="0.2">
      <c r="A70" s="6" t="str">
        <f ca="1">IFERROR(__xludf.DUMMYFUNCTION("""COMPUTED_VALUE"""),"How do light and temperature affect photosynthesis in plants? - Version A")</f>
        <v>How do light and temperature affect photosynthesis in plants? - Version A</v>
      </c>
      <c r="B70" s="6" t="str">
        <f ca="1">IFERROR(__xludf.DUMMYFUNCTION("""COMPUTED_VALUE"""),"Resource")</f>
        <v>Resource</v>
      </c>
      <c r="C70" s="6" t="str">
        <f ca="1">IFERROR(__xludf.DUMMYFUNCTION("""COMPUTED_VALUE"""),"text1.graasp")</f>
        <v>text1.graasp</v>
      </c>
      <c r="D70" s="7" t="str">
        <f ca="1">IFERROR(__xludf.DUMMYFUNCTION("""COMPUTED_VALUE"""),"&lt;p&gt;Think about your collaborative experience and anwer these questions:&lt;/p&gt;")</f>
        <v>&lt;p&gt;Think about your collaborative experience and anwer these questions:&lt;/p&gt;</v>
      </c>
      <c r="E70" s="7" t="str">
        <f ca="1">IFERROR(__xludf.DUMMYFUNCTION("""COMPUTED_VALUE"""),"No artifact embedded")</f>
        <v>No artifact embedded</v>
      </c>
      <c r="F70" s="7" t="s">
        <v>110</v>
      </c>
      <c r="G70" s="8" t="s">
        <v>43</v>
      </c>
      <c r="H70" s="8" t="s">
        <v>43</v>
      </c>
      <c r="I70" s="8" t="s">
        <v>44</v>
      </c>
      <c r="J70" s="8" t="s">
        <v>44</v>
      </c>
      <c r="K70" s="9" t="s">
        <v>43</v>
      </c>
      <c r="L70" s="9" t="s">
        <v>44</v>
      </c>
      <c r="M70" s="9" t="s">
        <v>43</v>
      </c>
      <c r="N70" s="9" t="s">
        <v>43</v>
      </c>
      <c r="O70" s="10" t="s">
        <v>43</v>
      </c>
      <c r="P70" s="10" t="s">
        <v>43</v>
      </c>
      <c r="Q70" s="10" t="s">
        <v>43</v>
      </c>
      <c r="R70" s="10" t="s">
        <v>43</v>
      </c>
      <c r="S70" s="10" t="s">
        <v>44</v>
      </c>
    </row>
    <row r="71" spans="1:19" ht="318" customHeight="1" x14ac:dyDescent="0.2">
      <c r="A71" s="6" t="str">
        <f ca="1">IFERROR(__xludf.DUMMYFUNCTION("""COMPUTED_VALUE"""),"How do light and temperature affect photosynthesis in plants? - Version A")</f>
        <v>How do light and temperature affect photosynthesis in plants? - Version A</v>
      </c>
      <c r="B71" s="6" t="str">
        <f ca="1">IFERROR(__xludf.DUMMYFUNCTION("""COMPUTED_VALUE"""),"Application")</f>
        <v>Application</v>
      </c>
      <c r="C71" s="6" t="str">
        <f ca="1">IFERROR(__xludf.DUMMYFUNCTION("""COMPUTED_VALUE"""),"Input Box")</f>
        <v>Input Box</v>
      </c>
      <c r="D71" s="7" t="str">
        <f ca="1">IFERROR(__xludf.DUMMYFUNCTION("""COMPUTED_VALUE"""),"&lt;p&gt;1. What was most difficult when working collaboratively? Why?&lt;/p&gt;")</f>
        <v>&lt;p&gt;1. What was most difficult when working collaboratively? Why?&lt;/p&gt;</v>
      </c>
      <c r="E7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 s="7" t="s">
        <v>111</v>
      </c>
      <c r="G71" s="8" t="s">
        <v>43</v>
      </c>
      <c r="H71" s="8" t="s">
        <v>43</v>
      </c>
      <c r="I71" s="8" t="s">
        <v>44</v>
      </c>
      <c r="J71" s="8" t="s">
        <v>44</v>
      </c>
      <c r="K71" s="9" t="s">
        <v>43</v>
      </c>
      <c r="L71" s="9" t="s">
        <v>44</v>
      </c>
      <c r="M71" s="9" t="s">
        <v>44</v>
      </c>
      <c r="N71" s="9" t="s">
        <v>44</v>
      </c>
      <c r="O71" s="10" t="s">
        <v>43</v>
      </c>
      <c r="P71" s="10" t="s">
        <v>43</v>
      </c>
      <c r="Q71" s="10" t="s">
        <v>43</v>
      </c>
      <c r="R71" s="10" t="s">
        <v>43</v>
      </c>
      <c r="S71" s="10" t="s">
        <v>44</v>
      </c>
    </row>
    <row r="72" spans="1:19" ht="318" customHeight="1" x14ac:dyDescent="0.2">
      <c r="A72" s="6" t="str">
        <f ca="1">IFERROR(__xludf.DUMMYFUNCTION("""COMPUTED_VALUE"""),"How do light and temperature affect photosynthesis in plants? - Version A")</f>
        <v>How do light and temperature affect photosynthesis in plants? - Version A</v>
      </c>
      <c r="B72" s="6" t="str">
        <f ca="1">IFERROR(__xludf.DUMMYFUNCTION("""COMPUTED_VALUE"""),"Application")</f>
        <v>Application</v>
      </c>
      <c r="C72" s="6" t="str">
        <f ca="1">IFERROR(__xludf.DUMMYFUNCTION("""COMPUTED_VALUE"""),"Input Box (1)")</f>
        <v>Input Box (1)</v>
      </c>
      <c r="D72" s="7" t="str">
        <f ca="1">IFERROR(__xludf.DUMMYFUNCTION("""COMPUTED_VALUE"""),"&lt;p&gt;2. What would you do differently next time you have to solve a similar collaborative task?&lt;/p&gt;")</f>
        <v>&lt;p&gt;2. What would you do differently next time you have to solve a similar collaborative task?&lt;/p&gt;</v>
      </c>
      <c r="E7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 s="7" t="s">
        <v>112</v>
      </c>
      <c r="G72" s="8" t="s">
        <v>43</v>
      </c>
      <c r="H72" s="8" t="s">
        <v>43</v>
      </c>
      <c r="I72" s="8" t="s">
        <v>44</v>
      </c>
      <c r="J72" s="8" t="s">
        <v>44</v>
      </c>
      <c r="K72" s="9" t="s">
        <v>44</v>
      </c>
      <c r="L72" s="9" t="s">
        <v>44</v>
      </c>
      <c r="M72" s="9" t="s">
        <v>43</v>
      </c>
      <c r="N72" s="9" t="s">
        <v>43</v>
      </c>
      <c r="O72" s="10" t="s">
        <v>43</v>
      </c>
      <c r="P72" s="10" t="s">
        <v>43</v>
      </c>
      <c r="Q72" s="10" t="s">
        <v>43</v>
      </c>
      <c r="R72" s="10" t="s">
        <v>43</v>
      </c>
      <c r="S72" s="10" t="s">
        <v>44</v>
      </c>
    </row>
    <row r="73" spans="1:19" ht="85" customHeight="1" x14ac:dyDescent="0.2">
      <c r="A73" s="6" t="str">
        <f ca="1">IFERROR(__xludf.DUMMYFUNCTION("""COMPUTED_VALUE"""),"How do light and temperature affect photosynthesis in plants? - Version A")</f>
        <v>How do light and temperature affect photosynthesis in plants? - Version A</v>
      </c>
      <c r="B73" s="6" t="str">
        <f ca="1">IFERROR(__xludf.DUMMYFUNCTION("""COMPUTED_VALUE"""),"Resource")</f>
        <v>Resource</v>
      </c>
      <c r="C73" s="6" t="str">
        <f ca="1">IFERROR(__xludf.DUMMYFUNCTION("""COMPUTED_VALUE"""),"text2.graasp")</f>
        <v>text2.graasp</v>
      </c>
      <c r="D73"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73" s="7" t="str">
        <f ca="1">IFERROR(__xludf.DUMMYFUNCTION("""COMPUTED_VALUE"""),"No artifact embedded")</f>
        <v>No artifact embedded</v>
      </c>
      <c r="F73" s="7" t="s">
        <v>113</v>
      </c>
      <c r="G73" s="8" t="s">
        <v>43</v>
      </c>
      <c r="H73" s="8" t="s">
        <v>43</v>
      </c>
      <c r="I73" s="8" t="s">
        <v>43</v>
      </c>
      <c r="J73" s="8" t="s">
        <v>43</v>
      </c>
      <c r="K73" s="9" t="s">
        <v>44</v>
      </c>
      <c r="L73" s="9" t="s">
        <v>43</v>
      </c>
      <c r="M73" s="9" t="s">
        <v>43</v>
      </c>
      <c r="N73" s="9" t="s">
        <v>43</v>
      </c>
      <c r="O73" s="10" t="s">
        <v>43</v>
      </c>
      <c r="P73" s="10" t="s">
        <v>43</v>
      </c>
      <c r="Q73" s="10" t="s">
        <v>43</v>
      </c>
      <c r="R73" s="10" t="s">
        <v>43</v>
      </c>
      <c r="S73" s="10" t="s">
        <v>43</v>
      </c>
    </row>
    <row r="74" spans="1:19" ht="25" customHeight="1" x14ac:dyDescent="0.2">
      <c r="A74" s="6" t="str">
        <f ca="1">IFERROR(__xludf.DUMMYFUNCTION("""COMPUTED_VALUE"""),"How do light and temperature affect photosynthesis in plants? - Version A")</f>
        <v>How do light and temperature affect photosynthesis in plants? - Version A</v>
      </c>
      <c r="B74" s="6" t="str">
        <f ca="1">IFERROR(__xludf.DUMMYFUNCTION("""COMPUTED_VALUE"""),"Space")</f>
        <v>Space</v>
      </c>
      <c r="C74" s="6" t="str">
        <f ca="1">IFERROR(__xludf.DUMMYFUNCTION("""COMPUTED_VALUE"""),"Predict")</f>
        <v>Predict</v>
      </c>
      <c r="D74" s="7" t="str">
        <f ca="1">IFERROR(__xludf.DUMMYFUNCTION("""COMPUTED_VALUE"""),"No task description")</f>
        <v>No task description</v>
      </c>
      <c r="E74" s="7" t="str">
        <f ca="1">IFERROR(__xludf.DUMMYFUNCTION("""COMPUTED_VALUE"""),"No artifact embedded")</f>
        <v>No artifact embedded</v>
      </c>
      <c r="F74" s="7" t="s">
        <v>114</v>
      </c>
      <c r="G74" s="8" t="s">
        <v>43</v>
      </c>
      <c r="H74" s="8" t="s">
        <v>43</v>
      </c>
      <c r="I74" s="8" t="s">
        <v>43</v>
      </c>
      <c r="J74" s="8" t="s">
        <v>43</v>
      </c>
      <c r="K74" s="9" t="s">
        <v>43</v>
      </c>
      <c r="L74" s="9" t="s">
        <v>43</v>
      </c>
      <c r="M74" s="9" t="s">
        <v>43</v>
      </c>
      <c r="N74" s="9" t="s">
        <v>43</v>
      </c>
      <c r="O74" s="10" t="s">
        <v>43</v>
      </c>
      <c r="P74" s="10" t="s">
        <v>43</v>
      </c>
      <c r="Q74" s="10" t="s">
        <v>43</v>
      </c>
      <c r="R74" s="10" t="s">
        <v>43</v>
      </c>
      <c r="S74" s="10" t="s">
        <v>43</v>
      </c>
    </row>
    <row r="75" spans="1:19" ht="133" customHeight="1" x14ac:dyDescent="0.2">
      <c r="A75" s="6" t="str">
        <f ca="1">IFERROR(__xludf.DUMMYFUNCTION("""COMPUTED_VALUE"""),"How do light and temperature affect photosynthesis in plants? - Version A")</f>
        <v>How do light and temperature affect photosynthesis in plants? - Version A</v>
      </c>
      <c r="B75" s="6" t="str">
        <f ca="1">IFERROR(__xludf.DUMMYFUNCTION("""COMPUTED_VALUE"""),"Resource")</f>
        <v>Resource</v>
      </c>
      <c r="C75" s="6" t="str">
        <f ca="1">IFERROR(__xludf.DUMMYFUNCTION("""COMPUTED_VALUE"""),"tekst3.graasp")</f>
        <v>tekst3.graasp</v>
      </c>
      <c r="D75"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75" s="7" t="str">
        <f ca="1">IFERROR(__xludf.DUMMYFUNCTION("""COMPUTED_VALUE"""),"No artifact embedded")</f>
        <v>No artifact embedded</v>
      </c>
      <c r="F75" s="7" t="s">
        <v>115</v>
      </c>
      <c r="G75" s="8" t="s">
        <v>43</v>
      </c>
      <c r="H75" s="8" t="s">
        <v>43</v>
      </c>
      <c r="I75" s="8" t="s">
        <v>43</v>
      </c>
      <c r="J75" s="8" t="s">
        <v>44</v>
      </c>
      <c r="K75" s="9" t="s">
        <v>44</v>
      </c>
      <c r="L75" s="9" t="s">
        <v>44</v>
      </c>
      <c r="M75" s="9" t="s">
        <v>43</v>
      </c>
      <c r="N75" s="9" t="s">
        <v>43</v>
      </c>
      <c r="O75" s="10" t="s">
        <v>43</v>
      </c>
      <c r="P75" s="10" t="s">
        <v>43</v>
      </c>
      <c r="Q75" s="10" t="s">
        <v>43</v>
      </c>
      <c r="R75" s="10" t="s">
        <v>43</v>
      </c>
      <c r="S75" s="10" t="s">
        <v>43</v>
      </c>
    </row>
    <row r="76" spans="1:19" ht="274" customHeight="1" x14ac:dyDescent="0.2">
      <c r="A76" s="6" t="str">
        <f ca="1">IFERROR(__xludf.DUMMYFUNCTION("""COMPUTED_VALUE"""),"How do light and temperature affect photosynthesis in plants? - Version A")</f>
        <v>How do light and temperature affect photosynthesis in plants? - Version A</v>
      </c>
      <c r="B76" s="6" t="str">
        <f ca="1">IFERROR(__xludf.DUMMYFUNCTION("""COMPUTED_VALUE"""),"Application")</f>
        <v>Application</v>
      </c>
      <c r="C76" s="6" t="str">
        <f ca="1">IFERROR(__xludf.DUMMYFUNCTION("""COMPUTED_VALUE"""),"Quiz Tool")</f>
        <v>Quiz Tool</v>
      </c>
      <c r="D76" s="7" t="str">
        <f ca="1">IFERROR(__xludf.DUMMYFUNCTION("""COMPUTED_VALUE"""),"No task description")</f>
        <v>No task description</v>
      </c>
      <c r="E7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6" s="7" t="s">
        <v>116</v>
      </c>
      <c r="G76" s="8" t="s">
        <v>44</v>
      </c>
      <c r="H76" s="8" t="s">
        <v>43</v>
      </c>
      <c r="I76" s="8" t="s">
        <v>44</v>
      </c>
      <c r="J76" s="8" t="s">
        <v>44</v>
      </c>
      <c r="K76" s="9" t="s">
        <v>43</v>
      </c>
      <c r="L76" s="9" t="s">
        <v>43</v>
      </c>
      <c r="M76" s="9" t="s">
        <v>43</v>
      </c>
      <c r="N76" s="9" t="s">
        <v>43</v>
      </c>
      <c r="O76" s="10" t="s">
        <v>43</v>
      </c>
      <c r="P76" s="10" t="s">
        <v>43</v>
      </c>
      <c r="Q76" s="10" t="s">
        <v>43</v>
      </c>
      <c r="R76" s="10" t="s">
        <v>43</v>
      </c>
      <c r="S76" s="10" t="s">
        <v>43</v>
      </c>
    </row>
    <row r="77" spans="1:19" ht="409.5" customHeight="1" x14ac:dyDescent="0.2">
      <c r="A77" s="6" t="str">
        <f ca="1">IFERROR(__xludf.DUMMYFUNCTION("""COMPUTED_VALUE"""),"How do light and temperature affect photosynthesis in plants? - Version A")</f>
        <v>How do light and temperature affect photosynthesis in plants? - Version A</v>
      </c>
      <c r="B77" s="6" t="str">
        <f ca="1">IFERROR(__xludf.DUMMYFUNCTION("""COMPUTED_VALUE"""),"Resource")</f>
        <v>Resource</v>
      </c>
      <c r="C77" s="6" t="str">
        <f ca="1">IFERROR(__xludf.DUMMYFUNCTION("""COMPUTED_VALUE"""),"tekst1.graasp")</f>
        <v>tekst1.graasp</v>
      </c>
      <c r="D77"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77" s="7" t="str">
        <f ca="1">IFERROR(__xludf.DUMMYFUNCTION("""COMPUTED_VALUE"""),"No artifact embedded")</f>
        <v>No artifact embedded</v>
      </c>
      <c r="F77" s="7" t="s">
        <v>117</v>
      </c>
      <c r="G77" s="8" t="s">
        <v>43</v>
      </c>
      <c r="H77" s="8" t="s">
        <v>44</v>
      </c>
      <c r="I77" s="8" t="s">
        <v>44</v>
      </c>
      <c r="J77" s="8" t="s">
        <v>44</v>
      </c>
      <c r="K77" s="9" t="s">
        <v>43</v>
      </c>
      <c r="L77" s="9" t="s">
        <v>44</v>
      </c>
      <c r="M77" s="9" t="s">
        <v>43</v>
      </c>
      <c r="N77" s="9" t="s">
        <v>43</v>
      </c>
      <c r="O77" s="10" t="s">
        <v>44</v>
      </c>
      <c r="P77" s="10" t="s">
        <v>44</v>
      </c>
      <c r="Q77" s="10" t="s">
        <v>44</v>
      </c>
      <c r="R77" s="10" t="s">
        <v>43</v>
      </c>
      <c r="S77" s="10" t="s">
        <v>43</v>
      </c>
    </row>
    <row r="78" spans="1:19" ht="409.5" customHeight="1" x14ac:dyDescent="0.2">
      <c r="A78" s="6" t="str">
        <f ca="1">IFERROR(__xludf.DUMMYFUNCTION("""COMPUTED_VALUE"""),"How do light and temperature affect photosynthesis in plants? - Version A")</f>
        <v>How do light and temperature affect photosynthesis in plants? - Version A</v>
      </c>
      <c r="B78" s="6" t="str">
        <f ca="1">IFERROR(__xludf.DUMMYFUNCTION("""COMPUTED_VALUE"""),"Application")</f>
        <v>Application</v>
      </c>
      <c r="C78" s="6" t="str">
        <f ca="1">IFERROR(__xludf.DUMMYFUNCTION("""COMPUTED_VALUE"""),"Hypothesis Scratchpad")</f>
        <v>Hypothesis Scratchpad</v>
      </c>
      <c r="D78" s="7" t="str">
        <f ca="1">IFERROR(__xludf.DUMMYFUNCTION("""COMPUTED_VALUE"""),"No task description")</f>
        <v>No task description</v>
      </c>
      <c r="E7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8" s="7" t="s">
        <v>118</v>
      </c>
      <c r="G78" s="8" t="s">
        <v>43</v>
      </c>
      <c r="H78" s="8" t="s">
        <v>44</v>
      </c>
      <c r="I78" s="8" t="s">
        <v>44</v>
      </c>
      <c r="J78" s="8" t="s">
        <v>43</v>
      </c>
      <c r="K78" s="9" t="s">
        <v>43</v>
      </c>
      <c r="L78" s="9" t="s">
        <v>44</v>
      </c>
      <c r="M78" s="9" t="s">
        <v>44</v>
      </c>
      <c r="N78" s="9" t="s">
        <v>44</v>
      </c>
      <c r="O78" s="10" t="s">
        <v>43</v>
      </c>
      <c r="P78" s="10" t="s">
        <v>44</v>
      </c>
      <c r="Q78" s="10" t="s">
        <v>44</v>
      </c>
      <c r="R78" s="10" t="s">
        <v>43</v>
      </c>
      <c r="S78" s="10" t="s">
        <v>43</v>
      </c>
    </row>
    <row r="79" spans="1:19" ht="157" customHeight="1" x14ac:dyDescent="0.2">
      <c r="A79" s="6" t="str">
        <f ca="1">IFERROR(__xludf.DUMMYFUNCTION("""COMPUTED_VALUE"""),"How do light and temperature affect photosynthesis in plants? - Version A")</f>
        <v>How do light and temperature affect photosynthesis in plants? - Version A</v>
      </c>
      <c r="B79" s="6" t="str">
        <f ca="1">IFERROR(__xludf.DUMMYFUNCTION("""COMPUTED_VALUE"""),"Resource")</f>
        <v>Resource</v>
      </c>
      <c r="C79" s="6" t="str">
        <f ca="1">IFERROR(__xludf.DUMMYFUNCTION("""COMPUTED_VALUE"""),"tekst2.graasp")</f>
        <v>tekst2.graasp</v>
      </c>
      <c r="D79"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79" s="7" t="str">
        <f ca="1">IFERROR(__xludf.DUMMYFUNCTION("""COMPUTED_VALUE"""),"No artifact embedded")</f>
        <v>No artifact embedded</v>
      </c>
      <c r="F79" s="7" t="s">
        <v>119</v>
      </c>
      <c r="G79" s="8" t="s">
        <v>43</v>
      </c>
      <c r="H79" s="8" t="s">
        <v>43</v>
      </c>
      <c r="I79" s="8" t="s">
        <v>43</v>
      </c>
      <c r="J79" s="8" t="s">
        <v>43</v>
      </c>
      <c r="K79" s="9" t="s">
        <v>44</v>
      </c>
      <c r="L79" s="9" t="s">
        <v>43</v>
      </c>
      <c r="M79" s="9" t="s">
        <v>43</v>
      </c>
      <c r="N79" s="9" t="s">
        <v>43</v>
      </c>
      <c r="O79" s="10" t="s">
        <v>43</v>
      </c>
      <c r="P79" s="10" t="s">
        <v>43</v>
      </c>
      <c r="Q79" s="10" t="s">
        <v>43</v>
      </c>
      <c r="R79" s="10" t="s">
        <v>43</v>
      </c>
      <c r="S79" s="10" t="s">
        <v>43</v>
      </c>
    </row>
    <row r="80" spans="1:19" ht="25" customHeight="1" x14ac:dyDescent="0.2">
      <c r="A80" s="6" t="str">
        <f ca="1">IFERROR(__xludf.DUMMYFUNCTION("""COMPUTED_VALUE"""),"How do light and temperature affect photosynthesis in plants? - Version A")</f>
        <v>How do light and temperature affect photosynthesis in plants? - Version A</v>
      </c>
      <c r="B80" s="6" t="str">
        <f ca="1">IFERROR(__xludf.DUMMYFUNCTION("""COMPUTED_VALUE"""),"Space")</f>
        <v>Space</v>
      </c>
      <c r="C80" s="6" t="str">
        <f ca="1">IFERROR(__xludf.DUMMYFUNCTION("""COMPUTED_VALUE"""),"Investigation")</f>
        <v>Investigation</v>
      </c>
      <c r="D80" s="7" t="str">
        <f ca="1">IFERROR(__xludf.DUMMYFUNCTION("""COMPUTED_VALUE"""),"No task description")</f>
        <v>No task description</v>
      </c>
      <c r="E80" s="7" t="str">
        <f ca="1">IFERROR(__xludf.DUMMYFUNCTION("""COMPUTED_VALUE"""),"No artifact embedded")</f>
        <v>No artifact embedded</v>
      </c>
      <c r="F80" s="7" t="s">
        <v>120</v>
      </c>
      <c r="G80" s="8" t="s">
        <v>43</v>
      </c>
      <c r="H80" s="8" t="s">
        <v>43</v>
      </c>
      <c r="I80" s="8" t="s">
        <v>43</v>
      </c>
      <c r="J80" s="8" t="s">
        <v>43</v>
      </c>
      <c r="K80" s="9" t="s">
        <v>43</v>
      </c>
      <c r="L80" s="9" t="s">
        <v>43</v>
      </c>
      <c r="M80" s="9" t="s">
        <v>43</v>
      </c>
      <c r="N80" s="9" t="s">
        <v>43</v>
      </c>
      <c r="O80" s="10" t="s">
        <v>43</v>
      </c>
      <c r="P80" s="10" t="s">
        <v>43</v>
      </c>
      <c r="Q80" s="10" t="s">
        <v>43</v>
      </c>
      <c r="R80" s="10" t="s">
        <v>43</v>
      </c>
      <c r="S80" s="10" t="s">
        <v>43</v>
      </c>
    </row>
    <row r="81" spans="1:19" ht="274" customHeight="1" x14ac:dyDescent="0.2">
      <c r="A81" s="6" t="str">
        <f ca="1">IFERROR(__xludf.DUMMYFUNCTION("""COMPUTED_VALUE"""),"How do light and temperature affect photosynthesis in plants? - Version A")</f>
        <v>How do light and temperature affect photosynthesis in plants? - Version A</v>
      </c>
      <c r="B81" s="6" t="str">
        <f ca="1">IFERROR(__xludf.DUMMYFUNCTION("""COMPUTED_VALUE"""),"Resource")</f>
        <v>Resource</v>
      </c>
      <c r="C81" s="6" t="str">
        <f ca="1">IFERROR(__xludf.DUMMYFUNCTION("""COMPUTED_VALUE"""),"Vaatluste selgitus.graasp")</f>
        <v>Vaatluste selgitus.graasp</v>
      </c>
      <c r="D81"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81" s="7" t="str">
        <f ca="1">IFERROR(__xludf.DUMMYFUNCTION("""COMPUTED_VALUE"""),"No artifact embedded")</f>
        <v>No artifact embedded</v>
      </c>
      <c r="F81" s="7" t="s">
        <v>121</v>
      </c>
      <c r="G81" s="8" t="s">
        <v>43</v>
      </c>
      <c r="H81" s="8" t="s">
        <v>44</v>
      </c>
      <c r="I81" s="8" t="s">
        <v>44</v>
      </c>
      <c r="J81" s="8" t="s">
        <v>44</v>
      </c>
      <c r="K81" s="9" t="s">
        <v>43</v>
      </c>
      <c r="L81" s="9" t="s">
        <v>44</v>
      </c>
      <c r="M81" s="9" t="s">
        <v>43</v>
      </c>
      <c r="N81" s="9" t="s">
        <v>43</v>
      </c>
      <c r="O81" s="10" t="s">
        <v>43</v>
      </c>
      <c r="P81" s="10" t="s">
        <v>43</v>
      </c>
      <c r="Q81" s="10" t="s">
        <v>44</v>
      </c>
      <c r="R81" s="10" t="s">
        <v>43</v>
      </c>
      <c r="S81" s="10" t="s">
        <v>43</v>
      </c>
    </row>
    <row r="82" spans="1:19" ht="318" customHeight="1" x14ac:dyDescent="0.2">
      <c r="A82" s="6" t="str">
        <f ca="1">IFERROR(__xludf.DUMMYFUNCTION("""COMPUTED_VALUE"""),"How do light and temperature affect photosynthesis in plants? - Version A")</f>
        <v>How do light and temperature affect photosynthesis in plants? - Version A</v>
      </c>
      <c r="B82" s="6" t="str">
        <f ca="1">IFERROR(__xludf.DUMMYFUNCTION("""COMPUTED_VALUE"""),"Application")</f>
        <v>Application</v>
      </c>
      <c r="C82" s="6" t="str">
        <f ca="1">IFERROR(__xludf.DUMMYFUNCTION("""COMPUTED_VALUE"""),"Viewer")</f>
        <v>Viewer</v>
      </c>
      <c r="D82" s="7" t="str">
        <f ca="1">IFERROR(__xludf.DUMMYFUNCTION("""COMPUTED_VALUE"""),"No task description")</f>
        <v>No task description</v>
      </c>
      <c r="E82"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82" s="7" t="s">
        <v>122</v>
      </c>
      <c r="G82" s="8" t="s">
        <v>43</v>
      </c>
      <c r="H82" s="8" t="s">
        <v>44</v>
      </c>
      <c r="I82" s="8" t="s">
        <v>44</v>
      </c>
      <c r="J82" s="8" t="s">
        <v>43</v>
      </c>
      <c r="K82" s="9" t="s">
        <v>44</v>
      </c>
      <c r="L82" s="9" t="s">
        <v>44</v>
      </c>
      <c r="M82" s="9" t="s">
        <v>43</v>
      </c>
      <c r="N82" s="9" t="s">
        <v>43</v>
      </c>
      <c r="O82" s="10" t="s">
        <v>43</v>
      </c>
      <c r="P82" s="10" t="s">
        <v>44</v>
      </c>
      <c r="Q82" s="10" t="s">
        <v>44</v>
      </c>
      <c r="R82" s="10" t="s">
        <v>43</v>
      </c>
      <c r="S82" s="10" t="s">
        <v>43</v>
      </c>
    </row>
    <row r="83" spans="1:19" ht="409.5" customHeight="1" x14ac:dyDescent="0.2">
      <c r="A83" s="6" t="str">
        <f ca="1">IFERROR(__xludf.DUMMYFUNCTION("""COMPUTED_VALUE"""),"How do light and temperature affect photosynthesis in plants? - Version A")</f>
        <v>How do light and temperature affect photosynthesis in plants? - Version A</v>
      </c>
      <c r="B83" s="6" t="str">
        <f ca="1">IFERROR(__xludf.DUMMYFUNCTION("""COMPUTED_VALUE"""),"Application")</f>
        <v>Application</v>
      </c>
      <c r="C83" s="6" t="str">
        <f ca="1">IFERROR(__xludf.DUMMYFUNCTION("""COMPUTED_VALUE"""),"Rate of Photosynthesis Lab (HTML5)")</f>
        <v>Rate of Photosynthesis Lab (HTML5)</v>
      </c>
      <c r="D83" s="7" t="str">
        <f ca="1">IFERROR(__xludf.DUMMYFUNCTION("""COMPUTED_VALUE"""),"No task description")</f>
        <v>No task description</v>
      </c>
      <c r="E83"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83" s="7" t="s">
        <v>123</v>
      </c>
      <c r="G83" s="8" t="s">
        <v>44</v>
      </c>
      <c r="H83" s="8" t="s">
        <v>44</v>
      </c>
      <c r="I83" s="8" t="s">
        <v>43</v>
      </c>
      <c r="J83" s="8" t="s">
        <v>44</v>
      </c>
      <c r="K83" s="9" t="s">
        <v>43</v>
      </c>
      <c r="L83" s="9" t="s">
        <v>43</v>
      </c>
      <c r="M83" s="9" t="s">
        <v>43</v>
      </c>
      <c r="N83" s="9" t="s">
        <v>43</v>
      </c>
      <c r="O83" s="10" t="s">
        <v>44</v>
      </c>
      <c r="P83" s="10" t="s">
        <v>43</v>
      </c>
      <c r="Q83" s="10" t="s">
        <v>44</v>
      </c>
      <c r="R83" s="10" t="s">
        <v>43</v>
      </c>
      <c r="S83" s="10" t="s">
        <v>43</v>
      </c>
    </row>
    <row r="84" spans="1:19" ht="263" customHeight="1" x14ac:dyDescent="0.2">
      <c r="A84" s="6" t="str">
        <f ca="1">IFERROR(__xludf.DUMMYFUNCTION("""COMPUTED_VALUE"""),"How do light and temperature affect photosynthesis in plants? - Version A")</f>
        <v>How do light and temperature affect photosynthesis in plants? - Version A</v>
      </c>
      <c r="B84" s="6" t="str">
        <f ca="1">IFERROR(__xludf.DUMMYFUNCTION("""COMPUTED_VALUE"""),"Resource")</f>
        <v>Resource</v>
      </c>
      <c r="C84" s="6" t="str">
        <f ca="1">IFERROR(__xludf.DUMMYFUNCTION("""COMPUTED_VALUE"""),"Vaatluste selgitus 2.graasp")</f>
        <v>Vaatluste selgitus 2.graasp</v>
      </c>
      <c r="D84"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84" s="7" t="str">
        <f ca="1">IFERROR(__xludf.DUMMYFUNCTION("""COMPUTED_VALUE"""),"No artifact embedded")</f>
        <v>No artifact embedded</v>
      </c>
      <c r="F84" s="7" t="s">
        <v>124</v>
      </c>
      <c r="G84" s="8" t="s">
        <v>43</v>
      </c>
      <c r="H84" s="8" t="s">
        <v>44</v>
      </c>
      <c r="I84" s="8" t="s">
        <v>44</v>
      </c>
      <c r="J84" s="8" t="s">
        <v>44</v>
      </c>
      <c r="K84" s="9" t="s">
        <v>43</v>
      </c>
      <c r="L84" s="9" t="s">
        <v>44</v>
      </c>
      <c r="M84" s="9" t="s">
        <v>43</v>
      </c>
      <c r="N84" s="9" t="s">
        <v>43</v>
      </c>
      <c r="O84" s="10" t="s">
        <v>43</v>
      </c>
      <c r="P84" s="10" t="s">
        <v>43</v>
      </c>
      <c r="Q84" s="10" t="s">
        <v>44</v>
      </c>
      <c r="R84" s="10" t="s">
        <v>44</v>
      </c>
      <c r="S84" s="10" t="s">
        <v>43</v>
      </c>
    </row>
    <row r="85" spans="1:19" ht="384" customHeight="1" x14ac:dyDescent="0.2">
      <c r="A85" s="6" t="str">
        <f ca="1">IFERROR(__xludf.DUMMYFUNCTION("""COMPUTED_VALUE"""),"How do light and temperature affect photosynthesis in plants? - Version A")</f>
        <v>How do light and temperature affect photosynthesis in plants? - Version A</v>
      </c>
      <c r="B85" s="6" t="str">
        <f ca="1">IFERROR(__xludf.DUMMYFUNCTION("""COMPUTED_VALUE"""),"Application")</f>
        <v>Application</v>
      </c>
      <c r="C85" s="6" t="str">
        <f ca="1">IFERROR(__xludf.DUMMYFUNCTION("""COMPUTED_VALUE"""),"Observation Tool")</f>
        <v>Observation Tool</v>
      </c>
      <c r="D85" s="7" t="str">
        <f ca="1">IFERROR(__xludf.DUMMYFUNCTION("""COMPUTED_VALUE"""),"No task description")</f>
        <v>No task description</v>
      </c>
      <c r="E8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85" s="7" t="s">
        <v>125</v>
      </c>
      <c r="G85" s="8" t="s">
        <v>43</v>
      </c>
      <c r="H85" s="8" t="s">
        <v>44</v>
      </c>
      <c r="I85" s="8" t="s">
        <v>44</v>
      </c>
      <c r="J85" s="8" t="s">
        <v>44</v>
      </c>
      <c r="K85" s="9" t="s">
        <v>43</v>
      </c>
      <c r="L85" s="9" t="s">
        <v>44</v>
      </c>
      <c r="M85" s="9" t="s">
        <v>43</v>
      </c>
      <c r="N85" s="9" t="s">
        <v>44</v>
      </c>
      <c r="O85" s="10" t="s">
        <v>43</v>
      </c>
      <c r="P85" s="10" t="s">
        <v>43</v>
      </c>
      <c r="Q85" s="10" t="s">
        <v>44</v>
      </c>
      <c r="R85" s="10" t="s">
        <v>44</v>
      </c>
      <c r="S85" s="10" t="s">
        <v>43</v>
      </c>
    </row>
    <row r="86" spans="1:19" ht="169" customHeight="1" x14ac:dyDescent="0.2">
      <c r="A86" s="6" t="str">
        <f ca="1">IFERROR(__xludf.DUMMYFUNCTION("""COMPUTED_VALUE"""),"How do light and temperature affect photosynthesis in plants? - Version A")</f>
        <v>How do light and temperature affect photosynthesis in plants? - Version A</v>
      </c>
      <c r="B86" s="6" t="str">
        <f ca="1">IFERROR(__xludf.DUMMYFUNCTION("""COMPUTED_VALUE"""),"Resource")</f>
        <v>Resource</v>
      </c>
      <c r="C86" s="6" t="str">
        <f ca="1">IFERROR(__xludf.DUMMYFUNCTION("""COMPUTED_VALUE"""),"Vaatlused edasi.graasp")</f>
        <v>Vaatlused edasi.graasp</v>
      </c>
      <c r="D86"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86" s="7" t="str">
        <f ca="1">IFERROR(__xludf.DUMMYFUNCTION("""COMPUTED_VALUE"""),"No artifact embedded")</f>
        <v>No artifact embedded</v>
      </c>
      <c r="F86" s="7" t="s">
        <v>126</v>
      </c>
      <c r="G86" s="8" t="s">
        <v>43</v>
      </c>
      <c r="H86" s="8" t="s">
        <v>43</v>
      </c>
      <c r="I86" s="8" t="s">
        <v>43</v>
      </c>
      <c r="J86" s="8" t="s">
        <v>43</v>
      </c>
      <c r="K86" s="9" t="s">
        <v>44</v>
      </c>
      <c r="L86" s="9" t="s">
        <v>43</v>
      </c>
      <c r="M86" s="9" t="s">
        <v>43</v>
      </c>
      <c r="N86" s="9" t="s">
        <v>43</v>
      </c>
      <c r="O86" s="10" t="s">
        <v>43</v>
      </c>
      <c r="P86" s="10" t="s">
        <v>43</v>
      </c>
      <c r="Q86" s="10" t="s">
        <v>43</v>
      </c>
      <c r="R86" s="10" t="s">
        <v>43</v>
      </c>
      <c r="S86" s="10" t="s">
        <v>43</v>
      </c>
    </row>
    <row r="87" spans="1:19" ht="25" customHeight="1" x14ac:dyDescent="0.2">
      <c r="A87" s="6" t="str">
        <f ca="1">IFERROR(__xludf.DUMMYFUNCTION("""COMPUTED_VALUE"""),"How do light and temperature affect photosynthesis in plants? - Version A")</f>
        <v>How do light and temperature affect photosynthesis in plants? - Version A</v>
      </c>
      <c r="B87" s="6" t="str">
        <f ca="1">IFERROR(__xludf.DUMMYFUNCTION("""COMPUTED_VALUE"""),"Space")</f>
        <v>Space</v>
      </c>
      <c r="C87" s="6" t="str">
        <f ca="1">IFERROR(__xludf.DUMMYFUNCTION("""COMPUTED_VALUE"""),"Conclusion")</f>
        <v>Conclusion</v>
      </c>
      <c r="D87" s="7" t="str">
        <f ca="1">IFERROR(__xludf.DUMMYFUNCTION("""COMPUTED_VALUE"""),"No task description")</f>
        <v>No task description</v>
      </c>
      <c r="E87" s="7" t="str">
        <f ca="1">IFERROR(__xludf.DUMMYFUNCTION("""COMPUTED_VALUE"""),"No artifact embedded")</f>
        <v>No artifact embedded</v>
      </c>
      <c r="F87" s="7" t="s">
        <v>127</v>
      </c>
      <c r="G87" s="8" t="s">
        <v>43</v>
      </c>
      <c r="H87" s="8" t="s">
        <v>43</v>
      </c>
      <c r="I87" s="8" t="s">
        <v>43</v>
      </c>
      <c r="J87" s="8" t="s">
        <v>43</v>
      </c>
      <c r="K87" s="9" t="s">
        <v>43</v>
      </c>
      <c r="L87" s="9" t="s">
        <v>43</v>
      </c>
      <c r="M87" s="9" t="s">
        <v>43</v>
      </c>
      <c r="N87" s="9" t="s">
        <v>43</v>
      </c>
      <c r="O87" s="10" t="s">
        <v>43</v>
      </c>
      <c r="P87" s="10" t="s">
        <v>43</v>
      </c>
      <c r="Q87" s="10" t="s">
        <v>43</v>
      </c>
      <c r="R87" s="10" t="s">
        <v>43</v>
      </c>
      <c r="S87" s="10" t="s">
        <v>43</v>
      </c>
    </row>
    <row r="88" spans="1:19" ht="351" customHeight="1" x14ac:dyDescent="0.2">
      <c r="A88" s="6" t="str">
        <f ca="1">IFERROR(__xludf.DUMMYFUNCTION("""COMPUTED_VALUE"""),"How do light and temperature affect photosynthesis in plants? - Version A")</f>
        <v>How do light and temperature affect photosynthesis in plants? - Version A</v>
      </c>
      <c r="B88" s="6" t="str">
        <f ca="1">IFERROR(__xludf.DUMMYFUNCTION("""COMPUTED_VALUE"""),"Resource")</f>
        <v>Resource</v>
      </c>
      <c r="C88" s="6" t="str">
        <f ca="1">IFERROR(__xludf.DUMMYFUNCTION("""COMPUTED_VALUE"""),"tekst1.graasp")</f>
        <v>tekst1.graasp</v>
      </c>
      <c r="D88"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88" s="7" t="str">
        <f ca="1">IFERROR(__xludf.DUMMYFUNCTION("""COMPUTED_VALUE"""),"No artifact embedded")</f>
        <v>No artifact embedded</v>
      </c>
      <c r="F88" s="7" t="s">
        <v>128</v>
      </c>
      <c r="G88" s="8" t="s">
        <v>43</v>
      </c>
      <c r="H88" s="8" t="s">
        <v>44</v>
      </c>
      <c r="I88" s="8" t="s">
        <v>44</v>
      </c>
      <c r="J88" s="8" t="s">
        <v>44</v>
      </c>
      <c r="K88" s="9" t="s">
        <v>43</v>
      </c>
      <c r="L88" s="9" t="s">
        <v>44</v>
      </c>
      <c r="M88" s="9" t="s">
        <v>43</v>
      </c>
      <c r="N88" s="9" t="s">
        <v>43</v>
      </c>
      <c r="O88" s="10" t="s">
        <v>43</v>
      </c>
      <c r="P88" s="10" t="s">
        <v>43</v>
      </c>
      <c r="Q88" s="10" t="s">
        <v>43</v>
      </c>
      <c r="R88" s="10" t="s">
        <v>44</v>
      </c>
      <c r="S88" s="10" t="s">
        <v>43</v>
      </c>
    </row>
    <row r="89" spans="1:19" ht="409.5" customHeight="1" x14ac:dyDescent="0.2">
      <c r="A89" s="6" t="str">
        <f ca="1">IFERROR(__xludf.DUMMYFUNCTION("""COMPUTED_VALUE"""),"How do light and temperature affect photosynthesis in plants? - Version A")</f>
        <v>How do light and temperature affect photosynthesis in plants? - Version A</v>
      </c>
      <c r="B89" s="6" t="str">
        <f ca="1">IFERROR(__xludf.DUMMYFUNCTION("""COMPUTED_VALUE"""),"Application")</f>
        <v>Application</v>
      </c>
      <c r="C89" s="6" t="str">
        <f ca="1">IFERROR(__xludf.DUMMYFUNCTION("""COMPUTED_VALUE"""),"Conclusion Tool")</f>
        <v>Conclusion Tool</v>
      </c>
      <c r="D89" s="7" t="str">
        <f ca="1">IFERROR(__xludf.DUMMYFUNCTION("""COMPUTED_VALUE"""),"No task description")</f>
        <v>No task description</v>
      </c>
      <c r="E89"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89" s="7" t="s">
        <v>129</v>
      </c>
      <c r="G89" s="8" t="s">
        <v>43</v>
      </c>
      <c r="H89" s="8" t="s">
        <v>44</v>
      </c>
      <c r="I89" s="8" t="s">
        <v>44</v>
      </c>
      <c r="J89" s="8" t="s">
        <v>43</v>
      </c>
      <c r="K89" s="9" t="s">
        <v>43</v>
      </c>
      <c r="L89" s="9" t="s">
        <v>44</v>
      </c>
      <c r="M89" s="9" t="s">
        <v>43</v>
      </c>
      <c r="N89" s="9" t="s">
        <v>43</v>
      </c>
      <c r="O89" s="10" t="s">
        <v>43</v>
      </c>
      <c r="P89" s="10" t="s">
        <v>44</v>
      </c>
      <c r="Q89" s="10" t="s">
        <v>43</v>
      </c>
      <c r="R89" s="10" t="s">
        <v>44</v>
      </c>
      <c r="S89" s="10" t="s">
        <v>44</v>
      </c>
    </row>
    <row r="90" spans="1:19" ht="145" customHeight="1" x14ac:dyDescent="0.2">
      <c r="A90" s="6" t="str">
        <f ca="1">IFERROR(__xludf.DUMMYFUNCTION("""COMPUTED_VALUE"""),"How do light and temperature affect photosynthesis in plants? - Version A")</f>
        <v>How do light and temperature affect photosynthesis in plants? - Version A</v>
      </c>
      <c r="B90" s="6" t="str">
        <f ca="1">IFERROR(__xludf.DUMMYFUNCTION("""COMPUTED_VALUE"""),"Resource")</f>
        <v>Resource</v>
      </c>
      <c r="C90" s="6" t="str">
        <f ca="1">IFERROR(__xludf.DUMMYFUNCTION("""COMPUTED_VALUE"""),"tekst2.graasp")</f>
        <v>tekst2.graasp</v>
      </c>
      <c r="D90"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90" s="7" t="str">
        <f ca="1">IFERROR(__xludf.DUMMYFUNCTION("""COMPUTED_VALUE"""),"No artifact embedded")</f>
        <v>No artifact embedded</v>
      </c>
      <c r="F90" s="7" t="s">
        <v>130</v>
      </c>
      <c r="G90" s="8" t="s">
        <v>43</v>
      </c>
      <c r="H90" s="8" t="s">
        <v>43</v>
      </c>
      <c r="I90" s="8" t="s">
        <v>43</v>
      </c>
      <c r="J90" s="8" t="s">
        <v>43</v>
      </c>
      <c r="K90" s="9" t="s">
        <v>44</v>
      </c>
      <c r="L90" s="9" t="s">
        <v>43</v>
      </c>
      <c r="M90" s="9" t="s">
        <v>43</v>
      </c>
      <c r="N90" s="9" t="s">
        <v>43</v>
      </c>
      <c r="O90" s="10" t="s">
        <v>43</v>
      </c>
      <c r="P90" s="10" t="s">
        <v>43</v>
      </c>
      <c r="Q90" s="10" t="s">
        <v>43</v>
      </c>
      <c r="R90" s="10" t="s">
        <v>43</v>
      </c>
      <c r="S90" s="10"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Codes</vt:lpstr>
      <vt:lpstr>human</vt:lpstr>
      <vt:lpstr>Codification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2025-02-15T23:24:45Z</dcterms:created>
  <dcterms:modified xsi:type="dcterms:W3CDTF">2025-03-12T11:11:02Z</dcterms:modified>
</cp:coreProperties>
</file>