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mohamedsaban/Desktop/Last/Demhaic2/"/>
    </mc:Choice>
  </mc:AlternateContent>
  <xr:revisionPtr revIDLastSave="0" documentId="8_{A63AED0F-65F3-4742-9DC9-DD59B5A6A63E}" xr6:coauthVersionLast="47" xr6:coauthVersionMax="47" xr10:uidLastSave="{00000000-0000-0000-0000-000000000000}"/>
  <bookViews>
    <workbookView xWindow="0" yWindow="680" windowWidth="25600" windowHeight="14520" activeTab="2" xr2:uid="{00000000-000D-0000-FFFF-FFFF00000000}"/>
  </bookViews>
  <sheets>
    <sheet name="Codes" sheetId="1" r:id="rId1"/>
    <sheet name="human" sheetId="2" r:id="rId2"/>
    <sheet name="Codification" sheetId="3" r:id="rId3"/>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0" i="3" l="1"/>
  <c r="D90" i="3"/>
  <c r="C90" i="3"/>
  <c r="B90" i="3"/>
  <c r="A90" i="3"/>
  <c r="E89" i="3"/>
  <c r="D89" i="3"/>
  <c r="C89" i="3"/>
  <c r="B89" i="3"/>
  <c r="A89" i="3"/>
  <c r="E88" i="3"/>
  <c r="D88" i="3"/>
  <c r="C88" i="3"/>
  <c r="B88" i="3"/>
  <c r="A88" i="3"/>
  <c r="E87" i="3"/>
  <c r="D87" i="3"/>
  <c r="C87" i="3"/>
  <c r="B87" i="3"/>
  <c r="A87" i="3"/>
  <c r="E86" i="3"/>
  <c r="D86" i="3"/>
  <c r="C86" i="3"/>
  <c r="B86" i="3"/>
  <c r="A86" i="3"/>
  <c r="E85" i="3"/>
  <c r="D85" i="3"/>
  <c r="C85" i="3"/>
  <c r="B85" i="3"/>
  <c r="A85" i="3"/>
  <c r="E84" i="3"/>
  <c r="D84" i="3"/>
  <c r="C84" i="3"/>
  <c r="B84" i="3"/>
  <c r="A84" i="3"/>
  <c r="E83" i="3"/>
  <c r="D83" i="3"/>
  <c r="C83" i="3"/>
  <c r="B83" i="3"/>
  <c r="A83" i="3"/>
  <c r="E82" i="3"/>
  <c r="D82" i="3"/>
  <c r="C82" i="3"/>
  <c r="B82" i="3"/>
  <c r="A82" i="3"/>
  <c r="E81" i="3"/>
  <c r="D81" i="3"/>
  <c r="C81" i="3"/>
  <c r="B81" i="3"/>
  <c r="A81" i="3"/>
  <c r="E80" i="3"/>
  <c r="D80" i="3"/>
  <c r="C80" i="3"/>
  <c r="B80" i="3"/>
  <c r="A80" i="3"/>
  <c r="E79" i="3"/>
  <c r="D79" i="3"/>
  <c r="C79" i="3"/>
  <c r="B79" i="3"/>
  <c r="A79" i="3"/>
  <c r="E78" i="3"/>
  <c r="D78" i="3"/>
  <c r="C78" i="3"/>
  <c r="B78" i="3"/>
  <c r="A78" i="3"/>
  <c r="E77" i="3"/>
  <c r="D77" i="3"/>
  <c r="C77" i="3"/>
  <c r="B77" i="3"/>
  <c r="A77" i="3"/>
  <c r="E76" i="3"/>
  <c r="D76" i="3"/>
  <c r="C76" i="3"/>
  <c r="B76" i="3"/>
  <c r="A76" i="3"/>
  <c r="E75" i="3"/>
  <c r="D75" i="3"/>
  <c r="C75" i="3"/>
  <c r="B75" i="3"/>
  <c r="A75" i="3"/>
  <c r="E74" i="3"/>
  <c r="D74" i="3"/>
  <c r="C74" i="3"/>
  <c r="B74" i="3"/>
  <c r="A74" i="3"/>
  <c r="E73" i="3"/>
  <c r="D73" i="3"/>
  <c r="C73" i="3"/>
  <c r="B73" i="3"/>
  <c r="A73" i="3"/>
  <c r="E72" i="3"/>
  <c r="D72" i="3"/>
  <c r="C72" i="3"/>
  <c r="B72" i="3"/>
  <c r="A72" i="3"/>
  <c r="E71" i="3"/>
  <c r="D71" i="3"/>
  <c r="C71" i="3"/>
  <c r="B71" i="3"/>
  <c r="A71" i="3"/>
  <c r="E70" i="3"/>
  <c r="D70" i="3"/>
  <c r="C70" i="3"/>
  <c r="B70" i="3"/>
  <c r="A70" i="3"/>
  <c r="E69" i="3"/>
  <c r="D69" i="3"/>
  <c r="C69" i="3"/>
  <c r="B69" i="3"/>
  <c r="A69" i="3"/>
  <c r="E68" i="3"/>
  <c r="D68" i="3"/>
  <c r="C68" i="3"/>
  <c r="B68" i="3"/>
  <c r="A68" i="3"/>
  <c r="E67" i="3"/>
  <c r="D67" i="3"/>
  <c r="C67" i="3"/>
  <c r="B67" i="3"/>
  <c r="A67" i="3"/>
  <c r="E66" i="3"/>
  <c r="D66" i="3"/>
  <c r="C66" i="3"/>
  <c r="B66" i="3"/>
  <c r="A66" i="3"/>
  <c r="E65" i="3"/>
  <c r="D65" i="3"/>
  <c r="C65" i="3"/>
  <c r="B65" i="3"/>
  <c r="A65" i="3"/>
  <c r="E64" i="3"/>
  <c r="D64" i="3"/>
  <c r="C64" i="3"/>
  <c r="B64" i="3"/>
  <c r="A64" i="3"/>
  <c r="E63" i="3"/>
  <c r="D63" i="3"/>
  <c r="C63" i="3"/>
  <c r="B63" i="3"/>
  <c r="A63" i="3"/>
  <c r="E62" i="3"/>
  <c r="D62" i="3"/>
  <c r="C62" i="3"/>
  <c r="B62" i="3"/>
  <c r="A62" i="3"/>
  <c r="E61" i="3"/>
  <c r="D61" i="3"/>
  <c r="C61" i="3"/>
  <c r="B61" i="3"/>
  <c r="A61" i="3"/>
  <c r="E60" i="3"/>
  <c r="D60" i="3"/>
  <c r="C60" i="3"/>
  <c r="B60" i="3"/>
  <c r="A60" i="3"/>
  <c r="E59" i="3"/>
  <c r="D59" i="3"/>
  <c r="C59" i="3"/>
  <c r="B59" i="3"/>
  <c r="A59" i="3"/>
  <c r="E58" i="3"/>
  <c r="D58" i="3"/>
  <c r="C58" i="3"/>
  <c r="B58" i="3"/>
  <c r="A58" i="3"/>
  <c r="E57" i="3"/>
  <c r="D57" i="3"/>
  <c r="C57" i="3"/>
  <c r="B57" i="3"/>
  <c r="A57" i="3"/>
  <c r="E56" i="3"/>
  <c r="D56" i="3"/>
  <c r="C56" i="3"/>
  <c r="B56" i="3"/>
  <c r="A56" i="3"/>
  <c r="E55" i="3"/>
  <c r="D55" i="3"/>
  <c r="C55" i="3"/>
  <c r="B55" i="3"/>
  <c r="A55" i="3"/>
  <c r="E54" i="3"/>
  <c r="D54" i="3"/>
  <c r="C54" i="3"/>
  <c r="B54" i="3"/>
  <c r="A54" i="3"/>
  <c r="E53" i="3"/>
  <c r="D53" i="3"/>
  <c r="C53" i="3"/>
  <c r="B53" i="3"/>
  <c r="A53" i="3"/>
  <c r="E52" i="3"/>
  <c r="D52" i="3"/>
  <c r="C52" i="3"/>
  <c r="B52" i="3"/>
  <c r="A52" i="3"/>
  <c r="E51" i="3"/>
  <c r="D51" i="3"/>
  <c r="C51" i="3"/>
  <c r="B51" i="3"/>
  <c r="A51" i="3"/>
  <c r="E50" i="3"/>
  <c r="D50" i="3"/>
  <c r="C50" i="3"/>
  <c r="B50" i="3"/>
  <c r="A50" i="3"/>
  <c r="E49" i="3"/>
  <c r="D49" i="3"/>
  <c r="C49" i="3"/>
  <c r="B49" i="3"/>
  <c r="A49" i="3"/>
  <c r="E48" i="3"/>
  <c r="D48" i="3"/>
  <c r="C48" i="3"/>
  <c r="B48" i="3"/>
  <c r="A48" i="3"/>
  <c r="E47" i="3"/>
  <c r="D47" i="3"/>
  <c r="C47" i="3"/>
  <c r="B47" i="3"/>
  <c r="A47" i="3"/>
  <c r="E46" i="3"/>
  <c r="D46" i="3"/>
  <c r="C46" i="3"/>
  <c r="B46" i="3"/>
  <c r="A46" i="3"/>
  <c r="E45" i="3"/>
  <c r="D45" i="3"/>
  <c r="C45" i="3"/>
  <c r="B45" i="3"/>
  <c r="A45" i="3"/>
  <c r="E44" i="3"/>
  <c r="D44" i="3"/>
  <c r="C44" i="3"/>
  <c r="B44" i="3"/>
  <c r="A44" i="3"/>
  <c r="E43" i="3"/>
  <c r="D43" i="3"/>
  <c r="C43" i="3"/>
  <c r="B43" i="3"/>
  <c r="A43" i="3"/>
  <c r="E42" i="3"/>
  <c r="D42" i="3"/>
  <c r="C42" i="3"/>
  <c r="B42" i="3"/>
  <c r="A42" i="3"/>
  <c r="E41" i="3"/>
  <c r="D41" i="3"/>
  <c r="C41" i="3"/>
  <c r="B41" i="3"/>
  <c r="A41" i="3"/>
  <c r="E40" i="3"/>
  <c r="D40" i="3"/>
  <c r="C40" i="3"/>
  <c r="B40" i="3"/>
  <c r="A40" i="3"/>
  <c r="E39" i="3"/>
  <c r="D39" i="3"/>
  <c r="C39" i="3"/>
  <c r="B39" i="3"/>
  <c r="A39" i="3"/>
  <c r="E38" i="3"/>
  <c r="D38" i="3"/>
  <c r="C38" i="3"/>
  <c r="B38" i="3"/>
  <c r="A38" i="3"/>
  <c r="E37" i="3"/>
  <c r="D37" i="3"/>
  <c r="C37" i="3"/>
  <c r="B37" i="3"/>
  <c r="A37" i="3"/>
  <c r="E36" i="3"/>
  <c r="D36" i="3"/>
  <c r="C36" i="3"/>
  <c r="B36" i="3"/>
  <c r="A36" i="3"/>
  <c r="E35" i="3"/>
  <c r="D35" i="3"/>
  <c r="C35" i="3"/>
  <c r="B35" i="3"/>
  <c r="A35" i="3"/>
  <c r="E34" i="3"/>
  <c r="D34" i="3"/>
  <c r="C34" i="3"/>
  <c r="B34" i="3"/>
  <c r="A34" i="3"/>
  <c r="E33" i="3"/>
  <c r="D33" i="3"/>
  <c r="C33" i="3"/>
  <c r="B33" i="3"/>
  <c r="A33" i="3"/>
  <c r="E32" i="3"/>
  <c r="D32" i="3"/>
  <c r="C32" i="3"/>
  <c r="B32" i="3"/>
  <c r="A32" i="3"/>
  <c r="E31" i="3"/>
  <c r="D31" i="3"/>
  <c r="C31" i="3"/>
  <c r="B31" i="3"/>
  <c r="A31" i="3"/>
  <c r="E30" i="3"/>
  <c r="D30" i="3"/>
  <c r="C30" i="3"/>
  <c r="B30" i="3"/>
  <c r="A30" i="3"/>
  <c r="E29" i="3"/>
  <c r="D29" i="3"/>
  <c r="C29" i="3"/>
  <c r="B29" i="3"/>
  <c r="A29" i="3"/>
  <c r="E28" i="3"/>
  <c r="D28" i="3"/>
  <c r="C28" i="3"/>
  <c r="B28" i="3"/>
  <c r="A28" i="3"/>
  <c r="E27" i="3"/>
  <c r="D27" i="3"/>
  <c r="C27" i="3"/>
  <c r="B27" i="3"/>
  <c r="A27" i="3"/>
  <c r="E26" i="3"/>
  <c r="D26" i="3"/>
  <c r="C26" i="3"/>
  <c r="B26" i="3"/>
  <c r="A26" i="3"/>
  <c r="E25" i="3"/>
  <c r="D25" i="3"/>
  <c r="C25" i="3"/>
  <c r="B25" i="3"/>
  <c r="A25" i="3"/>
  <c r="E24" i="3"/>
  <c r="D24" i="3"/>
  <c r="C24" i="3"/>
  <c r="B24" i="3"/>
  <c r="A24" i="3"/>
  <c r="E23" i="3"/>
  <c r="D23" i="3"/>
  <c r="C23" i="3"/>
  <c r="B23" i="3"/>
  <c r="A23" i="3"/>
  <c r="E22" i="3"/>
  <c r="D22" i="3"/>
  <c r="C22" i="3"/>
  <c r="B22" i="3"/>
  <c r="A22" i="3"/>
  <c r="E21" i="3"/>
  <c r="D21" i="3"/>
  <c r="C21" i="3"/>
  <c r="B21" i="3"/>
  <c r="A21" i="3"/>
  <c r="E20" i="3"/>
  <c r="D20" i="3"/>
  <c r="C20" i="3"/>
  <c r="B20" i="3"/>
  <c r="A20" i="3"/>
  <c r="E19" i="3"/>
  <c r="D19" i="3"/>
  <c r="C19" i="3"/>
  <c r="B19" i="3"/>
  <c r="A19" i="3"/>
  <c r="E18" i="3"/>
  <c r="D18" i="3"/>
  <c r="C18" i="3"/>
  <c r="B18" i="3"/>
  <c r="A18" i="3"/>
  <c r="E17" i="3"/>
  <c r="D17" i="3"/>
  <c r="C17" i="3"/>
  <c r="B17" i="3"/>
  <c r="A17" i="3"/>
  <c r="E16" i="3"/>
  <c r="D16" i="3"/>
  <c r="C16" i="3"/>
  <c r="B16" i="3"/>
  <c r="A16" i="3"/>
  <c r="E15" i="3"/>
  <c r="D15" i="3"/>
  <c r="C15" i="3"/>
  <c r="B15" i="3"/>
  <c r="A15" i="3"/>
  <c r="E14" i="3"/>
  <c r="D14" i="3"/>
  <c r="C14" i="3"/>
  <c r="B14" i="3"/>
  <c r="A14" i="3"/>
  <c r="E13" i="3"/>
  <c r="D13" i="3"/>
  <c r="C13" i="3"/>
  <c r="B13" i="3"/>
  <c r="A13" i="3"/>
  <c r="E12" i="3"/>
  <c r="D12" i="3"/>
  <c r="C12" i="3"/>
  <c r="B12" i="3"/>
  <c r="A12" i="3"/>
  <c r="E11" i="3"/>
  <c r="D11" i="3"/>
  <c r="C11" i="3"/>
  <c r="B11" i="3"/>
  <c r="A11" i="3"/>
  <c r="E10" i="3"/>
  <c r="D10" i="3"/>
  <c r="C10" i="3"/>
  <c r="B10" i="3"/>
  <c r="A10" i="3"/>
  <c r="E9" i="3"/>
  <c r="D9" i="3"/>
  <c r="C9" i="3"/>
  <c r="B9" i="3"/>
  <c r="A9" i="3"/>
  <c r="E8" i="3"/>
  <c r="D8" i="3"/>
  <c r="C8" i="3"/>
  <c r="B8" i="3"/>
  <c r="A8" i="3"/>
  <c r="E7" i="3"/>
  <c r="D7" i="3"/>
  <c r="C7" i="3"/>
  <c r="B7" i="3"/>
  <c r="A7" i="3"/>
  <c r="E6" i="3"/>
  <c r="D6" i="3"/>
  <c r="C6" i="3"/>
  <c r="B6" i="3"/>
  <c r="A6" i="3"/>
  <c r="E5" i="3"/>
  <c r="D5" i="3"/>
  <c r="C5" i="3"/>
  <c r="B5" i="3"/>
  <c r="A5" i="3"/>
  <c r="E4" i="3"/>
  <c r="D4" i="3"/>
  <c r="C4" i="3"/>
  <c r="B4" i="3"/>
  <c r="A4" i="3"/>
  <c r="E3" i="3"/>
  <c r="D3" i="3"/>
  <c r="C3" i="3"/>
  <c r="B3" i="3"/>
  <c r="A3" i="3"/>
  <c r="E2" i="3"/>
  <c r="D2" i="3"/>
  <c r="C2" i="3"/>
  <c r="B2" i="3"/>
  <c r="A2" i="3"/>
  <c r="E1" i="3"/>
  <c r="D1" i="3"/>
  <c r="C1" i="3"/>
  <c r="B1" i="3"/>
  <c r="A1" i="3"/>
  <c r="E90" i="2"/>
  <c r="D90" i="2"/>
  <c r="C90" i="2"/>
  <c r="B90" i="2"/>
  <c r="A90" i="2"/>
  <c r="E89" i="2"/>
  <c r="D89" i="2"/>
  <c r="C89" i="2"/>
  <c r="B89" i="2"/>
  <c r="A89" i="2"/>
  <c r="E88" i="2"/>
  <c r="D88" i="2"/>
  <c r="C88" i="2"/>
  <c r="B88" i="2"/>
  <c r="A88" i="2"/>
  <c r="E87" i="2"/>
  <c r="D87" i="2"/>
  <c r="C87" i="2"/>
  <c r="B87" i="2"/>
  <c r="A87" i="2"/>
  <c r="E86" i="2"/>
  <c r="D86" i="2"/>
  <c r="C86" i="2"/>
  <c r="B86" i="2"/>
  <c r="A86" i="2"/>
  <c r="E85" i="2"/>
  <c r="D85" i="2"/>
  <c r="C85" i="2"/>
  <c r="B85" i="2"/>
  <c r="A85" i="2"/>
  <c r="E84" i="2"/>
  <c r="D84" i="2"/>
  <c r="C84" i="2"/>
  <c r="B84" i="2"/>
  <c r="A84" i="2"/>
  <c r="E83" i="2"/>
  <c r="D83" i="2"/>
  <c r="C83" i="2"/>
  <c r="B83" i="2"/>
  <c r="A83" i="2"/>
  <c r="E82" i="2"/>
  <c r="D82" i="2"/>
  <c r="C82" i="2"/>
  <c r="B82" i="2"/>
  <c r="A82" i="2"/>
  <c r="E81" i="2"/>
  <c r="D81" i="2"/>
  <c r="C81" i="2"/>
  <c r="B81" i="2"/>
  <c r="A81" i="2"/>
  <c r="E80" i="2"/>
  <c r="D80" i="2"/>
  <c r="C80" i="2"/>
  <c r="B80" i="2"/>
  <c r="A80" i="2"/>
  <c r="E79" i="2"/>
  <c r="D79" i="2"/>
  <c r="C79" i="2"/>
  <c r="B79" i="2"/>
  <c r="A79" i="2"/>
  <c r="E78" i="2"/>
  <c r="D78" i="2"/>
  <c r="C78" i="2"/>
  <c r="B78" i="2"/>
  <c r="A78" i="2"/>
  <c r="E77" i="2"/>
  <c r="D77" i="2"/>
  <c r="C77" i="2"/>
  <c r="B77" i="2"/>
  <c r="A77" i="2"/>
  <c r="E76" i="2"/>
  <c r="D76" i="2"/>
  <c r="C76" i="2"/>
  <c r="B76" i="2"/>
  <c r="A76" i="2"/>
  <c r="E75" i="2"/>
  <c r="D75" i="2"/>
  <c r="C75" i="2"/>
  <c r="B75" i="2"/>
  <c r="A75" i="2"/>
  <c r="E74" i="2"/>
  <c r="D74" i="2"/>
  <c r="C74" i="2"/>
  <c r="B74" i="2"/>
  <c r="A74" i="2"/>
  <c r="E73" i="2"/>
  <c r="D73" i="2"/>
  <c r="C73" i="2"/>
  <c r="B73" i="2"/>
  <c r="A73" i="2"/>
  <c r="E72" i="2"/>
  <c r="D72" i="2"/>
  <c r="C72" i="2"/>
  <c r="B72" i="2"/>
  <c r="A72" i="2"/>
  <c r="E71" i="2"/>
  <c r="D71" i="2"/>
  <c r="C71" i="2"/>
  <c r="B71" i="2"/>
  <c r="A71" i="2"/>
  <c r="E70" i="2"/>
  <c r="D70" i="2"/>
  <c r="C70" i="2"/>
  <c r="B70" i="2"/>
  <c r="A70" i="2"/>
  <c r="E69" i="2"/>
  <c r="D69" i="2"/>
  <c r="C69" i="2"/>
  <c r="B69" i="2"/>
  <c r="A69" i="2"/>
  <c r="E68" i="2"/>
  <c r="D68" i="2"/>
  <c r="C68" i="2"/>
  <c r="B68" i="2"/>
  <c r="A68" i="2"/>
  <c r="E67" i="2"/>
  <c r="D67" i="2"/>
  <c r="C67" i="2"/>
  <c r="B67" i="2"/>
  <c r="A67" i="2"/>
  <c r="E66" i="2"/>
  <c r="D66" i="2"/>
  <c r="C66" i="2"/>
  <c r="B66" i="2"/>
  <c r="A66" i="2"/>
  <c r="E65" i="2"/>
  <c r="D65" i="2"/>
  <c r="C65" i="2"/>
  <c r="B65" i="2"/>
  <c r="A65" i="2"/>
  <c r="E64" i="2"/>
  <c r="D64" i="2"/>
  <c r="C64" i="2"/>
  <c r="B64" i="2"/>
  <c r="A64" i="2"/>
  <c r="E63" i="2"/>
  <c r="D63" i="2"/>
  <c r="C63" i="2"/>
  <c r="B63" i="2"/>
  <c r="A63" i="2"/>
  <c r="E62" i="2"/>
  <c r="D62" i="2"/>
  <c r="C62" i="2"/>
  <c r="B62" i="2"/>
  <c r="A62" i="2"/>
  <c r="E61" i="2"/>
  <c r="D61" i="2"/>
  <c r="C61" i="2"/>
  <c r="B61" i="2"/>
  <c r="A61" i="2"/>
  <c r="E60" i="2"/>
  <c r="D60" i="2"/>
  <c r="C60" i="2"/>
  <c r="B60" i="2"/>
  <c r="A60" i="2"/>
  <c r="E59" i="2"/>
  <c r="D59" i="2"/>
  <c r="C59" i="2"/>
  <c r="B59" i="2"/>
  <c r="A59" i="2"/>
  <c r="E58" i="2"/>
  <c r="D58" i="2"/>
  <c r="C58" i="2"/>
  <c r="B58" i="2"/>
  <c r="A58" i="2"/>
  <c r="E57" i="2"/>
  <c r="D57" i="2"/>
  <c r="C57" i="2"/>
  <c r="B57" i="2"/>
  <c r="A57" i="2"/>
  <c r="E56" i="2"/>
  <c r="D56" i="2"/>
  <c r="C56" i="2"/>
  <c r="B56" i="2"/>
  <c r="A56" i="2"/>
  <c r="E55" i="2"/>
  <c r="D55" i="2"/>
  <c r="C55" i="2"/>
  <c r="B55" i="2"/>
  <c r="A55" i="2"/>
  <c r="E54" i="2"/>
  <c r="D54" i="2"/>
  <c r="C54" i="2"/>
  <c r="B54" i="2"/>
  <c r="A54" i="2"/>
  <c r="E53" i="2"/>
  <c r="D53" i="2"/>
  <c r="C53" i="2"/>
  <c r="B53" i="2"/>
  <c r="A53" i="2"/>
  <c r="E52" i="2"/>
  <c r="D52" i="2"/>
  <c r="C52" i="2"/>
  <c r="B52" i="2"/>
  <c r="A52" i="2"/>
  <c r="E51" i="2"/>
  <c r="D51" i="2"/>
  <c r="C51" i="2"/>
  <c r="B51" i="2"/>
  <c r="A51" i="2"/>
  <c r="E50" i="2"/>
  <c r="D50" i="2"/>
  <c r="C50" i="2"/>
  <c r="B50" i="2"/>
  <c r="A50" i="2"/>
  <c r="E49" i="2"/>
  <c r="D49" i="2"/>
  <c r="C49" i="2"/>
  <c r="B49" i="2"/>
  <c r="A49" i="2"/>
  <c r="E48" i="2"/>
  <c r="D48" i="2"/>
  <c r="C48" i="2"/>
  <c r="B48" i="2"/>
  <c r="A48" i="2"/>
  <c r="E47" i="2"/>
  <c r="D47" i="2"/>
  <c r="C47" i="2"/>
  <c r="B47" i="2"/>
  <c r="A47" i="2"/>
  <c r="E46" i="2"/>
  <c r="D46" i="2"/>
  <c r="C46" i="2"/>
  <c r="B46" i="2"/>
  <c r="A46" i="2"/>
  <c r="E45" i="2"/>
  <c r="D45" i="2"/>
  <c r="C45" i="2"/>
  <c r="B45" i="2"/>
  <c r="A45" i="2"/>
  <c r="E44" i="2"/>
  <c r="D44" i="2"/>
  <c r="C44" i="2"/>
  <c r="B44" i="2"/>
  <c r="A44" i="2"/>
  <c r="E43" i="2"/>
  <c r="D43" i="2"/>
  <c r="C43" i="2"/>
  <c r="B43" i="2"/>
  <c r="A43" i="2"/>
  <c r="E42" i="2"/>
  <c r="D42" i="2"/>
  <c r="C42" i="2"/>
  <c r="B42" i="2"/>
  <c r="A42" i="2"/>
  <c r="E41" i="2"/>
  <c r="D41" i="2"/>
  <c r="C41" i="2"/>
  <c r="B41" i="2"/>
  <c r="A41" i="2"/>
  <c r="E40" i="2"/>
  <c r="D40" i="2"/>
  <c r="C40" i="2"/>
  <c r="B40" i="2"/>
  <c r="A40" i="2"/>
  <c r="E39" i="2"/>
  <c r="D39" i="2"/>
  <c r="C39" i="2"/>
  <c r="B39" i="2"/>
  <c r="A39" i="2"/>
  <c r="E38" i="2"/>
  <c r="D38" i="2"/>
  <c r="C38" i="2"/>
  <c r="B38" i="2"/>
  <c r="A38" i="2"/>
  <c r="E37" i="2"/>
  <c r="D37" i="2"/>
  <c r="C37" i="2"/>
  <c r="B37" i="2"/>
  <c r="A37" i="2"/>
  <c r="E36" i="2"/>
  <c r="D36" i="2"/>
  <c r="C36" i="2"/>
  <c r="B36" i="2"/>
  <c r="A36" i="2"/>
  <c r="E35" i="2"/>
  <c r="D35" i="2"/>
  <c r="C35" i="2"/>
  <c r="B35" i="2"/>
  <c r="A35" i="2"/>
  <c r="E34" i="2"/>
  <c r="D34" i="2"/>
  <c r="C34" i="2"/>
  <c r="B34" i="2"/>
  <c r="A34" i="2"/>
  <c r="E33" i="2"/>
  <c r="D33" i="2"/>
  <c r="C33" i="2"/>
  <c r="B33" i="2"/>
  <c r="A33" i="2"/>
  <c r="E32" i="2"/>
  <c r="D32" i="2"/>
  <c r="C32" i="2"/>
  <c r="B32" i="2"/>
  <c r="A32" i="2"/>
  <c r="E31" i="2"/>
  <c r="D31" i="2"/>
  <c r="C31" i="2"/>
  <c r="B31" i="2"/>
  <c r="A31" i="2"/>
  <c r="E30" i="2"/>
  <c r="D30" i="2"/>
  <c r="C30" i="2"/>
  <c r="B30" i="2"/>
  <c r="A30" i="2"/>
  <c r="E29" i="2"/>
  <c r="D29" i="2"/>
  <c r="C29" i="2"/>
  <c r="B29" i="2"/>
  <c r="A29" i="2"/>
  <c r="E28" i="2"/>
  <c r="D28" i="2"/>
  <c r="C28" i="2"/>
  <c r="B28" i="2"/>
  <c r="A28" i="2"/>
  <c r="E27" i="2"/>
  <c r="D27" i="2"/>
  <c r="C27" i="2"/>
  <c r="B27" i="2"/>
  <c r="A27" i="2"/>
  <c r="E26" i="2"/>
  <c r="D26" i="2"/>
  <c r="C26" i="2"/>
  <c r="B26" i="2"/>
  <c r="A26" i="2"/>
  <c r="E25" i="2"/>
  <c r="D25" i="2"/>
  <c r="C25" i="2"/>
  <c r="B25" i="2"/>
  <c r="A25" i="2"/>
  <c r="E24" i="2"/>
  <c r="D24" i="2"/>
  <c r="C24" i="2"/>
  <c r="B24" i="2"/>
  <c r="A24" i="2"/>
  <c r="E23" i="2"/>
  <c r="D23" i="2"/>
  <c r="C23" i="2"/>
  <c r="B23" i="2"/>
  <c r="A23" i="2"/>
  <c r="E22" i="2"/>
  <c r="D22" i="2"/>
  <c r="C22" i="2"/>
  <c r="B22" i="2"/>
  <c r="A22" i="2"/>
  <c r="E21" i="2"/>
  <c r="D21" i="2"/>
  <c r="C21" i="2"/>
  <c r="B21" i="2"/>
  <c r="A21" i="2"/>
  <c r="E20" i="2"/>
  <c r="D20" i="2"/>
  <c r="C20" i="2"/>
  <c r="B20" i="2"/>
  <c r="A20" i="2"/>
  <c r="E19" i="2"/>
  <c r="D19" i="2"/>
  <c r="C19" i="2"/>
  <c r="B19" i="2"/>
  <c r="A19" i="2"/>
  <c r="E18" i="2"/>
  <c r="D18" i="2"/>
  <c r="C18" i="2"/>
  <c r="B18" i="2"/>
  <c r="A18" i="2"/>
  <c r="E17" i="2"/>
  <c r="D17" i="2"/>
  <c r="C17" i="2"/>
  <c r="B17" i="2"/>
  <c r="A17" i="2"/>
  <c r="E16" i="2"/>
  <c r="D16" i="2"/>
  <c r="C16" i="2"/>
  <c r="B16" i="2"/>
  <c r="A16" i="2"/>
  <c r="E15" i="2"/>
  <c r="D15" i="2"/>
  <c r="C15" i="2"/>
  <c r="B15" i="2"/>
  <c r="A15" i="2"/>
  <c r="E14" i="2"/>
  <c r="D14" i="2"/>
  <c r="C14" i="2"/>
  <c r="B14" i="2"/>
  <c r="A14" i="2"/>
  <c r="E13" i="2"/>
  <c r="D13" i="2"/>
  <c r="C13" i="2"/>
  <c r="B13" i="2"/>
  <c r="A13" i="2"/>
  <c r="E12" i="2"/>
  <c r="D12" i="2"/>
  <c r="C12" i="2"/>
  <c r="B12" i="2"/>
  <c r="A12" i="2"/>
  <c r="E11" i="2"/>
  <c r="D11" i="2"/>
  <c r="C11" i="2"/>
  <c r="B11" i="2"/>
  <c r="A11" i="2"/>
  <c r="E10" i="2"/>
  <c r="D10" i="2"/>
  <c r="C10" i="2"/>
  <c r="B10" i="2"/>
  <c r="A10" i="2"/>
  <c r="E9" i="2"/>
  <c r="D9" i="2"/>
  <c r="C9" i="2"/>
  <c r="B9" i="2"/>
  <c r="A9" i="2"/>
  <c r="E8" i="2"/>
  <c r="D8" i="2"/>
  <c r="C8" i="2"/>
  <c r="B8" i="2"/>
  <c r="A8" i="2"/>
  <c r="E7" i="2"/>
  <c r="D7" i="2"/>
  <c r="C7" i="2"/>
  <c r="B7" i="2"/>
  <c r="A7" i="2"/>
  <c r="E6" i="2"/>
  <c r="D6" i="2"/>
  <c r="C6" i="2"/>
  <c r="B6" i="2"/>
  <c r="A6" i="2"/>
  <c r="E5" i="2"/>
  <c r="D5" i="2"/>
  <c r="C5" i="2"/>
  <c r="B5" i="2"/>
  <c r="A5" i="2"/>
  <c r="E4" i="2"/>
  <c r="D4" i="2"/>
  <c r="C4" i="2"/>
  <c r="B4" i="2"/>
  <c r="A4" i="2"/>
  <c r="E3" i="2"/>
  <c r="D3" i="2"/>
  <c r="C3" i="2"/>
  <c r="B3" i="2"/>
  <c r="A3" i="2"/>
  <c r="E2" i="2"/>
  <c r="D2" i="2"/>
  <c r="C2" i="2"/>
  <c r="B2" i="2"/>
  <c r="A2" i="2"/>
  <c r="E1" i="2"/>
  <c r="D1" i="2"/>
  <c r="C1" i="2"/>
  <c r="B1" i="2"/>
  <c r="A1" i="2"/>
</calcChain>
</file>

<file path=xl/sharedStrings.xml><?xml version="1.0" encoding="utf-8"?>
<sst xmlns="http://schemas.openxmlformats.org/spreadsheetml/2006/main" count="1313" uniqueCount="131">
  <si>
    <t>Code name</t>
  </si>
  <si>
    <t>Code description</t>
  </si>
  <si>
    <t>Code examples</t>
  </si>
  <si>
    <t>passive learning</t>
  </si>
  <si>
    <t>Learners being oriented toward and receiving information from the instructional materials without overtly doing anything else related to learning.</t>
  </si>
  <si>
    <t>TASK DESCRIPTION: 
English text devoted to students that:
1) requires only listening, observing, reading, or watching an animation/video. For example: "Read the following instructions [...]"; "Watch the video and [...] " 
2) sounds meaningful/readable, unless higher order tasks are requested (e.g., descriptions potentially extracted from third-party tools such as youtube, descriptive manuals, ...). For example: "BUDDY is an endearing emotional robot [...]; "Computers are all around us [...]"
3) poses rhetorical and open questions. For example:  "Do you remember that in the lesson [...]  you discovered [...]?"
4) requires not only passive learning. If it also requires a higher level of engagement, then it should NOT be coded as passive, as in: "Watch the video and answer the following questions"
5) requiring students to observe. If such observation is recorded or tracked or they are required to describe what happened, then it should NOT be coded as passive, as in: "Describe below what you observe"
Caution: If the text is too short it should NOT be coded as Passive:  For example: titles/headings such as "Trigonometry"
---
EMBEDDED ARTIFACT: 
Embedded artifacts with a learning instruction preceding or accompanying them that:
1) only deliver content (i.e., just static content requiring students to consume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t>
  </si>
  <si>
    <t>active learning</t>
  </si>
  <si>
    <t>Learners do some form of overt motoric action or physical manipulation without necessarily entailubf the production of an artifact.</t>
  </si>
  <si>
    <t>TASK DESCRIPTION: 
English text devoted to students that:
1) requires individual interaction (i.e., manipulation beyond browsing) with physical/digital resources (e.g., using a lab or devices such as meters, scales, chronometers...). For example: "Measure the distance between [...]"; "In this task, you will have to balance the seesaw [...]"; "Place things in the correct order ..."; "Follow these steps, take rule, measure the length, ...." 
2) requires providing or "sharing" existing material (e.g., refs or pictures) individually. For example: "Upload an image of a volcano"
Caution: If the item requires not only active but also a higher level of engagement, then the item should NOT be coded as active, as in: "Watch the following video and write down your conclusions"
---
EMBEDDED ARTIFACT: 
Embedded artifacts with a learning instruction preceding or accompanying them that:
1) enable students to interact with the content but do not entail the construction of an artifact. For example: a calculator, a periodic table, simulations and online labs</t>
  </si>
  <si>
    <t>constructive learning</t>
  </si>
  <si>
    <t>Learners generate or produce additional externalized outputs or products beyond what was provided in the learning materials.</t>
  </si>
  <si>
    <t>TASK DESCRIPTION: 
English text devoted to students that:
1) requires individual content creation. For example: "Now, create a concept map based on [...]"; "Use the following app to write down your hypothesis [...]";  "Answer the following questions/quiz: [...]"; 
2) requires students to produce new materials or verbalize their ideas individually (to be shared). For example: "Draw your initial thoughts and ideas"; "Share your thoughts/ideas/suggestions of [...]";
Caution: If the item requires not only constructive but also a higher level of engagement, then the item should NOT be coded as constructive, as in: "Present your ideas and discuss them with your peers"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</si>
  <si>
    <t>interactive learning</t>
  </si>
  <si>
    <t>Learners dialogue with another person, device, learning environment, or system (e.g., a chatbot). Also, if a learning environment or computer-based system expects a response from the user, and provides feedback to that response. It does not necessarily entail the creation of an artifact.</t>
  </si>
  <si>
    <t>TASK DESCRIPTION: 
1) Items with neither description (i.e., "No task description") or embedded artifact (i.e., "No artifact embedded) 
2) Text does not request any learning action (e.g., browsing instructions,  short headings/titles without clear learning goals, wrap-up items;  requests for administrative tasks, or a reminder not related to the learning itself ) or without enough information to code it. For example: "once you're done, go to the following tab"; "Trigonemetry"; "All About the Unit Circle"; "you have learned about ..."; "ask your teacher for an account"); "save your work"; "Questions"; "Learning outcomes"
3) Text that is meaningless/unreadable. For example: "äsdfasdfasdf" or text potential extracted from images such as ",..mm HE [3 Peter Hermes PM N Dreamsvme mm"
4) Text written in other languages different than English. For example: "En este diseño ..."; "Bienvenue à [...]"
5) References to a demo/test usage. For example: "This is a test"
6) Text directed to teachers: "Prompt your students to come back [...]"
---
EMBEDDED ARTIFACT:
1) Embedded artifacts with no learning instruction preceding or accompanying them. For example, isolated apps, documents, or images</t>
  </si>
  <si>
    <t>individual activity</t>
  </si>
  <si>
    <t>Learners are asked to accomplish certain activities individually, not involving the creation of an artifact</t>
  </si>
  <si>
    <t xml:space="preserve">TASK DESCRIPTION: 
English text devoted to students that:
1) requires an individual task without entailing artifact generation, e.g.: "Read the following instructions [...]"; "Now, you will have to measure the duration and distance covered by [...]";  "Place things in the correct order [...]"; "Share your references [...]";  "Thanks for watching, don't forget to like, comment, subscribe"; "Do you remember that in the lesson [...]  you discovered [...]?"
2) simply offers meaningful text to be read, unless the text is too short as in titles/headings such as "Trigonometry". In that case, the item should NOT be coded as individual activity.
3) poses rhetorical and open questions:  For example:  "Do you remember that in the lesson [...]  you discovered [...]?"
Caution: 
1) If the text entails individual content generation, then it should NOT be coded as an individual activity, as in: "Write down your answers"
2) If the text entails collective activities, then it should NOT be coded as individual activity, as in: "Discuss with your team"
EMBEDDED ARTIFACT:
Embedded artifacts with a learning instruction preceding or accompanying them that:
1) only deliver content, just requiring students to consume static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
3) enable students to interact with the content but do not entail the construction of an artefact. For example: a calculator, a periodic table, simulations and online labs. </t>
  </si>
  <si>
    <t>individual product</t>
  </si>
  <si>
    <t>The participating students were asked to produce an individual artifact</t>
  </si>
  <si>
    <t>TASK DESCRIPTION: 
English text devoted to students that:
1) requires individual artifact generation. For example: "Write down your measurements in the following table"; "Through the different objects and report your observations in the following tool";  "Answer the following questions"; "Create a report summarizing your investigation"; 
2) prompt the students to verbalize their ideas/thoughts. For example: "Draw your initial thoughts and ideas"; "Share your thoughts/ideas/suggestions of [...]"
Caution:
1) If the text also entails collective product generation should NOT be coded as "individual product"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</si>
  <si>
    <t>collective activity</t>
  </si>
  <si>
    <t>Learners are asked to only accomplish certain activities with other people (e.g., other peers, teacher, parents, external people) not involving the creation of an artifact</t>
  </si>
  <si>
    <t>TASK DESCRIPTION: 
English text devoted to students that:
1) requires collective work with peers without entailing artifact generation. For example: "Share your thoughts/results with your colleagues" "In pairs you will have to brainstorm on ..." "Discuss with your team ..." "Present your ideas to the class ..." "Provide feedback to each other"  "Coordinate with your colleagues in order to ..."
Caution: 
1) if the text also requires collective product creation, it should NOT be coded as a collective activity, as in: "Share your thoughts and create a joint summary"
2) items not requesting collaboration with other peers but with other stakeholders should NOT be coded "Collective activity", as in "Ask your parents what they think about ...."
---
EMBEDDED ARTIFACT: 
Embedded artifacts with a learning instruction preceding or accompanying them that:
1) enable communication. For example: chat tools (e.g., SpeakUp) or conference tools (Zoom, Skype, or Teams)</t>
  </si>
  <si>
    <t>collective product</t>
  </si>
  <si>
    <t>Learners are asked to produce an artifact with other people (e.g., other peers, teacher, parents, external people)</t>
  </si>
  <si>
    <t>TASK DESCRIPTION: 
English text devoted to students that:
1) requires collective artifact generation with peers such as joint reports, slides, concept maps, ... For example: "In groups, create a report [...]"; "Prepare a joint presentation [...]"
Caution: 
1) items not requesting collaboration with other peers but with other stakeholders shout NOT be coded "Collective product", as in "ask your teacher for an account"
2) If creating the product in groups is optional, shout NOT be coded "Collective product"
---
EMBEDDED ARTIFACT: 
Embedded artifacts with a learning instruction preceding or accompanying them that:
1) enable collaborative content creation. For example: collaborative editors (e.g., shared wikis, padlet), or tools for peer assessment or peer feedback</t>
  </si>
  <si>
    <t>orientation</t>
  </si>
  <si>
    <t>The process of stimulating curiosity about a topic and addressing a learning challenge through a problem statement.</t>
  </si>
  <si>
    <t>TASK DESCRIPTION:
This phase usually contains English text devoted to students with some of these elements:
1) A meaningful/readable textual description frequently pointing to pictures, videos, or external documents presenting the problem/phenomenon (often related to real-life examples, misconceptions or controversial topics), stimulating interest towards the domain and curiosity to carry out an inquiry. They may not include any learning activity to be carried out. For example: "Ever wondered how buildings are measured and structured orderly so we can live safely in it?"
2) Pointers/links to materials to bridge knowledge gaps or to get prepared for the learning activities. For example: "Do you still know that in the lesson about "The colour of light" you discovered [...]"
3) An overview of the tasks ahead (what is expected from students in terms of learning, ways of thinking and behaviour) and requirements to be taken into consideration (e.g., grouping arrangements, technical requirements, required instruments/materials). For example: "In this first phase of estimation, you will create a functional model of the electric car that you can use to estimate power." ; "In order to do that you will need to have an account."
4) A description of the purpose/learning goal of the activity/ILS. For example: "With this ILS you can learn about ..."; "This lesson will bring you to the world of Black Holes. [...]" "We are going to learn about Digital Divide"
5) An explanation of what students should be able to do by the end of the lesson. For example: "At the end of this lesson, students should be able to: 1. explain [...]; 2. state [...]; 3. explain [...]"
6) An explanation about the relevance of the topic (i.e. why students would want to learn this topic). For example: "In today's lesson you will learn about the importance of natural and sexual selection processes in understanding evolution"; "'He has his father's eyes!' or 'Maybe my genes are wrong!' are phrases we have all heard of. Have you ever wondered how genes define the characteristics of an individual? How could something not visible to our naked eye be responsible for the shape of our eyes or the color of our hair?"
7) Introductions to the domain and background/additional information (e.g., theory) as well as app/lab tutorials. For example: "The measure of extension on an elastic material is proportional to the force exerted on them. [...]"; "Below you will find a brief tutorial [...]"
8) Invitations to explore or get familiar with a lab/app (i.e., just to know how it works and prepare the student for later activities). For example:  "Explore the history of computers and the features they all share"
9) Tips/guidelines without an associated task (e.g., how to create a research question, concept map, hypothesis, run an effective collaboration, ...). For example: "A concept map is a visual representation of your thoughts, [...] Avoid linking everything to everything [...]"; "Tips for Research";  "Tips for a good collaboration"
Caution: Text referring to the Orientation phase without providing any additional information, should NOT be coded as "Orientation". For example: "This is the Orientation phase"
---
EMBEDDED ARTIFACT:
Caution: artifacts without TASK DESCRIPTION or not long enough to understand the task (e.g. titles) should NOT be coded as "Orientation"</t>
  </si>
  <si>
    <t>conceptualisation</t>
  </si>
  <si>
    <t>The process of generating research questions and/or hypotheses regarding a stated problem.</t>
  </si>
  <si>
    <t>TASK DESCRIPTION:
This phase usually contains English text devoted to students with some of these elements:
1) Requests to create "theory-based"/educated/misconception/mistake-based hypotheses, research questions or concept maps. For example: "Create your hypothesis"
2) Triggers to reflect on a given scientific study to pick up skills/ideas that students can use in their own study or to identify a number of characteristic mistakes to be avoided. For example: "Look at the following study. Which good practices/mistakes do you identify"
3) Prompts/questions to identify the key variables of the study (to formulate the research questions and hypothesis). For example: "You have now been introduced to the different variables [...]. Before performing experiments you need to form an overview of your research topic and decide what you want to know. You do this by formulating research questions. [...]"
Caution: Text referring to the Conceptualization phase without providing any additional information, should NOT be coded as "Conceptualization". For example: "This is the Conceptualization phase"
---
EMBEDDED ARTIFACT:
Embedded artifacts with a learning instruction preceding or accompanying them that:
1)  enable or scaffold the creation of hypotheses, research questions or concept maps</t>
  </si>
  <si>
    <t>investigation</t>
  </si>
  <si>
    <t>The process of planning exploration or experimentation, collecting and analysing data based on the experimental design or exploration.
* Exploration: The process of systematic and planned data generation on the basis of a research question.
* Experimentation: The process of designing and conducting an experiment in order to test a hypothesis.
* Data Interpretation: The process of making meaning out of collected data and synthesizing new knowledge.</t>
  </si>
  <si>
    <t>TASK DESCRIPTION:
This phase usually contains English text devoted to students with some of these elements:
1) Tasks to create the experiment design: E.g.: "In the Investigation phase you will design and then perform your experiments. First design your experiments and [...]"
2) Requests to run the experiments. They often detail the steps (e.g., only change one variable at a time, configure the lab, collect enough data, ...). E.g.: "Now you are ready to measure the brightness of [...]. When you are done proceed to create a graph [...]"; "Finally [...] find the limit mass of [...]"
3) Exploration exercises/opportunities to explore/get familiar with the labs before the experiment: "Explore the Simulation by moving the red dot [...]"; 
4) Questions to collect doubts about the lab usage. E.g.: "In case you have doubts about the lab, write down your questions in the following input box"
5) Simulations and Online labs or descriptions about the physical materials to be used during the inquiry. E.g.: "From the unit circle on the lab [...]"; "Have a look at the Mixing colors virtual laboratory below"
6) References apps or materials/instruments to collect or process evidence. E.g.: "Record your observations in the tool below the lab"; "Plot your dataset with the Viewer tool"; 
7) References to the hypothesis/research questions to narrow down the scope of the investigation (e.g., to identify the variables to work with). E.g.: "You want to answer your research question. For this, you will conduct an experiment [...]"
8) Requests to do observations or collect data/evidence: "[...] write down your observation below"; "Record your observations in the tool below the lab"; "Take a picture of the observed phenomenon"
9) Requests to develop explanations/verbalize their understanding of what they have explored, based on evidence:  "From the unit circle on the lab, what is the radius of the circle and how do you know?"
10) Items requiring to reach conclusions should NOT be coded as investigation. E.g.: "When you finish your research, make sure you analyse your data carefully in order to answer the questions [...]"
11) If there is no hypothesis/ research question / research problem (either created by the student or provided by the teacher), Items should NOT be coded as investigation. E.g.: "Explore the history of computers and the features they all share."
Caution: Text referring to the Investigation phase without providing any additional information, should NOT be coded as "Investigation". For example: "This is the Investigation phase"
---
EMBEDDED ARTIFACT:
Embedded artifacts with a learning instruction preceding or accompanying them that:
1) offer simulations or online labs
2) scaffold the experiment design, the data gathering or the analysis during an experiment. For example: the experiment design tools, observation tools, and apps to plot the data</t>
  </si>
  <si>
    <t>conclusion</t>
  </si>
  <si>
    <t>The process of drawing conclusions from the data. Comparing inferences made based on data with hypotheses or research questions.</t>
  </si>
  <si>
    <t>TASK DESCRIPTION:
This phase usually contains English text devoted to students with some of these elements:
1) Requests to create conclusions based on the evidence collected during the investigation phase (conclusion tool). For example:  "Once you have tried different combinations, open your notes and answer as detailed as possible the following questions:" "Now you have to see whether these data can help accept or reject your hypotheses. You can find your hypotheses at the top of the Conclusion tool below. "
2) References/connections with the previously posed hypotheses/questions and the gathered evidence to reflect upon. For example:  "Can you answer your research question with the results you obtained? You can use the conclusion tool below to have a look at your research question and on the observations that you recorded during the experiments"; "You have collected all data needed to draw your conclusions;"
3) Suggestions to repeat the experiments in case of wrong conclusions or insufficient evidence. For example: "You can always go back to the Investigation phase to perform additional experiments if you believe you need more evidence"
Caution: 
1) if there's no previous hypothesis/research question followed by data gathering, the item should NOT be coded as "Conclusion"
2) Text referring to the Conclusion phase without providing any additional information, should NOT be coded as "Conclusion". For example: "This is the Conclusion phase"
---
EMBEDDED ARTIFACT:
Embedded artifacts with a learning instruction preceding or accompanying them that:
1) Apps to create conclusions</t>
  </si>
  <si>
    <t>discussion</t>
  </si>
  <si>
    <t>The process of presenting findings of particular phases or the whole inquiry cycle by communicating with others and/or engaging in reflective activities about the whole learning process or its phases.
* Communication: The process of presenting outcomes of an inquiry phase or of the whole inquiry cycle to others (peers, teachers) and collecting feedback from them. Discussion with others.
* Reflection: The process of describing, critiquing, evaluating and discussing the whole inquiry cycle or a specific phase. Inner discussion.</t>
  </si>
  <si>
    <t>CONTENT DESCRIPTION:
This phase usually contains English text devoted to students with some of these elements:
1) Activities requiring group work on a certain artifact. For example:  "[...] discuss  with your team and try to answer the questions below"
2) Activities promoting the discussion with peers, parents or teachers to share thoughts, materials, findings or conclusions (often proposing questions to discuss). For example: "[...] present your work to your colleagues and discuss the results."; "Share your thoughts/ideas/suggestions of how [...]"
3) Activities where students provide/receive feedback to/from peers and teachers. For example: "Respond to the questions below for immediate feedback"
4) Requests to prepare a report/paper/presentation about the inquiry process. For example: "Prepare a full report about your research"
5) Activities promoting the reflection on the success of the inquiry,  process or cycle  (e.g., What did I do? Why did I do so? Did I do well? What are the other options in a similar situation?), or the progress towards the learning goals. For example: "Write down some of the difficulties you have faced"; "If you cannot answer your research question, ask yourself [...]Did your research question contain [...] Did you design your experiment in such a way that [...] Do you think it is possible to answer [...]"
6) Activities triggering reflection on the process, the conclusion, on identified mistakes, misconceptions or the study's limitations. For example: "To reflect on your activities please click on the circular black arrows icon to refresh the reflection tool. Then answer the questions that follow."
7) Requests to suggest how the inquiry-based learning process could be improved. For example: "Share your thoughts/ideas/suggestions of how you could improve ..."
8) Requests to propose new problems for a new inquiry cycle, or new aspects to be inquired. For example: "We have seen that the quantity of data has a direct impact [...] But, what about the data quality?" 
9) Requests to collect feedback from the students about the ILS. For example: "Please, provide ideas about the strengths and weaknesses of this learning activity "
10) Quizzes/questionnaires enabling self-assessment/receiving feedback from teachers or gathering ideas for brainstorming activities. For example: "use the following quiz to self-assess your knowledge about [...]"
Caution: Text referring to the Discussion phase without providing any additional information, should NOT be coded as "Investigation". For example: "This is the Discussion phase"
---
EMBEDDED ARTIFACT:
Embedded artifacts with a learning instruction preceding or accompanying them that:
1) support the creation of scientific reports about the learning process, which can be shared later
2) trigger self-reflection about the learning content or process (with statistics and/or questions to guide the reflection)
3) enable communication (e.g., SpeakUp) and/or collaboration (GDoc, Padlet)
4) Apps for self-assessment. For example: learning analytics tools</t>
  </si>
  <si>
    <t>Summaries</t>
  </si>
  <si>
    <t>1</t>
  </si>
  <si>
    <t>0</t>
  </si>
  <si>
    <t>No instructions are provided. The embedded artifact is Golabz app/lab, a note-taking tool with optional collaboration mode.</t>
  </si>
  <si>
    <t>No task descriptions; embedded artifacts include note-taking and feedback tools in Golabz app/lab.</t>
  </si>
  <si>
    <t>Students received no task descriptions for Items 1 and 2, but had embedded artifacts. Item 3 had a task to observe a video with no artifact.</t>
  </si>
  <si>
    <t>Students received tasks with varying descriptions and artifacts, including a feedback tool, a video, and an mp4 file.</t>
  </si>
  <si>
    <t>Students observe a video (Item1) and use apps like Golabz (Item3) with no task descriptions for Item2 and Item3.</t>
  </si>
  <si>
    <t>No task descriptions; artifacts include a video file and two Golabz apps for note-taking and teacher feedback.</t>
  </si>
  <si>
    <t>Students have no task descriptions, but Items 1 and 2 use Golabz apps for note-taking and teacher feedback.</t>
  </si>
  <si>
    <t>Students received tasks with varying instructions and some had embedded artifacts, including the Golabz app/lab for feedback.</t>
  </si>
  <si>
    <t>Students are given tasks and notes, including a physics experiment with mass and weight, using an embedded Golabz app/lab in Item 3.</t>
  </si>
  <si>
    <t>Students read instructions, note mass replaces weight, and use W = mg. Embedded artifacts include a lab for experimenting with Hooke's law.</t>
  </si>
  <si>
    <t>Students are given tasks with some including embedded artifacts, such as the Golabz app/lab for experimenting with Hooke's law.</t>
  </si>
  <si>
    <t>Students are given task descriptions with some having embedded artifacts, including Golabz app/lab "The Hypothesis Scratchpad" for formulating hypotheses.</t>
  </si>
  <si>
    <t>Students received no task descriptions for Items 1 and 2, but Item 2 included a Golabz app/lab called "The Hypothesis Scratchpad". Item 3 had a task description with no embedded artifact.</t>
  </si>
  <si>
    <t>Students are given tasks with embedded artifacts, including Golabz apps like Hypothesis Scratchpad and Input Box.</t>
  </si>
  <si>
    <t>Students are asked about spring extension and force relationships. Embedded artifacts include a note-taking app with collaboration mode.</t>
  </si>
  <si>
    <t>Students received tasks with embedded Golabz apps for note-taking and collaboration, except for Item2 which had a question about spring extensions without an artifact.</t>
  </si>
  <si>
    <t>Students are asked about force and extension relationships and measuring spring extensions. Embedded artifacts include a note-taking app for collaboration.</t>
  </si>
  <si>
    <t>Students were given tasks and access to Golabz apps for note-taking and collaboration, with one task asking about spring extension measurements.</t>
  </si>
  <si>
    <t>Students were given tasks and some had embedded artifacts like note-taking apps with potential collaboration tools.</t>
  </si>
  <si>
    <t>Students have no task descriptions, but some items have embedded artifacts like the Golabz app/lab for note-taking and collaboration.</t>
  </si>
  <si>
    <t>Students were given task descriptions with no artifacts embedded, except for Item 3 which explained elastic materials and Hooke's Law.</t>
  </si>
  <si>
    <t>Students received task descriptions and no embedded artifacts. Item 1 had none, Item 2 described elasticity, and Item 3 instructed to click "Evaluation".</t>
  </si>
  <si>
    <t>No instructions are provided; only descriptions of elastic materials and Hooke's Law. No artifacts are embedded in any items.</t>
  </si>
  <si>
    <t>Students are given tasks with varying descriptions and no embedded artifacts except Item3, which uses the Golabz quiz app.</t>
  </si>
  <si>
    <t>Students were given tasks with varying instructions and artifacts, including a quiz app for multiple question types and a specific physics question on Hooke's Law.</t>
  </si>
  <si>
    <t>Students attempt questions with interactive quizzes and note-taking apps on Golabz.</t>
  </si>
  <si>
    <t>Students are instructed to state Hooke's Law. Embedded artifacts include note-taking and feedback tools.</t>
  </si>
  <si>
    <t>Students received no task descriptions for Items 1 and 2, but had access to Golabz apps for note-taking and feedback. Item 3 included a question about Hooke's Law with no embedded artifact.</t>
  </si>
  <si>
    <t>Students received task descriptions and embedded artifacts, including Golabz apps for feedback and note-taking.</t>
  </si>
  <si>
    <t>Students were instructed to state practical applications of materials obeying and not obeying Hooke's Law. Embedded artifacts include note-taking and feedback tools.</t>
  </si>
  <si>
    <t>No task descriptions. Embedded artifacts include note-taking and feedback tools in Golabz app/lab.</t>
  </si>
  <si>
    <t>Students received task descriptions and embedded artifacts, including a lab tool for teacher feedback and an assignment on elastic materials with diagram-based questions.</t>
  </si>
  <si>
    <t>Students were assigned to explain uses of elastic materials. Artifacts include a Microsoft Word document, but no other embedded items.</t>
  </si>
  <si>
    <t>Students explain elastic material uses and analyze spring connections. Embedded artifacts include a Microsoft Word document and a file upload app.</t>
  </si>
  <si>
    <t>No instructions or artifacts are provided for Item1, as both descriptions state "No".</t>
  </si>
  <si>
    <t>No instructions provided. Embedded artifacts include a PNG image in Item 2.</t>
  </si>
  <si>
    <t>Students were given tasks with varying levels of instruction and artifacts, including an image in Item2 and a balancing task in Item3.</t>
  </si>
  <si>
    <t>Students are instructed to balance a seesaw and formulate hypotheses using tools like Scratchpad, with embedded artifacts including images and interactive apps like Golabz.</t>
  </si>
  <si>
    <t>Students formulate hypotheses on balancing a seesaw using Scratchpad tool with drag-and-drop terms and optional collaboration mode.</t>
  </si>
  <si>
    <t>Students receive task descriptions and use tools like the Hypothesis Scratchpad and simulation/chat apps with specific instructions.</t>
  </si>
  <si>
    <t>Students collaborate on a seesaw simulation, using chat apps to communicate. Embedded artifact: Golabz app/lab, a collaborative seesaw lab.</t>
  </si>
  <si>
    <t>Students are instructed to join a simulation and chat app using a assigned number. Embedded artifacts include the Golabz app/lab and an image file (image/png).</t>
  </si>
  <si>
    <t>Students use Golabz app/lab for collaborative problem-solving with a seesaw simulation.</t>
  </si>
  <si>
    <t>No task descriptions for Items 1 and 2; Item 3 asks about balancing a seesaw with 3 objects. Embedded artifacts include images and Golabz apps.</t>
  </si>
  <si>
    <t>Students received tasks with descriptions and used Golabz apps like SpeakUp and Input Box for interactive discussions and note-taking.</t>
  </si>
  <si>
    <t>Students balance a seesaw with 3 objects and describe how. Embedded artifacts include a note-taking app, Golabz.</t>
  </si>
  <si>
    <t>Students were given task descriptions with no artifacts embedded, except for Item 3 which described photosynthesis.</t>
  </si>
  <si>
    <t>Students are introduced to photosynthesis. Embedded artifacts include no item for Item1 and Item2, but an image/jpeg file for Item3.</t>
  </si>
  <si>
    <t>Instructions summarize plant needs and photosynthesis; artifacts include a JPEG image.</t>
  </si>
  <si>
    <t>Students are given tasks and quizzes on carbon dioxide, water, minerals, and photosynthesis, with some items including images or interactive quiz apps.</t>
  </si>
  <si>
    <t>Students take a quiz on aquatic plant photosynthesis, with single-response questions, and later explore light and seasonal effects on aquarium plants using an interactive tool, possibly the Golabz app.</t>
  </si>
  <si>
    <t>Students received tasks with varying descriptions and artifacts, including a quiz app for interactive question creation.</t>
  </si>
  <si>
    <t>Students explore photosynthesis in aquarium plants. Embedded artifacts include no items, except an image/gif in Item 3.</t>
  </si>
  <si>
    <t>Students have no task for Items 1-2. Item 2 has a GIF image. Item 3 requires answering questions based on a video clip with no embedded artifact.</t>
  </si>
  <si>
    <t>Students received varying instructions: look at a video clip, no task, or use an app. Embedded artifacts include GIF images and a quiz app.</t>
  </si>
  <si>
    <t>Students were instructed to watch a video, collaborate on a problem, and answer questions. Embedded artifacts include the Golabz quiz app/lab with interactive question editing features.</t>
  </si>
  <si>
    <t>Students receive task descriptions and interact with embedded artifacts, including a quiz app and simulation/chat application.</t>
  </si>
  <si>
    <t>Students collaborate on a task with 3 parts: simulation, chat app, and answering questions about photosynthesis. Embedded artifact is the Golabz app/lab for collaborative problem-solving.</t>
  </si>
  <si>
    <t>Students join simulation and chat app using assigned numbers. Embedded artifacts include Golabz lab and a PNG image.</t>
  </si>
  <si>
    <t>Students use Golabz app/lab for collaborative problem-solving, controlling variables in a simulation, and communicating via SpeakUp app.</t>
  </si>
  <si>
    <t>Students received no task descriptions for Items 1 and 2, but Item 2 included a SpeakUp app description. Item 3 had a "QUESTIONS" task with no embedded artifact.</t>
  </si>
  <si>
    <t>Students received tasks with varying instructions and embedded artifacts, including Golabz apps for discussions and note-taking.</t>
  </si>
  <si>
    <t>Students answer questions on photosynthesis dependence on light and season, using a note-taking app with optional collaboration mode.</t>
  </si>
  <si>
    <t>Students investigate photosynthesis in aquarium plants, taking notes via Golabz app, and reflect on findings after completing experiments.</t>
  </si>
  <si>
    <t>Students investigate seasonal effects on photosynthesis, using a note-taking app, and then reflect on their experiments.</t>
  </si>
  <si>
    <t>Students were instructed to complete experiments, answer questions, and reflect. No artifacts were embedded in any items.</t>
  </si>
  <si>
    <t>Students were given tasks with no or minimal instructions and some had access to Golabz app/lab for note-taking and collaboration.</t>
  </si>
  <si>
    <t>Students answer questions about collaborative experience. Embedded artifacts include a note-taking app with optional collaboration mode.</t>
  </si>
  <si>
    <t>Students answer two reflective questions about collaborative work and then proceed to the "Predict" phase. The Golabz app/lab is used for note-taking and collaboration.</t>
  </si>
  <si>
    <t>Students were instructed on collaborative tasks and using the Golabz app/lab for note-taking, with an option to enable collaboration mode.</t>
  </si>
  <si>
    <t>Students are instructed to answer questions before proceeding to the next phase, with no artifacts embedded in any items.</t>
  </si>
  <si>
    <t>Students received varying instructions: completing a lesson, answering questions, or no task given. Artifacts included a quiz app description, but mostly "no artifact embedded".</t>
  </si>
  <si>
    <t>Students complete tasks and experiments with interactive tools, including quizzes and simulations, to test hypotheses and learn about topics like photosynthesis.</t>
  </si>
  <si>
    <t>Students received tasks and used embedded artifacts like Golabz apps for quizzes and hypothesis formulation with interactive tools.</t>
  </si>
  <si>
    <t>Students predict how photosynthesis depends on temperature, then investigate using a scratchpad tool to formulate hypotheses. The Golabz app/lab's Hypothesis Scratchpad is an embedded artifact.</t>
  </si>
  <si>
    <t>Students use the Hypothesis Scratchpad tool to formulate hypotheses, then click "Investigate" after making predictions.</t>
  </si>
  <si>
    <t>Students are instructed to test hypotheses, conduct experiments, and record observations. No artifacts are embedded.</t>
  </si>
  <si>
    <t>Students test hypotheses on photosynthesis via simulation, recording results. Embedded artifacts include a Golabz app/lab viewer displaying various tools.</t>
  </si>
  <si>
    <t>Students test hypotheses on light intensity and temperature's effect on photosynthesis, recording results using the "Observation" tool, with embedded Golabz app/labs for experimentation.</t>
  </si>
  <si>
    <t>Students received task descriptions and used Golabz app/lab with various tools, such as concept mapper and observation tool.</t>
  </si>
  <si>
    <t>Students are instructed to conduct experiments and record observations; embedded artifacts include Golabz labs and observation tools.</t>
  </si>
  <si>
    <t>Students conduct experiments, record results using the Observation tool, and review data to make a conclusion. Embedded artifacts include the Golabz app/lab's Observation tool.</t>
  </si>
  <si>
    <t>Students are given tasks and tools like Golabz app to record observations, analyze data, and draw conclusions, with optional collaboration mode.</t>
  </si>
  <si>
    <t>Students are instructed to conclude their hypothesis investigation, adding observations and stating a final conclusion, with no artifacts embedded in any items.</t>
  </si>
  <si>
    <t>Students were given a conclusion task with instructions to add observations and state their final conclusion, using embedded tools like the Conclusion tool and Golabz app/lab.</t>
  </si>
  <si>
    <t>Students write a final conclusion using the Conclusion tool, adding observations and explaining hypothesis acceptance or rejection. Embedded artifacts include the Golabz app/lab for data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</si>
</sst>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Aptos Narrow"/>
      <family val="2"/>
      <scheme val="minor"/>
    </font>
    <font>
      <b/>
      <sz val="8"/>
      <color theme="1"/>
      <name val="Arial"/>
      <family val="2"/>
    </font>
    <font>
      <sz val="8"/>
      <color theme="1"/>
      <name val="Arial"/>
      <family val="2"/>
    </font>
    <font>
      <sz val="12"/>
      <color indexed="8"/>
      <name val="Aptos Narrow"/>
    </font>
    <font>
      <sz val="12"/>
      <color indexed="8"/>
      <name val="Arial"/>
      <family val="2"/>
    </font>
    <font>
      <b/>
      <sz val="8"/>
      <color indexed="8"/>
      <name val="Arial"/>
      <family val="2"/>
    </font>
    <font>
      <sz val="9"/>
      <color indexed="11"/>
      <name val="Arial"/>
      <family val="2"/>
    </font>
    <font>
      <b/>
      <sz val="9"/>
      <color indexed="11"/>
      <name val="Arial"/>
      <family val="2"/>
    </font>
    <font>
      <b/>
      <sz val="9"/>
      <color indexed="8"/>
      <name val="Arial"/>
      <family val="2"/>
    </font>
  </fonts>
  <fills count="9">
    <fill>
      <patternFill patternType="none"/>
    </fill>
    <fill>
      <patternFill patternType="gray125"/>
    </fill>
    <fill>
      <patternFill patternType="solid">
        <fgColor rgb="FFEAD1DC"/>
        <bgColor rgb="FFEAD1DC"/>
      </patternFill>
    </fill>
    <fill>
      <patternFill patternType="solid">
        <fgColor rgb="FFCFE2F3"/>
        <bgColor rgb="FFCFE2F3"/>
      </patternFill>
    </fill>
    <fill>
      <patternFill patternType="solid">
        <fgColor rgb="FFFFF2CC"/>
        <bgColor rgb="FFFFF2CC"/>
      </patternFill>
    </fill>
    <fill>
      <patternFill patternType="solid">
        <fgColor indexed="9"/>
        <bgColor auto="1"/>
      </patternFill>
    </fill>
    <fill>
      <patternFill patternType="solid">
        <fgColor theme="3" tint="0.89999084444715716"/>
        <bgColor indexed="64"/>
      </patternFill>
    </fill>
    <fill>
      <patternFill patternType="solid">
        <fgColor theme="5" tint="0.79998168889431442"/>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0" fontId="3" fillId="0" borderId="0"/>
  </cellStyleXfs>
  <cellXfs count="25">
    <xf numFmtId="0" fontId="0" fillId="0" borderId="0" xfId="0"/>
    <xf numFmtId="0" fontId="1" fillId="0" borderId="0" xfId="0" applyFont="1"/>
    <xf numFmtId="0" fontId="1" fillId="0" borderId="0" xfId="0" applyFont="1" applyAlignment="1">
      <alignment wrapText="1"/>
    </xf>
    <xf numFmtId="0" fontId="1" fillId="2" borderId="0" xfId="0" applyFont="1" applyFill="1" applyAlignment="1">
      <alignment textRotation="90"/>
    </xf>
    <xf numFmtId="0" fontId="1" fillId="3" borderId="0" xfId="0" applyFont="1" applyFill="1" applyAlignment="1">
      <alignment textRotation="90"/>
    </xf>
    <xf numFmtId="0" fontId="1" fillId="4" borderId="0" xfId="0" applyFont="1" applyFill="1" applyAlignment="1">
      <alignment textRotation="90"/>
    </xf>
    <xf numFmtId="0" fontId="2" fillId="0" borderId="0" xfId="0" applyFont="1"/>
    <xf numFmtId="0" fontId="2" fillId="0" borderId="0" xfId="0" applyFont="1" applyAlignment="1">
      <alignment wrapText="1"/>
    </xf>
    <xf numFmtId="9" fontId="2" fillId="2" borderId="0" xfId="0" applyNumberFormat="1" applyFont="1" applyFill="1"/>
    <xf numFmtId="9" fontId="2" fillId="3" borderId="0" xfId="0" applyNumberFormat="1" applyFont="1" applyFill="1"/>
    <xf numFmtId="9" fontId="2" fillId="4" borderId="0" xfId="0" applyNumberFormat="1" applyFont="1" applyFill="1"/>
    <xf numFmtId="0" fontId="3" fillId="0" borderId="0" xfId="1"/>
    <xf numFmtId="49" fontId="8" fillId="5" borderId="0" xfId="1" applyNumberFormat="1" applyFont="1" applyFill="1"/>
    <xf numFmtId="0" fontId="3" fillId="5" borderId="0" xfId="1" applyFill="1"/>
    <xf numFmtId="0" fontId="7" fillId="5" borderId="0" xfId="1" applyFont="1" applyFill="1" applyAlignment="1">
      <alignment vertical="center" wrapText="1"/>
    </xf>
    <xf numFmtId="0" fontId="6" fillId="5" borderId="0" xfId="1" applyFont="1" applyFill="1" applyAlignment="1">
      <alignment vertical="center" wrapText="1"/>
    </xf>
    <xf numFmtId="0" fontId="3" fillId="5" borderId="0" xfId="1" applyFill="1" applyAlignment="1">
      <alignment vertical="center" wrapText="1"/>
    </xf>
    <xf numFmtId="0" fontId="3" fillId="5" borderId="0" xfId="1" applyFill="1" applyAlignment="1">
      <alignment wrapText="1"/>
    </xf>
    <xf numFmtId="49" fontId="3" fillId="6" borderId="0" xfId="1" applyNumberFormat="1" applyFill="1" applyAlignment="1">
      <alignment wrapText="1"/>
    </xf>
    <xf numFmtId="0" fontId="7" fillId="5" borderId="0" xfId="1" applyFont="1" applyFill="1" applyAlignment="1">
      <alignment wrapText="1"/>
    </xf>
    <xf numFmtId="0" fontId="6" fillId="5" borderId="0" xfId="1" applyFont="1" applyFill="1"/>
    <xf numFmtId="49" fontId="5" fillId="6" borderId="0" xfId="1" applyNumberFormat="1" applyFont="1" applyFill="1" applyAlignment="1">
      <alignment wrapText="1"/>
    </xf>
    <xf numFmtId="49" fontId="3" fillId="7" borderId="0" xfId="1" applyNumberFormat="1" applyFill="1" applyAlignment="1">
      <alignment wrapText="1"/>
    </xf>
    <xf numFmtId="49" fontId="3" fillId="8" borderId="0" xfId="1" applyNumberFormat="1" applyFill="1" applyAlignment="1">
      <alignment wrapText="1"/>
    </xf>
    <xf numFmtId="49" fontId="4" fillId="8" borderId="0" xfId="1" applyNumberFormat="1" applyFont="1" applyFill="1" applyAlignment="1">
      <alignment wrapText="1" readingOrder="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7"/>
  <sheetViews>
    <sheetView showGridLines="0" topLeftCell="A6" zoomScale="76" zoomScaleNormal="76" workbookViewId="0">
      <selection activeCell="C3" sqref="C3"/>
    </sheetView>
  </sheetViews>
  <sheetFormatPr baseColWidth="10" defaultColWidth="10.83203125" defaultRowHeight="16" customHeight="1" x14ac:dyDescent="0.2"/>
  <cols>
    <col min="1" max="1" width="31.6640625" style="11" customWidth="1"/>
    <col min="2" max="2" width="87.1640625" style="11" customWidth="1"/>
    <col min="3" max="3" width="225.6640625" style="11" customWidth="1"/>
    <col min="4" max="6" width="10.83203125" style="11" customWidth="1"/>
    <col min="7" max="7" width="30" style="11" customWidth="1"/>
    <col min="8" max="13" width="10.83203125" style="11" customWidth="1"/>
    <col min="14" max="16384" width="10.83203125" style="11"/>
  </cols>
  <sheetData>
    <row r="1" spans="1:7" ht="17" customHeight="1" x14ac:dyDescent="0.2">
      <c r="A1" s="12" t="s">
        <v>0</v>
      </c>
      <c r="B1" s="12" t="s">
        <v>1</v>
      </c>
      <c r="C1" s="12" t="s">
        <v>2</v>
      </c>
      <c r="D1" s="13"/>
      <c r="E1" s="13"/>
      <c r="F1" s="13"/>
      <c r="G1" s="13"/>
    </row>
    <row r="2" spans="1:7" ht="255" customHeight="1" x14ac:dyDescent="0.2">
      <c r="A2" s="14"/>
      <c r="B2" s="15"/>
      <c r="C2" s="16"/>
      <c r="D2" s="17"/>
      <c r="E2" s="17"/>
      <c r="F2" s="13"/>
      <c r="G2" s="13"/>
    </row>
    <row r="3" spans="1:7" ht="323" customHeight="1" x14ac:dyDescent="0.2">
      <c r="A3" s="18" t="s">
        <v>3</v>
      </c>
      <c r="B3" s="18" t="s">
        <v>4</v>
      </c>
      <c r="C3" s="18" t="s">
        <v>5</v>
      </c>
      <c r="D3" s="17"/>
      <c r="E3" s="19"/>
      <c r="F3" s="20"/>
      <c r="G3" s="17"/>
    </row>
    <row r="4" spans="1:7" ht="409.5" customHeight="1" x14ac:dyDescent="0.2">
      <c r="A4" s="18" t="s">
        <v>6</v>
      </c>
      <c r="B4" s="18" t="s">
        <v>7</v>
      </c>
      <c r="C4" s="18" t="s">
        <v>8</v>
      </c>
      <c r="D4" s="17"/>
      <c r="E4" s="17"/>
      <c r="F4" s="17"/>
      <c r="G4" s="17"/>
    </row>
    <row r="5" spans="1:7" ht="255" customHeight="1" x14ac:dyDescent="0.2">
      <c r="A5" s="18" t="s">
        <v>9</v>
      </c>
      <c r="B5" s="18" t="s">
        <v>10</v>
      </c>
      <c r="C5" s="18" t="s">
        <v>11</v>
      </c>
      <c r="D5" s="17"/>
      <c r="E5" s="14"/>
      <c r="F5" s="15"/>
      <c r="G5" s="16"/>
    </row>
    <row r="6" spans="1:7" ht="136" customHeight="1" x14ac:dyDescent="0.2">
      <c r="A6" s="21" t="s">
        <v>12</v>
      </c>
      <c r="B6" s="18" t="s">
        <v>13</v>
      </c>
      <c r="C6" s="18" t="s">
        <v>14</v>
      </c>
      <c r="D6" s="17"/>
      <c r="E6" s="17"/>
      <c r="F6" s="13"/>
      <c r="G6" s="13"/>
    </row>
    <row r="7" spans="1:7" ht="68" customHeight="1" x14ac:dyDescent="0.2">
      <c r="A7" s="22" t="s">
        <v>15</v>
      </c>
      <c r="B7" s="22" t="s">
        <v>16</v>
      </c>
      <c r="C7" s="22" t="s">
        <v>17</v>
      </c>
      <c r="D7" s="17"/>
      <c r="E7" s="17"/>
      <c r="F7" s="13"/>
      <c r="G7" s="13"/>
    </row>
    <row r="8" spans="1:7" ht="68" customHeight="1" x14ac:dyDescent="0.2">
      <c r="A8" s="22" t="s">
        <v>18</v>
      </c>
      <c r="B8" s="22" t="s">
        <v>19</v>
      </c>
      <c r="C8" s="22" t="s">
        <v>20</v>
      </c>
      <c r="D8" s="17"/>
      <c r="E8" s="17"/>
      <c r="F8" s="13"/>
      <c r="G8" s="13"/>
    </row>
    <row r="9" spans="1:7" ht="85" customHeight="1" x14ac:dyDescent="0.2">
      <c r="A9" s="22" t="s">
        <v>21</v>
      </c>
      <c r="B9" s="22" t="s">
        <v>22</v>
      </c>
      <c r="C9" s="22" t="s">
        <v>23</v>
      </c>
      <c r="D9" s="17"/>
      <c r="E9" s="17"/>
      <c r="F9" s="13"/>
      <c r="G9" s="13"/>
    </row>
    <row r="10" spans="1:7" ht="85" customHeight="1" x14ac:dyDescent="0.2">
      <c r="A10" s="22" t="s">
        <v>24</v>
      </c>
      <c r="B10" s="22" t="s">
        <v>25</v>
      </c>
      <c r="C10" s="22" t="s">
        <v>26</v>
      </c>
      <c r="D10" s="17"/>
      <c r="E10" s="17"/>
      <c r="F10" s="13"/>
      <c r="G10" s="13"/>
    </row>
    <row r="11" spans="1:7" ht="238" customHeight="1" x14ac:dyDescent="0.2">
      <c r="A11" s="23" t="s">
        <v>27</v>
      </c>
      <c r="B11" s="23" t="s">
        <v>28</v>
      </c>
      <c r="C11" s="24" t="s">
        <v>29</v>
      </c>
      <c r="D11" s="17"/>
      <c r="E11" s="17"/>
      <c r="F11" s="13"/>
      <c r="G11" s="13"/>
    </row>
    <row r="12" spans="1:7" ht="85" customHeight="1" x14ac:dyDescent="0.2">
      <c r="A12" s="23" t="s">
        <v>30</v>
      </c>
      <c r="B12" s="23" t="s">
        <v>31</v>
      </c>
      <c r="C12" s="23" t="s">
        <v>32</v>
      </c>
      <c r="D12" s="17"/>
      <c r="E12" s="17"/>
      <c r="F12" s="13"/>
      <c r="G12" s="13"/>
    </row>
    <row r="13" spans="1:7" ht="170" customHeight="1" x14ac:dyDescent="0.2">
      <c r="A13" s="23" t="s">
        <v>33</v>
      </c>
      <c r="B13" s="23" t="s">
        <v>34</v>
      </c>
      <c r="C13" s="23" t="s">
        <v>35</v>
      </c>
      <c r="D13" s="17"/>
      <c r="E13" s="17"/>
      <c r="F13" s="13"/>
      <c r="G13" s="13"/>
    </row>
    <row r="14" spans="1:7" ht="85" customHeight="1" x14ac:dyDescent="0.2">
      <c r="A14" s="23" t="s">
        <v>36</v>
      </c>
      <c r="B14" s="23" t="s">
        <v>37</v>
      </c>
      <c r="C14" s="23" t="s">
        <v>38</v>
      </c>
      <c r="D14" s="17"/>
      <c r="E14" s="17"/>
      <c r="F14" s="13"/>
      <c r="G14" s="13"/>
    </row>
    <row r="15" spans="1:7" ht="187" customHeight="1" x14ac:dyDescent="0.2">
      <c r="A15" s="23" t="s">
        <v>39</v>
      </c>
      <c r="B15" s="23" t="s">
        <v>40</v>
      </c>
      <c r="C15" s="23" t="s">
        <v>41</v>
      </c>
      <c r="D15" s="17"/>
      <c r="E15" s="17"/>
      <c r="F15" s="13"/>
      <c r="G15" s="13"/>
    </row>
    <row r="16" spans="1:7" ht="17" customHeight="1" x14ac:dyDescent="0.2">
      <c r="A16" s="17"/>
      <c r="B16" s="17"/>
      <c r="C16" s="17"/>
      <c r="D16" s="17"/>
      <c r="E16" s="17"/>
      <c r="F16" s="13"/>
      <c r="G16" s="13"/>
    </row>
    <row r="17" spans="1:7" ht="17" customHeight="1" x14ac:dyDescent="0.2">
      <c r="A17" s="17"/>
      <c r="B17" s="17"/>
      <c r="C17" s="17"/>
      <c r="D17" s="17"/>
      <c r="E17" s="17"/>
      <c r="F17" s="13"/>
      <c r="G17" s="13"/>
    </row>
    <row r="18" spans="1:7" ht="17" customHeight="1" x14ac:dyDescent="0.2">
      <c r="A18" s="17"/>
      <c r="B18" s="17"/>
      <c r="C18" s="17"/>
      <c r="D18" s="17"/>
      <c r="E18" s="17"/>
      <c r="F18" s="13"/>
      <c r="G18" s="13"/>
    </row>
    <row r="19" spans="1:7" ht="17" customHeight="1" x14ac:dyDescent="0.2">
      <c r="A19" s="17"/>
      <c r="B19" s="17"/>
      <c r="C19" s="17"/>
      <c r="D19" s="17"/>
      <c r="E19" s="17"/>
      <c r="F19" s="13"/>
      <c r="G19" s="13"/>
    </row>
    <row r="20" spans="1:7" ht="17" customHeight="1" x14ac:dyDescent="0.2">
      <c r="A20" s="17"/>
      <c r="B20" s="17"/>
      <c r="C20" s="17"/>
      <c r="D20" s="17"/>
      <c r="E20" s="17"/>
      <c r="F20" s="13"/>
      <c r="G20" s="13"/>
    </row>
    <row r="21" spans="1:7" ht="17" customHeight="1" x14ac:dyDescent="0.2">
      <c r="A21" s="17"/>
      <c r="B21" s="17"/>
      <c r="C21" s="17"/>
      <c r="D21" s="17"/>
      <c r="E21" s="17"/>
      <c r="F21" s="13"/>
      <c r="G21" s="13"/>
    </row>
    <row r="22" spans="1:7" ht="17" customHeight="1" x14ac:dyDescent="0.2">
      <c r="A22" s="17"/>
      <c r="B22" s="17"/>
      <c r="C22" s="17"/>
      <c r="D22" s="17"/>
      <c r="E22" s="17"/>
      <c r="F22" s="13"/>
      <c r="G22" s="13"/>
    </row>
    <row r="23" spans="1:7" ht="17" customHeight="1" x14ac:dyDescent="0.2">
      <c r="A23" s="17"/>
      <c r="B23" s="17"/>
      <c r="C23" s="17"/>
      <c r="D23" s="17"/>
      <c r="E23" s="17"/>
      <c r="F23" s="13"/>
      <c r="G23" s="13"/>
    </row>
    <row r="24" spans="1:7" ht="17" customHeight="1" x14ac:dyDescent="0.2">
      <c r="A24" s="17"/>
      <c r="B24" s="17"/>
      <c r="C24" s="17"/>
      <c r="D24" s="17"/>
      <c r="E24" s="17"/>
      <c r="F24" s="13"/>
      <c r="G24" s="13"/>
    </row>
    <row r="25" spans="1:7" ht="17" customHeight="1" x14ac:dyDescent="0.2">
      <c r="A25" s="17"/>
      <c r="B25" s="17"/>
      <c r="C25" s="17"/>
      <c r="D25" s="17"/>
      <c r="E25" s="17"/>
      <c r="F25" s="13"/>
      <c r="G25" s="13"/>
    </row>
    <row r="26" spans="1:7" ht="17" customHeight="1" x14ac:dyDescent="0.2">
      <c r="A26" s="17"/>
      <c r="B26" s="17"/>
      <c r="C26" s="17"/>
      <c r="D26" s="17"/>
      <c r="E26" s="17"/>
      <c r="F26" s="13"/>
      <c r="G26" s="13"/>
    </row>
    <row r="27" spans="1:7" ht="17" customHeight="1" x14ac:dyDescent="0.2">
      <c r="A27" s="17"/>
      <c r="B27" s="17"/>
      <c r="C27" s="17"/>
      <c r="D27" s="17"/>
      <c r="E27" s="17"/>
      <c r="F27" s="13"/>
      <c r="G27" s="13"/>
    </row>
    <row r="28" spans="1:7" ht="17" customHeight="1" x14ac:dyDescent="0.2">
      <c r="A28" s="17"/>
      <c r="B28" s="17"/>
      <c r="C28" s="17"/>
      <c r="D28" s="17"/>
      <c r="E28" s="17"/>
      <c r="F28" s="13"/>
      <c r="G28" s="13"/>
    </row>
    <row r="29" spans="1:7" ht="17" customHeight="1" x14ac:dyDescent="0.2">
      <c r="A29" s="17"/>
      <c r="B29" s="17"/>
      <c r="C29" s="17"/>
      <c r="D29" s="17"/>
      <c r="E29" s="17"/>
      <c r="F29" s="13"/>
      <c r="G29" s="13"/>
    </row>
    <row r="30" spans="1:7" ht="17" customHeight="1" x14ac:dyDescent="0.2">
      <c r="A30" s="17"/>
      <c r="B30" s="17"/>
      <c r="C30" s="17"/>
      <c r="D30" s="17"/>
      <c r="E30" s="17"/>
      <c r="F30" s="13"/>
      <c r="G30" s="13"/>
    </row>
    <row r="31" spans="1:7" ht="17" customHeight="1" x14ac:dyDescent="0.2">
      <c r="A31" s="17"/>
      <c r="B31" s="17"/>
      <c r="C31" s="17"/>
      <c r="D31" s="17"/>
      <c r="E31" s="17"/>
      <c r="F31" s="13"/>
      <c r="G31" s="13"/>
    </row>
    <row r="32" spans="1:7" ht="17" customHeight="1" x14ac:dyDescent="0.2">
      <c r="A32" s="17"/>
      <c r="B32" s="17"/>
      <c r="C32" s="17"/>
      <c r="D32" s="17"/>
      <c r="E32" s="17"/>
      <c r="F32" s="13"/>
      <c r="G32" s="13"/>
    </row>
    <row r="33" spans="1:7" ht="17" customHeight="1" x14ac:dyDescent="0.2">
      <c r="A33" s="17"/>
      <c r="B33" s="17"/>
      <c r="C33" s="17"/>
      <c r="D33" s="17"/>
      <c r="E33" s="17"/>
      <c r="F33" s="13"/>
      <c r="G33" s="13"/>
    </row>
    <row r="34" spans="1:7" ht="17" customHeight="1" x14ac:dyDescent="0.2">
      <c r="A34" s="17"/>
      <c r="B34" s="17"/>
      <c r="C34" s="17"/>
      <c r="D34" s="17"/>
      <c r="E34" s="17"/>
      <c r="F34" s="13"/>
      <c r="G34" s="13"/>
    </row>
    <row r="35" spans="1:7" ht="17" customHeight="1" x14ac:dyDescent="0.2">
      <c r="A35" s="17"/>
      <c r="B35" s="17"/>
      <c r="C35" s="17"/>
      <c r="D35" s="17"/>
      <c r="E35" s="17"/>
      <c r="F35" s="13"/>
      <c r="G35" s="13"/>
    </row>
    <row r="36" spans="1:7" ht="17" customHeight="1" x14ac:dyDescent="0.2">
      <c r="A36" s="17"/>
      <c r="B36" s="17"/>
      <c r="C36" s="17"/>
      <c r="D36" s="17"/>
      <c r="E36" s="17"/>
      <c r="F36" s="13"/>
      <c r="G36" s="13"/>
    </row>
    <row r="37" spans="1:7" ht="17" customHeight="1" x14ac:dyDescent="0.2">
      <c r="A37" s="17"/>
      <c r="B37" s="17"/>
      <c r="C37" s="17"/>
      <c r="D37" s="17"/>
      <c r="E37" s="17"/>
      <c r="F37" s="13"/>
      <c r="G37" s="13"/>
    </row>
  </sheetData>
  <pageMargins left="0.7" right="0.7" top="0.75" bottom="0.75" header="0.3" footer="0.3"/>
  <pageSetup orientation="portrait"/>
  <headerFooter>
    <oddFooter>&amp;C&amp;"Helvetica Neue,Regular"&amp;12 &amp;K000000&amp;P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90"/>
  <sheetViews>
    <sheetView workbookViewId="0">
      <selection activeCell="C100" sqref="C100"/>
    </sheetView>
  </sheetViews>
  <sheetFormatPr baseColWidth="10" defaultRowHeight="16" x14ac:dyDescent="0.2"/>
  <cols>
    <col min="1" max="1" width="42.1640625" customWidth="1"/>
  </cols>
  <sheetData>
    <row r="1" spans="1:19" ht="83" customHeight="1"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25" customHeight="1"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c r="G2" s="8">
        <v>0</v>
      </c>
      <c r="H2" s="8">
        <v>0</v>
      </c>
      <c r="I2" s="8">
        <v>0</v>
      </c>
      <c r="J2" s="8">
        <v>0</v>
      </c>
      <c r="K2" s="9">
        <v>0</v>
      </c>
      <c r="L2" s="9">
        <v>0</v>
      </c>
      <c r="M2" s="9">
        <v>0</v>
      </c>
      <c r="N2" s="9">
        <v>0</v>
      </c>
      <c r="O2" s="10">
        <v>0</v>
      </c>
      <c r="P2" s="10">
        <v>0</v>
      </c>
      <c r="Q2" s="10">
        <v>0</v>
      </c>
      <c r="R2" s="10">
        <v>0</v>
      </c>
      <c r="S2" s="10">
        <v>0</v>
      </c>
    </row>
    <row r="3" spans="1:19" ht="274" customHeight="1"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c r="G3" s="8">
        <v>1</v>
      </c>
      <c r="H3" s="8">
        <v>0</v>
      </c>
      <c r="I3" s="8">
        <v>0</v>
      </c>
      <c r="J3" s="8">
        <v>0</v>
      </c>
      <c r="K3" s="9">
        <v>1</v>
      </c>
      <c r="L3" s="9">
        <v>0</v>
      </c>
      <c r="M3" s="9">
        <v>0</v>
      </c>
      <c r="N3" s="9">
        <v>0</v>
      </c>
      <c r="O3" s="10">
        <v>1</v>
      </c>
      <c r="P3" s="10">
        <v>0</v>
      </c>
      <c r="Q3" s="10">
        <v>0</v>
      </c>
      <c r="R3" s="10">
        <v>0</v>
      </c>
      <c r="S3" s="10">
        <v>0</v>
      </c>
    </row>
    <row r="4" spans="1:19" ht="109" customHeight="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c r="G4" s="8">
        <v>1</v>
      </c>
      <c r="H4" s="8">
        <v>0</v>
      </c>
      <c r="I4" s="8">
        <v>0</v>
      </c>
      <c r="J4" s="8">
        <v>0</v>
      </c>
      <c r="K4" s="9">
        <v>1</v>
      </c>
      <c r="L4" s="9">
        <v>0</v>
      </c>
      <c r="M4" s="9">
        <v>0</v>
      </c>
      <c r="N4" s="9">
        <v>0</v>
      </c>
      <c r="O4" s="10">
        <v>0</v>
      </c>
      <c r="P4" s="10">
        <v>0</v>
      </c>
      <c r="Q4" s="10">
        <v>0</v>
      </c>
      <c r="R4" s="10">
        <v>0</v>
      </c>
      <c r="S4" s="10">
        <v>0</v>
      </c>
    </row>
    <row r="5" spans="1:19" ht="318" customHeight="1"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c r="G5" s="8">
        <v>0</v>
      </c>
      <c r="H5" s="8">
        <v>0</v>
      </c>
      <c r="I5" s="8">
        <v>1</v>
      </c>
      <c r="J5" s="8">
        <v>0</v>
      </c>
      <c r="K5" s="9">
        <v>0</v>
      </c>
      <c r="L5" s="9">
        <v>1</v>
      </c>
      <c r="M5" s="9">
        <v>0</v>
      </c>
      <c r="N5" s="9">
        <v>0</v>
      </c>
      <c r="O5" s="10">
        <v>0</v>
      </c>
      <c r="P5" s="10">
        <v>0</v>
      </c>
      <c r="Q5" s="10">
        <v>0</v>
      </c>
      <c r="R5" s="10">
        <v>0</v>
      </c>
      <c r="S5" s="10">
        <v>0</v>
      </c>
    </row>
    <row r="6" spans="1:19" ht="73" customHeight="1"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c r="G6" s="8">
        <v>1</v>
      </c>
      <c r="H6" s="8">
        <v>0</v>
      </c>
      <c r="I6" s="8">
        <v>0</v>
      </c>
      <c r="J6" s="8">
        <v>0</v>
      </c>
      <c r="K6" s="9">
        <v>1</v>
      </c>
      <c r="L6" s="9">
        <v>0</v>
      </c>
      <c r="M6" s="9">
        <v>0</v>
      </c>
      <c r="N6" s="9">
        <v>0</v>
      </c>
      <c r="O6" s="10">
        <v>0</v>
      </c>
      <c r="P6" s="10">
        <v>0</v>
      </c>
      <c r="Q6" s="10">
        <v>0</v>
      </c>
      <c r="R6" s="10">
        <v>0</v>
      </c>
      <c r="S6" s="10">
        <v>1</v>
      </c>
    </row>
    <row r="7" spans="1:19" ht="37" customHeight="1"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c r="G7" s="8">
        <v>1</v>
      </c>
      <c r="H7" s="8">
        <v>0</v>
      </c>
      <c r="I7" s="8">
        <v>0</v>
      </c>
      <c r="J7" s="8">
        <v>0</v>
      </c>
      <c r="K7" s="9">
        <v>1</v>
      </c>
      <c r="L7" s="9">
        <v>0</v>
      </c>
      <c r="M7" s="9">
        <v>0</v>
      </c>
      <c r="N7" s="9">
        <v>0</v>
      </c>
      <c r="O7" s="10">
        <v>1</v>
      </c>
      <c r="P7" s="10">
        <v>0</v>
      </c>
      <c r="Q7" s="10">
        <v>0</v>
      </c>
      <c r="R7" s="10">
        <v>0</v>
      </c>
      <c r="S7" s="10">
        <v>0</v>
      </c>
    </row>
    <row r="8" spans="1:19" ht="109" customHeight="1"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c r="G8" s="8">
        <v>1</v>
      </c>
      <c r="H8" s="8">
        <v>0</v>
      </c>
      <c r="I8" s="8">
        <v>0</v>
      </c>
      <c r="J8" s="8">
        <v>0</v>
      </c>
      <c r="K8" s="9">
        <v>1</v>
      </c>
      <c r="L8" s="9">
        <v>0</v>
      </c>
      <c r="M8" s="9">
        <v>0</v>
      </c>
      <c r="N8" s="9">
        <v>0</v>
      </c>
      <c r="O8" s="10">
        <v>0</v>
      </c>
      <c r="P8" s="10">
        <v>0</v>
      </c>
      <c r="Q8" s="10">
        <v>0</v>
      </c>
      <c r="R8" s="10">
        <v>0</v>
      </c>
      <c r="S8" s="10">
        <v>0</v>
      </c>
    </row>
    <row r="9" spans="1:19" ht="318" customHeight="1"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c r="G9" s="8">
        <v>0</v>
      </c>
      <c r="H9" s="8">
        <v>0</v>
      </c>
      <c r="I9" s="8">
        <v>0</v>
      </c>
      <c r="J9" s="8">
        <v>0</v>
      </c>
      <c r="K9" s="9">
        <v>0</v>
      </c>
      <c r="L9" s="9">
        <v>0</v>
      </c>
      <c r="M9" s="9">
        <v>0</v>
      </c>
      <c r="N9" s="9">
        <v>0</v>
      </c>
      <c r="O9" s="10">
        <v>0</v>
      </c>
      <c r="P9" s="10">
        <v>0</v>
      </c>
      <c r="Q9" s="10">
        <v>0</v>
      </c>
      <c r="R9" s="10">
        <v>0</v>
      </c>
      <c r="S9" s="10">
        <v>0</v>
      </c>
    </row>
    <row r="10" spans="1:19" ht="73" customHeight="1"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c r="G10" s="8">
        <v>1</v>
      </c>
      <c r="H10" s="8">
        <v>0</v>
      </c>
      <c r="I10" s="8">
        <v>0</v>
      </c>
      <c r="J10" s="8">
        <v>0</v>
      </c>
      <c r="K10" s="9">
        <v>1</v>
      </c>
      <c r="L10" s="9">
        <v>0</v>
      </c>
      <c r="M10" s="9">
        <v>0</v>
      </c>
      <c r="N10" s="9">
        <v>0</v>
      </c>
      <c r="O10" s="10">
        <v>0</v>
      </c>
      <c r="P10" s="10">
        <v>0</v>
      </c>
      <c r="Q10" s="10">
        <v>0</v>
      </c>
      <c r="R10" s="10">
        <v>0</v>
      </c>
      <c r="S10" s="10">
        <v>1</v>
      </c>
    </row>
    <row r="11" spans="1:19" ht="25" customHeight="1"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c r="G11" s="8">
        <v>0</v>
      </c>
      <c r="H11" s="8">
        <v>0</v>
      </c>
      <c r="I11" s="8">
        <v>0</v>
      </c>
      <c r="J11" s="8">
        <v>0</v>
      </c>
      <c r="K11" s="9">
        <v>0</v>
      </c>
      <c r="L11" s="9">
        <v>0</v>
      </c>
      <c r="M11" s="9">
        <v>0</v>
      </c>
      <c r="N11" s="9">
        <v>0</v>
      </c>
      <c r="O11" s="10">
        <v>0</v>
      </c>
      <c r="P11" s="10">
        <v>0</v>
      </c>
      <c r="Q11" s="10">
        <v>0</v>
      </c>
      <c r="R11" s="10">
        <v>0</v>
      </c>
      <c r="S11" s="10">
        <v>0</v>
      </c>
    </row>
    <row r="12" spans="1:19" ht="229" customHeight="1"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c r="G12" s="8">
        <v>0</v>
      </c>
      <c r="H12" s="8">
        <v>1</v>
      </c>
      <c r="I12" s="8">
        <v>0</v>
      </c>
      <c r="J12" s="8">
        <v>0</v>
      </c>
      <c r="K12" s="9">
        <v>1</v>
      </c>
      <c r="L12" s="9">
        <v>0</v>
      </c>
      <c r="M12" s="9">
        <v>0</v>
      </c>
      <c r="N12" s="9">
        <v>0</v>
      </c>
      <c r="O12" s="10">
        <v>0</v>
      </c>
      <c r="P12" s="10">
        <v>0</v>
      </c>
      <c r="Q12" s="10">
        <v>1</v>
      </c>
      <c r="R12" s="10">
        <v>0</v>
      </c>
      <c r="S12" s="10">
        <v>0</v>
      </c>
    </row>
    <row r="13" spans="1:19" ht="121" customHeight="1"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c r="G13" s="8">
        <v>0</v>
      </c>
      <c r="H13" s="8">
        <v>1</v>
      </c>
      <c r="I13" s="8">
        <v>0</v>
      </c>
      <c r="J13" s="8">
        <v>0</v>
      </c>
      <c r="K13" s="9">
        <v>1</v>
      </c>
      <c r="L13" s="9">
        <v>0</v>
      </c>
      <c r="M13" s="9">
        <v>0</v>
      </c>
      <c r="N13" s="9">
        <v>0</v>
      </c>
      <c r="O13" s="10">
        <v>0</v>
      </c>
      <c r="P13" s="10">
        <v>0</v>
      </c>
      <c r="Q13" s="10">
        <v>1</v>
      </c>
      <c r="R13" s="10">
        <v>0</v>
      </c>
      <c r="S13" s="10">
        <v>0</v>
      </c>
    </row>
    <row r="14" spans="1:19" ht="49" customHeight="1"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c r="G14" s="8">
        <v>0</v>
      </c>
      <c r="H14" s="8">
        <v>0</v>
      </c>
      <c r="I14" s="8">
        <v>0</v>
      </c>
      <c r="J14" s="8">
        <v>0</v>
      </c>
      <c r="K14" s="9">
        <v>0</v>
      </c>
      <c r="L14" s="9">
        <v>0</v>
      </c>
      <c r="M14" s="9">
        <v>0</v>
      </c>
      <c r="N14" s="9">
        <v>0</v>
      </c>
      <c r="O14" s="10">
        <v>0</v>
      </c>
      <c r="P14" s="10">
        <v>0</v>
      </c>
      <c r="Q14" s="10">
        <v>0</v>
      </c>
      <c r="R14" s="10">
        <v>0</v>
      </c>
      <c r="S14" s="10">
        <v>0</v>
      </c>
    </row>
    <row r="15" spans="1:19" ht="25" customHeight="1"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c r="G15" s="8">
        <v>0</v>
      </c>
      <c r="H15" s="8">
        <v>0</v>
      </c>
      <c r="I15" s="8">
        <v>0</v>
      </c>
      <c r="J15" s="8">
        <v>0</v>
      </c>
      <c r="K15" s="9">
        <v>0</v>
      </c>
      <c r="L15" s="9">
        <v>0</v>
      </c>
      <c r="M15" s="9">
        <v>0</v>
      </c>
      <c r="N15" s="9">
        <v>0</v>
      </c>
      <c r="O15" s="10">
        <v>0</v>
      </c>
      <c r="P15" s="10">
        <v>0</v>
      </c>
      <c r="Q15" s="10">
        <v>0</v>
      </c>
      <c r="R15" s="10">
        <v>0</v>
      </c>
      <c r="S15" s="10">
        <v>0</v>
      </c>
    </row>
    <row r="16" spans="1:19" ht="409.5" customHeight="1"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c r="G16" s="8">
        <v>0</v>
      </c>
      <c r="H16" s="8">
        <v>0</v>
      </c>
      <c r="I16" s="8">
        <v>1</v>
      </c>
      <c r="J16" s="8">
        <v>0</v>
      </c>
      <c r="K16" s="9">
        <v>0</v>
      </c>
      <c r="L16" s="9">
        <v>1</v>
      </c>
      <c r="M16" s="9">
        <v>0</v>
      </c>
      <c r="N16" s="9">
        <v>0</v>
      </c>
      <c r="O16" s="10">
        <v>0</v>
      </c>
      <c r="P16" s="10">
        <v>1</v>
      </c>
      <c r="Q16" s="10">
        <v>0</v>
      </c>
      <c r="R16" s="10">
        <v>0</v>
      </c>
      <c r="S16" s="10">
        <v>0</v>
      </c>
    </row>
    <row r="17" spans="1:19" ht="85" customHeight="1"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c r="G17" s="8">
        <v>1</v>
      </c>
      <c r="H17" s="8">
        <v>0</v>
      </c>
      <c r="I17" s="8">
        <v>0</v>
      </c>
      <c r="J17" s="8">
        <v>0</v>
      </c>
      <c r="K17" s="9">
        <v>1</v>
      </c>
      <c r="L17" s="9">
        <v>0</v>
      </c>
      <c r="M17" s="9">
        <v>0</v>
      </c>
      <c r="N17" s="9">
        <v>0</v>
      </c>
      <c r="O17" s="10">
        <v>0</v>
      </c>
      <c r="P17" s="10">
        <v>0</v>
      </c>
      <c r="Q17" s="10">
        <v>0</v>
      </c>
      <c r="R17" s="10">
        <v>1</v>
      </c>
      <c r="S17" s="10">
        <v>0</v>
      </c>
    </row>
    <row r="18" spans="1:19" ht="318" customHeight="1"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c r="G18" s="8">
        <v>0</v>
      </c>
      <c r="H18" s="8">
        <v>0</v>
      </c>
      <c r="I18" s="8">
        <v>1</v>
      </c>
      <c r="J18" s="8">
        <v>0</v>
      </c>
      <c r="K18" s="9">
        <v>0</v>
      </c>
      <c r="L18" s="9">
        <v>1</v>
      </c>
      <c r="M18" s="9">
        <v>0</v>
      </c>
      <c r="N18" s="9">
        <v>0</v>
      </c>
      <c r="O18" s="10">
        <v>0</v>
      </c>
      <c r="P18" s="10">
        <v>0</v>
      </c>
      <c r="Q18" s="10">
        <v>0</v>
      </c>
      <c r="R18" s="10">
        <v>0</v>
      </c>
      <c r="S18" s="10">
        <v>0</v>
      </c>
    </row>
    <row r="19" spans="1:19" ht="121" customHeight="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c r="G19" s="8">
        <v>1</v>
      </c>
      <c r="H19" s="8">
        <v>0</v>
      </c>
      <c r="I19" s="8">
        <v>0</v>
      </c>
      <c r="J19" s="8">
        <v>0</v>
      </c>
      <c r="K19" s="9">
        <v>1</v>
      </c>
      <c r="L19" s="9">
        <v>0</v>
      </c>
      <c r="M19" s="9">
        <v>0</v>
      </c>
      <c r="N19" s="9">
        <v>0</v>
      </c>
      <c r="O19" s="10">
        <v>0</v>
      </c>
      <c r="P19" s="10">
        <v>0</v>
      </c>
      <c r="Q19" s="10">
        <v>0</v>
      </c>
      <c r="R19" s="10">
        <v>1</v>
      </c>
      <c r="S19" s="10">
        <v>0</v>
      </c>
    </row>
    <row r="20" spans="1:19" ht="318" customHeight="1"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c r="G20" s="8">
        <v>0</v>
      </c>
      <c r="H20" s="8">
        <v>0</v>
      </c>
      <c r="I20" s="8">
        <v>1</v>
      </c>
      <c r="J20" s="8">
        <v>0</v>
      </c>
      <c r="K20" s="9">
        <v>0</v>
      </c>
      <c r="L20" s="9">
        <v>1</v>
      </c>
      <c r="M20" s="9">
        <v>0</v>
      </c>
      <c r="N20" s="9">
        <v>0</v>
      </c>
      <c r="O20" s="10">
        <v>0</v>
      </c>
      <c r="P20" s="10">
        <v>0</v>
      </c>
      <c r="Q20" s="10">
        <v>0</v>
      </c>
      <c r="R20" s="10">
        <v>0</v>
      </c>
      <c r="S20" s="10">
        <v>0</v>
      </c>
    </row>
    <row r="21" spans="1:19" ht="85" customHeight="1"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c r="G21" s="8">
        <v>1</v>
      </c>
      <c r="H21" s="8">
        <v>0</v>
      </c>
      <c r="I21" s="8">
        <v>0</v>
      </c>
      <c r="J21" s="8">
        <v>0</v>
      </c>
      <c r="K21" s="9">
        <v>1</v>
      </c>
      <c r="L21" s="9">
        <v>0</v>
      </c>
      <c r="M21" s="9">
        <v>0</v>
      </c>
      <c r="N21" s="9">
        <v>0</v>
      </c>
      <c r="O21" s="10">
        <v>0</v>
      </c>
      <c r="P21" s="10">
        <v>0</v>
      </c>
      <c r="Q21" s="10">
        <v>0</v>
      </c>
      <c r="R21" s="10">
        <v>1</v>
      </c>
      <c r="S21" s="10">
        <v>0</v>
      </c>
    </row>
    <row r="22" spans="1:19" ht="318" customHeight="1"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c r="G22" s="8">
        <v>0</v>
      </c>
      <c r="H22" s="8">
        <v>0</v>
      </c>
      <c r="I22" s="8">
        <v>1</v>
      </c>
      <c r="J22" s="8">
        <v>0</v>
      </c>
      <c r="K22" s="9">
        <v>0</v>
      </c>
      <c r="L22" s="9">
        <v>1</v>
      </c>
      <c r="M22" s="9">
        <v>0</v>
      </c>
      <c r="N22" s="9">
        <v>0</v>
      </c>
      <c r="O22" s="10">
        <v>0</v>
      </c>
      <c r="P22" s="10">
        <v>0</v>
      </c>
      <c r="Q22" s="10">
        <v>0</v>
      </c>
      <c r="R22" s="10">
        <v>0</v>
      </c>
      <c r="S22" s="10">
        <v>0</v>
      </c>
    </row>
    <row r="23" spans="1:19" ht="37" customHeight="1"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c r="G23" s="8">
        <v>0</v>
      </c>
      <c r="H23" s="8">
        <v>0</v>
      </c>
      <c r="I23" s="8">
        <v>0</v>
      </c>
      <c r="J23" s="8">
        <v>0</v>
      </c>
      <c r="K23" s="9">
        <v>0</v>
      </c>
      <c r="L23" s="9">
        <v>0</v>
      </c>
      <c r="M23" s="9">
        <v>0</v>
      </c>
      <c r="N23" s="9">
        <v>0</v>
      </c>
      <c r="O23" s="10">
        <v>0</v>
      </c>
      <c r="P23" s="10">
        <v>0</v>
      </c>
      <c r="Q23" s="10">
        <v>0</v>
      </c>
      <c r="R23" s="10">
        <v>0</v>
      </c>
      <c r="S23" s="10">
        <v>0</v>
      </c>
    </row>
    <row r="24" spans="1:19" ht="25" customHeight="1"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c r="G24" s="8">
        <v>0</v>
      </c>
      <c r="H24" s="8">
        <v>0</v>
      </c>
      <c r="I24" s="8">
        <v>0</v>
      </c>
      <c r="J24" s="8">
        <v>0</v>
      </c>
      <c r="K24" s="9">
        <v>0</v>
      </c>
      <c r="L24" s="9">
        <v>0</v>
      </c>
      <c r="M24" s="9">
        <v>0</v>
      </c>
      <c r="N24" s="9">
        <v>0</v>
      </c>
      <c r="O24" s="10">
        <v>0</v>
      </c>
      <c r="P24" s="10">
        <v>0</v>
      </c>
      <c r="Q24" s="10">
        <v>0</v>
      </c>
      <c r="R24" s="10">
        <v>0</v>
      </c>
      <c r="S24" s="10">
        <v>0</v>
      </c>
    </row>
    <row r="25" spans="1:19" ht="409.5" customHeight="1"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c r="G25" s="8">
        <v>1</v>
      </c>
      <c r="H25" s="8">
        <v>0</v>
      </c>
      <c r="I25" s="8">
        <v>0</v>
      </c>
      <c r="J25" s="8">
        <v>0</v>
      </c>
      <c r="K25" s="9">
        <v>1</v>
      </c>
      <c r="L25" s="9">
        <v>0</v>
      </c>
      <c r="M25" s="9">
        <v>0</v>
      </c>
      <c r="N25" s="9">
        <v>0</v>
      </c>
      <c r="O25" s="10">
        <v>1</v>
      </c>
      <c r="P25" s="10">
        <v>0</v>
      </c>
      <c r="Q25" s="10">
        <v>0</v>
      </c>
      <c r="R25" s="10">
        <v>0</v>
      </c>
      <c r="S25" s="10">
        <v>0</v>
      </c>
    </row>
    <row r="26" spans="1:19" ht="37" customHeight="1"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c r="G26" s="8">
        <v>0</v>
      </c>
      <c r="H26" s="8">
        <v>0</v>
      </c>
      <c r="I26" s="8">
        <v>0</v>
      </c>
      <c r="J26" s="8">
        <v>0</v>
      </c>
      <c r="K26" s="9">
        <v>0</v>
      </c>
      <c r="L26" s="9">
        <v>0</v>
      </c>
      <c r="M26" s="9">
        <v>0</v>
      </c>
      <c r="N26" s="9">
        <v>0</v>
      </c>
      <c r="O26" s="10">
        <v>0</v>
      </c>
      <c r="P26" s="10">
        <v>0</v>
      </c>
      <c r="Q26" s="10">
        <v>0</v>
      </c>
      <c r="R26" s="10">
        <v>0</v>
      </c>
      <c r="S26" s="10">
        <v>0</v>
      </c>
    </row>
    <row r="27" spans="1:19" ht="25" customHeight="1"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c r="G27" s="8">
        <v>0</v>
      </c>
      <c r="H27" s="8">
        <v>0</v>
      </c>
      <c r="I27" s="8">
        <v>0</v>
      </c>
      <c r="J27" s="8">
        <v>0</v>
      </c>
      <c r="K27" s="9">
        <v>0</v>
      </c>
      <c r="L27" s="9">
        <v>0</v>
      </c>
      <c r="M27" s="9">
        <v>0</v>
      </c>
      <c r="N27" s="9">
        <v>0</v>
      </c>
      <c r="O27" s="10">
        <v>0</v>
      </c>
      <c r="P27" s="10">
        <v>0</v>
      </c>
      <c r="Q27" s="10">
        <v>0</v>
      </c>
      <c r="R27" s="10">
        <v>0</v>
      </c>
      <c r="S27" s="10">
        <v>0</v>
      </c>
    </row>
    <row r="28" spans="1:19" ht="274" customHeight="1"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c r="G28" s="8">
        <v>0</v>
      </c>
      <c r="H28" s="8">
        <v>0</v>
      </c>
      <c r="I28" s="8">
        <v>0</v>
      </c>
      <c r="J28" s="8">
        <v>1</v>
      </c>
      <c r="K28" s="9">
        <v>0</v>
      </c>
      <c r="L28" s="9">
        <v>1</v>
      </c>
      <c r="M28" s="9">
        <v>0</v>
      </c>
      <c r="N28" s="9">
        <v>0</v>
      </c>
      <c r="O28" s="10">
        <v>0</v>
      </c>
      <c r="P28" s="10">
        <v>0</v>
      </c>
      <c r="Q28" s="10">
        <v>0</v>
      </c>
      <c r="R28" s="10">
        <v>0</v>
      </c>
      <c r="S28" s="10">
        <v>1</v>
      </c>
    </row>
    <row r="29" spans="1:19" ht="37" customHeight="1"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c r="G29" s="8">
        <v>0</v>
      </c>
      <c r="H29" s="8">
        <v>0</v>
      </c>
      <c r="I29" s="8">
        <v>1</v>
      </c>
      <c r="J29" s="8">
        <v>0</v>
      </c>
      <c r="K29" s="9">
        <v>0</v>
      </c>
      <c r="L29" s="9">
        <v>1</v>
      </c>
      <c r="M29" s="9">
        <v>0</v>
      </c>
      <c r="N29" s="9">
        <v>0</v>
      </c>
      <c r="O29" s="10">
        <v>0</v>
      </c>
      <c r="P29" s="10">
        <v>0</v>
      </c>
      <c r="Q29" s="10">
        <v>0</v>
      </c>
      <c r="R29" s="10">
        <v>0</v>
      </c>
      <c r="S29" s="10">
        <v>0</v>
      </c>
    </row>
    <row r="30" spans="1:19" ht="318" customHeight="1"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c r="G30" s="8">
        <v>0</v>
      </c>
      <c r="H30" s="8">
        <v>0</v>
      </c>
      <c r="I30" s="8">
        <v>1</v>
      </c>
      <c r="J30" s="8">
        <v>0</v>
      </c>
      <c r="K30" s="9">
        <v>0</v>
      </c>
      <c r="L30" s="9">
        <v>1</v>
      </c>
      <c r="M30" s="9">
        <v>0</v>
      </c>
      <c r="N30" s="9">
        <v>0</v>
      </c>
      <c r="O30" s="10">
        <v>0</v>
      </c>
      <c r="P30" s="10">
        <v>0</v>
      </c>
      <c r="Q30" s="10">
        <v>0</v>
      </c>
      <c r="R30" s="10">
        <v>0</v>
      </c>
      <c r="S30" s="10">
        <v>0</v>
      </c>
    </row>
    <row r="31" spans="1:19" ht="73" customHeight="1"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c r="G31" s="8">
        <v>1</v>
      </c>
      <c r="H31" s="8">
        <v>0</v>
      </c>
      <c r="I31" s="8">
        <v>0</v>
      </c>
      <c r="J31" s="8">
        <v>0</v>
      </c>
      <c r="K31" s="9">
        <v>1</v>
      </c>
      <c r="L31" s="9">
        <v>0</v>
      </c>
      <c r="M31" s="9">
        <v>0</v>
      </c>
      <c r="N31" s="9">
        <v>0</v>
      </c>
      <c r="O31" s="10">
        <v>0</v>
      </c>
      <c r="P31" s="10">
        <v>0</v>
      </c>
      <c r="Q31" s="10">
        <v>0</v>
      </c>
      <c r="R31" s="10">
        <v>0</v>
      </c>
      <c r="S31" s="10">
        <v>1</v>
      </c>
    </row>
    <row r="32" spans="1:19" ht="109" customHeight="1"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c r="G32" s="8">
        <v>0</v>
      </c>
      <c r="H32" s="8">
        <v>0</v>
      </c>
      <c r="I32" s="8">
        <v>1</v>
      </c>
      <c r="J32" s="8">
        <v>0</v>
      </c>
      <c r="K32" s="9">
        <v>0</v>
      </c>
      <c r="L32" s="9">
        <v>1</v>
      </c>
      <c r="M32" s="9">
        <v>0</v>
      </c>
      <c r="N32" s="9">
        <v>0</v>
      </c>
      <c r="O32" s="10">
        <v>0</v>
      </c>
      <c r="P32" s="10">
        <v>0</v>
      </c>
      <c r="Q32" s="10">
        <v>0</v>
      </c>
      <c r="R32" s="10">
        <v>0</v>
      </c>
      <c r="S32" s="10">
        <v>1</v>
      </c>
    </row>
    <row r="33" spans="1:19" ht="318" customHeight="1"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c r="G33" s="8">
        <v>0</v>
      </c>
      <c r="H33" s="8">
        <v>0</v>
      </c>
      <c r="I33" s="8">
        <v>1</v>
      </c>
      <c r="J33" s="8">
        <v>0</v>
      </c>
      <c r="K33" s="9">
        <v>0</v>
      </c>
      <c r="L33" s="9">
        <v>1</v>
      </c>
      <c r="M33" s="9">
        <v>0</v>
      </c>
      <c r="N33" s="9">
        <v>0</v>
      </c>
      <c r="O33" s="10">
        <v>0</v>
      </c>
      <c r="P33" s="10">
        <v>0</v>
      </c>
      <c r="Q33" s="10">
        <v>0</v>
      </c>
      <c r="R33" s="10">
        <v>0</v>
      </c>
      <c r="S33" s="10">
        <v>0</v>
      </c>
    </row>
    <row r="34" spans="1:19" ht="73" customHeight="1"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c r="G34" s="8">
        <v>1</v>
      </c>
      <c r="H34" s="8">
        <v>0</v>
      </c>
      <c r="I34" s="8">
        <v>0</v>
      </c>
      <c r="J34" s="8">
        <v>0</v>
      </c>
      <c r="K34" s="9">
        <v>1</v>
      </c>
      <c r="L34" s="9">
        <v>0</v>
      </c>
      <c r="M34" s="9">
        <v>0</v>
      </c>
      <c r="N34" s="9">
        <v>0</v>
      </c>
      <c r="O34" s="10">
        <v>0</v>
      </c>
      <c r="P34" s="10">
        <v>0</v>
      </c>
      <c r="Q34" s="10">
        <v>0</v>
      </c>
      <c r="R34" s="10">
        <v>0</v>
      </c>
      <c r="S34" s="10">
        <v>1</v>
      </c>
    </row>
    <row r="35" spans="1:19" ht="25" customHeight="1"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c r="G35" s="8">
        <v>0</v>
      </c>
      <c r="H35" s="8">
        <v>0</v>
      </c>
      <c r="I35" s="8">
        <v>0</v>
      </c>
      <c r="J35" s="8">
        <v>0</v>
      </c>
      <c r="K35" s="9">
        <v>0</v>
      </c>
      <c r="L35" s="9">
        <v>0</v>
      </c>
      <c r="M35" s="9">
        <v>0</v>
      </c>
      <c r="N35" s="9">
        <v>0</v>
      </c>
      <c r="O35" s="10">
        <v>0</v>
      </c>
      <c r="P35" s="10">
        <v>0</v>
      </c>
      <c r="Q35" s="10">
        <v>0</v>
      </c>
      <c r="R35" s="10">
        <v>0</v>
      </c>
      <c r="S35" s="10">
        <v>0</v>
      </c>
    </row>
    <row r="36" spans="1:19" ht="181" customHeight="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c r="G36" s="8">
        <v>0</v>
      </c>
      <c r="H36" s="8">
        <v>0</v>
      </c>
      <c r="I36" s="8">
        <v>1</v>
      </c>
      <c r="J36" s="8">
        <v>0</v>
      </c>
      <c r="K36" s="9">
        <v>0</v>
      </c>
      <c r="L36" s="9">
        <v>1</v>
      </c>
      <c r="M36" s="9">
        <v>0</v>
      </c>
      <c r="N36" s="9">
        <v>0</v>
      </c>
      <c r="O36" s="10">
        <v>0</v>
      </c>
      <c r="P36" s="10">
        <v>0</v>
      </c>
      <c r="Q36" s="10">
        <v>0</v>
      </c>
      <c r="R36" s="10">
        <v>0</v>
      </c>
      <c r="S36" s="10">
        <v>1</v>
      </c>
    </row>
    <row r="37" spans="1:19" ht="157" customHeight="1"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c r="G37" s="8">
        <v>1</v>
      </c>
      <c r="H37" s="8">
        <v>0</v>
      </c>
      <c r="I37" s="8">
        <v>0</v>
      </c>
      <c r="J37" s="8">
        <v>0</v>
      </c>
      <c r="K37" s="9">
        <v>1</v>
      </c>
      <c r="L37" s="9">
        <v>0</v>
      </c>
      <c r="M37" s="9">
        <v>0</v>
      </c>
      <c r="N37" s="9">
        <v>0</v>
      </c>
      <c r="O37" s="10">
        <v>0</v>
      </c>
      <c r="P37" s="10">
        <v>0</v>
      </c>
      <c r="Q37" s="10">
        <v>0</v>
      </c>
      <c r="R37" s="10">
        <v>0</v>
      </c>
      <c r="S37" s="10">
        <v>0</v>
      </c>
    </row>
    <row r="38" spans="1:19" ht="157" customHeight="1"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c r="G38" s="8">
        <v>0</v>
      </c>
      <c r="H38" s="8">
        <v>0</v>
      </c>
      <c r="I38" s="8">
        <v>1</v>
      </c>
      <c r="J38" s="8">
        <v>0</v>
      </c>
      <c r="K38" s="9">
        <v>0</v>
      </c>
      <c r="L38" s="9">
        <v>1</v>
      </c>
      <c r="M38" s="9">
        <v>0</v>
      </c>
      <c r="N38" s="9">
        <v>0</v>
      </c>
      <c r="O38" s="10">
        <v>0</v>
      </c>
      <c r="P38" s="10">
        <v>0</v>
      </c>
      <c r="Q38" s="10">
        <v>0</v>
      </c>
      <c r="R38" s="10">
        <v>0</v>
      </c>
      <c r="S38" s="10">
        <v>0</v>
      </c>
    </row>
    <row r="39" spans="1:19" ht="25" customHeight="1" x14ac:dyDescent="0.2">
      <c r="A39" s="6" t="str">
        <f ca="1">IFERROR(__xludf.DUMMYFUNCTION("""COMPUTED_VALUE"""),"How do light and temperature affect photosynthesis in plants? - Version A")</f>
        <v>How do light and temperature affect photosynthesis in plants? - Version A</v>
      </c>
      <c r="B39" s="6" t="str">
        <f ca="1">IFERROR(__xludf.DUMMYFUNCTION("""COMPUTED_VALUE"""),"Space")</f>
        <v>Space</v>
      </c>
      <c r="C39" s="6" t="str">
        <f ca="1">IFERROR(__xludf.DUMMYFUNCTION("""COMPUTED_VALUE"""),"Demo")</f>
        <v>Demo</v>
      </c>
      <c r="D39" s="7" t="str">
        <f ca="1">IFERROR(__xludf.DUMMYFUNCTION("""COMPUTED_VALUE"""),"No task description")</f>
        <v>No task description</v>
      </c>
      <c r="E39" s="7" t="str">
        <f ca="1">IFERROR(__xludf.DUMMYFUNCTION("""COMPUTED_VALUE"""),"No artifact embedded")</f>
        <v>No artifact embedded</v>
      </c>
      <c r="F39" s="7"/>
      <c r="G39" s="8">
        <v>0</v>
      </c>
      <c r="H39" s="8">
        <v>0</v>
      </c>
      <c r="I39" s="8">
        <v>0</v>
      </c>
      <c r="J39" s="8">
        <v>0</v>
      </c>
      <c r="K39" s="9">
        <v>0</v>
      </c>
      <c r="L39" s="9">
        <v>0</v>
      </c>
      <c r="M39" s="9">
        <v>0</v>
      </c>
      <c r="N39" s="9">
        <v>0</v>
      </c>
      <c r="O39" s="10">
        <v>0</v>
      </c>
      <c r="P39" s="10">
        <v>0</v>
      </c>
      <c r="Q39" s="10">
        <v>0</v>
      </c>
      <c r="R39" s="10">
        <v>0</v>
      </c>
      <c r="S39" s="10">
        <v>0</v>
      </c>
    </row>
    <row r="40" spans="1:19" ht="97" customHeight="1" x14ac:dyDescent="0.2">
      <c r="A40" s="6" t="str">
        <f ca="1">IFERROR(__xludf.DUMMYFUNCTION("""COMPUTED_VALUE"""),"How do light and temperature affect photosynthesis in plants? - Version A")</f>
        <v>How do light and temperature affect photosynthesis in plants? - Version A</v>
      </c>
      <c r="B40" s="6" t="str">
        <f ca="1">IFERROR(__xludf.DUMMYFUNCTION("""COMPUTED_VALUE"""),"Resource")</f>
        <v>Resource</v>
      </c>
      <c r="C40" s="6" t="str">
        <f ca="1">IFERROR(__xludf.DUMMYFUNCTION("""COMPUTED_VALUE"""),"pilt.png")</f>
        <v>pilt.png</v>
      </c>
      <c r="D40" s="7" t="str">
        <f ca="1">IFERROR(__xludf.DUMMYFUNCTION("""COMPUTED_VALUE"""),"No task description")</f>
        <v>No task description</v>
      </c>
      <c r="E40" s="7" t="str">
        <f ca="1">IFERROR(__xludf.DUMMYFUNCTION("""COMPUTED_VALUE"""),"image/png – A high-quality image with support for transparency, often used in design and web applications.")</f>
        <v>image/png – A high-quality image with support for transparency, often used in design and web applications.</v>
      </c>
      <c r="F40" s="7"/>
      <c r="G40" s="8">
        <v>0</v>
      </c>
      <c r="H40" s="8">
        <v>0</v>
      </c>
      <c r="I40" s="8">
        <v>0</v>
      </c>
      <c r="J40" s="8">
        <v>0</v>
      </c>
      <c r="K40" s="9">
        <v>0</v>
      </c>
      <c r="L40" s="9">
        <v>0</v>
      </c>
      <c r="M40" s="9">
        <v>0</v>
      </c>
      <c r="N40" s="9">
        <v>0</v>
      </c>
      <c r="O40" s="10">
        <v>0</v>
      </c>
      <c r="P40" s="10">
        <v>0</v>
      </c>
      <c r="Q40" s="10">
        <v>0</v>
      </c>
      <c r="R40" s="10">
        <v>0</v>
      </c>
      <c r="S40" s="10">
        <v>0</v>
      </c>
    </row>
    <row r="41" spans="1:19" ht="169" customHeight="1" x14ac:dyDescent="0.2">
      <c r="A41" s="6" t="str">
        <f ca="1">IFERROR(__xludf.DUMMYFUNCTION("""COMPUTED_VALUE"""),"How do light and temperature affect photosynthesis in plants? - Version A")</f>
        <v>How do light and temperature affect photosynthesis in plants? - Version A</v>
      </c>
      <c r="B41" s="6" t="str">
        <f ca="1">IFERROR(__xludf.DUMMYFUNCTION("""COMPUTED_VALUE"""),"Resource")</f>
        <v>Resource</v>
      </c>
      <c r="C41" s="6" t="str">
        <f ca="1">IFERROR(__xludf.DUMMYFUNCTION("""COMPUTED_VALUE"""),"Tekst5.graasp")</f>
        <v>Tekst5.graasp</v>
      </c>
      <c r="D41"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41" s="7" t="str">
        <f ca="1">IFERROR(__xludf.DUMMYFUNCTION("""COMPUTED_VALUE"""),"No artifact embedded")</f>
        <v>No artifact embedded</v>
      </c>
      <c r="F41" s="7"/>
      <c r="G41" s="8">
        <v>0</v>
      </c>
      <c r="H41" s="8">
        <v>0</v>
      </c>
      <c r="I41" s="8">
        <v>1</v>
      </c>
      <c r="J41" s="8">
        <v>0</v>
      </c>
      <c r="K41" s="9">
        <v>0</v>
      </c>
      <c r="L41" s="9">
        <v>1</v>
      </c>
      <c r="M41" s="9">
        <v>0</v>
      </c>
      <c r="N41" s="9">
        <v>0</v>
      </c>
      <c r="O41" s="10">
        <v>0</v>
      </c>
      <c r="P41" s="10">
        <v>1</v>
      </c>
      <c r="Q41" s="10">
        <v>0</v>
      </c>
      <c r="R41" s="10">
        <v>0</v>
      </c>
      <c r="S41" s="10">
        <v>0</v>
      </c>
    </row>
    <row r="42" spans="1:19" ht="409.5" customHeight="1" x14ac:dyDescent="0.2">
      <c r="A42" s="6" t="str">
        <f ca="1">IFERROR(__xludf.DUMMYFUNCTION("""COMPUTED_VALUE"""),"How do light and temperature affect photosynthesis in plants? - Version A")</f>
        <v>How do light and temperature affect photosynthesis in plants? - Version A</v>
      </c>
      <c r="B42" s="6" t="str">
        <f ca="1">IFERROR(__xludf.DUMMYFUNCTION("""COMPUTED_VALUE"""),"Application")</f>
        <v>Application</v>
      </c>
      <c r="C42" s="6" t="str">
        <f ca="1">IFERROR(__xludf.DUMMYFUNCTION("""COMPUTED_VALUE"""),"Hypothesis Scratchpad")</f>
        <v>Hypothesis Scratchpad</v>
      </c>
      <c r="D42" s="7" t="str">
        <f ca="1">IFERROR(__xludf.DUMMYFUNCTION("""COMPUTED_VALUE"""),"No task description")</f>
        <v>No task description</v>
      </c>
      <c r="E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2" s="7"/>
      <c r="G42" s="8">
        <v>0</v>
      </c>
      <c r="H42" s="8">
        <v>0</v>
      </c>
      <c r="I42" s="8">
        <v>1</v>
      </c>
      <c r="J42" s="8">
        <v>0</v>
      </c>
      <c r="K42" s="9">
        <v>0</v>
      </c>
      <c r="L42" s="9">
        <v>1</v>
      </c>
      <c r="M42" s="9">
        <v>0</v>
      </c>
      <c r="N42" s="9">
        <v>0</v>
      </c>
      <c r="O42" s="10">
        <v>0</v>
      </c>
      <c r="P42" s="10">
        <v>1</v>
      </c>
      <c r="Q42" s="10">
        <v>0</v>
      </c>
      <c r="R42" s="10">
        <v>0</v>
      </c>
      <c r="S42" s="10">
        <v>0</v>
      </c>
    </row>
    <row r="43" spans="1:19" ht="395" customHeight="1" x14ac:dyDescent="0.2">
      <c r="A43" s="6" t="str">
        <f ca="1">IFERROR(__xludf.DUMMYFUNCTION("""COMPUTED_VALUE"""),"How do light and temperature affect photosynthesis in plants? - Version A")</f>
        <v>How do light and temperature affect photosynthesis in plants? - Version A</v>
      </c>
      <c r="B43" s="6" t="str">
        <f ca="1">IFERROR(__xludf.DUMMYFUNCTION("""COMPUTED_VALUE"""),"Resource")</f>
        <v>Resource</v>
      </c>
      <c r="C43" s="6" t="str">
        <f ca="1">IFERROR(__xludf.DUMMYFUNCTION("""COMPUTED_VALUE"""),"Text 1.graasp")</f>
        <v>Text 1.graasp</v>
      </c>
      <c r="D43"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43" s="7" t="str">
        <f ca="1">IFERROR(__xludf.DUMMYFUNCTION("""COMPUTED_VALUE"""),"No artifact embedded")</f>
        <v>No artifact embedded</v>
      </c>
      <c r="F43" s="7"/>
      <c r="G43" s="8">
        <v>0</v>
      </c>
      <c r="H43" s="8">
        <v>0</v>
      </c>
      <c r="I43" s="8">
        <v>0</v>
      </c>
      <c r="J43" s="8">
        <v>1</v>
      </c>
      <c r="K43" s="9">
        <v>0</v>
      </c>
      <c r="L43" s="9">
        <v>0</v>
      </c>
      <c r="M43" s="9">
        <v>0</v>
      </c>
      <c r="N43" s="9">
        <v>1</v>
      </c>
      <c r="O43" s="10">
        <v>0</v>
      </c>
      <c r="P43" s="10">
        <v>0</v>
      </c>
      <c r="Q43" s="10">
        <v>1</v>
      </c>
      <c r="R43" s="10">
        <v>0</v>
      </c>
      <c r="S43" s="10">
        <v>1</v>
      </c>
    </row>
    <row r="44" spans="1:19" ht="409.5" customHeight="1" x14ac:dyDescent="0.2">
      <c r="A44" s="6" t="str">
        <f ca="1">IFERROR(__xludf.DUMMYFUNCTION("""COMPUTED_VALUE"""),"How do light and temperature affect photosynthesis in plants? - Version A")</f>
        <v>How do light and temperature affect photosynthesis in plants? - Version A</v>
      </c>
      <c r="B44" s="6" t="str">
        <f ca="1">IFERROR(__xludf.DUMMYFUNCTION("""COMPUTED_VALUE"""),"Resource")</f>
        <v>Resource</v>
      </c>
      <c r="C44" s="6" t="str">
        <f ca="1">IFERROR(__xludf.DUMMYFUNCTION("""COMPUTED_VALUE"""),"instructions for the simulation and chat app.graasp")</f>
        <v>instructions for the simulation and chat app.graasp</v>
      </c>
      <c r="D44"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44" s="7" t="str">
        <f ca="1">IFERROR(__xludf.DUMMYFUNCTION("""COMPUTED_VALUE"""),"No artifact embedded")</f>
        <v>No artifact embedded</v>
      </c>
      <c r="F44" s="7"/>
      <c r="G44" s="8">
        <v>0</v>
      </c>
      <c r="H44" s="8">
        <v>0</v>
      </c>
      <c r="I44" s="8">
        <v>0</v>
      </c>
      <c r="J44" s="8">
        <v>1</v>
      </c>
      <c r="K44" s="9">
        <v>0</v>
      </c>
      <c r="L44" s="9">
        <v>0</v>
      </c>
      <c r="M44" s="9">
        <v>1</v>
      </c>
      <c r="N44" s="9">
        <v>0</v>
      </c>
      <c r="O44" s="10">
        <v>0</v>
      </c>
      <c r="P44" s="10">
        <v>0</v>
      </c>
      <c r="Q44" s="10">
        <v>1</v>
      </c>
      <c r="R44" s="10">
        <v>0</v>
      </c>
      <c r="S44" s="10">
        <v>1</v>
      </c>
    </row>
    <row r="45" spans="1:19" ht="409.5" customHeight="1" x14ac:dyDescent="0.2">
      <c r="A45" s="6" t="str">
        <f ca="1">IFERROR(__xludf.DUMMYFUNCTION("""COMPUTED_VALUE"""),"How do light and temperature affect photosynthesis in plants? - Version A")</f>
        <v>How do light and temperature affect photosynthesis in plants? - Version A</v>
      </c>
      <c r="B45" s="6" t="str">
        <f ca="1">IFERROR(__xludf.DUMMYFUNCTION("""COMPUTED_VALUE"""),"Application")</f>
        <v>Application</v>
      </c>
      <c r="C45" s="6" t="str">
        <f ca="1">IFERROR(__xludf.DUMMYFUNCTION("""COMPUTED_VALUE"""),"Seesaw Lab - right side")</f>
        <v>Seesaw Lab - right side</v>
      </c>
      <c r="D45" s="7" t="str">
        <f ca="1">IFERROR(__xludf.DUMMYFUNCTION("""COMPUTED_VALUE"""),"No task description")</f>
        <v>No task description</v>
      </c>
      <c r="E45"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45" s="7"/>
      <c r="G45" s="8">
        <v>0</v>
      </c>
      <c r="H45" s="8">
        <v>0</v>
      </c>
      <c r="I45" s="8">
        <v>0</v>
      </c>
      <c r="J45" s="8">
        <v>1</v>
      </c>
      <c r="K45" s="9">
        <v>0</v>
      </c>
      <c r="L45" s="9">
        <v>0</v>
      </c>
      <c r="M45" s="9">
        <v>1</v>
      </c>
      <c r="N45" s="9">
        <v>0</v>
      </c>
      <c r="O45" s="10">
        <v>0</v>
      </c>
      <c r="P45" s="10">
        <v>0</v>
      </c>
      <c r="Q45" s="10">
        <v>1</v>
      </c>
      <c r="R45" s="10">
        <v>0</v>
      </c>
      <c r="S45" s="10">
        <v>1</v>
      </c>
    </row>
    <row r="46" spans="1:19" ht="97" customHeight="1" x14ac:dyDescent="0.2">
      <c r="A46" s="6" t="str">
        <f ca="1">IFERROR(__xludf.DUMMYFUNCTION("""COMPUTED_VALUE"""),"How do light and temperature affect photosynthesis in plants? - Version A")</f>
        <v>How do light and temperature affect photosynthesis in plants? - Version A</v>
      </c>
      <c r="B46" s="6" t="str">
        <f ca="1">IFERROR(__xludf.DUMMYFUNCTION("""COMPUTED_VALUE"""),"Resource")</f>
        <v>Resource</v>
      </c>
      <c r="C46" s="6" t="str">
        <f ca="1">IFERROR(__xludf.DUMMYFUNCTION("""COMPUTED_VALUE"""),"tips.png")</f>
        <v>tips.png</v>
      </c>
      <c r="D46" s="7" t="str">
        <f ca="1">IFERROR(__xludf.DUMMYFUNCTION("""COMPUTED_VALUE"""),"No task description")</f>
        <v>No task description</v>
      </c>
      <c r="E46" s="7" t="str">
        <f ca="1">IFERROR(__xludf.DUMMYFUNCTION("""COMPUTED_VALUE"""),"image/png – A high-quality image with support for transparency, often used in design and web applications.")</f>
        <v>image/png – A high-quality image with support for transparency, often used in design and web applications.</v>
      </c>
      <c r="F46" s="7"/>
      <c r="G46" s="8">
        <v>0</v>
      </c>
      <c r="H46" s="8">
        <v>0</v>
      </c>
      <c r="I46" s="8">
        <v>0</v>
      </c>
      <c r="J46" s="8">
        <v>0</v>
      </c>
      <c r="K46" s="9">
        <v>0</v>
      </c>
      <c r="L46" s="9">
        <v>0</v>
      </c>
      <c r="M46" s="9">
        <v>0</v>
      </c>
      <c r="N46" s="9">
        <v>0</v>
      </c>
      <c r="O46" s="10">
        <v>0</v>
      </c>
      <c r="P46" s="10">
        <v>0</v>
      </c>
      <c r="Q46" s="10">
        <v>0</v>
      </c>
      <c r="R46" s="10">
        <v>0</v>
      </c>
      <c r="S46" s="10">
        <v>0</v>
      </c>
    </row>
    <row r="47" spans="1:19" ht="409.5" customHeight="1" x14ac:dyDescent="0.2">
      <c r="A47" s="6" t="str">
        <f ca="1">IFERROR(__xludf.DUMMYFUNCTION("""COMPUTED_VALUE"""),"How do light and temperature affect photosynthesis in plants? - Version A")</f>
        <v>How do light and temperature affect photosynthesis in plants? - Version A</v>
      </c>
      <c r="B47" s="6" t="str">
        <f ca="1">IFERROR(__xludf.DUMMYFUNCTION("""COMPUTED_VALUE"""),"Application")</f>
        <v>Application</v>
      </c>
      <c r="C47" s="6" t="str">
        <f ca="1">IFERROR(__xludf.DUMMYFUNCTION("""COMPUTED_VALUE"""),"SpeakUp")</f>
        <v>SpeakUp</v>
      </c>
      <c r="D47" s="7" t="str">
        <f ca="1">IFERROR(__xludf.DUMMYFUNCTION("""COMPUTED_VALUE"""),"No task description")</f>
        <v>No task description</v>
      </c>
      <c r="E47"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7" s="7"/>
      <c r="G47" s="8">
        <v>0</v>
      </c>
      <c r="H47" s="8">
        <v>0</v>
      </c>
      <c r="I47" s="8">
        <v>0</v>
      </c>
      <c r="J47" s="8">
        <v>1</v>
      </c>
      <c r="K47" s="9">
        <v>0</v>
      </c>
      <c r="L47" s="9">
        <v>0</v>
      </c>
      <c r="M47" s="9">
        <v>1</v>
      </c>
      <c r="N47" s="9">
        <v>0</v>
      </c>
      <c r="O47" s="10">
        <v>0</v>
      </c>
      <c r="P47" s="10">
        <v>0</v>
      </c>
      <c r="Q47" s="10">
        <v>0</v>
      </c>
      <c r="R47" s="10">
        <v>0</v>
      </c>
      <c r="S47" s="10">
        <v>1</v>
      </c>
    </row>
    <row r="48" spans="1:19" ht="318" customHeight="1" x14ac:dyDescent="0.2">
      <c r="A48" s="6" t="str">
        <f ca="1">IFERROR(__xludf.DUMMYFUNCTION("""COMPUTED_VALUE"""),"How do light and temperature affect photosynthesis in plants? - Version A")</f>
        <v>How do light and temperature affect photosynthesis in plants? - Version A</v>
      </c>
      <c r="B48" s="6" t="str">
        <f ca="1">IFERROR(__xludf.DUMMYFUNCTION("""COMPUTED_VALUE"""),"Application")</f>
        <v>Application</v>
      </c>
      <c r="C48" s="6" t="str">
        <f ca="1">IFERROR(__xludf.DUMMYFUNCTION("""COMPUTED_VALUE"""),"Input Box 1")</f>
        <v>Input Box 1</v>
      </c>
      <c r="D48"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8" s="7"/>
      <c r="G48" s="8">
        <v>0</v>
      </c>
      <c r="H48" s="8">
        <v>0</v>
      </c>
      <c r="I48" s="8">
        <v>1</v>
      </c>
      <c r="J48" s="8">
        <v>0</v>
      </c>
      <c r="K48" s="9">
        <v>0</v>
      </c>
      <c r="L48" s="9">
        <v>1</v>
      </c>
      <c r="M48" s="9">
        <v>0</v>
      </c>
      <c r="N48" s="9">
        <v>0</v>
      </c>
      <c r="O48" s="10">
        <v>0</v>
      </c>
      <c r="P48" s="10">
        <v>0</v>
      </c>
      <c r="Q48" s="10">
        <v>0</v>
      </c>
      <c r="R48" s="10">
        <v>1</v>
      </c>
      <c r="S48" s="10">
        <v>0</v>
      </c>
    </row>
    <row r="49" spans="1:19" ht="229" customHeight="1" x14ac:dyDescent="0.2">
      <c r="A49" s="6" t="str">
        <f ca="1">IFERROR(__xludf.DUMMYFUNCTION("""COMPUTED_VALUE"""),"How do light and temperature affect photosynthesis in plants? - Version A")</f>
        <v>How do light and temperature affect photosynthesis in plants? - Version A</v>
      </c>
      <c r="B49" s="6" t="str">
        <f ca="1">IFERROR(__xludf.DUMMYFUNCTION("""COMPUTED_VALUE"""),"Resource")</f>
        <v>Resource</v>
      </c>
      <c r="C49" s="6" t="str">
        <f ca="1">IFERROR(__xludf.DUMMYFUNCTION("""COMPUTED_VALUE"""),"Text 4.graasp")</f>
        <v>Text 4.graasp</v>
      </c>
      <c r="D49"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49" s="7" t="str">
        <f ca="1">IFERROR(__xludf.DUMMYFUNCTION("""COMPUTED_VALUE"""),"No artifact embedded")</f>
        <v>No artifact embedded</v>
      </c>
      <c r="F49" s="7"/>
      <c r="G49" s="8">
        <v>0</v>
      </c>
      <c r="H49" s="8">
        <v>0</v>
      </c>
      <c r="I49" s="8">
        <v>0</v>
      </c>
      <c r="J49" s="8">
        <v>0</v>
      </c>
      <c r="K49" s="9">
        <v>0</v>
      </c>
      <c r="L49" s="9">
        <v>0</v>
      </c>
      <c r="M49" s="9">
        <v>0</v>
      </c>
      <c r="N49" s="9">
        <v>0</v>
      </c>
      <c r="O49" s="10">
        <v>0</v>
      </c>
      <c r="P49" s="10">
        <v>0</v>
      </c>
      <c r="Q49" s="10">
        <v>0</v>
      </c>
      <c r="R49" s="10">
        <v>0</v>
      </c>
      <c r="S49" s="10">
        <v>0</v>
      </c>
    </row>
    <row r="50" spans="1:19" ht="25" customHeight="1" x14ac:dyDescent="0.2">
      <c r="A50" s="6" t="str">
        <f ca="1">IFERROR(__xludf.DUMMYFUNCTION("""COMPUTED_VALUE"""),"How do light and temperature affect photosynthesis in plants? - Version A")</f>
        <v>How do light and temperature affect photosynthesis in plants? - Version A</v>
      </c>
      <c r="B50" s="6" t="str">
        <f ca="1">IFERROR(__xludf.DUMMYFUNCTION("""COMPUTED_VALUE"""),"Space")</f>
        <v>Space</v>
      </c>
      <c r="C50" s="6" t="str">
        <f ca="1">IFERROR(__xludf.DUMMYFUNCTION("""COMPUTED_VALUE"""),"Intro")</f>
        <v>Intro</v>
      </c>
      <c r="D50" s="7" t="str">
        <f ca="1">IFERROR(__xludf.DUMMYFUNCTION("""COMPUTED_VALUE"""),"No task description")</f>
        <v>No task description</v>
      </c>
      <c r="E50" s="7" t="str">
        <f ca="1">IFERROR(__xludf.DUMMYFUNCTION("""COMPUTED_VALUE"""),"No artifact embedded")</f>
        <v>No artifact embedded</v>
      </c>
      <c r="F50" s="7"/>
      <c r="G50" s="8">
        <v>0</v>
      </c>
      <c r="H50" s="8">
        <v>0</v>
      </c>
      <c r="I50" s="8">
        <v>0</v>
      </c>
      <c r="J50" s="8">
        <v>0</v>
      </c>
      <c r="K50" s="9">
        <v>0</v>
      </c>
      <c r="L50" s="9">
        <v>0</v>
      </c>
      <c r="M50" s="9">
        <v>0</v>
      </c>
      <c r="N50" s="9">
        <v>0</v>
      </c>
      <c r="O50" s="10">
        <v>0</v>
      </c>
      <c r="P50" s="10">
        <v>0</v>
      </c>
      <c r="Q50" s="10">
        <v>0</v>
      </c>
      <c r="R50" s="10">
        <v>0</v>
      </c>
      <c r="S50" s="10">
        <v>0</v>
      </c>
    </row>
    <row r="51" spans="1:19" ht="318" customHeight="1" x14ac:dyDescent="0.2">
      <c r="A51" s="6" t="str">
        <f ca="1">IFERROR(__xludf.DUMMYFUNCTION("""COMPUTED_VALUE"""),"How do light and temperature affect photosynthesis in plants? - Version A")</f>
        <v>How do light and temperature affect photosynthesis in plants? - Version A</v>
      </c>
      <c r="B51" s="6" t="str">
        <f ca="1">IFERROR(__xludf.DUMMYFUNCTION("""COMPUTED_VALUE"""),"Resource")</f>
        <v>Resource</v>
      </c>
      <c r="C51" s="6" t="str">
        <f ca="1">IFERROR(__xludf.DUMMYFUNCTION("""COMPUTED_VALUE"""),"Teooria.graasp")</f>
        <v>Teooria.graasp</v>
      </c>
      <c r="D51"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51" s="7" t="str">
        <f ca="1">IFERROR(__xludf.DUMMYFUNCTION("""COMPUTED_VALUE"""),"No artifact embedded")</f>
        <v>No artifact embedded</v>
      </c>
      <c r="F51" s="7"/>
      <c r="G51" s="8">
        <v>1</v>
      </c>
      <c r="H51" s="8">
        <v>0</v>
      </c>
      <c r="I51" s="8">
        <v>0</v>
      </c>
      <c r="J51" s="8">
        <v>0</v>
      </c>
      <c r="K51" s="9">
        <v>1</v>
      </c>
      <c r="L51" s="9">
        <v>0</v>
      </c>
      <c r="M51" s="9">
        <v>0</v>
      </c>
      <c r="N51" s="9">
        <v>0</v>
      </c>
      <c r="O51" s="10">
        <v>1</v>
      </c>
      <c r="P51" s="10">
        <v>0</v>
      </c>
      <c r="Q51" s="10">
        <v>0</v>
      </c>
      <c r="R51" s="10">
        <v>0</v>
      </c>
      <c r="S51" s="10">
        <v>0</v>
      </c>
    </row>
    <row r="52" spans="1:19" ht="109" customHeight="1" x14ac:dyDescent="0.2">
      <c r="A52" s="6" t="str">
        <f ca="1">IFERROR(__xludf.DUMMYFUNCTION("""COMPUTED_VALUE"""),"How do light and temperature affect photosynthesis in plants? - Version A")</f>
        <v>How do light and temperature affect photosynthesis in plants? - Version A</v>
      </c>
      <c r="B52" s="6" t="str">
        <f ca="1">IFERROR(__xludf.DUMMYFUNCTION("""COMPUTED_VALUE"""),"Resource")</f>
        <v>Resource</v>
      </c>
      <c r="C52" s="6" t="str">
        <f ca="1">IFERROR(__xludf.DUMMYFUNCTION("""COMPUTED_VALUE"""),"photosynthesis.jpg")</f>
        <v>photosynthesis.jpg</v>
      </c>
      <c r="D52" s="7" t="str">
        <f ca="1">IFERROR(__xludf.DUMMYFUNCTION("""COMPUTED_VALUE"""),"CARBON DIOXIDE _—v .7 WATER &amp; MINERALS")</f>
        <v>CARBON DIOXIDE _—v .7 WATER &amp; MINERALS</v>
      </c>
      <c r="E5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2" s="7"/>
      <c r="G52" s="8">
        <v>0</v>
      </c>
      <c r="H52" s="8">
        <v>0</v>
      </c>
      <c r="I52" s="8">
        <v>0</v>
      </c>
      <c r="J52" s="8">
        <v>0</v>
      </c>
      <c r="K52" s="9">
        <v>0</v>
      </c>
      <c r="L52" s="9">
        <v>0</v>
      </c>
      <c r="M52" s="9">
        <v>0</v>
      </c>
      <c r="N52" s="9">
        <v>0</v>
      </c>
      <c r="O52" s="10">
        <v>0</v>
      </c>
      <c r="P52" s="10">
        <v>0</v>
      </c>
      <c r="Q52" s="10">
        <v>0</v>
      </c>
      <c r="R52" s="10">
        <v>0</v>
      </c>
      <c r="S52" s="10">
        <v>0</v>
      </c>
    </row>
    <row r="53" spans="1:19" ht="409.5" customHeight="1" x14ac:dyDescent="0.2">
      <c r="A53" s="6" t="str">
        <f ca="1">IFERROR(__xludf.DUMMYFUNCTION("""COMPUTED_VALUE"""),"How do light and temperature affect photosynthesis in plants? - Version A")</f>
        <v>How do light and temperature affect photosynthesis in plants? - Version A</v>
      </c>
      <c r="B53" s="6" t="str">
        <f ca="1">IFERROR(__xludf.DUMMYFUNCTION("""COMPUTED_VALUE"""),"Resource")</f>
        <v>Resource</v>
      </c>
      <c r="C53" s="6" t="str">
        <f ca="1">IFERROR(__xludf.DUMMYFUNCTION("""COMPUTED_VALUE"""),"Veetaimedest.graasp")</f>
        <v>Veetaimedest.graasp</v>
      </c>
      <c r="D53"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53" s="7" t="str">
        <f ca="1">IFERROR(__xludf.DUMMYFUNCTION("""COMPUTED_VALUE"""),"No artifact embedded")</f>
        <v>No artifact embedded</v>
      </c>
      <c r="F53" s="7"/>
      <c r="G53" s="8">
        <v>0</v>
      </c>
      <c r="H53" s="8">
        <v>0</v>
      </c>
      <c r="I53" s="8">
        <v>1</v>
      </c>
      <c r="J53" s="8">
        <v>0</v>
      </c>
      <c r="K53" s="9">
        <v>0</v>
      </c>
      <c r="L53" s="9">
        <v>1</v>
      </c>
      <c r="M53" s="9">
        <v>0</v>
      </c>
      <c r="N53" s="9">
        <v>0</v>
      </c>
      <c r="O53" s="10">
        <v>1</v>
      </c>
      <c r="P53" s="10">
        <v>0</v>
      </c>
      <c r="Q53" s="10">
        <v>0</v>
      </c>
      <c r="R53" s="10">
        <v>0</v>
      </c>
      <c r="S53" s="10">
        <v>0</v>
      </c>
    </row>
    <row r="54" spans="1:19" ht="274" customHeight="1" x14ac:dyDescent="0.2">
      <c r="A54" s="6" t="str">
        <f ca="1">IFERROR(__xludf.DUMMYFUNCTION("""COMPUTED_VALUE"""),"How do light and temperature affect photosynthesis in plants? - Version A")</f>
        <v>How do light and temperature affect photosynthesis in plants? - Version A</v>
      </c>
      <c r="B54" s="6" t="str">
        <f ca="1">IFERROR(__xludf.DUMMYFUNCTION("""COMPUTED_VALUE"""),"Application")</f>
        <v>Application</v>
      </c>
      <c r="C54" s="6" t="str">
        <f ca="1">IFERROR(__xludf.DUMMYFUNCTION("""COMPUTED_VALUE"""),"Quiz Tool")</f>
        <v>Quiz Tool</v>
      </c>
      <c r="D54" s="7" t="str">
        <f ca="1">IFERROR(__xludf.DUMMYFUNCTION("""COMPUTED_VALUE"""),"No task description")</f>
        <v>No task description</v>
      </c>
      <c r="E5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4" s="7"/>
      <c r="G54" s="8">
        <v>0</v>
      </c>
      <c r="H54" s="8">
        <v>0</v>
      </c>
      <c r="I54" s="8">
        <v>0</v>
      </c>
      <c r="J54" s="8">
        <v>1</v>
      </c>
      <c r="K54" s="9">
        <v>0</v>
      </c>
      <c r="L54" s="9">
        <v>1</v>
      </c>
      <c r="M54" s="9">
        <v>0</v>
      </c>
      <c r="N54" s="9">
        <v>0</v>
      </c>
      <c r="O54" s="10">
        <v>0</v>
      </c>
      <c r="P54" s="10">
        <v>0</v>
      </c>
      <c r="Q54" s="10">
        <v>0</v>
      </c>
      <c r="R54" s="10">
        <v>0</v>
      </c>
      <c r="S54" s="10">
        <v>1</v>
      </c>
    </row>
    <row r="55" spans="1:19" ht="157" customHeight="1" x14ac:dyDescent="0.2">
      <c r="A55" s="6" t="str">
        <f ca="1">IFERROR(__xludf.DUMMYFUNCTION("""COMPUTED_VALUE"""),"How do light and temperature affect photosynthesis in plants? - Version A")</f>
        <v>How do light and temperature affect photosynthesis in plants? - Version A</v>
      </c>
      <c r="B55" s="6" t="str">
        <f ca="1">IFERROR(__xludf.DUMMYFUNCTION("""COMPUTED_VALUE"""),"Resource")</f>
        <v>Resource</v>
      </c>
      <c r="C55" s="6" t="str">
        <f ca="1">IFERROR(__xludf.DUMMYFUNCTION("""COMPUTED_VALUE"""),"Edasi juhatus.graasp")</f>
        <v>Edasi juhatus.graasp</v>
      </c>
      <c r="D55"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55" s="7" t="str">
        <f ca="1">IFERROR(__xludf.DUMMYFUNCTION("""COMPUTED_VALUE"""),"No artifact embedded")</f>
        <v>No artifact embedded</v>
      </c>
      <c r="F55" s="7"/>
      <c r="G55" s="8">
        <v>0</v>
      </c>
      <c r="H55" s="8">
        <v>1</v>
      </c>
      <c r="I55" s="8">
        <v>0</v>
      </c>
      <c r="J55" s="8">
        <v>0</v>
      </c>
      <c r="K55" s="9">
        <v>1</v>
      </c>
      <c r="L55" s="9">
        <v>0</v>
      </c>
      <c r="M55" s="9">
        <v>0</v>
      </c>
      <c r="N55" s="9">
        <v>0</v>
      </c>
      <c r="O55" s="10">
        <v>0</v>
      </c>
      <c r="P55" s="10">
        <v>0</v>
      </c>
      <c r="Q55" s="10">
        <v>1</v>
      </c>
      <c r="R55" s="10">
        <v>0</v>
      </c>
      <c r="S55" s="10">
        <v>0</v>
      </c>
    </row>
    <row r="56" spans="1:19" ht="25" customHeight="1" x14ac:dyDescent="0.2">
      <c r="A56" s="6" t="str">
        <f ca="1">IFERROR(__xludf.DUMMYFUNCTION("""COMPUTED_VALUE"""),"How do light and temperature affect photosynthesis in plants? - Version A")</f>
        <v>How do light and temperature affect photosynthesis in plants? - Version A</v>
      </c>
      <c r="B56" s="6" t="str">
        <f ca="1">IFERROR(__xludf.DUMMYFUNCTION("""COMPUTED_VALUE"""),"Space")</f>
        <v>Space</v>
      </c>
      <c r="C56" s="6" t="str">
        <f ca="1">IFERROR(__xludf.DUMMYFUNCTION("""COMPUTED_VALUE"""),"Explore")</f>
        <v>Explore</v>
      </c>
      <c r="D56" s="7" t="str">
        <f ca="1">IFERROR(__xludf.DUMMYFUNCTION("""COMPUTED_VALUE"""),"No task description")</f>
        <v>No task description</v>
      </c>
      <c r="E56" s="7" t="str">
        <f ca="1">IFERROR(__xludf.DUMMYFUNCTION("""COMPUTED_VALUE"""),"No artifact embedded")</f>
        <v>No artifact embedded</v>
      </c>
      <c r="F56" s="7"/>
      <c r="G56" s="8">
        <v>0</v>
      </c>
      <c r="H56" s="8">
        <v>0</v>
      </c>
      <c r="I56" s="8">
        <v>0</v>
      </c>
      <c r="J56" s="8">
        <v>0</v>
      </c>
      <c r="K56" s="9">
        <v>0</v>
      </c>
      <c r="L56" s="9">
        <v>0</v>
      </c>
      <c r="M56" s="9">
        <v>0</v>
      </c>
      <c r="N56" s="9">
        <v>0</v>
      </c>
      <c r="O56" s="10">
        <v>0</v>
      </c>
      <c r="P56" s="10">
        <v>0</v>
      </c>
      <c r="Q56" s="10">
        <v>0</v>
      </c>
      <c r="R56" s="10">
        <v>0</v>
      </c>
      <c r="S56" s="10">
        <v>0</v>
      </c>
    </row>
    <row r="57" spans="1:19" ht="85" customHeight="1" x14ac:dyDescent="0.2">
      <c r="A57" s="6" t="str">
        <f ca="1">IFERROR(__xludf.DUMMYFUNCTION("""COMPUTED_VALUE"""),"How do light and temperature affect photosynthesis in plants? - Version A")</f>
        <v>How do light and temperature affect photosynthesis in plants? - Version A</v>
      </c>
      <c r="B57" s="6" t="str">
        <f ca="1">IFERROR(__xludf.DUMMYFUNCTION("""COMPUTED_VALUE"""),"Resource")</f>
        <v>Resource</v>
      </c>
      <c r="C57" s="6" t="str">
        <f ca="1">IFERROR(__xludf.DUMMYFUNCTION("""COMPUTED_VALUE"""),"elodea.gif")</f>
        <v>elodea.gif</v>
      </c>
      <c r="D57" s="7" t="str">
        <f ca="1">IFERROR(__xludf.DUMMYFUNCTION("""COMPUTED_VALUE"""),"No task description")</f>
        <v>No task description</v>
      </c>
      <c r="E57" s="7" t="str">
        <f ca="1">IFERROR(__xludf.DUMMYFUNCTION("""COMPUTED_VALUE"""),"image/gif – An animated or static graphic using the GIF format, often seen in memes and web animations.")</f>
        <v>image/gif – An animated or static graphic using the GIF format, often seen in memes and web animations.</v>
      </c>
      <c r="F57" s="7"/>
      <c r="G57" s="8">
        <v>0</v>
      </c>
      <c r="H57" s="8">
        <v>0</v>
      </c>
      <c r="I57" s="8">
        <v>0</v>
      </c>
      <c r="J57" s="8">
        <v>0</v>
      </c>
      <c r="K57" s="9">
        <v>0</v>
      </c>
      <c r="L57" s="9">
        <v>0</v>
      </c>
      <c r="M57" s="9">
        <v>0</v>
      </c>
      <c r="N57" s="9">
        <v>0</v>
      </c>
      <c r="O57" s="10">
        <v>0</v>
      </c>
      <c r="P57" s="10">
        <v>0</v>
      </c>
      <c r="Q57" s="10">
        <v>0</v>
      </c>
      <c r="R57" s="10">
        <v>0</v>
      </c>
      <c r="S57" s="10">
        <v>0</v>
      </c>
    </row>
    <row r="58" spans="1:19" ht="49" customHeight="1" x14ac:dyDescent="0.2">
      <c r="A58" s="6" t="str">
        <f ca="1">IFERROR(__xludf.DUMMYFUNCTION("""COMPUTED_VALUE"""),"How do light and temperature affect photosynthesis in plants? - Version A")</f>
        <v>How do light and temperature affect photosynthesis in plants? - Version A</v>
      </c>
      <c r="B58" s="6" t="str">
        <f ca="1">IFERROR(__xludf.DUMMYFUNCTION("""COMPUTED_VALUE"""),"Resource")</f>
        <v>Resource</v>
      </c>
      <c r="C58" s="6" t="str">
        <f ca="1">IFERROR(__xludf.DUMMYFUNCTION("""COMPUTED_VALUE"""),"tekst4.graasp")</f>
        <v>tekst4.graasp</v>
      </c>
      <c r="D58" s="7" t="str">
        <f ca="1">IFERROR(__xludf.DUMMYFUNCTION("""COMPUTED_VALUE"""),"&lt;p&gt;Look at the video clip and answer these questions.&lt;/p&gt;")</f>
        <v>&lt;p&gt;Look at the video clip and answer these questions.&lt;/p&gt;</v>
      </c>
      <c r="E58" s="7" t="str">
        <f ca="1">IFERROR(__xludf.DUMMYFUNCTION("""COMPUTED_VALUE"""),"No artifact embedded")</f>
        <v>No artifact embedded</v>
      </c>
      <c r="F58" s="7"/>
      <c r="G58" s="8">
        <v>0</v>
      </c>
      <c r="H58" s="8">
        <v>0</v>
      </c>
      <c r="I58" s="8">
        <v>1</v>
      </c>
      <c r="J58" s="8">
        <v>0</v>
      </c>
      <c r="K58" s="9">
        <v>0</v>
      </c>
      <c r="L58" s="9">
        <v>1</v>
      </c>
      <c r="M58" s="9">
        <v>0</v>
      </c>
      <c r="N58" s="9">
        <v>0</v>
      </c>
      <c r="O58" s="10">
        <v>1</v>
      </c>
      <c r="P58" s="10">
        <v>0</v>
      </c>
      <c r="Q58" s="10">
        <v>0</v>
      </c>
      <c r="R58" s="10">
        <v>0</v>
      </c>
      <c r="S58" s="10">
        <v>0</v>
      </c>
    </row>
    <row r="59" spans="1:19" ht="274" customHeight="1" x14ac:dyDescent="0.2">
      <c r="A59" s="6" t="str">
        <f ca="1">IFERROR(__xludf.DUMMYFUNCTION("""COMPUTED_VALUE"""),"How do light and temperature affect photosynthesis in plants? - Version A")</f>
        <v>How do light and temperature affect photosynthesis in plants? - Version A</v>
      </c>
      <c r="B59" s="6" t="str">
        <f ca="1">IFERROR(__xludf.DUMMYFUNCTION("""COMPUTED_VALUE"""),"Application")</f>
        <v>Application</v>
      </c>
      <c r="C59" s="6" t="str">
        <f ca="1">IFERROR(__xludf.DUMMYFUNCTION("""COMPUTED_VALUE"""),"Quiz Tool")</f>
        <v>Quiz Tool</v>
      </c>
      <c r="D59" s="7" t="str">
        <f ca="1">IFERROR(__xludf.DUMMYFUNCTION("""COMPUTED_VALUE"""),"No task description")</f>
        <v>No task description</v>
      </c>
      <c r="E5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9" s="7"/>
      <c r="G59" s="8">
        <v>0</v>
      </c>
      <c r="H59" s="8">
        <v>0</v>
      </c>
      <c r="I59" s="8">
        <v>0</v>
      </c>
      <c r="J59" s="8">
        <v>1</v>
      </c>
      <c r="K59" s="9">
        <v>0</v>
      </c>
      <c r="L59" s="9">
        <v>1</v>
      </c>
      <c r="M59" s="9">
        <v>0</v>
      </c>
      <c r="N59" s="9">
        <v>0</v>
      </c>
      <c r="O59" s="10">
        <v>0</v>
      </c>
      <c r="P59" s="10">
        <v>0</v>
      </c>
      <c r="Q59" s="10">
        <v>0</v>
      </c>
      <c r="R59" s="10">
        <v>0</v>
      </c>
      <c r="S59" s="10">
        <v>1</v>
      </c>
    </row>
    <row r="60" spans="1:19" ht="409.5" customHeight="1" x14ac:dyDescent="0.2">
      <c r="A60" s="6" t="str">
        <f ca="1">IFERROR(__xludf.DUMMYFUNCTION("""COMPUTED_VALUE"""),"How do light and temperature affect photosynthesis in plants? - Version A")</f>
        <v>How do light and temperature affect photosynthesis in plants? - Version A</v>
      </c>
      <c r="B60" s="6" t="str">
        <f ca="1">IFERROR(__xludf.DUMMYFUNCTION("""COMPUTED_VALUE"""),"Resource")</f>
        <v>Resource</v>
      </c>
      <c r="C60" s="6" t="str">
        <f ca="1">IFERROR(__xludf.DUMMYFUNCTION("""COMPUTED_VALUE"""),"Text 1.graasp")</f>
        <v>Text 1.graasp</v>
      </c>
      <c r="D60"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60" s="7" t="str">
        <f ca="1">IFERROR(__xludf.DUMMYFUNCTION("""COMPUTED_VALUE"""),"No artifact embedded")</f>
        <v>No artifact embedded</v>
      </c>
      <c r="F60" s="7"/>
      <c r="G60" s="8">
        <v>0</v>
      </c>
      <c r="H60" s="8">
        <v>0</v>
      </c>
      <c r="I60" s="8">
        <v>0</v>
      </c>
      <c r="J60" s="8">
        <v>1</v>
      </c>
      <c r="K60" s="9">
        <v>0</v>
      </c>
      <c r="L60" s="9">
        <v>0</v>
      </c>
      <c r="M60" s="9">
        <v>0</v>
      </c>
      <c r="N60" s="9">
        <v>1</v>
      </c>
      <c r="O60" s="10">
        <v>0</v>
      </c>
      <c r="P60" s="10">
        <v>0</v>
      </c>
      <c r="Q60" s="10">
        <v>1</v>
      </c>
      <c r="R60" s="10">
        <v>0</v>
      </c>
      <c r="S60" s="10">
        <v>1</v>
      </c>
    </row>
    <row r="61" spans="1:19" ht="362" customHeight="1" x14ac:dyDescent="0.2">
      <c r="A61" s="6" t="str">
        <f ca="1">IFERROR(__xludf.DUMMYFUNCTION("""COMPUTED_VALUE"""),"How do light and temperature affect photosynthesis in plants? - Version A")</f>
        <v>How do light and temperature affect photosynthesis in plants? - Version A</v>
      </c>
      <c r="B61" s="6" t="str">
        <f ca="1">IFERROR(__xludf.DUMMYFUNCTION("""COMPUTED_VALUE"""),"Resource")</f>
        <v>Resource</v>
      </c>
      <c r="C61" s="6" t="str">
        <f ca="1">IFERROR(__xludf.DUMMYFUNCTION("""COMPUTED_VALUE"""),"instructions for the simulation and chat app.graasp")</f>
        <v>instructions for the simulation and chat app.graasp</v>
      </c>
      <c r="D61"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61" s="7" t="str">
        <f ca="1">IFERROR(__xludf.DUMMYFUNCTION("""COMPUTED_VALUE"""),"No artifact embedded")</f>
        <v>No artifact embedded</v>
      </c>
      <c r="F61" s="7"/>
      <c r="G61" s="8">
        <v>0</v>
      </c>
      <c r="H61" s="8">
        <v>1</v>
      </c>
      <c r="I61" s="8">
        <v>0</v>
      </c>
      <c r="J61" s="8">
        <v>0</v>
      </c>
      <c r="K61" s="9">
        <v>1</v>
      </c>
      <c r="L61" s="9">
        <v>0</v>
      </c>
      <c r="M61" s="9">
        <v>0</v>
      </c>
      <c r="N61" s="9">
        <v>0</v>
      </c>
      <c r="O61" s="10">
        <v>1</v>
      </c>
      <c r="P61" s="10">
        <v>0</v>
      </c>
      <c r="Q61" s="10">
        <v>0</v>
      </c>
      <c r="R61" s="10">
        <v>0</v>
      </c>
      <c r="S61" s="10">
        <v>0</v>
      </c>
    </row>
    <row r="62" spans="1:19" ht="409.5" customHeight="1" x14ac:dyDescent="0.2">
      <c r="A62" s="6" t="str">
        <f ca="1">IFERROR(__xludf.DUMMYFUNCTION("""COMPUTED_VALUE"""),"How do light and temperature affect photosynthesis in plants? - Version A")</f>
        <v>How do light and temperature affect photosynthesis in plants? - Version A</v>
      </c>
      <c r="B62" s="6" t="str">
        <f ca="1">IFERROR(__xludf.DUMMYFUNCTION("""COMPUTED_VALUE"""),"Application")</f>
        <v>Application</v>
      </c>
      <c r="C62" s="6" t="str">
        <f ca="1">IFERROR(__xludf.DUMMYFUNCTION("""COMPUTED_VALUE"""),"Rate of Photosynthesis Lab - only season control")</f>
        <v>Rate of Photosynthesis Lab - only season control</v>
      </c>
      <c r="D62" s="7" t="str">
        <f ca="1">IFERROR(__xludf.DUMMYFUNCTION("""COMPUTED_VALUE"""),"No task description")</f>
        <v>No task description</v>
      </c>
      <c r="E62"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62" s="7"/>
      <c r="G62" s="8">
        <v>0</v>
      </c>
      <c r="H62" s="8">
        <v>0</v>
      </c>
      <c r="I62" s="8">
        <v>0</v>
      </c>
      <c r="J62" s="8">
        <v>1</v>
      </c>
      <c r="K62" s="9">
        <v>0</v>
      </c>
      <c r="L62" s="9">
        <v>0</v>
      </c>
      <c r="M62" s="9">
        <v>1</v>
      </c>
      <c r="N62" s="9">
        <v>0</v>
      </c>
      <c r="O62" s="10">
        <v>0</v>
      </c>
      <c r="P62" s="10">
        <v>0</v>
      </c>
      <c r="Q62" s="10">
        <v>1</v>
      </c>
      <c r="R62" s="10">
        <v>0</v>
      </c>
      <c r="S62" s="10">
        <v>1</v>
      </c>
    </row>
    <row r="63" spans="1:19" ht="97" customHeight="1" x14ac:dyDescent="0.2">
      <c r="A63" s="6" t="str">
        <f ca="1">IFERROR(__xludf.DUMMYFUNCTION("""COMPUTED_VALUE"""),"How do light and temperature affect photosynthesis in plants? - Version A")</f>
        <v>How do light and temperature affect photosynthesis in plants? - Version A</v>
      </c>
      <c r="B63" s="6" t="str">
        <f ca="1">IFERROR(__xludf.DUMMYFUNCTION("""COMPUTED_VALUE"""),"Resource")</f>
        <v>Resource</v>
      </c>
      <c r="C63" s="6" t="str">
        <f ca="1">IFERROR(__xludf.DUMMYFUNCTION("""COMPUTED_VALUE"""),"tips.png")</f>
        <v>tips.png</v>
      </c>
      <c r="D63" s="7" t="str">
        <f ca="1">IFERROR(__xludf.DUMMYFUNCTION("""COMPUTED_VALUE"""),"No task description")</f>
        <v>No task description</v>
      </c>
      <c r="E63" s="7" t="str">
        <f ca="1">IFERROR(__xludf.DUMMYFUNCTION("""COMPUTED_VALUE"""),"image/png – A high-quality image with support for transparency, often used in design and web applications.")</f>
        <v>image/png – A high-quality image with support for transparency, often used in design and web applications.</v>
      </c>
      <c r="F63" s="7"/>
      <c r="G63" s="8">
        <v>0</v>
      </c>
      <c r="H63" s="8">
        <v>0</v>
      </c>
      <c r="I63" s="8">
        <v>0</v>
      </c>
      <c r="J63" s="8">
        <v>0</v>
      </c>
      <c r="K63" s="9">
        <v>0</v>
      </c>
      <c r="L63" s="9">
        <v>0</v>
      </c>
      <c r="M63" s="9">
        <v>0</v>
      </c>
      <c r="N63" s="9">
        <v>0</v>
      </c>
      <c r="O63" s="10">
        <v>0</v>
      </c>
      <c r="P63" s="10">
        <v>0</v>
      </c>
      <c r="Q63" s="10">
        <v>0</v>
      </c>
      <c r="R63" s="10">
        <v>0</v>
      </c>
      <c r="S63" s="10">
        <v>0</v>
      </c>
    </row>
    <row r="64" spans="1:19" ht="409.5" customHeight="1" x14ac:dyDescent="0.2">
      <c r="A64" s="6" t="str">
        <f ca="1">IFERROR(__xludf.DUMMYFUNCTION("""COMPUTED_VALUE"""),"How do light and temperature affect photosynthesis in plants? - Version A")</f>
        <v>How do light and temperature affect photosynthesis in plants? - Version A</v>
      </c>
      <c r="B64" s="6" t="str">
        <f ca="1">IFERROR(__xludf.DUMMYFUNCTION("""COMPUTED_VALUE"""),"Application")</f>
        <v>Application</v>
      </c>
      <c r="C64" s="6" t="str">
        <f ca="1">IFERROR(__xludf.DUMMYFUNCTION("""COMPUTED_VALUE"""),"SpeakUp")</f>
        <v>SpeakUp</v>
      </c>
      <c r="D64" s="7" t="str">
        <f ca="1">IFERROR(__xludf.DUMMYFUNCTION("""COMPUTED_VALUE"""),"No task description")</f>
        <v>No task description</v>
      </c>
      <c r="E6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64" s="7"/>
      <c r="G64" s="8">
        <v>0</v>
      </c>
      <c r="H64" s="8">
        <v>0</v>
      </c>
      <c r="I64" s="8">
        <v>0</v>
      </c>
      <c r="J64" s="8">
        <v>1</v>
      </c>
      <c r="K64" s="9">
        <v>0</v>
      </c>
      <c r="L64" s="9">
        <v>0</v>
      </c>
      <c r="M64" s="9">
        <v>1</v>
      </c>
      <c r="N64" s="9">
        <v>0</v>
      </c>
      <c r="O64" s="10">
        <v>0</v>
      </c>
      <c r="P64" s="10">
        <v>0</v>
      </c>
      <c r="Q64" s="10">
        <v>0</v>
      </c>
      <c r="R64" s="10">
        <v>0</v>
      </c>
      <c r="S64" s="10">
        <v>1</v>
      </c>
    </row>
    <row r="65" spans="1:19" ht="37" customHeight="1" x14ac:dyDescent="0.2">
      <c r="A65" s="6" t="str">
        <f ca="1">IFERROR(__xludf.DUMMYFUNCTION("""COMPUTED_VALUE"""),"How do light and temperature affect photosynthesis in plants? - Version A")</f>
        <v>How do light and temperature affect photosynthesis in plants? - Version A</v>
      </c>
      <c r="B65" s="6" t="str">
        <f ca="1">IFERROR(__xludf.DUMMYFUNCTION("""COMPUTED_VALUE"""),"Resource")</f>
        <v>Resource</v>
      </c>
      <c r="C65" s="6" t="str">
        <f ca="1">IFERROR(__xludf.DUMMYFUNCTION("""COMPUTED_VALUE"""),"tekst2.graasp")</f>
        <v>tekst2.graasp</v>
      </c>
      <c r="D65" s="7" t="str">
        <f ca="1">IFERROR(__xludf.DUMMYFUNCTION("""COMPUTED_VALUE"""),"&lt;p&gt;&lt;strong&gt;QUESTIONS&lt;/strong&gt;&lt;/p&gt;")</f>
        <v>&lt;p&gt;&lt;strong&gt;QUESTIONS&lt;/strong&gt;&lt;/p&gt;</v>
      </c>
      <c r="E65" s="7" t="str">
        <f ca="1">IFERROR(__xludf.DUMMYFUNCTION("""COMPUTED_VALUE"""),"No artifact embedded")</f>
        <v>No artifact embedded</v>
      </c>
      <c r="F65" s="7"/>
      <c r="G65" s="8">
        <v>0</v>
      </c>
      <c r="H65" s="8">
        <v>0</v>
      </c>
      <c r="I65" s="8">
        <v>0</v>
      </c>
      <c r="J65" s="8">
        <v>0</v>
      </c>
      <c r="K65" s="9">
        <v>0</v>
      </c>
      <c r="L65" s="9">
        <v>0</v>
      </c>
      <c r="M65" s="9">
        <v>0</v>
      </c>
      <c r="N65" s="9">
        <v>0</v>
      </c>
      <c r="O65" s="10">
        <v>0</v>
      </c>
      <c r="P65" s="10">
        <v>0</v>
      </c>
      <c r="Q65" s="10">
        <v>0</v>
      </c>
      <c r="R65" s="10">
        <v>0</v>
      </c>
      <c r="S65" s="10">
        <v>0</v>
      </c>
    </row>
    <row r="66" spans="1:19" ht="318" customHeight="1" x14ac:dyDescent="0.2">
      <c r="A66" s="6" t="str">
        <f ca="1">IFERROR(__xludf.DUMMYFUNCTION("""COMPUTED_VALUE"""),"How do light and temperature affect photosynthesis in plants? - Version A")</f>
        <v>How do light and temperature affect photosynthesis in plants? - Version A</v>
      </c>
      <c r="B66" s="6" t="str">
        <f ca="1">IFERROR(__xludf.DUMMYFUNCTION("""COMPUTED_VALUE"""),"Application")</f>
        <v>Application</v>
      </c>
      <c r="C66" s="6" t="str">
        <f ca="1">IFERROR(__xludf.DUMMYFUNCTION("""COMPUTED_VALUE"""),"Input Box")</f>
        <v>Input Box</v>
      </c>
      <c r="D66" s="7" t="str">
        <f ca="1">IFERROR(__xludf.DUMMYFUNCTION("""COMPUTED_VALUE"""),"&lt;p&gt;1. How does photosynthesis in aquarium plants depend on light intensity?&lt;/p&gt;")</f>
        <v>&lt;p&gt;1. How does photosynthesis in aquarium plants depend on light intensity?&lt;/p&gt;</v>
      </c>
      <c r="E6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 s="7"/>
      <c r="G66" s="8">
        <v>0</v>
      </c>
      <c r="H66" s="8">
        <v>0</v>
      </c>
      <c r="I66" s="8">
        <v>1</v>
      </c>
      <c r="J66" s="8">
        <v>0</v>
      </c>
      <c r="K66" s="9">
        <v>0</v>
      </c>
      <c r="L66" s="9">
        <v>1</v>
      </c>
      <c r="M66" s="9">
        <v>0</v>
      </c>
      <c r="N66" s="9">
        <v>0</v>
      </c>
      <c r="O66" s="10">
        <v>0</v>
      </c>
      <c r="P66" s="10">
        <v>0</v>
      </c>
      <c r="Q66" s="10">
        <v>0</v>
      </c>
      <c r="R66" s="10">
        <v>1</v>
      </c>
      <c r="S66" s="10">
        <v>0</v>
      </c>
    </row>
    <row r="67" spans="1:19" ht="318" customHeight="1" x14ac:dyDescent="0.2">
      <c r="A67" s="6" t="str">
        <f ca="1">IFERROR(__xludf.DUMMYFUNCTION("""COMPUTED_VALUE"""),"How do light and temperature affect photosynthesis in plants? - Version A")</f>
        <v>How do light and temperature affect photosynthesis in plants? - Version A</v>
      </c>
      <c r="B67" s="6" t="str">
        <f ca="1">IFERROR(__xludf.DUMMYFUNCTION("""COMPUTED_VALUE"""),"Application")</f>
        <v>Application</v>
      </c>
      <c r="C67" s="6" t="str">
        <f ca="1">IFERROR(__xludf.DUMMYFUNCTION("""COMPUTED_VALUE"""),"Input Box (1)")</f>
        <v>Input Box (1)</v>
      </c>
      <c r="D67" s="7" t="str">
        <f ca="1">IFERROR(__xludf.DUMMYFUNCTION("""COMPUTED_VALUE"""),"&lt;p&gt;2. How does photosynthesis in aquarium plants depend on the season of the year?&lt;/p&gt;")</f>
        <v>&lt;p&gt;2. How does photosynthesis in aquarium plants depend on the season of the year?&lt;/p&gt;</v>
      </c>
      <c r="E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 s="7"/>
      <c r="G67" s="8">
        <v>0</v>
      </c>
      <c r="H67" s="8">
        <v>0</v>
      </c>
      <c r="I67" s="8">
        <v>1</v>
      </c>
      <c r="J67" s="8">
        <v>0</v>
      </c>
      <c r="K67" s="9">
        <v>0</v>
      </c>
      <c r="L67" s="9">
        <v>1</v>
      </c>
      <c r="M67" s="9">
        <v>0</v>
      </c>
      <c r="N67" s="9">
        <v>0</v>
      </c>
      <c r="O67" s="10">
        <v>0</v>
      </c>
      <c r="P67" s="10">
        <v>0</v>
      </c>
      <c r="Q67" s="10">
        <v>0</v>
      </c>
      <c r="R67" s="10">
        <v>1</v>
      </c>
      <c r="S67" s="10">
        <v>0</v>
      </c>
    </row>
    <row r="68" spans="1:19" ht="252" customHeight="1" x14ac:dyDescent="0.2">
      <c r="A68" s="6" t="str">
        <f ca="1">IFERROR(__xludf.DUMMYFUNCTION("""COMPUTED_VALUE"""),"How do light and temperature affect photosynthesis in plants? - Version A")</f>
        <v>How do light and temperature affect photosynthesis in plants? - Version A</v>
      </c>
      <c r="B68" s="6" t="str">
        <f ca="1">IFERROR(__xludf.DUMMYFUNCTION("""COMPUTED_VALUE"""),"Resource")</f>
        <v>Resource</v>
      </c>
      <c r="C68" s="6" t="str">
        <f ca="1">IFERROR(__xludf.DUMMYFUNCTION("""COMPUTED_VALUE"""),"tekst3.graasp")</f>
        <v>tekst3.graasp</v>
      </c>
      <c r="D68"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68" s="7" t="str">
        <f ca="1">IFERROR(__xludf.DUMMYFUNCTION("""COMPUTED_VALUE"""),"No artifact embedded")</f>
        <v>No artifact embedded</v>
      </c>
      <c r="F68" s="7"/>
      <c r="G68" s="8">
        <v>0</v>
      </c>
      <c r="H68" s="8">
        <v>0</v>
      </c>
      <c r="I68" s="8">
        <v>0</v>
      </c>
      <c r="J68" s="8">
        <v>0</v>
      </c>
      <c r="K68" s="9">
        <v>0</v>
      </c>
      <c r="L68" s="9">
        <v>0</v>
      </c>
      <c r="M68" s="9">
        <v>0</v>
      </c>
      <c r="N68" s="9">
        <v>0</v>
      </c>
      <c r="O68" s="10">
        <v>0</v>
      </c>
      <c r="P68" s="10">
        <v>0</v>
      </c>
      <c r="Q68" s="10">
        <v>0</v>
      </c>
      <c r="R68" s="10">
        <v>0</v>
      </c>
      <c r="S68" s="10">
        <v>0</v>
      </c>
    </row>
    <row r="69" spans="1:19" ht="25" customHeight="1" x14ac:dyDescent="0.2">
      <c r="A69" s="6" t="str">
        <f ca="1">IFERROR(__xludf.DUMMYFUNCTION("""COMPUTED_VALUE"""),"How do light and temperature affect photosynthesis in plants? - Version A")</f>
        <v>How do light and temperature affect photosynthesis in plants? - Version A</v>
      </c>
      <c r="B69" s="6" t="str">
        <f ca="1">IFERROR(__xludf.DUMMYFUNCTION("""COMPUTED_VALUE"""),"Space")</f>
        <v>Space</v>
      </c>
      <c r="C69" s="6" t="str">
        <f ca="1">IFERROR(__xludf.DUMMYFUNCTION("""COMPUTED_VALUE"""),"Reflection")</f>
        <v>Reflection</v>
      </c>
      <c r="D69" s="7" t="str">
        <f ca="1">IFERROR(__xludf.DUMMYFUNCTION("""COMPUTED_VALUE"""),"No task description")</f>
        <v>No task description</v>
      </c>
      <c r="E69" s="7" t="str">
        <f ca="1">IFERROR(__xludf.DUMMYFUNCTION("""COMPUTED_VALUE"""),"No artifact embedded")</f>
        <v>No artifact embedded</v>
      </c>
      <c r="F69" s="7"/>
      <c r="G69" s="8">
        <v>0</v>
      </c>
      <c r="H69" s="8">
        <v>0</v>
      </c>
      <c r="I69" s="8">
        <v>0</v>
      </c>
      <c r="J69" s="8">
        <v>0</v>
      </c>
      <c r="K69" s="9">
        <v>0</v>
      </c>
      <c r="L69" s="9">
        <v>0</v>
      </c>
      <c r="M69" s="9">
        <v>0</v>
      </c>
      <c r="N69" s="9">
        <v>0</v>
      </c>
      <c r="O69" s="10">
        <v>0</v>
      </c>
      <c r="P69" s="10">
        <v>0</v>
      </c>
      <c r="Q69" s="10">
        <v>0</v>
      </c>
      <c r="R69" s="10">
        <v>0</v>
      </c>
      <c r="S69" s="10">
        <v>0</v>
      </c>
    </row>
    <row r="70" spans="1:19" ht="61" customHeight="1" x14ac:dyDescent="0.2">
      <c r="A70" s="6" t="str">
        <f ca="1">IFERROR(__xludf.DUMMYFUNCTION("""COMPUTED_VALUE"""),"How do light and temperature affect photosynthesis in plants? - Version A")</f>
        <v>How do light and temperature affect photosynthesis in plants? - Version A</v>
      </c>
      <c r="B70" s="6" t="str">
        <f ca="1">IFERROR(__xludf.DUMMYFUNCTION("""COMPUTED_VALUE"""),"Resource")</f>
        <v>Resource</v>
      </c>
      <c r="C70" s="6" t="str">
        <f ca="1">IFERROR(__xludf.DUMMYFUNCTION("""COMPUTED_VALUE"""),"text1.graasp")</f>
        <v>text1.graasp</v>
      </c>
      <c r="D70" s="7" t="str">
        <f ca="1">IFERROR(__xludf.DUMMYFUNCTION("""COMPUTED_VALUE"""),"&lt;p&gt;Think about your collaborative experience and anwer these questions:&lt;/p&gt;")</f>
        <v>&lt;p&gt;Think about your collaborative experience and anwer these questions:&lt;/p&gt;</v>
      </c>
      <c r="E70" s="7" t="str">
        <f ca="1">IFERROR(__xludf.DUMMYFUNCTION("""COMPUTED_VALUE"""),"No artifact embedded")</f>
        <v>No artifact embedded</v>
      </c>
      <c r="F70" s="7"/>
      <c r="G70" s="8">
        <v>0</v>
      </c>
      <c r="H70" s="8">
        <v>0</v>
      </c>
      <c r="I70" s="8">
        <v>1</v>
      </c>
      <c r="J70" s="8">
        <v>0</v>
      </c>
      <c r="K70" s="9">
        <v>0</v>
      </c>
      <c r="L70" s="9">
        <v>1</v>
      </c>
      <c r="M70" s="9">
        <v>0</v>
      </c>
      <c r="N70" s="9">
        <v>0</v>
      </c>
      <c r="O70" s="10">
        <v>0</v>
      </c>
      <c r="P70" s="10">
        <v>0</v>
      </c>
      <c r="Q70" s="10">
        <v>0</v>
      </c>
      <c r="R70" s="10">
        <v>0</v>
      </c>
      <c r="S70" s="10">
        <v>1</v>
      </c>
    </row>
    <row r="71" spans="1:19" ht="318" customHeight="1" x14ac:dyDescent="0.2">
      <c r="A71" s="6" t="str">
        <f ca="1">IFERROR(__xludf.DUMMYFUNCTION("""COMPUTED_VALUE"""),"How do light and temperature affect photosynthesis in plants? - Version A")</f>
        <v>How do light and temperature affect photosynthesis in plants? - Version A</v>
      </c>
      <c r="B71" s="6" t="str">
        <f ca="1">IFERROR(__xludf.DUMMYFUNCTION("""COMPUTED_VALUE"""),"Application")</f>
        <v>Application</v>
      </c>
      <c r="C71" s="6" t="str">
        <f ca="1">IFERROR(__xludf.DUMMYFUNCTION("""COMPUTED_VALUE"""),"Input Box")</f>
        <v>Input Box</v>
      </c>
      <c r="D71" s="7" t="str">
        <f ca="1">IFERROR(__xludf.DUMMYFUNCTION("""COMPUTED_VALUE"""),"&lt;p&gt;1. What was most difficult when working collaboratively? Why?&lt;/p&gt;")</f>
        <v>&lt;p&gt;1. What was most difficult when working collaboratively? Why?&lt;/p&gt;</v>
      </c>
      <c r="E7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 s="7"/>
      <c r="G71" s="8">
        <v>0</v>
      </c>
      <c r="H71" s="8">
        <v>0</v>
      </c>
      <c r="I71" s="8">
        <v>1</v>
      </c>
      <c r="J71" s="8">
        <v>0</v>
      </c>
      <c r="K71" s="9">
        <v>0</v>
      </c>
      <c r="L71" s="9">
        <v>1</v>
      </c>
      <c r="M71" s="9">
        <v>0</v>
      </c>
      <c r="N71" s="9">
        <v>0</v>
      </c>
      <c r="O71" s="10">
        <v>0</v>
      </c>
      <c r="P71" s="10">
        <v>0</v>
      </c>
      <c r="Q71" s="10">
        <v>0</v>
      </c>
      <c r="R71" s="10">
        <v>0</v>
      </c>
      <c r="S71" s="10">
        <v>1</v>
      </c>
    </row>
    <row r="72" spans="1:19" ht="318" customHeight="1" x14ac:dyDescent="0.2">
      <c r="A72" s="6" t="str">
        <f ca="1">IFERROR(__xludf.DUMMYFUNCTION("""COMPUTED_VALUE"""),"How do light and temperature affect photosynthesis in plants? - Version A")</f>
        <v>How do light and temperature affect photosynthesis in plants? - Version A</v>
      </c>
      <c r="B72" s="6" t="str">
        <f ca="1">IFERROR(__xludf.DUMMYFUNCTION("""COMPUTED_VALUE"""),"Application")</f>
        <v>Application</v>
      </c>
      <c r="C72" s="6" t="str">
        <f ca="1">IFERROR(__xludf.DUMMYFUNCTION("""COMPUTED_VALUE"""),"Input Box (1)")</f>
        <v>Input Box (1)</v>
      </c>
      <c r="D72" s="7" t="str">
        <f ca="1">IFERROR(__xludf.DUMMYFUNCTION("""COMPUTED_VALUE"""),"&lt;p&gt;2. What would you do differently next time you have to solve a similar collaborative task?&lt;/p&gt;")</f>
        <v>&lt;p&gt;2. What would you do differently next time you have to solve a similar collaborative task?&lt;/p&gt;</v>
      </c>
      <c r="E7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 s="7"/>
      <c r="G72" s="8">
        <v>0</v>
      </c>
      <c r="H72" s="8">
        <v>0</v>
      </c>
      <c r="I72" s="8">
        <v>1</v>
      </c>
      <c r="J72" s="8">
        <v>0</v>
      </c>
      <c r="K72" s="9">
        <v>0</v>
      </c>
      <c r="L72" s="9">
        <v>1</v>
      </c>
      <c r="M72" s="9">
        <v>0</v>
      </c>
      <c r="N72" s="9">
        <v>0</v>
      </c>
      <c r="O72" s="10">
        <v>0</v>
      </c>
      <c r="P72" s="10">
        <v>0</v>
      </c>
      <c r="Q72" s="10">
        <v>0</v>
      </c>
      <c r="R72" s="10">
        <v>0</v>
      </c>
      <c r="S72" s="10">
        <v>1</v>
      </c>
    </row>
    <row r="73" spans="1:19" ht="85" customHeight="1" x14ac:dyDescent="0.2">
      <c r="A73" s="6" t="str">
        <f ca="1">IFERROR(__xludf.DUMMYFUNCTION("""COMPUTED_VALUE"""),"How do light and temperature affect photosynthesis in plants? - Version A")</f>
        <v>How do light and temperature affect photosynthesis in plants? - Version A</v>
      </c>
      <c r="B73" s="6" t="str">
        <f ca="1">IFERROR(__xludf.DUMMYFUNCTION("""COMPUTED_VALUE"""),"Resource")</f>
        <v>Resource</v>
      </c>
      <c r="C73" s="6" t="str">
        <f ca="1">IFERROR(__xludf.DUMMYFUNCTION("""COMPUTED_VALUE"""),"text2.graasp")</f>
        <v>text2.graasp</v>
      </c>
      <c r="D73"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73" s="7" t="str">
        <f ca="1">IFERROR(__xludf.DUMMYFUNCTION("""COMPUTED_VALUE"""),"No artifact embedded")</f>
        <v>No artifact embedded</v>
      </c>
      <c r="F73" s="7"/>
      <c r="G73" s="8">
        <v>0</v>
      </c>
      <c r="H73" s="8">
        <v>0</v>
      </c>
      <c r="I73" s="8">
        <v>0</v>
      </c>
      <c r="J73" s="8">
        <v>0</v>
      </c>
      <c r="K73" s="9">
        <v>0</v>
      </c>
      <c r="L73" s="9">
        <v>0</v>
      </c>
      <c r="M73" s="9">
        <v>0</v>
      </c>
      <c r="N73" s="9">
        <v>0</v>
      </c>
      <c r="O73" s="10">
        <v>0</v>
      </c>
      <c r="P73" s="10">
        <v>0</v>
      </c>
      <c r="Q73" s="10">
        <v>0</v>
      </c>
      <c r="R73" s="10">
        <v>0</v>
      </c>
      <c r="S73" s="10">
        <v>0</v>
      </c>
    </row>
    <row r="74" spans="1:19" ht="25" customHeight="1" x14ac:dyDescent="0.2">
      <c r="A74" s="6" t="str">
        <f ca="1">IFERROR(__xludf.DUMMYFUNCTION("""COMPUTED_VALUE"""),"How do light and temperature affect photosynthesis in plants? - Version A")</f>
        <v>How do light and temperature affect photosynthesis in plants? - Version A</v>
      </c>
      <c r="B74" s="6" t="str">
        <f ca="1">IFERROR(__xludf.DUMMYFUNCTION("""COMPUTED_VALUE"""),"Space")</f>
        <v>Space</v>
      </c>
      <c r="C74" s="6" t="str">
        <f ca="1">IFERROR(__xludf.DUMMYFUNCTION("""COMPUTED_VALUE"""),"Predict")</f>
        <v>Predict</v>
      </c>
      <c r="D74" s="7" t="str">
        <f ca="1">IFERROR(__xludf.DUMMYFUNCTION("""COMPUTED_VALUE"""),"No task description")</f>
        <v>No task description</v>
      </c>
      <c r="E74" s="7" t="str">
        <f ca="1">IFERROR(__xludf.DUMMYFUNCTION("""COMPUTED_VALUE"""),"No artifact embedded")</f>
        <v>No artifact embedded</v>
      </c>
      <c r="F74" s="7"/>
      <c r="G74" s="8">
        <v>0</v>
      </c>
      <c r="H74" s="8">
        <v>0</v>
      </c>
      <c r="I74" s="8">
        <v>0</v>
      </c>
      <c r="J74" s="8">
        <v>0</v>
      </c>
      <c r="K74" s="9">
        <v>0</v>
      </c>
      <c r="L74" s="9">
        <v>0</v>
      </c>
      <c r="M74" s="9">
        <v>0</v>
      </c>
      <c r="N74" s="9">
        <v>0</v>
      </c>
      <c r="O74" s="10">
        <v>0</v>
      </c>
      <c r="P74" s="10">
        <v>0</v>
      </c>
      <c r="Q74" s="10">
        <v>0</v>
      </c>
      <c r="R74" s="10">
        <v>0</v>
      </c>
      <c r="S74" s="10">
        <v>0</v>
      </c>
    </row>
    <row r="75" spans="1:19" ht="133" customHeight="1" x14ac:dyDescent="0.2">
      <c r="A75" s="6" t="str">
        <f ca="1">IFERROR(__xludf.DUMMYFUNCTION("""COMPUTED_VALUE"""),"How do light and temperature affect photosynthesis in plants? - Version A")</f>
        <v>How do light and temperature affect photosynthesis in plants? - Version A</v>
      </c>
      <c r="B75" s="6" t="str">
        <f ca="1">IFERROR(__xludf.DUMMYFUNCTION("""COMPUTED_VALUE"""),"Resource")</f>
        <v>Resource</v>
      </c>
      <c r="C75" s="6" t="str">
        <f ca="1">IFERROR(__xludf.DUMMYFUNCTION("""COMPUTED_VALUE"""),"tekst3.graasp")</f>
        <v>tekst3.graasp</v>
      </c>
      <c r="D75"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75" s="7" t="str">
        <f ca="1">IFERROR(__xludf.DUMMYFUNCTION("""COMPUTED_VALUE"""),"No artifact embedded")</f>
        <v>No artifact embedded</v>
      </c>
      <c r="F75" s="7"/>
      <c r="G75" s="8">
        <v>0</v>
      </c>
      <c r="H75" s="8">
        <v>0</v>
      </c>
      <c r="I75" s="8">
        <v>1</v>
      </c>
      <c r="J75" s="8">
        <v>0</v>
      </c>
      <c r="K75" s="9">
        <v>0</v>
      </c>
      <c r="L75" s="9">
        <v>1</v>
      </c>
      <c r="M75" s="9">
        <v>0</v>
      </c>
      <c r="N75" s="9">
        <v>0</v>
      </c>
      <c r="O75" s="10">
        <v>0</v>
      </c>
      <c r="P75" s="10">
        <v>0</v>
      </c>
      <c r="Q75" s="10">
        <v>1</v>
      </c>
      <c r="R75" s="10">
        <v>0</v>
      </c>
      <c r="S75" s="10">
        <v>0</v>
      </c>
    </row>
    <row r="76" spans="1:19" ht="274" customHeight="1" x14ac:dyDescent="0.2">
      <c r="A76" s="6" t="str">
        <f ca="1">IFERROR(__xludf.DUMMYFUNCTION("""COMPUTED_VALUE"""),"How do light and temperature affect photosynthesis in plants? - Version A")</f>
        <v>How do light and temperature affect photosynthesis in plants? - Version A</v>
      </c>
      <c r="B76" s="6" t="str">
        <f ca="1">IFERROR(__xludf.DUMMYFUNCTION("""COMPUTED_VALUE"""),"Application")</f>
        <v>Application</v>
      </c>
      <c r="C76" s="6" t="str">
        <f ca="1">IFERROR(__xludf.DUMMYFUNCTION("""COMPUTED_VALUE"""),"Quiz Tool")</f>
        <v>Quiz Tool</v>
      </c>
      <c r="D76" s="7" t="str">
        <f ca="1">IFERROR(__xludf.DUMMYFUNCTION("""COMPUTED_VALUE"""),"No task description")</f>
        <v>No task description</v>
      </c>
      <c r="E7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6" s="7"/>
      <c r="G76" s="8">
        <v>0</v>
      </c>
      <c r="H76" s="8">
        <v>0</v>
      </c>
      <c r="I76" s="8">
        <v>0</v>
      </c>
      <c r="J76" s="8">
        <v>1</v>
      </c>
      <c r="K76" s="9">
        <v>0</v>
      </c>
      <c r="L76" s="9">
        <v>1</v>
      </c>
      <c r="M76" s="9">
        <v>0</v>
      </c>
      <c r="N76" s="9">
        <v>0</v>
      </c>
      <c r="O76" s="10">
        <v>0</v>
      </c>
      <c r="P76" s="10">
        <v>0</v>
      </c>
      <c r="Q76" s="10">
        <v>0</v>
      </c>
      <c r="R76" s="10">
        <v>0</v>
      </c>
      <c r="S76" s="10">
        <v>1</v>
      </c>
    </row>
    <row r="77" spans="1:19" ht="409.5" customHeight="1" x14ac:dyDescent="0.2">
      <c r="A77" s="6" t="str">
        <f ca="1">IFERROR(__xludf.DUMMYFUNCTION("""COMPUTED_VALUE"""),"How do light and temperature affect photosynthesis in plants? - Version A")</f>
        <v>How do light and temperature affect photosynthesis in plants? - Version A</v>
      </c>
      <c r="B77" s="6" t="str">
        <f ca="1">IFERROR(__xludf.DUMMYFUNCTION("""COMPUTED_VALUE"""),"Resource")</f>
        <v>Resource</v>
      </c>
      <c r="C77" s="6" t="str">
        <f ca="1">IFERROR(__xludf.DUMMYFUNCTION("""COMPUTED_VALUE"""),"tekst1.graasp")</f>
        <v>tekst1.graasp</v>
      </c>
      <c r="D77"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77" s="7" t="str">
        <f ca="1">IFERROR(__xludf.DUMMYFUNCTION("""COMPUTED_VALUE"""),"No artifact embedded")</f>
        <v>No artifact embedded</v>
      </c>
      <c r="F77" s="7"/>
      <c r="G77" s="8">
        <v>0</v>
      </c>
      <c r="H77" s="8">
        <v>0</v>
      </c>
      <c r="I77" s="8">
        <v>1</v>
      </c>
      <c r="J77" s="8">
        <v>0</v>
      </c>
      <c r="K77" s="9">
        <v>0</v>
      </c>
      <c r="L77" s="9">
        <v>1</v>
      </c>
      <c r="M77" s="9">
        <v>0</v>
      </c>
      <c r="N77" s="9">
        <v>0</v>
      </c>
      <c r="O77" s="10">
        <v>0</v>
      </c>
      <c r="P77" s="10">
        <v>1</v>
      </c>
      <c r="Q77" s="10">
        <v>1</v>
      </c>
      <c r="R77" s="10">
        <v>0</v>
      </c>
      <c r="S77" s="10">
        <v>0</v>
      </c>
    </row>
    <row r="78" spans="1:19" ht="409.5" customHeight="1" x14ac:dyDescent="0.2">
      <c r="A78" s="6" t="str">
        <f ca="1">IFERROR(__xludf.DUMMYFUNCTION("""COMPUTED_VALUE"""),"How do light and temperature affect photosynthesis in plants? - Version A")</f>
        <v>How do light and temperature affect photosynthesis in plants? - Version A</v>
      </c>
      <c r="B78" s="6" t="str">
        <f ca="1">IFERROR(__xludf.DUMMYFUNCTION("""COMPUTED_VALUE"""),"Application")</f>
        <v>Application</v>
      </c>
      <c r="C78" s="6" t="str">
        <f ca="1">IFERROR(__xludf.DUMMYFUNCTION("""COMPUTED_VALUE"""),"Hypothesis Scratchpad")</f>
        <v>Hypothesis Scratchpad</v>
      </c>
      <c r="D78" s="7" t="str">
        <f ca="1">IFERROR(__xludf.DUMMYFUNCTION("""COMPUTED_VALUE"""),"No task description")</f>
        <v>No task description</v>
      </c>
      <c r="E7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8" s="7"/>
      <c r="G78" s="8">
        <v>0</v>
      </c>
      <c r="H78" s="8">
        <v>0</v>
      </c>
      <c r="I78" s="8">
        <v>1</v>
      </c>
      <c r="J78" s="8">
        <v>0</v>
      </c>
      <c r="K78" s="9">
        <v>0</v>
      </c>
      <c r="L78" s="9">
        <v>1</v>
      </c>
      <c r="M78" s="9">
        <v>0</v>
      </c>
      <c r="N78" s="9">
        <v>0</v>
      </c>
      <c r="O78" s="10">
        <v>0</v>
      </c>
      <c r="P78" s="10">
        <v>1</v>
      </c>
      <c r="Q78" s="10">
        <v>0</v>
      </c>
      <c r="R78" s="10">
        <v>0</v>
      </c>
      <c r="S78" s="10">
        <v>0</v>
      </c>
    </row>
    <row r="79" spans="1:19" ht="157" customHeight="1" x14ac:dyDescent="0.2">
      <c r="A79" s="6" t="str">
        <f ca="1">IFERROR(__xludf.DUMMYFUNCTION("""COMPUTED_VALUE"""),"How do light and temperature affect photosynthesis in plants? - Version A")</f>
        <v>How do light and temperature affect photosynthesis in plants? - Version A</v>
      </c>
      <c r="B79" s="6" t="str">
        <f ca="1">IFERROR(__xludf.DUMMYFUNCTION("""COMPUTED_VALUE"""),"Resource")</f>
        <v>Resource</v>
      </c>
      <c r="C79" s="6" t="str">
        <f ca="1">IFERROR(__xludf.DUMMYFUNCTION("""COMPUTED_VALUE"""),"tekst2.graasp")</f>
        <v>tekst2.graasp</v>
      </c>
      <c r="D79"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79" s="7" t="str">
        <f ca="1">IFERROR(__xludf.DUMMYFUNCTION("""COMPUTED_VALUE"""),"No artifact embedded")</f>
        <v>No artifact embedded</v>
      </c>
      <c r="F79" s="7"/>
      <c r="G79" s="8">
        <v>0</v>
      </c>
      <c r="H79" s="8">
        <v>0</v>
      </c>
      <c r="I79" s="8">
        <v>0</v>
      </c>
      <c r="J79" s="8">
        <v>0</v>
      </c>
      <c r="K79" s="9">
        <v>0</v>
      </c>
      <c r="L79" s="9">
        <v>0</v>
      </c>
      <c r="M79" s="9">
        <v>0</v>
      </c>
      <c r="N79" s="9">
        <v>0</v>
      </c>
      <c r="O79" s="10">
        <v>0</v>
      </c>
      <c r="P79" s="10">
        <v>0</v>
      </c>
      <c r="Q79" s="10">
        <v>0</v>
      </c>
      <c r="R79" s="10">
        <v>0</v>
      </c>
      <c r="S79" s="10">
        <v>0</v>
      </c>
    </row>
    <row r="80" spans="1:19" ht="25" customHeight="1" x14ac:dyDescent="0.2">
      <c r="A80" s="6" t="str">
        <f ca="1">IFERROR(__xludf.DUMMYFUNCTION("""COMPUTED_VALUE"""),"How do light and temperature affect photosynthesis in plants? - Version A")</f>
        <v>How do light and temperature affect photosynthesis in plants? - Version A</v>
      </c>
      <c r="B80" s="6" t="str">
        <f ca="1">IFERROR(__xludf.DUMMYFUNCTION("""COMPUTED_VALUE"""),"Space")</f>
        <v>Space</v>
      </c>
      <c r="C80" s="6" t="str">
        <f ca="1">IFERROR(__xludf.DUMMYFUNCTION("""COMPUTED_VALUE"""),"Investigation")</f>
        <v>Investigation</v>
      </c>
      <c r="D80" s="7" t="str">
        <f ca="1">IFERROR(__xludf.DUMMYFUNCTION("""COMPUTED_VALUE"""),"No task description")</f>
        <v>No task description</v>
      </c>
      <c r="E80" s="7" t="str">
        <f ca="1">IFERROR(__xludf.DUMMYFUNCTION("""COMPUTED_VALUE"""),"No artifact embedded")</f>
        <v>No artifact embedded</v>
      </c>
      <c r="F80" s="7"/>
      <c r="G80" s="8">
        <v>0</v>
      </c>
      <c r="H80" s="8">
        <v>0</v>
      </c>
      <c r="I80" s="8">
        <v>0</v>
      </c>
      <c r="J80" s="8">
        <v>0</v>
      </c>
      <c r="K80" s="9">
        <v>0</v>
      </c>
      <c r="L80" s="9">
        <v>0</v>
      </c>
      <c r="M80" s="9">
        <v>0</v>
      </c>
      <c r="N80" s="9">
        <v>0</v>
      </c>
      <c r="O80" s="10">
        <v>0</v>
      </c>
      <c r="P80" s="10">
        <v>0</v>
      </c>
      <c r="Q80" s="10">
        <v>0</v>
      </c>
      <c r="R80" s="10">
        <v>0</v>
      </c>
      <c r="S80" s="10">
        <v>0</v>
      </c>
    </row>
    <row r="81" spans="1:19" ht="274" customHeight="1" x14ac:dyDescent="0.2">
      <c r="A81" s="6" t="str">
        <f ca="1">IFERROR(__xludf.DUMMYFUNCTION("""COMPUTED_VALUE"""),"How do light and temperature affect photosynthesis in plants? - Version A")</f>
        <v>How do light and temperature affect photosynthesis in plants? - Version A</v>
      </c>
      <c r="B81" s="6" t="str">
        <f ca="1">IFERROR(__xludf.DUMMYFUNCTION("""COMPUTED_VALUE"""),"Resource")</f>
        <v>Resource</v>
      </c>
      <c r="C81" s="6" t="str">
        <f ca="1">IFERROR(__xludf.DUMMYFUNCTION("""COMPUTED_VALUE"""),"Vaatluste selgitus.graasp")</f>
        <v>Vaatluste selgitus.graasp</v>
      </c>
      <c r="D81"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81" s="7" t="str">
        <f ca="1">IFERROR(__xludf.DUMMYFUNCTION("""COMPUTED_VALUE"""),"No artifact embedded")</f>
        <v>No artifact embedded</v>
      </c>
      <c r="F81" s="7"/>
      <c r="G81" s="8">
        <v>0</v>
      </c>
      <c r="H81" s="8">
        <v>0</v>
      </c>
      <c r="I81" s="8">
        <v>1</v>
      </c>
      <c r="J81" s="8">
        <v>0</v>
      </c>
      <c r="K81" s="9">
        <v>0</v>
      </c>
      <c r="L81" s="9">
        <v>1</v>
      </c>
      <c r="M81" s="9">
        <v>0</v>
      </c>
      <c r="N81" s="9">
        <v>0</v>
      </c>
      <c r="O81" s="10">
        <v>0</v>
      </c>
      <c r="P81" s="10">
        <v>0</v>
      </c>
      <c r="Q81" s="10">
        <v>1</v>
      </c>
      <c r="R81" s="10">
        <v>0</v>
      </c>
      <c r="S81" s="10">
        <v>0</v>
      </c>
    </row>
    <row r="82" spans="1:19" ht="318" customHeight="1" x14ac:dyDescent="0.2">
      <c r="A82" s="6" t="str">
        <f ca="1">IFERROR(__xludf.DUMMYFUNCTION("""COMPUTED_VALUE"""),"How do light and temperature affect photosynthesis in plants? - Version A")</f>
        <v>How do light and temperature affect photosynthesis in plants? - Version A</v>
      </c>
      <c r="B82" s="6" t="str">
        <f ca="1">IFERROR(__xludf.DUMMYFUNCTION("""COMPUTED_VALUE"""),"Application")</f>
        <v>Application</v>
      </c>
      <c r="C82" s="6" t="str">
        <f ca="1">IFERROR(__xludf.DUMMYFUNCTION("""COMPUTED_VALUE"""),"Viewer")</f>
        <v>Viewer</v>
      </c>
      <c r="D82" s="7" t="str">
        <f ca="1">IFERROR(__xludf.DUMMYFUNCTION("""COMPUTED_VALUE"""),"No task description")</f>
        <v>No task description</v>
      </c>
      <c r="E82"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82" s="7"/>
      <c r="G82" s="8">
        <v>1</v>
      </c>
      <c r="H82" s="8">
        <v>0</v>
      </c>
      <c r="I82" s="8">
        <v>0</v>
      </c>
      <c r="J82" s="8">
        <v>0</v>
      </c>
      <c r="K82" s="9">
        <v>1</v>
      </c>
      <c r="L82" s="9">
        <v>0</v>
      </c>
      <c r="M82" s="9">
        <v>0</v>
      </c>
      <c r="N82" s="9">
        <v>0</v>
      </c>
      <c r="O82" s="10">
        <v>0</v>
      </c>
      <c r="P82" s="10">
        <v>0</v>
      </c>
      <c r="Q82" s="10">
        <v>0</v>
      </c>
      <c r="R82" s="10">
        <v>0</v>
      </c>
      <c r="S82" s="10">
        <v>0</v>
      </c>
    </row>
    <row r="83" spans="1:19" ht="409.5" customHeight="1" x14ac:dyDescent="0.2">
      <c r="A83" s="6" t="str">
        <f ca="1">IFERROR(__xludf.DUMMYFUNCTION("""COMPUTED_VALUE"""),"How do light and temperature affect photosynthesis in plants? - Version A")</f>
        <v>How do light and temperature affect photosynthesis in plants? - Version A</v>
      </c>
      <c r="B83" s="6" t="str">
        <f ca="1">IFERROR(__xludf.DUMMYFUNCTION("""COMPUTED_VALUE"""),"Application")</f>
        <v>Application</v>
      </c>
      <c r="C83" s="6" t="str">
        <f ca="1">IFERROR(__xludf.DUMMYFUNCTION("""COMPUTED_VALUE"""),"Rate of Photosynthesis Lab (HTML5)")</f>
        <v>Rate of Photosynthesis Lab (HTML5)</v>
      </c>
      <c r="D83" s="7" t="str">
        <f ca="1">IFERROR(__xludf.DUMMYFUNCTION("""COMPUTED_VALUE"""),"No task description")</f>
        <v>No task description</v>
      </c>
      <c r="E83"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83" s="7"/>
      <c r="G83" s="8">
        <v>0</v>
      </c>
      <c r="H83" s="8">
        <v>1</v>
      </c>
      <c r="I83" s="8">
        <v>0</v>
      </c>
      <c r="J83" s="8">
        <v>0</v>
      </c>
      <c r="K83" s="9">
        <v>1</v>
      </c>
      <c r="L83" s="9">
        <v>0</v>
      </c>
      <c r="M83" s="9">
        <v>0</v>
      </c>
      <c r="N83" s="9">
        <v>0</v>
      </c>
      <c r="O83" s="10">
        <v>0</v>
      </c>
      <c r="P83" s="10">
        <v>0</v>
      </c>
      <c r="Q83" s="10">
        <v>1</v>
      </c>
      <c r="R83" s="10">
        <v>0</v>
      </c>
      <c r="S83" s="10">
        <v>0</v>
      </c>
    </row>
    <row r="84" spans="1:19" ht="263" customHeight="1" x14ac:dyDescent="0.2">
      <c r="A84" s="6" t="str">
        <f ca="1">IFERROR(__xludf.DUMMYFUNCTION("""COMPUTED_VALUE"""),"How do light and temperature affect photosynthesis in plants? - Version A")</f>
        <v>How do light and temperature affect photosynthesis in plants? - Version A</v>
      </c>
      <c r="B84" s="6" t="str">
        <f ca="1">IFERROR(__xludf.DUMMYFUNCTION("""COMPUTED_VALUE"""),"Resource")</f>
        <v>Resource</v>
      </c>
      <c r="C84" s="6" t="str">
        <f ca="1">IFERROR(__xludf.DUMMYFUNCTION("""COMPUTED_VALUE"""),"Vaatluste selgitus 2.graasp")</f>
        <v>Vaatluste selgitus 2.graasp</v>
      </c>
      <c r="D84"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84" s="7" t="str">
        <f ca="1">IFERROR(__xludf.DUMMYFUNCTION("""COMPUTED_VALUE"""),"No artifact embedded")</f>
        <v>No artifact embedded</v>
      </c>
      <c r="F84" s="7"/>
      <c r="G84" s="8">
        <v>0</v>
      </c>
      <c r="H84" s="8">
        <v>0</v>
      </c>
      <c r="I84" s="8">
        <v>1</v>
      </c>
      <c r="J84" s="8">
        <v>0</v>
      </c>
      <c r="K84" s="9">
        <v>0</v>
      </c>
      <c r="L84" s="9">
        <v>1</v>
      </c>
      <c r="M84" s="9">
        <v>0</v>
      </c>
      <c r="N84" s="9">
        <v>0</v>
      </c>
      <c r="O84" s="10">
        <v>0</v>
      </c>
      <c r="P84" s="10">
        <v>0</v>
      </c>
      <c r="Q84" s="10">
        <v>1</v>
      </c>
      <c r="R84" s="10">
        <v>1</v>
      </c>
      <c r="S84" s="10">
        <v>0</v>
      </c>
    </row>
    <row r="85" spans="1:19" ht="384" customHeight="1" x14ac:dyDescent="0.2">
      <c r="A85" s="6" t="str">
        <f ca="1">IFERROR(__xludf.DUMMYFUNCTION("""COMPUTED_VALUE"""),"How do light and temperature affect photosynthesis in plants? - Version A")</f>
        <v>How do light and temperature affect photosynthesis in plants? - Version A</v>
      </c>
      <c r="B85" s="6" t="str">
        <f ca="1">IFERROR(__xludf.DUMMYFUNCTION("""COMPUTED_VALUE"""),"Application")</f>
        <v>Application</v>
      </c>
      <c r="C85" s="6" t="str">
        <f ca="1">IFERROR(__xludf.DUMMYFUNCTION("""COMPUTED_VALUE"""),"Observation Tool")</f>
        <v>Observation Tool</v>
      </c>
      <c r="D85" s="7" t="str">
        <f ca="1">IFERROR(__xludf.DUMMYFUNCTION("""COMPUTED_VALUE"""),"No task description")</f>
        <v>No task description</v>
      </c>
      <c r="E8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85" s="7"/>
      <c r="G85" s="8">
        <v>0</v>
      </c>
      <c r="H85" s="8">
        <v>0</v>
      </c>
      <c r="I85" s="8">
        <v>1</v>
      </c>
      <c r="J85" s="8">
        <v>0</v>
      </c>
      <c r="K85" s="9">
        <v>0</v>
      </c>
      <c r="L85" s="9">
        <v>1</v>
      </c>
      <c r="M85" s="9">
        <v>0</v>
      </c>
      <c r="N85" s="9">
        <v>0</v>
      </c>
      <c r="O85" s="10">
        <v>0</v>
      </c>
      <c r="P85" s="10">
        <v>0</v>
      </c>
      <c r="Q85" s="10">
        <v>1</v>
      </c>
      <c r="R85" s="10">
        <v>0</v>
      </c>
      <c r="S85" s="10">
        <v>0</v>
      </c>
    </row>
    <row r="86" spans="1:19" ht="169" customHeight="1" x14ac:dyDescent="0.2">
      <c r="A86" s="6" t="str">
        <f ca="1">IFERROR(__xludf.DUMMYFUNCTION("""COMPUTED_VALUE"""),"How do light and temperature affect photosynthesis in plants? - Version A")</f>
        <v>How do light and temperature affect photosynthesis in plants? - Version A</v>
      </c>
      <c r="B86" s="6" t="str">
        <f ca="1">IFERROR(__xludf.DUMMYFUNCTION("""COMPUTED_VALUE"""),"Resource")</f>
        <v>Resource</v>
      </c>
      <c r="C86" s="6" t="str">
        <f ca="1">IFERROR(__xludf.DUMMYFUNCTION("""COMPUTED_VALUE"""),"Vaatlused edasi.graasp")</f>
        <v>Vaatlused edasi.graasp</v>
      </c>
      <c r="D86"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86" s="7" t="str">
        <f ca="1">IFERROR(__xludf.DUMMYFUNCTION("""COMPUTED_VALUE"""),"No artifact embedded")</f>
        <v>No artifact embedded</v>
      </c>
      <c r="F86" s="7"/>
      <c r="G86" s="8">
        <v>0</v>
      </c>
      <c r="H86" s="8">
        <v>0</v>
      </c>
      <c r="I86" s="8">
        <v>0</v>
      </c>
      <c r="J86" s="8">
        <v>0</v>
      </c>
      <c r="K86" s="9">
        <v>0</v>
      </c>
      <c r="L86" s="9">
        <v>0</v>
      </c>
      <c r="M86" s="9">
        <v>0</v>
      </c>
      <c r="N86" s="9">
        <v>0</v>
      </c>
      <c r="O86" s="10">
        <v>0</v>
      </c>
      <c r="P86" s="10">
        <v>0</v>
      </c>
      <c r="Q86" s="10">
        <v>0</v>
      </c>
      <c r="R86" s="10">
        <v>0</v>
      </c>
      <c r="S86" s="10">
        <v>0</v>
      </c>
    </row>
    <row r="87" spans="1:19" ht="25" customHeight="1" x14ac:dyDescent="0.2">
      <c r="A87" s="6" t="str">
        <f ca="1">IFERROR(__xludf.DUMMYFUNCTION("""COMPUTED_VALUE"""),"How do light and temperature affect photosynthesis in plants? - Version A")</f>
        <v>How do light and temperature affect photosynthesis in plants? - Version A</v>
      </c>
      <c r="B87" s="6" t="str">
        <f ca="1">IFERROR(__xludf.DUMMYFUNCTION("""COMPUTED_VALUE"""),"Space")</f>
        <v>Space</v>
      </c>
      <c r="C87" s="6" t="str">
        <f ca="1">IFERROR(__xludf.DUMMYFUNCTION("""COMPUTED_VALUE"""),"Conclusion")</f>
        <v>Conclusion</v>
      </c>
      <c r="D87" s="7" t="str">
        <f ca="1">IFERROR(__xludf.DUMMYFUNCTION("""COMPUTED_VALUE"""),"No task description")</f>
        <v>No task description</v>
      </c>
      <c r="E87" s="7" t="str">
        <f ca="1">IFERROR(__xludf.DUMMYFUNCTION("""COMPUTED_VALUE"""),"No artifact embedded")</f>
        <v>No artifact embedded</v>
      </c>
      <c r="F87" s="7"/>
      <c r="G87" s="8">
        <v>0</v>
      </c>
      <c r="H87" s="8">
        <v>0</v>
      </c>
      <c r="I87" s="8">
        <v>0</v>
      </c>
      <c r="J87" s="8">
        <v>0</v>
      </c>
      <c r="K87" s="9">
        <v>0</v>
      </c>
      <c r="L87" s="9">
        <v>0</v>
      </c>
      <c r="M87" s="9">
        <v>0</v>
      </c>
      <c r="N87" s="9">
        <v>0</v>
      </c>
      <c r="O87" s="10">
        <v>0</v>
      </c>
      <c r="P87" s="10">
        <v>0</v>
      </c>
      <c r="Q87" s="10">
        <v>0</v>
      </c>
      <c r="R87" s="10">
        <v>0</v>
      </c>
      <c r="S87" s="10">
        <v>0</v>
      </c>
    </row>
    <row r="88" spans="1:19" ht="351" customHeight="1" x14ac:dyDescent="0.2">
      <c r="A88" s="6" t="str">
        <f ca="1">IFERROR(__xludf.DUMMYFUNCTION("""COMPUTED_VALUE"""),"How do light and temperature affect photosynthesis in plants? - Version A")</f>
        <v>How do light and temperature affect photosynthesis in plants? - Version A</v>
      </c>
      <c r="B88" s="6" t="str">
        <f ca="1">IFERROR(__xludf.DUMMYFUNCTION("""COMPUTED_VALUE"""),"Resource")</f>
        <v>Resource</v>
      </c>
      <c r="C88" s="6" t="str">
        <f ca="1">IFERROR(__xludf.DUMMYFUNCTION("""COMPUTED_VALUE"""),"tekst1.graasp")</f>
        <v>tekst1.graasp</v>
      </c>
      <c r="D88"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88" s="7" t="str">
        <f ca="1">IFERROR(__xludf.DUMMYFUNCTION("""COMPUTED_VALUE"""),"No artifact embedded")</f>
        <v>No artifact embedded</v>
      </c>
      <c r="F88" s="7"/>
      <c r="G88" s="8">
        <v>0</v>
      </c>
      <c r="H88" s="8">
        <v>0</v>
      </c>
      <c r="I88" s="8">
        <v>1</v>
      </c>
      <c r="J88" s="8">
        <v>0</v>
      </c>
      <c r="K88" s="9">
        <v>0</v>
      </c>
      <c r="L88" s="9">
        <v>1</v>
      </c>
      <c r="M88" s="9">
        <v>0</v>
      </c>
      <c r="N88" s="9">
        <v>0</v>
      </c>
      <c r="O88" s="10">
        <v>0</v>
      </c>
      <c r="P88" s="10">
        <v>0</v>
      </c>
      <c r="Q88" s="10">
        <v>0</v>
      </c>
      <c r="R88" s="10">
        <v>1</v>
      </c>
      <c r="S88" s="10">
        <v>0</v>
      </c>
    </row>
    <row r="89" spans="1:19" ht="409.5" customHeight="1" x14ac:dyDescent="0.2">
      <c r="A89" s="6" t="str">
        <f ca="1">IFERROR(__xludf.DUMMYFUNCTION("""COMPUTED_VALUE"""),"How do light and temperature affect photosynthesis in plants? - Version A")</f>
        <v>How do light and temperature affect photosynthesis in plants? - Version A</v>
      </c>
      <c r="B89" s="6" t="str">
        <f ca="1">IFERROR(__xludf.DUMMYFUNCTION("""COMPUTED_VALUE"""),"Application")</f>
        <v>Application</v>
      </c>
      <c r="C89" s="6" t="str">
        <f ca="1">IFERROR(__xludf.DUMMYFUNCTION("""COMPUTED_VALUE"""),"Conclusion Tool")</f>
        <v>Conclusion Tool</v>
      </c>
      <c r="D89" s="7" t="str">
        <f ca="1">IFERROR(__xludf.DUMMYFUNCTION("""COMPUTED_VALUE"""),"No task description")</f>
        <v>No task description</v>
      </c>
      <c r="E89"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89" s="7"/>
      <c r="G89" s="8">
        <v>0</v>
      </c>
      <c r="H89" s="8">
        <v>0</v>
      </c>
      <c r="I89" s="8">
        <v>1</v>
      </c>
      <c r="J89" s="8">
        <v>0</v>
      </c>
      <c r="K89" s="9">
        <v>0</v>
      </c>
      <c r="L89" s="9">
        <v>1</v>
      </c>
      <c r="M89" s="9">
        <v>0</v>
      </c>
      <c r="N89" s="9">
        <v>0</v>
      </c>
      <c r="O89" s="10">
        <v>0</v>
      </c>
      <c r="P89" s="10">
        <v>0</v>
      </c>
      <c r="Q89" s="10">
        <v>0</v>
      </c>
      <c r="R89" s="10">
        <v>1</v>
      </c>
      <c r="S89" s="10">
        <v>0</v>
      </c>
    </row>
    <row r="90" spans="1:19" ht="145" customHeight="1" x14ac:dyDescent="0.2">
      <c r="A90" s="6" t="str">
        <f ca="1">IFERROR(__xludf.DUMMYFUNCTION("""COMPUTED_VALUE"""),"How do light and temperature affect photosynthesis in plants? - Version A")</f>
        <v>How do light and temperature affect photosynthesis in plants? - Version A</v>
      </c>
      <c r="B90" s="6" t="str">
        <f ca="1">IFERROR(__xludf.DUMMYFUNCTION("""COMPUTED_VALUE"""),"Resource")</f>
        <v>Resource</v>
      </c>
      <c r="C90" s="6" t="str">
        <f ca="1">IFERROR(__xludf.DUMMYFUNCTION("""COMPUTED_VALUE"""),"tekst2.graasp")</f>
        <v>tekst2.graasp</v>
      </c>
      <c r="D90"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90" s="7" t="str">
        <f ca="1">IFERROR(__xludf.DUMMYFUNCTION("""COMPUTED_VALUE"""),"No artifact embedded")</f>
        <v>No artifact embedded</v>
      </c>
      <c r="F90" s="7"/>
      <c r="G90" s="8">
        <v>0</v>
      </c>
      <c r="H90" s="8">
        <v>0</v>
      </c>
      <c r="I90" s="8">
        <v>0</v>
      </c>
      <c r="J90" s="8">
        <v>0</v>
      </c>
      <c r="K90" s="9">
        <v>0</v>
      </c>
      <c r="L90" s="9">
        <v>0</v>
      </c>
      <c r="M90" s="9">
        <v>0</v>
      </c>
      <c r="N90" s="9">
        <v>0</v>
      </c>
      <c r="O90" s="10">
        <v>0</v>
      </c>
      <c r="P90" s="10">
        <v>0</v>
      </c>
      <c r="Q90" s="10">
        <v>0</v>
      </c>
      <c r="R90" s="10">
        <v>0</v>
      </c>
      <c r="S90" s="1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90"/>
  <sheetViews>
    <sheetView tabSelected="1" workbookViewId="0">
      <selection activeCell="G3" sqref="G3"/>
    </sheetView>
  </sheetViews>
  <sheetFormatPr baseColWidth="10" defaultRowHeight="16" x14ac:dyDescent="0.2"/>
  <cols>
    <col min="1" max="1" width="42.1640625" customWidth="1"/>
  </cols>
  <sheetData>
    <row r="1" spans="1:19" ht="83" customHeight="1"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25" customHeight="1"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c r="G2" s="8" t="s">
        <v>43</v>
      </c>
      <c r="H2" s="8" t="s">
        <v>44</v>
      </c>
      <c r="I2" s="8" t="s">
        <v>44</v>
      </c>
      <c r="J2" s="8" t="s">
        <v>44</v>
      </c>
      <c r="K2" s="9" t="s">
        <v>44</v>
      </c>
      <c r="L2" s="9" t="s">
        <v>44</v>
      </c>
      <c r="M2" s="9" t="s">
        <v>44</v>
      </c>
      <c r="N2" s="9" t="s">
        <v>44</v>
      </c>
      <c r="O2" s="10" t="s">
        <v>44</v>
      </c>
      <c r="P2" s="10" t="s">
        <v>44</v>
      </c>
      <c r="Q2" s="10" t="s">
        <v>44</v>
      </c>
      <c r="R2" s="10" t="s">
        <v>44</v>
      </c>
      <c r="S2" s="10" t="s">
        <v>44</v>
      </c>
    </row>
    <row r="3" spans="1:19" ht="274" customHeight="1"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c r="G3" s="8" t="s">
        <v>44</v>
      </c>
      <c r="H3" s="8" t="s">
        <v>44</v>
      </c>
      <c r="I3" s="8" t="s">
        <v>44</v>
      </c>
      <c r="J3" s="8" t="s">
        <v>44</v>
      </c>
      <c r="K3" s="9" t="s">
        <v>43</v>
      </c>
      <c r="L3" s="9" t="s">
        <v>44</v>
      </c>
      <c r="M3" s="9" t="s">
        <v>44</v>
      </c>
      <c r="N3" s="9" t="s">
        <v>44</v>
      </c>
      <c r="O3" s="10" t="s">
        <v>43</v>
      </c>
      <c r="P3" s="10" t="s">
        <v>43</v>
      </c>
      <c r="Q3" s="10" t="s">
        <v>43</v>
      </c>
      <c r="R3" s="10" t="s">
        <v>44</v>
      </c>
      <c r="S3" s="10" t="s">
        <v>44</v>
      </c>
    </row>
    <row r="4" spans="1:19" ht="109" customHeight="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c r="G4" s="8" t="s">
        <v>43</v>
      </c>
      <c r="H4" s="8" t="s">
        <v>44</v>
      </c>
      <c r="I4" s="8" t="s">
        <v>44</v>
      </c>
      <c r="J4" s="8" t="s">
        <v>44</v>
      </c>
      <c r="K4" s="9" t="s">
        <v>44</v>
      </c>
      <c r="L4" s="9" t="s">
        <v>44</v>
      </c>
      <c r="M4" s="9" t="s">
        <v>44</v>
      </c>
      <c r="N4" s="9" t="s">
        <v>44</v>
      </c>
      <c r="O4" s="10" t="s">
        <v>44</v>
      </c>
      <c r="P4" s="10" t="s">
        <v>44</v>
      </c>
      <c r="Q4" s="10" t="s">
        <v>44</v>
      </c>
      <c r="R4" s="10" t="s">
        <v>44</v>
      </c>
      <c r="S4" s="10" t="s">
        <v>44</v>
      </c>
    </row>
    <row r="5" spans="1:19" ht="318" customHeight="1"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t="s">
        <v>45</v>
      </c>
      <c r="G5" s="8" t="s">
        <v>44</v>
      </c>
      <c r="H5" s="8" t="s">
        <v>43</v>
      </c>
      <c r="I5" s="8" t="s">
        <v>43</v>
      </c>
      <c r="J5" s="8" t="s">
        <v>43</v>
      </c>
      <c r="K5" s="9" t="s">
        <v>43</v>
      </c>
      <c r="L5" s="9" t="s">
        <v>43</v>
      </c>
      <c r="M5" s="9" t="s">
        <v>43</v>
      </c>
      <c r="N5" s="9" t="s">
        <v>43</v>
      </c>
      <c r="O5" s="10" t="s">
        <v>44</v>
      </c>
      <c r="P5" s="10" t="s">
        <v>44</v>
      </c>
      <c r="Q5" s="10" t="s">
        <v>44</v>
      </c>
      <c r="R5" s="10" t="s">
        <v>44</v>
      </c>
      <c r="S5" s="10" t="s">
        <v>43</v>
      </c>
    </row>
    <row r="6" spans="1:19" ht="73" customHeight="1"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t="s">
        <v>46</v>
      </c>
      <c r="G6" s="8" t="s">
        <v>44</v>
      </c>
      <c r="H6" s="8" t="s">
        <v>44</v>
      </c>
      <c r="I6" s="8" t="s">
        <v>44</v>
      </c>
      <c r="J6" s="8" t="s">
        <v>43</v>
      </c>
      <c r="K6" s="9" t="s">
        <v>44</v>
      </c>
      <c r="L6" s="9" t="s">
        <v>44</v>
      </c>
      <c r="M6" s="9" t="s">
        <v>44</v>
      </c>
      <c r="N6" s="9" t="s">
        <v>44</v>
      </c>
      <c r="O6" s="10" t="s">
        <v>44</v>
      </c>
      <c r="P6" s="10" t="s">
        <v>44</v>
      </c>
      <c r="Q6" s="10" t="s">
        <v>44</v>
      </c>
      <c r="R6" s="10" t="s">
        <v>44</v>
      </c>
      <c r="S6" s="10" t="s">
        <v>43</v>
      </c>
    </row>
    <row r="7" spans="1:19" ht="37" customHeight="1"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t="s">
        <v>47</v>
      </c>
      <c r="G7" s="8" t="s">
        <v>43</v>
      </c>
      <c r="H7" s="8" t="s">
        <v>44</v>
      </c>
      <c r="I7" s="8" t="s">
        <v>44</v>
      </c>
      <c r="J7" s="8" t="s">
        <v>44</v>
      </c>
      <c r="K7" s="9" t="s">
        <v>43</v>
      </c>
      <c r="L7" s="9" t="s">
        <v>44</v>
      </c>
      <c r="M7" s="9" t="s">
        <v>44</v>
      </c>
      <c r="N7" s="9" t="s">
        <v>44</v>
      </c>
      <c r="O7" s="10" t="s">
        <v>44</v>
      </c>
      <c r="P7" s="10" t="s">
        <v>44</v>
      </c>
      <c r="Q7" s="10" t="s">
        <v>44</v>
      </c>
      <c r="R7" s="10" t="s">
        <v>44</v>
      </c>
      <c r="S7" s="10" t="s">
        <v>44</v>
      </c>
    </row>
    <row r="8" spans="1:19" ht="109" customHeight="1"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t="s">
        <v>48</v>
      </c>
      <c r="G8" s="8" t="s">
        <v>43</v>
      </c>
      <c r="H8" s="8" t="s">
        <v>44</v>
      </c>
      <c r="I8" s="8" t="s">
        <v>44</v>
      </c>
      <c r="J8" s="8" t="s">
        <v>44</v>
      </c>
      <c r="K8" s="9" t="s">
        <v>44</v>
      </c>
      <c r="L8" s="9" t="s">
        <v>44</v>
      </c>
      <c r="M8" s="9" t="s">
        <v>44</v>
      </c>
      <c r="N8" s="9" t="s">
        <v>44</v>
      </c>
      <c r="O8" s="10" t="s">
        <v>44</v>
      </c>
      <c r="P8" s="10" t="s">
        <v>44</v>
      </c>
      <c r="Q8" s="10" t="s">
        <v>44</v>
      </c>
      <c r="R8" s="10" t="s">
        <v>44</v>
      </c>
      <c r="S8" s="10" t="s">
        <v>44</v>
      </c>
    </row>
    <row r="9" spans="1:19" ht="318" customHeight="1"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t="s">
        <v>49</v>
      </c>
      <c r="G9" s="8" t="s">
        <v>44</v>
      </c>
      <c r="H9" s="8" t="s">
        <v>43</v>
      </c>
      <c r="I9" s="8" t="s">
        <v>43</v>
      </c>
      <c r="J9" s="8" t="s">
        <v>43</v>
      </c>
      <c r="K9" s="9" t="s">
        <v>43</v>
      </c>
      <c r="L9" s="9" t="s">
        <v>44</v>
      </c>
      <c r="M9" s="9" t="s">
        <v>43</v>
      </c>
      <c r="N9" s="9" t="s">
        <v>43</v>
      </c>
      <c r="O9" s="10" t="s">
        <v>44</v>
      </c>
      <c r="P9" s="10" t="s">
        <v>44</v>
      </c>
      <c r="Q9" s="10" t="s">
        <v>44</v>
      </c>
      <c r="R9" s="10" t="s">
        <v>44</v>
      </c>
      <c r="S9" s="10" t="s">
        <v>44</v>
      </c>
    </row>
    <row r="10" spans="1:19" ht="73" customHeight="1"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t="s">
        <v>50</v>
      </c>
      <c r="G10" s="8" t="s">
        <v>44</v>
      </c>
      <c r="H10" s="8" t="s">
        <v>44</v>
      </c>
      <c r="I10" s="8" t="s">
        <v>44</v>
      </c>
      <c r="J10" s="8" t="s">
        <v>43</v>
      </c>
      <c r="K10" s="9" t="s">
        <v>44</v>
      </c>
      <c r="L10" s="9" t="s">
        <v>44</v>
      </c>
      <c r="M10" s="9" t="s">
        <v>44</v>
      </c>
      <c r="N10" s="9" t="s">
        <v>44</v>
      </c>
      <c r="O10" s="10" t="s">
        <v>44</v>
      </c>
      <c r="P10" s="10" t="s">
        <v>44</v>
      </c>
      <c r="Q10" s="10" t="s">
        <v>44</v>
      </c>
      <c r="R10" s="10" t="s">
        <v>44</v>
      </c>
      <c r="S10" s="10" t="s">
        <v>43</v>
      </c>
    </row>
    <row r="11" spans="1:19" ht="25" customHeight="1"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t="s">
        <v>51</v>
      </c>
      <c r="G11" s="8" t="s">
        <v>43</v>
      </c>
      <c r="H11" s="8" t="s">
        <v>44</v>
      </c>
      <c r="I11" s="8" t="s">
        <v>44</v>
      </c>
      <c r="J11" s="8" t="s">
        <v>44</v>
      </c>
      <c r="K11" s="9" t="s">
        <v>43</v>
      </c>
      <c r="L11" s="9" t="s">
        <v>44</v>
      </c>
      <c r="M11" s="9" t="s">
        <v>44</v>
      </c>
      <c r="N11" s="9" t="s">
        <v>44</v>
      </c>
      <c r="O11" s="10" t="s">
        <v>44</v>
      </c>
      <c r="P11" s="10" t="s">
        <v>44</v>
      </c>
      <c r="Q11" s="10" t="s">
        <v>44</v>
      </c>
      <c r="R11" s="10" t="s">
        <v>44</v>
      </c>
      <c r="S11" s="10" t="s">
        <v>44</v>
      </c>
    </row>
    <row r="12" spans="1:19" ht="229" customHeight="1"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t="s">
        <v>52</v>
      </c>
      <c r="G12" s="8" t="s">
        <v>43</v>
      </c>
      <c r="H12" s="8" t="s">
        <v>44</v>
      </c>
      <c r="I12" s="8" t="s">
        <v>44</v>
      </c>
      <c r="J12" s="8" t="s">
        <v>43</v>
      </c>
      <c r="K12" s="9" t="s">
        <v>43</v>
      </c>
      <c r="L12" s="9" t="s">
        <v>44</v>
      </c>
      <c r="M12" s="9" t="s">
        <v>44</v>
      </c>
      <c r="N12" s="9" t="s">
        <v>44</v>
      </c>
      <c r="O12" s="10" t="s">
        <v>44</v>
      </c>
      <c r="P12" s="10" t="s">
        <v>44</v>
      </c>
      <c r="Q12" s="10" t="s">
        <v>44</v>
      </c>
      <c r="R12" s="10" t="s">
        <v>44</v>
      </c>
      <c r="S12" s="10" t="s">
        <v>44</v>
      </c>
    </row>
    <row r="13" spans="1:19" ht="121" customHeight="1"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t="s">
        <v>53</v>
      </c>
      <c r="G13" s="8" t="s">
        <v>44</v>
      </c>
      <c r="H13" s="8" t="s">
        <v>43</v>
      </c>
      <c r="I13" s="8" t="s">
        <v>43</v>
      </c>
      <c r="J13" s="8" t="s">
        <v>43</v>
      </c>
      <c r="K13" s="9" t="s">
        <v>43</v>
      </c>
      <c r="L13" s="9" t="s">
        <v>44</v>
      </c>
      <c r="M13" s="9" t="s">
        <v>44</v>
      </c>
      <c r="N13" s="9" t="s">
        <v>44</v>
      </c>
      <c r="O13" s="10" t="s">
        <v>43</v>
      </c>
      <c r="P13" s="10" t="s">
        <v>44</v>
      </c>
      <c r="Q13" s="10" t="s">
        <v>43</v>
      </c>
      <c r="R13" s="10" t="s">
        <v>44</v>
      </c>
      <c r="S13" s="10" t="s">
        <v>44</v>
      </c>
    </row>
    <row r="14" spans="1:19" ht="49" customHeight="1"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t="s">
        <v>54</v>
      </c>
      <c r="G14" s="8" t="s">
        <v>43</v>
      </c>
      <c r="H14" s="8" t="s">
        <v>44</v>
      </c>
      <c r="I14" s="8" t="s">
        <v>44</v>
      </c>
      <c r="J14" s="8" t="s">
        <v>44</v>
      </c>
      <c r="K14" s="9" t="s">
        <v>43</v>
      </c>
      <c r="L14" s="9" t="s">
        <v>44</v>
      </c>
      <c r="M14" s="9" t="s">
        <v>44</v>
      </c>
      <c r="N14" s="9" t="s">
        <v>44</v>
      </c>
      <c r="O14" s="10" t="s">
        <v>44</v>
      </c>
      <c r="P14" s="10" t="s">
        <v>44</v>
      </c>
      <c r="Q14" s="10" t="s">
        <v>44</v>
      </c>
      <c r="R14" s="10" t="s">
        <v>44</v>
      </c>
      <c r="S14" s="10" t="s">
        <v>44</v>
      </c>
    </row>
    <row r="15" spans="1:19" ht="25" customHeight="1"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t="s">
        <v>55</v>
      </c>
      <c r="G15" s="8" t="s">
        <v>43</v>
      </c>
      <c r="H15" s="8" t="s">
        <v>44</v>
      </c>
      <c r="I15" s="8" t="s">
        <v>44</v>
      </c>
      <c r="J15" s="8" t="s">
        <v>44</v>
      </c>
      <c r="K15" s="9" t="s">
        <v>44</v>
      </c>
      <c r="L15" s="9" t="s">
        <v>44</v>
      </c>
      <c r="M15" s="9" t="s">
        <v>44</v>
      </c>
      <c r="N15" s="9" t="s">
        <v>44</v>
      </c>
      <c r="O15" s="10" t="s">
        <v>44</v>
      </c>
      <c r="P15" s="10" t="s">
        <v>44</v>
      </c>
      <c r="Q15" s="10" t="s">
        <v>44</v>
      </c>
      <c r="R15" s="10" t="s">
        <v>44</v>
      </c>
      <c r="S15" s="10" t="s">
        <v>44</v>
      </c>
    </row>
    <row r="16" spans="1:19" ht="409.5" customHeight="1"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t="s">
        <v>56</v>
      </c>
      <c r="G16" s="8" t="s">
        <v>44</v>
      </c>
      <c r="H16" s="8" t="s">
        <v>43</v>
      </c>
      <c r="I16" s="8" t="s">
        <v>43</v>
      </c>
      <c r="J16" s="8" t="s">
        <v>43</v>
      </c>
      <c r="K16" s="9" t="s">
        <v>43</v>
      </c>
      <c r="L16" s="9" t="s">
        <v>44</v>
      </c>
      <c r="M16" s="9" t="s">
        <v>43</v>
      </c>
      <c r="N16" s="9" t="s">
        <v>43</v>
      </c>
      <c r="O16" s="10" t="s">
        <v>44</v>
      </c>
      <c r="P16" s="10" t="s">
        <v>43</v>
      </c>
      <c r="Q16" s="10" t="s">
        <v>43</v>
      </c>
      <c r="R16" s="10" t="s">
        <v>44</v>
      </c>
      <c r="S16" s="10" t="s">
        <v>44</v>
      </c>
    </row>
    <row r="17" spans="1:19" ht="85" customHeight="1"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t="s">
        <v>57</v>
      </c>
      <c r="G17" s="8" t="s">
        <v>44</v>
      </c>
      <c r="H17" s="8" t="s">
        <v>44</v>
      </c>
      <c r="I17" s="8" t="s">
        <v>44</v>
      </c>
      <c r="J17" s="8" t="s">
        <v>44</v>
      </c>
      <c r="K17" s="9" t="s">
        <v>43</v>
      </c>
      <c r="L17" s="9" t="s">
        <v>44</v>
      </c>
      <c r="M17" s="9" t="s">
        <v>44</v>
      </c>
      <c r="N17" s="9" t="s">
        <v>44</v>
      </c>
      <c r="O17" s="10" t="s">
        <v>43</v>
      </c>
      <c r="P17" s="10" t="s">
        <v>43</v>
      </c>
      <c r="Q17" s="10" t="s">
        <v>43</v>
      </c>
      <c r="R17" s="10" t="s">
        <v>44</v>
      </c>
      <c r="S17" s="10" t="s">
        <v>44</v>
      </c>
    </row>
    <row r="18" spans="1:19" ht="318" customHeight="1"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t="s">
        <v>58</v>
      </c>
      <c r="G18" s="8" t="s">
        <v>44</v>
      </c>
      <c r="H18" s="8" t="s">
        <v>43</v>
      </c>
      <c r="I18" s="8" t="s">
        <v>43</v>
      </c>
      <c r="J18" s="8" t="s">
        <v>43</v>
      </c>
      <c r="K18" s="9" t="s">
        <v>43</v>
      </c>
      <c r="L18" s="9" t="s">
        <v>43</v>
      </c>
      <c r="M18" s="9" t="s">
        <v>43</v>
      </c>
      <c r="N18" s="9" t="s">
        <v>43</v>
      </c>
      <c r="O18" s="10" t="s">
        <v>44</v>
      </c>
      <c r="P18" s="10" t="s">
        <v>44</v>
      </c>
      <c r="Q18" s="10" t="s">
        <v>44</v>
      </c>
      <c r="R18" s="10" t="s">
        <v>44</v>
      </c>
      <c r="S18" s="10" t="s">
        <v>44</v>
      </c>
    </row>
    <row r="19" spans="1:19" ht="121" customHeight="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t="s">
        <v>59</v>
      </c>
      <c r="G19" s="8" t="s">
        <v>44</v>
      </c>
      <c r="H19" s="8" t="s">
        <v>44</v>
      </c>
      <c r="I19" s="8" t="s">
        <v>44</v>
      </c>
      <c r="J19" s="8" t="s">
        <v>44</v>
      </c>
      <c r="K19" s="9" t="s">
        <v>43</v>
      </c>
      <c r="L19" s="9" t="s">
        <v>44</v>
      </c>
      <c r="M19" s="9" t="s">
        <v>44</v>
      </c>
      <c r="N19" s="9" t="s">
        <v>44</v>
      </c>
      <c r="O19" s="10" t="s">
        <v>43</v>
      </c>
      <c r="P19" s="10" t="s">
        <v>43</v>
      </c>
      <c r="Q19" s="10" t="s">
        <v>43</v>
      </c>
      <c r="R19" s="10" t="s">
        <v>44</v>
      </c>
      <c r="S19" s="10" t="s">
        <v>43</v>
      </c>
    </row>
    <row r="20" spans="1:19" ht="318" customHeight="1"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t="s">
        <v>60</v>
      </c>
      <c r="G20" s="8" t="s">
        <v>44</v>
      </c>
      <c r="H20" s="8" t="s">
        <v>43</v>
      </c>
      <c r="I20" s="8" t="s">
        <v>43</v>
      </c>
      <c r="J20" s="8" t="s">
        <v>43</v>
      </c>
      <c r="K20" s="9" t="s">
        <v>44</v>
      </c>
      <c r="L20" s="9" t="s">
        <v>44</v>
      </c>
      <c r="M20" s="9" t="s">
        <v>43</v>
      </c>
      <c r="N20" s="9" t="s">
        <v>43</v>
      </c>
      <c r="O20" s="10" t="s">
        <v>44</v>
      </c>
      <c r="P20" s="10" t="s">
        <v>44</v>
      </c>
      <c r="Q20" s="10" t="s">
        <v>44</v>
      </c>
      <c r="R20" s="10" t="s">
        <v>44</v>
      </c>
      <c r="S20" s="10" t="s">
        <v>43</v>
      </c>
    </row>
    <row r="21" spans="1:19" ht="85" customHeight="1"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t="s">
        <v>61</v>
      </c>
      <c r="G21" s="8" t="s">
        <v>44</v>
      </c>
      <c r="H21" s="8" t="s">
        <v>44</v>
      </c>
      <c r="I21" s="8" t="s">
        <v>44</v>
      </c>
      <c r="J21" s="8" t="s">
        <v>44</v>
      </c>
      <c r="K21" s="9" t="s">
        <v>43</v>
      </c>
      <c r="L21" s="9" t="s">
        <v>44</v>
      </c>
      <c r="M21" s="9" t="s">
        <v>44</v>
      </c>
      <c r="N21" s="9" t="s">
        <v>44</v>
      </c>
      <c r="O21" s="10" t="s">
        <v>43</v>
      </c>
      <c r="P21" s="10" t="s">
        <v>43</v>
      </c>
      <c r="Q21" s="10" t="s">
        <v>43</v>
      </c>
      <c r="R21" s="10" t="s">
        <v>44</v>
      </c>
      <c r="S21" s="10" t="s">
        <v>44</v>
      </c>
    </row>
    <row r="22" spans="1:19" ht="318" customHeight="1"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t="s">
        <v>62</v>
      </c>
      <c r="G22" s="8" t="s">
        <v>44</v>
      </c>
      <c r="H22" s="8" t="s">
        <v>43</v>
      </c>
      <c r="I22" s="8" t="s">
        <v>43</v>
      </c>
      <c r="J22" s="8" t="s">
        <v>43</v>
      </c>
      <c r="K22" s="9" t="s">
        <v>44</v>
      </c>
      <c r="L22" s="9" t="s">
        <v>43</v>
      </c>
      <c r="M22" s="9" t="s">
        <v>43</v>
      </c>
      <c r="N22" s="9" t="s">
        <v>43</v>
      </c>
      <c r="O22" s="10" t="s">
        <v>44</v>
      </c>
      <c r="P22" s="10" t="s">
        <v>44</v>
      </c>
      <c r="Q22" s="10" t="s">
        <v>44</v>
      </c>
      <c r="R22" s="10" t="s">
        <v>44</v>
      </c>
      <c r="S22" s="10" t="s">
        <v>43</v>
      </c>
    </row>
    <row r="23" spans="1:19" ht="37" customHeight="1"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t="s">
        <v>63</v>
      </c>
      <c r="G23" s="8" t="s">
        <v>43</v>
      </c>
      <c r="H23" s="8" t="s">
        <v>44</v>
      </c>
      <c r="I23" s="8" t="s">
        <v>44</v>
      </c>
      <c r="J23" s="8" t="s">
        <v>44</v>
      </c>
      <c r="K23" s="9" t="s">
        <v>43</v>
      </c>
      <c r="L23" s="9" t="s">
        <v>44</v>
      </c>
      <c r="M23" s="9" t="s">
        <v>44</v>
      </c>
      <c r="N23" s="9" t="s">
        <v>44</v>
      </c>
      <c r="O23" s="10" t="s">
        <v>44</v>
      </c>
      <c r="P23" s="10" t="s">
        <v>44</v>
      </c>
      <c r="Q23" s="10" t="s">
        <v>44</v>
      </c>
      <c r="R23" s="10" t="s">
        <v>44</v>
      </c>
      <c r="S23" s="10" t="s">
        <v>44</v>
      </c>
    </row>
    <row r="24" spans="1:19" ht="25" customHeight="1"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t="s">
        <v>64</v>
      </c>
      <c r="G24" s="8" t="s">
        <v>43</v>
      </c>
      <c r="H24" s="8" t="s">
        <v>44</v>
      </c>
      <c r="I24" s="8" t="s">
        <v>44</v>
      </c>
      <c r="J24" s="8" t="s">
        <v>44</v>
      </c>
      <c r="K24" s="9" t="s">
        <v>44</v>
      </c>
      <c r="L24" s="9" t="s">
        <v>44</v>
      </c>
      <c r="M24" s="9" t="s">
        <v>44</v>
      </c>
      <c r="N24" s="9" t="s">
        <v>44</v>
      </c>
      <c r="O24" s="10" t="s">
        <v>44</v>
      </c>
      <c r="P24" s="10" t="s">
        <v>44</v>
      </c>
      <c r="Q24" s="10" t="s">
        <v>44</v>
      </c>
      <c r="R24" s="10" t="s">
        <v>44</v>
      </c>
      <c r="S24" s="10" t="s">
        <v>44</v>
      </c>
    </row>
    <row r="25" spans="1:19" ht="409.5" customHeight="1"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t="s">
        <v>65</v>
      </c>
      <c r="G25" s="8" t="s">
        <v>43</v>
      </c>
      <c r="H25" s="8" t="s">
        <v>44</v>
      </c>
      <c r="I25" s="8" t="s">
        <v>44</v>
      </c>
      <c r="J25" s="8" t="s">
        <v>44</v>
      </c>
      <c r="K25" s="9" t="s">
        <v>44</v>
      </c>
      <c r="L25" s="9" t="s">
        <v>44</v>
      </c>
      <c r="M25" s="9" t="s">
        <v>44</v>
      </c>
      <c r="N25" s="9" t="s">
        <v>44</v>
      </c>
      <c r="O25" s="10" t="s">
        <v>44</v>
      </c>
      <c r="P25" s="10" t="s">
        <v>44</v>
      </c>
      <c r="Q25" s="10" t="s">
        <v>44</v>
      </c>
      <c r="R25" s="10" t="s">
        <v>44</v>
      </c>
      <c r="S25" s="10" t="s">
        <v>44</v>
      </c>
    </row>
    <row r="26" spans="1:19" ht="37" customHeight="1"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t="s">
        <v>66</v>
      </c>
      <c r="G26" s="8" t="s">
        <v>43</v>
      </c>
      <c r="H26" s="8" t="s">
        <v>44</v>
      </c>
      <c r="I26" s="8" t="s">
        <v>44</v>
      </c>
      <c r="J26" s="8" t="s">
        <v>44</v>
      </c>
      <c r="K26" s="9" t="s">
        <v>43</v>
      </c>
      <c r="L26" s="9" t="s">
        <v>44</v>
      </c>
      <c r="M26" s="9" t="s">
        <v>44</v>
      </c>
      <c r="N26" s="9" t="s">
        <v>44</v>
      </c>
      <c r="O26" s="10" t="s">
        <v>44</v>
      </c>
      <c r="P26" s="10" t="s">
        <v>44</v>
      </c>
      <c r="Q26" s="10" t="s">
        <v>44</v>
      </c>
      <c r="R26" s="10" t="s">
        <v>44</v>
      </c>
      <c r="S26" s="10" t="s">
        <v>44</v>
      </c>
    </row>
    <row r="27" spans="1:19" ht="25" customHeight="1"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t="s">
        <v>67</v>
      </c>
      <c r="G27" s="8" t="s">
        <v>43</v>
      </c>
      <c r="H27" s="8" t="s">
        <v>44</v>
      </c>
      <c r="I27" s="8" t="s">
        <v>44</v>
      </c>
      <c r="J27" s="8" t="s">
        <v>44</v>
      </c>
      <c r="K27" s="9" t="s">
        <v>44</v>
      </c>
      <c r="L27" s="9" t="s">
        <v>44</v>
      </c>
      <c r="M27" s="9" t="s">
        <v>44</v>
      </c>
      <c r="N27" s="9" t="s">
        <v>44</v>
      </c>
      <c r="O27" s="10" t="s">
        <v>44</v>
      </c>
      <c r="P27" s="10" t="s">
        <v>44</v>
      </c>
      <c r="Q27" s="10" t="s">
        <v>44</v>
      </c>
      <c r="R27" s="10" t="s">
        <v>44</v>
      </c>
      <c r="S27" s="10" t="s">
        <v>44</v>
      </c>
    </row>
    <row r="28" spans="1:19" ht="274" customHeight="1"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t="s">
        <v>68</v>
      </c>
      <c r="G28" s="8" t="s">
        <v>44</v>
      </c>
      <c r="H28" s="8" t="s">
        <v>43</v>
      </c>
      <c r="I28" s="8" t="s">
        <v>44</v>
      </c>
      <c r="J28" s="8" t="s">
        <v>43</v>
      </c>
      <c r="K28" s="9" t="s">
        <v>43</v>
      </c>
      <c r="L28" s="9" t="s">
        <v>43</v>
      </c>
      <c r="M28" s="9" t="s">
        <v>44</v>
      </c>
      <c r="N28" s="9" t="s">
        <v>44</v>
      </c>
      <c r="O28" s="10" t="s">
        <v>44</v>
      </c>
      <c r="P28" s="10" t="s">
        <v>44</v>
      </c>
      <c r="Q28" s="10" t="s">
        <v>44</v>
      </c>
      <c r="R28" s="10" t="s">
        <v>44</v>
      </c>
      <c r="S28" s="10" t="s">
        <v>44</v>
      </c>
    </row>
    <row r="29" spans="1:19" ht="37" customHeight="1"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t="s">
        <v>69</v>
      </c>
      <c r="G29" s="8" t="s">
        <v>43</v>
      </c>
      <c r="H29" s="8" t="s">
        <v>44</v>
      </c>
      <c r="I29" s="8" t="s">
        <v>44</v>
      </c>
      <c r="J29" s="8" t="s">
        <v>44</v>
      </c>
      <c r="K29" s="9" t="s">
        <v>43</v>
      </c>
      <c r="L29" s="9" t="s">
        <v>44</v>
      </c>
      <c r="M29" s="9" t="s">
        <v>44</v>
      </c>
      <c r="N29" s="9" t="s">
        <v>44</v>
      </c>
      <c r="O29" s="10" t="s">
        <v>44</v>
      </c>
      <c r="P29" s="10" t="s">
        <v>44</v>
      </c>
      <c r="Q29" s="10" t="s">
        <v>44</v>
      </c>
      <c r="R29" s="10" t="s">
        <v>44</v>
      </c>
      <c r="S29" s="10" t="s">
        <v>44</v>
      </c>
    </row>
    <row r="30" spans="1:19" ht="318" customHeight="1"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t="s">
        <v>70</v>
      </c>
      <c r="G30" s="8" t="s">
        <v>44</v>
      </c>
      <c r="H30" s="8" t="s">
        <v>43</v>
      </c>
      <c r="I30" s="8" t="s">
        <v>43</v>
      </c>
      <c r="J30" s="8" t="s">
        <v>43</v>
      </c>
      <c r="K30" s="9" t="s">
        <v>44</v>
      </c>
      <c r="L30" s="9" t="s">
        <v>44</v>
      </c>
      <c r="M30" s="9" t="s">
        <v>43</v>
      </c>
      <c r="N30" s="9" t="s">
        <v>43</v>
      </c>
      <c r="O30" s="10" t="s">
        <v>44</v>
      </c>
      <c r="P30" s="10" t="s">
        <v>44</v>
      </c>
      <c r="Q30" s="10" t="s">
        <v>44</v>
      </c>
      <c r="R30" s="10" t="s">
        <v>44</v>
      </c>
      <c r="S30" s="10" t="s">
        <v>44</v>
      </c>
    </row>
    <row r="31" spans="1:19" ht="73" customHeight="1"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t="s">
        <v>71</v>
      </c>
      <c r="G31" s="8" t="s">
        <v>44</v>
      </c>
      <c r="H31" s="8" t="s">
        <v>44</v>
      </c>
      <c r="I31" s="8" t="s">
        <v>44</v>
      </c>
      <c r="J31" s="8" t="s">
        <v>43</v>
      </c>
      <c r="K31" s="9" t="s">
        <v>44</v>
      </c>
      <c r="L31" s="9" t="s">
        <v>44</v>
      </c>
      <c r="M31" s="9" t="s">
        <v>44</v>
      </c>
      <c r="N31" s="9" t="s">
        <v>44</v>
      </c>
      <c r="O31" s="10" t="s">
        <v>44</v>
      </c>
      <c r="P31" s="10" t="s">
        <v>44</v>
      </c>
      <c r="Q31" s="10" t="s">
        <v>44</v>
      </c>
      <c r="R31" s="10" t="s">
        <v>44</v>
      </c>
      <c r="S31" s="10" t="s">
        <v>43</v>
      </c>
    </row>
    <row r="32" spans="1:19" ht="109" customHeight="1"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t="s">
        <v>72</v>
      </c>
      <c r="G32" s="8" t="s">
        <v>44</v>
      </c>
      <c r="H32" s="8" t="s">
        <v>44</v>
      </c>
      <c r="I32" s="8" t="s">
        <v>43</v>
      </c>
      <c r="J32" s="8" t="s">
        <v>44</v>
      </c>
      <c r="K32" s="9" t="s">
        <v>43</v>
      </c>
      <c r="L32" s="9" t="s">
        <v>43</v>
      </c>
      <c r="M32" s="9" t="s">
        <v>44</v>
      </c>
      <c r="N32" s="9" t="s">
        <v>44</v>
      </c>
      <c r="O32" s="10" t="s">
        <v>44</v>
      </c>
      <c r="P32" s="10" t="s">
        <v>44</v>
      </c>
      <c r="Q32" s="10" t="s">
        <v>44</v>
      </c>
      <c r="R32" s="10" t="s">
        <v>44</v>
      </c>
      <c r="S32" s="10" t="s">
        <v>44</v>
      </c>
    </row>
    <row r="33" spans="1:19" ht="318" customHeight="1"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t="s">
        <v>73</v>
      </c>
      <c r="G33" s="8" t="s">
        <v>44</v>
      </c>
      <c r="H33" s="8" t="s">
        <v>43</v>
      </c>
      <c r="I33" s="8" t="s">
        <v>43</v>
      </c>
      <c r="J33" s="8" t="s">
        <v>43</v>
      </c>
      <c r="K33" s="9" t="s">
        <v>44</v>
      </c>
      <c r="L33" s="9" t="s">
        <v>43</v>
      </c>
      <c r="M33" s="9" t="s">
        <v>43</v>
      </c>
      <c r="N33" s="9" t="s">
        <v>43</v>
      </c>
      <c r="O33" s="10" t="s">
        <v>44</v>
      </c>
      <c r="P33" s="10" t="s">
        <v>44</v>
      </c>
      <c r="Q33" s="10" t="s">
        <v>44</v>
      </c>
      <c r="R33" s="10" t="s">
        <v>44</v>
      </c>
      <c r="S33" s="10" t="s">
        <v>43</v>
      </c>
    </row>
    <row r="34" spans="1:19" ht="73" customHeight="1"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t="s">
        <v>74</v>
      </c>
      <c r="G34" s="8" t="s">
        <v>44</v>
      </c>
      <c r="H34" s="8" t="s">
        <v>44</v>
      </c>
      <c r="I34" s="8" t="s">
        <v>44</v>
      </c>
      <c r="J34" s="8" t="s">
        <v>43</v>
      </c>
      <c r="K34" s="9" t="s">
        <v>44</v>
      </c>
      <c r="L34" s="9" t="s">
        <v>44</v>
      </c>
      <c r="M34" s="9" t="s">
        <v>44</v>
      </c>
      <c r="N34" s="9" t="s">
        <v>44</v>
      </c>
      <c r="O34" s="10" t="s">
        <v>44</v>
      </c>
      <c r="P34" s="10" t="s">
        <v>44</v>
      </c>
      <c r="Q34" s="10" t="s">
        <v>44</v>
      </c>
      <c r="R34" s="10" t="s">
        <v>44</v>
      </c>
      <c r="S34" s="10" t="s">
        <v>43</v>
      </c>
    </row>
    <row r="35" spans="1:19" ht="25" customHeight="1"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t="s">
        <v>75</v>
      </c>
      <c r="G35" s="8" t="s">
        <v>43</v>
      </c>
      <c r="H35" s="8" t="s">
        <v>44</v>
      </c>
      <c r="I35" s="8" t="s">
        <v>44</v>
      </c>
      <c r="J35" s="8" t="s">
        <v>44</v>
      </c>
      <c r="K35" s="9" t="s">
        <v>44</v>
      </c>
      <c r="L35" s="9" t="s">
        <v>44</v>
      </c>
      <c r="M35" s="9" t="s">
        <v>44</v>
      </c>
      <c r="N35" s="9" t="s">
        <v>44</v>
      </c>
      <c r="O35" s="10" t="s">
        <v>44</v>
      </c>
      <c r="P35" s="10" t="s">
        <v>44</v>
      </c>
      <c r="Q35" s="10" t="s">
        <v>44</v>
      </c>
      <c r="R35" s="10" t="s">
        <v>44</v>
      </c>
      <c r="S35" s="10" t="s">
        <v>44</v>
      </c>
    </row>
    <row r="36" spans="1:19" ht="181" customHeight="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t="s">
        <v>76</v>
      </c>
      <c r="G36" s="8" t="s">
        <v>43</v>
      </c>
      <c r="H36" s="8" t="s">
        <v>44</v>
      </c>
      <c r="I36" s="8" t="s">
        <v>43</v>
      </c>
      <c r="J36" s="8" t="s">
        <v>44</v>
      </c>
      <c r="K36" s="9" t="s">
        <v>43</v>
      </c>
      <c r="L36" s="9" t="s">
        <v>43</v>
      </c>
      <c r="M36" s="9" t="s">
        <v>44</v>
      </c>
      <c r="N36" s="9" t="s">
        <v>44</v>
      </c>
      <c r="O36" s="10" t="s">
        <v>43</v>
      </c>
      <c r="P36" s="10" t="s">
        <v>43</v>
      </c>
      <c r="Q36" s="10" t="s">
        <v>43</v>
      </c>
      <c r="R36" s="10" t="s">
        <v>44</v>
      </c>
      <c r="S36" s="10" t="s">
        <v>44</v>
      </c>
    </row>
    <row r="37" spans="1:19" ht="157" customHeight="1"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t="s">
        <v>77</v>
      </c>
      <c r="G37" s="8" t="s">
        <v>43</v>
      </c>
      <c r="H37" s="8" t="s">
        <v>44</v>
      </c>
      <c r="I37" s="8" t="s">
        <v>44</v>
      </c>
      <c r="J37" s="8" t="s">
        <v>44</v>
      </c>
      <c r="K37" s="9" t="s">
        <v>44</v>
      </c>
      <c r="L37" s="9" t="s">
        <v>44</v>
      </c>
      <c r="M37" s="9" t="s">
        <v>44</v>
      </c>
      <c r="N37" s="9" t="s">
        <v>44</v>
      </c>
      <c r="O37" s="10" t="s">
        <v>44</v>
      </c>
      <c r="P37" s="10" t="s">
        <v>44</v>
      </c>
      <c r="Q37" s="10" t="s">
        <v>44</v>
      </c>
      <c r="R37" s="10" t="s">
        <v>44</v>
      </c>
      <c r="S37" s="10" t="s">
        <v>44</v>
      </c>
    </row>
    <row r="38" spans="1:19" ht="157" customHeight="1"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t="s">
        <v>78</v>
      </c>
      <c r="G38" s="8" t="s">
        <v>44</v>
      </c>
      <c r="H38" s="8" t="s">
        <v>44</v>
      </c>
      <c r="I38" s="8" t="s">
        <v>44</v>
      </c>
      <c r="J38" s="8" t="s">
        <v>44</v>
      </c>
      <c r="K38" s="9" t="s">
        <v>44</v>
      </c>
      <c r="L38" s="9" t="s">
        <v>43</v>
      </c>
      <c r="M38" s="9" t="s">
        <v>44</v>
      </c>
      <c r="N38" s="9" t="s">
        <v>44</v>
      </c>
      <c r="O38" s="10" t="s">
        <v>44</v>
      </c>
      <c r="P38" s="10" t="s">
        <v>44</v>
      </c>
      <c r="Q38" s="10" t="s">
        <v>44</v>
      </c>
      <c r="R38" s="10" t="s">
        <v>44</v>
      </c>
      <c r="S38" s="10" t="s">
        <v>44</v>
      </c>
    </row>
    <row r="39" spans="1:19" ht="25" customHeight="1" x14ac:dyDescent="0.2">
      <c r="A39" s="6" t="str">
        <f ca="1">IFERROR(__xludf.DUMMYFUNCTION("""COMPUTED_VALUE"""),"How do light and temperature affect photosynthesis in plants? - Version A")</f>
        <v>How do light and temperature affect photosynthesis in plants? - Version A</v>
      </c>
      <c r="B39" s="6" t="str">
        <f ca="1">IFERROR(__xludf.DUMMYFUNCTION("""COMPUTED_VALUE"""),"Space")</f>
        <v>Space</v>
      </c>
      <c r="C39" s="6" t="str">
        <f ca="1">IFERROR(__xludf.DUMMYFUNCTION("""COMPUTED_VALUE"""),"Demo")</f>
        <v>Demo</v>
      </c>
      <c r="D39" s="7" t="str">
        <f ca="1">IFERROR(__xludf.DUMMYFUNCTION("""COMPUTED_VALUE"""),"No task description")</f>
        <v>No task description</v>
      </c>
      <c r="E39" s="7" t="str">
        <f ca="1">IFERROR(__xludf.DUMMYFUNCTION("""COMPUTED_VALUE"""),"No artifact embedded")</f>
        <v>No artifact embedded</v>
      </c>
      <c r="F39" s="7" t="s">
        <v>79</v>
      </c>
      <c r="G39" s="8" t="s">
        <v>43</v>
      </c>
      <c r="H39" s="8" t="s">
        <v>44</v>
      </c>
      <c r="I39" s="8" t="s">
        <v>44</v>
      </c>
      <c r="J39" s="8" t="s">
        <v>44</v>
      </c>
      <c r="K39" s="9" t="s">
        <v>44</v>
      </c>
      <c r="L39" s="9" t="s">
        <v>44</v>
      </c>
      <c r="M39" s="9" t="s">
        <v>44</v>
      </c>
      <c r="N39" s="9" t="s">
        <v>44</v>
      </c>
      <c r="O39" s="10" t="s">
        <v>44</v>
      </c>
      <c r="P39" s="10" t="s">
        <v>44</v>
      </c>
      <c r="Q39" s="10" t="s">
        <v>44</v>
      </c>
      <c r="R39" s="10" t="s">
        <v>44</v>
      </c>
      <c r="S39" s="10" t="s">
        <v>44</v>
      </c>
    </row>
    <row r="40" spans="1:19" ht="97" customHeight="1" x14ac:dyDescent="0.2">
      <c r="A40" s="6" t="str">
        <f ca="1">IFERROR(__xludf.DUMMYFUNCTION("""COMPUTED_VALUE"""),"How do light and temperature affect photosynthesis in plants? - Version A")</f>
        <v>How do light and temperature affect photosynthesis in plants? - Version A</v>
      </c>
      <c r="B40" s="6" t="str">
        <f ca="1">IFERROR(__xludf.DUMMYFUNCTION("""COMPUTED_VALUE"""),"Resource")</f>
        <v>Resource</v>
      </c>
      <c r="C40" s="6" t="str">
        <f ca="1">IFERROR(__xludf.DUMMYFUNCTION("""COMPUTED_VALUE"""),"pilt.png")</f>
        <v>pilt.png</v>
      </c>
      <c r="D40" s="7" t="str">
        <f ca="1">IFERROR(__xludf.DUMMYFUNCTION("""COMPUTED_VALUE"""),"No task description")</f>
        <v>No task description</v>
      </c>
      <c r="E40" s="7" t="str">
        <f ca="1">IFERROR(__xludf.DUMMYFUNCTION("""COMPUTED_VALUE"""),"image/png – A high-quality image with support for transparency, often used in design and web applications.")</f>
        <v>image/png – A high-quality image with support for transparency, often used in design and web applications.</v>
      </c>
      <c r="F40" s="7" t="s">
        <v>80</v>
      </c>
      <c r="G40" s="8" t="s">
        <v>43</v>
      </c>
      <c r="H40" s="8" t="s">
        <v>44</v>
      </c>
      <c r="I40" s="8" t="s">
        <v>44</v>
      </c>
      <c r="J40" s="8" t="s">
        <v>44</v>
      </c>
      <c r="K40" s="9" t="s">
        <v>44</v>
      </c>
      <c r="L40" s="9" t="s">
        <v>44</v>
      </c>
      <c r="M40" s="9" t="s">
        <v>44</v>
      </c>
      <c r="N40" s="9" t="s">
        <v>44</v>
      </c>
      <c r="O40" s="10" t="s">
        <v>44</v>
      </c>
      <c r="P40" s="10" t="s">
        <v>44</v>
      </c>
      <c r="Q40" s="10" t="s">
        <v>44</v>
      </c>
      <c r="R40" s="10" t="s">
        <v>44</v>
      </c>
      <c r="S40" s="10" t="s">
        <v>44</v>
      </c>
    </row>
    <row r="41" spans="1:19" ht="169" customHeight="1" x14ac:dyDescent="0.2">
      <c r="A41" s="6" t="str">
        <f ca="1">IFERROR(__xludf.DUMMYFUNCTION("""COMPUTED_VALUE"""),"How do light and temperature affect photosynthesis in plants? - Version A")</f>
        <v>How do light and temperature affect photosynthesis in plants? - Version A</v>
      </c>
      <c r="B41" s="6" t="str">
        <f ca="1">IFERROR(__xludf.DUMMYFUNCTION("""COMPUTED_VALUE"""),"Resource")</f>
        <v>Resource</v>
      </c>
      <c r="C41" s="6" t="str">
        <f ca="1">IFERROR(__xludf.DUMMYFUNCTION("""COMPUTED_VALUE"""),"Tekst5.graasp")</f>
        <v>Tekst5.graasp</v>
      </c>
      <c r="D41"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41" s="7" t="str">
        <f ca="1">IFERROR(__xludf.DUMMYFUNCTION("""COMPUTED_VALUE"""),"No artifact embedded")</f>
        <v>No artifact embedded</v>
      </c>
      <c r="F41" s="7" t="s">
        <v>81</v>
      </c>
      <c r="G41" s="8" t="s">
        <v>44</v>
      </c>
      <c r="H41" s="8" t="s">
        <v>43</v>
      </c>
      <c r="I41" s="8" t="s">
        <v>43</v>
      </c>
      <c r="J41" s="8" t="s">
        <v>43</v>
      </c>
      <c r="K41" s="9" t="s">
        <v>43</v>
      </c>
      <c r="L41" s="9" t="s">
        <v>43</v>
      </c>
      <c r="M41" s="9" t="s">
        <v>44</v>
      </c>
      <c r="N41" s="9" t="s">
        <v>44</v>
      </c>
      <c r="O41" s="10" t="s">
        <v>43</v>
      </c>
      <c r="P41" s="10" t="s">
        <v>43</v>
      </c>
      <c r="Q41" s="10" t="s">
        <v>43</v>
      </c>
      <c r="R41" s="10" t="s">
        <v>44</v>
      </c>
      <c r="S41" s="10" t="s">
        <v>44</v>
      </c>
    </row>
    <row r="42" spans="1:19" ht="409.5" customHeight="1" x14ac:dyDescent="0.2">
      <c r="A42" s="6" t="str">
        <f ca="1">IFERROR(__xludf.DUMMYFUNCTION("""COMPUTED_VALUE"""),"How do light and temperature affect photosynthesis in plants? - Version A")</f>
        <v>How do light and temperature affect photosynthesis in plants? - Version A</v>
      </c>
      <c r="B42" s="6" t="str">
        <f ca="1">IFERROR(__xludf.DUMMYFUNCTION("""COMPUTED_VALUE"""),"Application")</f>
        <v>Application</v>
      </c>
      <c r="C42" s="6" t="str">
        <f ca="1">IFERROR(__xludf.DUMMYFUNCTION("""COMPUTED_VALUE"""),"Hypothesis Scratchpad")</f>
        <v>Hypothesis Scratchpad</v>
      </c>
      <c r="D42" s="7" t="str">
        <f ca="1">IFERROR(__xludf.DUMMYFUNCTION("""COMPUTED_VALUE"""),"No task description")</f>
        <v>No task description</v>
      </c>
      <c r="E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2" s="7" t="s">
        <v>82</v>
      </c>
      <c r="G42" s="8" t="s">
        <v>44</v>
      </c>
      <c r="H42" s="8" t="s">
        <v>43</v>
      </c>
      <c r="I42" s="8" t="s">
        <v>43</v>
      </c>
      <c r="J42" s="8" t="s">
        <v>43</v>
      </c>
      <c r="K42" s="9" t="s">
        <v>43</v>
      </c>
      <c r="L42" s="9" t="s">
        <v>44</v>
      </c>
      <c r="M42" s="9" t="s">
        <v>43</v>
      </c>
      <c r="N42" s="9" t="s">
        <v>43</v>
      </c>
      <c r="O42" s="10" t="s">
        <v>44</v>
      </c>
      <c r="P42" s="10" t="s">
        <v>43</v>
      </c>
      <c r="Q42" s="10" t="s">
        <v>43</v>
      </c>
      <c r="R42" s="10" t="s">
        <v>44</v>
      </c>
      <c r="S42" s="10" t="s">
        <v>44</v>
      </c>
    </row>
    <row r="43" spans="1:19" ht="395" customHeight="1" x14ac:dyDescent="0.2">
      <c r="A43" s="6" t="str">
        <f ca="1">IFERROR(__xludf.DUMMYFUNCTION("""COMPUTED_VALUE"""),"How do light and temperature affect photosynthesis in plants? - Version A")</f>
        <v>How do light and temperature affect photosynthesis in plants? - Version A</v>
      </c>
      <c r="B43" s="6" t="str">
        <f ca="1">IFERROR(__xludf.DUMMYFUNCTION("""COMPUTED_VALUE"""),"Resource")</f>
        <v>Resource</v>
      </c>
      <c r="C43" s="6" t="str">
        <f ca="1">IFERROR(__xludf.DUMMYFUNCTION("""COMPUTED_VALUE"""),"Text 1.graasp")</f>
        <v>Text 1.graasp</v>
      </c>
      <c r="D43"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43" s="7" t="str">
        <f ca="1">IFERROR(__xludf.DUMMYFUNCTION("""COMPUTED_VALUE"""),"No artifact embedded")</f>
        <v>No artifact embedded</v>
      </c>
      <c r="F43" s="7" t="s">
        <v>83</v>
      </c>
      <c r="G43" s="8" t="s">
        <v>44</v>
      </c>
      <c r="H43" s="8" t="s">
        <v>43</v>
      </c>
      <c r="I43" s="8" t="s">
        <v>43</v>
      </c>
      <c r="J43" s="8" t="s">
        <v>43</v>
      </c>
      <c r="K43" s="9" t="s">
        <v>44</v>
      </c>
      <c r="L43" s="9" t="s">
        <v>44</v>
      </c>
      <c r="M43" s="9" t="s">
        <v>43</v>
      </c>
      <c r="N43" s="9" t="s">
        <v>43</v>
      </c>
      <c r="O43" s="10" t="s">
        <v>43</v>
      </c>
      <c r="P43" s="10" t="s">
        <v>44</v>
      </c>
      <c r="Q43" s="10" t="s">
        <v>43</v>
      </c>
      <c r="R43" s="10" t="s">
        <v>44</v>
      </c>
      <c r="S43" s="10" t="s">
        <v>43</v>
      </c>
    </row>
    <row r="44" spans="1:19" ht="409.5" customHeight="1" x14ac:dyDescent="0.2">
      <c r="A44" s="6" t="str">
        <f ca="1">IFERROR(__xludf.DUMMYFUNCTION("""COMPUTED_VALUE"""),"How do light and temperature affect photosynthesis in plants? - Version A")</f>
        <v>How do light and temperature affect photosynthesis in plants? - Version A</v>
      </c>
      <c r="B44" s="6" t="str">
        <f ca="1">IFERROR(__xludf.DUMMYFUNCTION("""COMPUTED_VALUE"""),"Resource")</f>
        <v>Resource</v>
      </c>
      <c r="C44" s="6" t="str">
        <f ca="1">IFERROR(__xludf.DUMMYFUNCTION("""COMPUTED_VALUE"""),"instructions for the simulation and chat app.graasp")</f>
        <v>instructions for the simulation and chat app.graasp</v>
      </c>
      <c r="D44"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44" s="7" t="str">
        <f ca="1">IFERROR(__xludf.DUMMYFUNCTION("""COMPUTED_VALUE"""),"No artifact embedded")</f>
        <v>No artifact embedded</v>
      </c>
      <c r="F44" s="7" t="s">
        <v>84</v>
      </c>
      <c r="G44" s="8" t="s">
        <v>44</v>
      </c>
      <c r="H44" s="8" t="s">
        <v>43</v>
      </c>
      <c r="I44" s="8" t="s">
        <v>44</v>
      </c>
      <c r="J44" s="8" t="s">
        <v>43</v>
      </c>
      <c r="K44" s="9" t="s">
        <v>44</v>
      </c>
      <c r="L44" s="9" t="s">
        <v>44</v>
      </c>
      <c r="M44" s="9" t="s">
        <v>43</v>
      </c>
      <c r="N44" s="9" t="s">
        <v>43</v>
      </c>
      <c r="O44" s="10" t="s">
        <v>44</v>
      </c>
      <c r="P44" s="10" t="s">
        <v>44</v>
      </c>
      <c r="Q44" s="10" t="s">
        <v>43</v>
      </c>
      <c r="R44" s="10" t="s">
        <v>44</v>
      </c>
      <c r="S44" s="10" t="s">
        <v>44</v>
      </c>
    </row>
    <row r="45" spans="1:19" ht="409.5" customHeight="1" x14ac:dyDescent="0.2">
      <c r="A45" s="6" t="str">
        <f ca="1">IFERROR(__xludf.DUMMYFUNCTION("""COMPUTED_VALUE"""),"How do light and temperature affect photosynthesis in plants? - Version A")</f>
        <v>How do light and temperature affect photosynthesis in plants? - Version A</v>
      </c>
      <c r="B45" s="6" t="str">
        <f ca="1">IFERROR(__xludf.DUMMYFUNCTION("""COMPUTED_VALUE"""),"Application")</f>
        <v>Application</v>
      </c>
      <c r="C45" s="6" t="str">
        <f ca="1">IFERROR(__xludf.DUMMYFUNCTION("""COMPUTED_VALUE"""),"Seesaw Lab - right side")</f>
        <v>Seesaw Lab - right side</v>
      </c>
      <c r="D45" s="7" t="str">
        <f ca="1">IFERROR(__xludf.DUMMYFUNCTION("""COMPUTED_VALUE"""),"No task description")</f>
        <v>No task description</v>
      </c>
      <c r="E45"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45" s="7" t="s">
        <v>85</v>
      </c>
      <c r="G45" s="8" t="s">
        <v>44</v>
      </c>
      <c r="H45" s="8" t="s">
        <v>43</v>
      </c>
      <c r="I45" s="8" t="s">
        <v>43</v>
      </c>
      <c r="J45" s="8" t="s">
        <v>43</v>
      </c>
      <c r="K45" s="9" t="s">
        <v>44</v>
      </c>
      <c r="L45" s="9" t="s">
        <v>44</v>
      </c>
      <c r="M45" s="9" t="s">
        <v>43</v>
      </c>
      <c r="N45" s="9" t="s">
        <v>43</v>
      </c>
      <c r="O45" s="10" t="s">
        <v>43</v>
      </c>
      <c r="P45" s="10" t="s">
        <v>43</v>
      </c>
      <c r="Q45" s="10" t="s">
        <v>43</v>
      </c>
      <c r="R45" s="10" t="s">
        <v>44</v>
      </c>
      <c r="S45" s="10" t="s">
        <v>43</v>
      </c>
    </row>
    <row r="46" spans="1:19" ht="97" customHeight="1" x14ac:dyDescent="0.2">
      <c r="A46" s="6" t="str">
        <f ca="1">IFERROR(__xludf.DUMMYFUNCTION("""COMPUTED_VALUE"""),"How do light and temperature affect photosynthesis in plants? - Version A")</f>
        <v>How do light and temperature affect photosynthesis in plants? - Version A</v>
      </c>
      <c r="B46" s="6" t="str">
        <f ca="1">IFERROR(__xludf.DUMMYFUNCTION("""COMPUTED_VALUE"""),"Resource")</f>
        <v>Resource</v>
      </c>
      <c r="C46" s="6" t="str">
        <f ca="1">IFERROR(__xludf.DUMMYFUNCTION("""COMPUTED_VALUE"""),"tips.png")</f>
        <v>tips.png</v>
      </c>
      <c r="D46" s="7" t="str">
        <f ca="1">IFERROR(__xludf.DUMMYFUNCTION("""COMPUTED_VALUE"""),"No task description")</f>
        <v>No task description</v>
      </c>
      <c r="E46" s="7" t="str">
        <f ca="1">IFERROR(__xludf.DUMMYFUNCTION("""COMPUTED_VALUE"""),"image/png – A high-quality image with support for transparency, often used in design and web applications.")</f>
        <v>image/png – A high-quality image with support for transparency, often used in design and web applications.</v>
      </c>
      <c r="F46" s="7" t="s">
        <v>86</v>
      </c>
      <c r="G46" s="8" t="s">
        <v>43</v>
      </c>
      <c r="H46" s="8" t="s">
        <v>44</v>
      </c>
      <c r="I46" s="8" t="s">
        <v>44</v>
      </c>
      <c r="J46" s="8" t="s">
        <v>44</v>
      </c>
      <c r="K46" s="9" t="s">
        <v>44</v>
      </c>
      <c r="L46" s="9" t="s">
        <v>44</v>
      </c>
      <c r="M46" s="9" t="s">
        <v>44</v>
      </c>
      <c r="N46" s="9" t="s">
        <v>44</v>
      </c>
      <c r="O46" s="10" t="s">
        <v>44</v>
      </c>
      <c r="P46" s="10" t="s">
        <v>44</v>
      </c>
      <c r="Q46" s="10" t="s">
        <v>44</v>
      </c>
      <c r="R46" s="10" t="s">
        <v>44</v>
      </c>
      <c r="S46" s="10" t="s">
        <v>44</v>
      </c>
    </row>
    <row r="47" spans="1:19" ht="409.5" customHeight="1" x14ac:dyDescent="0.2">
      <c r="A47" s="6" t="str">
        <f ca="1">IFERROR(__xludf.DUMMYFUNCTION("""COMPUTED_VALUE"""),"How do light and temperature affect photosynthesis in plants? - Version A")</f>
        <v>How do light and temperature affect photosynthesis in plants? - Version A</v>
      </c>
      <c r="B47" s="6" t="str">
        <f ca="1">IFERROR(__xludf.DUMMYFUNCTION("""COMPUTED_VALUE"""),"Application")</f>
        <v>Application</v>
      </c>
      <c r="C47" s="6" t="str">
        <f ca="1">IFERROR(__xludf.DUMMYFUNCTION("""COMPUTED_VALUE"""),"SpeakUp")</f>
        <v>SpeakUp</v>
      </c>
      <c r="D47" s="7" t="str">
        <f ca="1">IFERROR(__xludf.DUMMYFUNCTION("""COMPUTED_VALUE"""),"No task description")</f>
        <v>No task description</v>
      </c>
      <c r="E47"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7" s="7" t="s">
        <v>87</v>
      </c>
      <c r="G47" s="8" t="s">
        <v>44</v>
      </c>
      <c r="H47" s="8" t="s">
        <v>43</v>
      </c>
      <c r="I47" s="8" t="s">
        <v>43</v>
      </c>
      <c r="J47" s="8" t="s">
        <v>43</v>
      </c>
      <c r="K47" s="9" t="s">
        <v>44</v>
      </c>
      <c r="L47" s="9" t="s">
        <v>44</v>
      </c>
      <c r="M47" s="9" t="s">
        <v>43</v>
      </c>
      <c r="N47" s="9" t="s">
        <v>43</v>
      </c>
      <c r="O47" s="10" t="s">
        <v>44</v>
      </c>
      <c r="P47" s="10" t="s">
        <v>44</v>
      </c>
      <c r="Q47" s="10" t="s">
        <v>44</v>
      </c>
      <c r="R47" s="10" t="s">
        <v>44</v>
      </c>
      <c r="S47" s="10" t="s">
        <v>43</v>
      </c>
    </row>
    <row r="48" spans="1:19" ht="318" customHeight="1" x14ac:dyDescent="0.2">
      <c r="A48" s="6" t="str">
        <f ca="1">IFERROR(__xludf.DUMMYFUNCTION("""COMPUTED_VALUE"""),"How do light and temperature affect photosynthesis in plants? - Version A")</f>
        <v>How do light and temperature affect photosynthesis in plants? - Version A</v>
      </c>
      <c r="B48" s="6" t="str">
        <f ca="1">IFERROR(__xludf.DUMMYFUNCTION("""COMPUTED_VALUE"""),"Application")</f>
        <v>Application</v>
      </c>
      <c r="C48" s="6" t="str">
        <f ca="1">IFERROR(__xludf.DUMMYFUNCTION("""COMPUTED_VALUE"""),"Input Box 1")</f>
        <v>Input Box 1</v>
      </c>
      <c r="D48"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8" s="7" t="s">
        <v>88</v>
      </c>
      <c r="G48" s="8" t="s">
        <v>44</v>
      </c>
      <c r="H48" s="8" t="s">
        <v>43</v>
      </c>
      <c r="I48" s="8" t="s">
        <v>43</v>
      </c>
      <c r="J48" s="8" t="s">
        <v>43</v>
      </c>
      <c r="K48" s="9" t="s">
        <v>43</v>
      </c>
      <c r="L48" s="9" t="s">
        <v>43</v>
      </c>
      <c r="M48" s="9" t="s">
        <v>43</v>
      </c>
      <c r="N48" s="9" t="s">
        <v>43</v>
      </c>
      <c r="O48" s="10" t="s">
        <v>43</v>
      </c>
      <c r="P48" s="10" t="s">
        <v>43</v>
      </c>
      <c r="Q48" s="10" t="s">
        <v>43</v>
      </c>
      <c r="R48" s="10" t="s">
        <v>44</v>
      </c>
      <c r="S48" s="10" t="s">
        <v>44</v>
      </c>
    </row>
    <row r="49" spans="1:19" ht="229" customHeight="1" x14ac:dyDescent="0.2">
      <c r="A49" s="6" t="str">
        <f ca="1">IFERROR(__xludf.DUMMYFUNCTION("""COMPUTED_VALUE"""),"How do light and temperature affect photosynthesis in plants? - Version A")</f>
        <v>How do light and temperature affect photosynthesis in plants? - Version A</v>
      </c>
      <c r="B49" s="6" t="str">
        <f ca="1">IFERROR(__xludf.DUMMYFUNCTION("""COMPUTED_VALUE"""),"Resource")</f>
        <v>Resource</v>
      </c>
      <c r="C49" s="6" t="str">
        <f ca="1">IFERROR(__xludf.DUMMYFUNCTION("""COMPUTED_VALUE"""),"Text 4.graasp")</f>
        <v>Text 4.graasp</v>
      </c>
      <c r="D49"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49" s="7" t="str">
        <f ca="1">IFERROR(__xludf.DUMMYFUNCTION("""COMPUTED_VALUE"""),"No artifact embedded")</f>
        <v>No artifact embedded</v>
      </c>
      <c r="F49" s="7" t="s">
        <v>89</v>
      </c>
      <c r="G49" s="8" t="s">
        <v>44</v>
      </c>
      <c r="H49" s="8" t="s">
        <v>44</v>
      </c>
      <c r="I49" s="8" t="s">
        <v>44</v>
      </c>
      <c r="J49" s="8" t="s">
        <v>44</v>
      </c>
      <c r="K49" s="9" t="s">
        <v>43</v>
      </c>
      <c r="L49" s="9" t="s">
        <v>44</v>
      </c>
      <c r="M49" s="9" t="s">
        <v>44</v>
      </c>
      <c r="N49" s="9" t="s">
        <v>44</v>
      </c>
      <c r="O49" s="10" t="s">
        <v>44</v>
      </c>
      <c r="P49" s="10" t="s">
        <v>44</v>
      </c>
      <c r="Q49" s="10" t="s">
        <v>44</v>
      </c>
      <c r="R49" s="10" t="s">
        <v>44</v>
      </c>
      <c r="S49" s="10" t="s">
        <v>44</v>
      </c>
    </row>
    <row r="50" spans="1:19" ht="25" customHeight="1" x14ac:dyDescent="0.2">
      <c r="A50" s="6" t="str">
        <f ca="1">IFERROR(__xludf.DUMMYFUNCTION("""COMPUTED_VALUE"""),"How do light and temperature affect photosynthesis in plants? - Version A")</f>
        <v>How do light and temperature affect photosynthesis in plants? - Version A</v>
      </c>
      <c r="B50" s="6" t="str">
        <f ca="1">IFERROR(__xludf.DUMMYFUNCTION("""COMPUTED_VALUE"""),"Space")</f>
        <v>Space</v>
      </c>
      <c r="C50" s="6" t="str">
        <f ca="1">IFERROR(__xludf.DUMMYFUNCTION("""COMPUTED_VALUE"""),"Intro")</f>
        <v>Intro</v>
      </c>
      <c r="D50" s="7" t="str">
        <f ca="1">IFERROR(__xludf.DUMMYFUNCTION("""COMPUTED_VALUE"""),"No task description")</f>
        <v>No task description</v>
      </c>
      <c r="E50" s="7" t="str">
        <f ca="1">IFERROR(__xludf.DUMMYFUNCTION("""COMPUTED_VALUE"""),"No artifact embedded")</f>
        <v>No artifact embedded</v>
      </c>
      <c r="F50" s="7" t="s">
        <v>90</v>
      </c>
      <c r="G50" s="8" t="s">
        <v>43</v>
      </c>
      <c r="H50" s="8" t="s">
        <v>44</v>
      </c>
      <c r="I50" s="8" t="s">
        <v>44</v>
      </c>
      <c r="J50" s="8" t="s">
        <v>44</v>
      </c>
      <c r="K50" s="9" t="s">
        <v>44</v>
      </c>
      <c r="L50" s="9" t="s">
        <v>44</v>
      </c>
      <c r="M50" s="9" t="s">
        <v>44</v>
      </c>
      <c r="N50" s="9" t="s">
        <v>44</v>
      </c>
      <c r="O50" s="10" t="s">
        <v>44</v>
      </c>
      <c r="P50" s="10" t="s">
        <v>44</v>
      </c>
      <c r="Q50" s="10" t="s">
        <v>44</v>
      </c>
      <c r="R50" s="10" t="s">
        <v>44</v>
      </c>
      <c r="S50" s="10" t="s">
        <v>44</v>
      </c>
    </row>
    <row r="51" spans="1:19" ht="318" customHeight="1" x14ac:dyDescent="0.2">
      <c r="A51" s="6" t="str">
        <f ca="1">IFERROR(__xludf.DUMMYFUNCTION("""COMPUTED_VALUE"""),"How do light and temperature affect photosynthesis in plants? - Version A")</f>
        <v>How do light and temperature affect photosynthesis in plants? - Version A</v>
      </c>
      <c r="B51" s="6" t="str">
        <f ca="1">IFERROR(__xludf.DUMMYFUNCTION("""COMPUTED_VALUE"""),"Resource")</f>
        <v>Resource</v>
      </c>
      <c r="C51" s="6" t="str">
        <f ca="1">IFERROR(__xludf.DUMMYFUNCTION("""COMPUTED_VALUE"""),"Teooria.graasp")</f>
        <v>Teooria.graasp</v>
      </c>
      <c r="D51"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51" s="7" t="str">
        <f ca="1">IFERROR(__xludf.DUMMYFUNCTION("""COMPUTED_VALUE"""),"No artifact embedded")</f>
        <v>No artifact embedded</v>
      </c>
      <c r="F51" s="7" t="s">
        <v>91</v>
      </c>
      <c r="G51" s="8" t="s">
        <v>43</v>
      </c>
      <c r="H51" s="8" t="s">
        <v>44</v>
      </c>
      <c r="I51" s="8" t="s">
        <v>44</v>
      </c>
      <c r="J51" s="8" t="s">
        <v>44</v>
      </c>
      <c r="K51" s="9" t="s">
        <v>43</v>
      </c>
      <c r="L51" s="9" t="s">
        <v>44</v>
      </c>
      <c r="M51" s="9" t="s">
        <v>44</v>
      </c>
      <c r="N51" s="9" t="s">
        <v>44</v>
      </c>
      <c r="O51" s="10" t="s">
        <v>44</v>
      </c>
      <c r="P51" s="10" t="s">
        <v>44</v>
      </c>
      <c r="Q51" s="10" t="s">
        <v>44</v>
      </c>
      <c r="R51" s="10" t="s">
        <v>44</v>
      </c>
      <c r="S51" s="10" t="s">
        <v>44</v>
      </c>
    </row>
    <row r="52" spans="1:19" ht="109" customHeight="1" x14ac:dyDescent="0.2">
      <c r="A52" s="6" t="str">
        <f ca="1">IFERROR(__xludf.DUMMYFUNCTION("""COMPUTED_VALUE"""),"How do light and temperature affect photosynthesis in plants? - Version A")</f>
        <v>How do light and temperature affect photosynthesis in plants? - Version A</v>
      </c>
      <c r="B52" s="6" t="str">
        <f ca="1">IFERROR(__xludf.DUMMYFUNCTION("""COMPUTED_VALUE"""),"Resource")</f>
        <v>Resource</v>
      </c>
      <c r="C52" s="6" t="str">
        <f ca="1">IFERROR(__xludf.DUMMYFUNCTION("""COMPUTED_VALUE"""),"photosynthesis.jpg")</f>
        <v>photosynthesis.jpg</v>
      </c>
      <c r="D52" s="7" t="str">
        <f ca="1">IFERROR(__xludf.DUMMYFUNCTION("""COMPUTED_VALUE"""),"CARBON DIOXIDE _—v .7 WATER &amp; MINERALS")</f>
        <v>CARBON DIOXIDE _—v .7 WATER &amp; MINERALS</v>
      </c>
      <c r="E5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2" s="7" t="s">
        <v>92</v>
      </c>
      <c r="G52" s="8" t="s">
        <v>43</v>
      </c>
      <c r="H52" s="8" t="s">
        <v>44</v>
      </c>
      <c r="I52" s="8" t="s">
        <v>44</v>
      </c>
      <c r="J52" s="8" t="s">
        <v>44</v>
      </c>
      <c r="K52" s="9" t="s">
        <v>44</v>
      </c>
      <c r="L52" s="9" t="s">
        <v>44</v>
      </c>
      <c r="M52" s="9" t="s">
        <v>44</v>
      </c>
      <c r="N52" s="9" t="s">
        <v>44</v>
      </c>
      <c r="O52" s="10" t="s">
        <v>44</v>
      </c>
      <c r="P52" s="10" t="s">
        <v>44</v>
      </c>
      <c r="Q52" s="10" t="s">
        <v>44</v>
      </c>
      <c r="R52" s="10" t="s">
        <v>44</v>
      </c>
      <c r="S52" s="10" t="s">
        <v>44</v>
      </c>
    </row>
    <row r="53" spans="1:19" ht="409.5" customHeight="1" x14ac:dyDescent="0.2">
      <c r="A53" s="6" t="str">
        <f ca="1">IFERROR(__xludf.DUMMYFUNCTION("""COMPUTED_VALUE"""),"How do light and temperature affect photosynthesis in plants? - Version A")</f>
        <v>How do light and temperature affect photosynthesis in plants? - Version A</v>
      </c>
      <c r="B53" s="6" t="str">
        <f ca="1">IFERROR(__xludf.DUMMYFUNCTION("""COMPUTED_VALUE"""),"Resource")</f>
        <v>Resource</v>
      </c>
      <c r="C53" s="6" t="str">
        <f ca="1">IFERROR(__xludf.DUMMYFUNCTION("""COMPUTED_VALUE"""),"Veetaimedest.graasp")</f>
        <v>Veetaimedest.graasp</v>
      </c>
      <c r="D53"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53" s="7" t="str">
        <f ca="1">IFERROR(__xludf.DUMMYFUNCTION("""COMPUTED_VALUE"""),"No artifact embedded")</f>
        <v>No artifact embedded</v>
      </c>
      <c r="F53" s="7" t="s">
        <v>93</v>
      </c>
      <c r="G53" s="8" t="s">
        <v>43</v>
      </c>
      <c r="H53" s="8" t="s">
        <v>44</v>
      </c>
      <c r="I53" s="8" t="s">
        <v>44</v>
      </c>
      <c r="J53" s="8" t="s">
        <v>43</v>
      </c>
      <c r="K53" s="9" t="s">
        <v>43</v>
      </c>
      <c r="L53" s="9" t="s">
        <v>44</v>
      </c>
      <c r="M53" s="9" t="s">
        <v>44</v>
      </c>
      <c r="N53" s="9" t="s">
        <v>44</v>
      </c>
      <c r="O53" s="10" t="s">
        <v>44</v>
      </c>
      <c r="P53" s="10" t="s">
        <v>44</v>
      </c>
      <c r="Q53" s="10" t="s">
        <v>44</v>
      </c>
      <c r="R53" s="10" t="s">
        <v>44</v>
      </c>
      <c r="S53" s="10" t="s">
        <v>44</v>
      </c>
    </row>
    <row r="54" spans="1:19" ht="274" customHeight="1" x14ac:dyDescent="0.2">
      <c r="A54" s="6" t="str">
        <f ca="1">IFERROR(__xludf.DUMMYFUNCTION("""COMPUTED_VALUE"""),"How do light and temperature affect photosynthesis in plants? - Version A")</f>
        <v>How do light and temperature affect photosynthesis in plants? - Version A</v>
      </c>
      <c r="B54" s="6" t="str">
        <f ca="1">IFERROR(__xludf.DUMMYFUNCTION("""COMPUTED_VALUE"""),"Application")</f>
        <v>Application</v>
      </c>
      <c r="C54" s="6" t="str">
        <f ca="1">IFERROR(__xludf.DUMMYFUNCTION("""COMPUTED_VALUE"""),"Quiz Tool")</f>
        <v>Quiz Tool</v>
      </c>
      <c r="D54" s="7" t="str">
        <f ca="1">IFERROR(__xludf.DUMMYFUNCTION("""COMPUTED_VALUE"""),"No task description")</f>
        <v>No task description</v>
      </c>
      <c r="E5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4" s="7" t="s">
        <v>94</v>
      </c>
      <c r="G54" s="8" t="s">
        <v>44</v>
      </c>
      <c r="H54" s="8" t="s">
        <v>44</v>
      </c>
      <c r="I54" s="8" t="s">
        <v>44</v>
      </c>
      <c r="J54" s="8" t="s">
        <v>43</v>
      </c>
      <c r="K54" s="9" t="s">
        <v>43</v>
      </c>
      <c r="L54" s="9" t="s">
        <v>44</v>
      </c>
      <c r="M54" s="9" t="s">
        <v>44</v>
      </c>
      <c r="N54" s="9" t="s">
        <v>44</v>
      </c>
      <c r="O54" s="10" t="s">
        <v>44</v>
      </c>
      <c r="P54" s="10" t="s">
        <v>44</v>
      </c>
      <c r="Q54" s="10" t="s">
        <v>44</v>
      </c>
      <c r="R54" s="10" t="s">
        <v>44</v>
      </c>
      <c r="S54" s="10" t="s">
        <v>44</v>
      </c>
    </row>
    <row r="55" spans="1:19" ht="157" customHeight="1" x14ac:dyDescent="0.2">
      <c r="A55" s="6" t="str">
        <f ca="1">IFERROR(__xludf.DUMMYFUNCTION("""COMPUTED_VALUE"""),"How do light and temperature affect photosynthesis in plants? - Version A")</f>
        <v>How do light and temperature affect photosynthesis in plants? - Version A</v>
      </c>
      <c r="B55" s="6" t="str">
        <f ca="1">IFERROR(__xludf.DUMMYFUNCTION("""COMPUTED_VALUE"""),"Resource")</f>
        <v>Resource</v>
      </c>
      <c r="C55" s="6" t="str">
        <f ca="1">IFERROR(__xludf.DUMMYFUNCTION("""COMPUTED_VALUE"""),"Edasi juhatus.graasp")</f>
        <v>Edasi juhatus.graasp</v>
      </c>
      <c r="D55"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55" s="7" t="str">
        <f ca="1">IFERROR(__xludf.DUMMYFUNCTION("""COMPUTED_VALUE"""),"No artifact embedded")</f>
        <v>No artifact embedded</v>
      </c>
      <c r="F55" s="7" t="s">
        <v>95</v>
      </c>
      <c r="G55" s="8" t="s">
        <v>43</v>
      </c>
      <c r="H55" s="8" t="s">
        <v>44</v>
      </c>
      <c r="I55" s="8" t="s">
        <v>44</v>
      </c>
      <c r="J55" s="8" t="s">
        <v>44</v>
      </c>
      <c r="K55" s="9" t="s">
        <v>43</v>
      </c>
      <c r="L55" s="9" t="s">
        <v>44</v>
      </c>
      <c r="M55" s="9" t="s">
        <v>44</v>
      </c>
      <c r="N55" s="9" t="s">
        <v>44</v>
      </c>
      <c r="O55" s="10" t="s">
        <v>43</v>
      </c>
      <c r="P55" s="10" t="s">
        <v>43</v>
      </c>
      <c r="Q55" s="10" t="s">
        <v>43</v>
      </c>
      <c r="R55" s="10" t="s">
        <v>44</v>
      </c>
      <c r="S55" s="10" t="s">
        <v>44</v>
      </c>
    </row>
    <row r="56" spans="1:19" ht="25" customHeight="1" x14ac:dyDescent="0.2">
      <c r="A56" s="6" t="str">
        <f ca="1">IFERROR(__xludf.DUMMYFUNCTION("""COMPUTED_VALUE"""),"How do light and temperature affect photosynthesis in plants? - Version A")</f>
        <v>How do light and temperature affect photosynthesis in plants? - Version A</v>
      </c>
      <c r="B56" s="6" t="str">
        <f ca="1">IFERROR(__xludf.DUMMYFUNCTION("""COMPUTED_VALUE"""),"Space")</f>
        <v>Space</v>
      </c>
      <c r="C56" s="6" t="str">
        <f ca="1">IFERROR(__xludf.DUMMYFUNCTION("""COMPUTED_VALUE"""),"Explore")</f>
        <v>Explore</v>
      </c>
      <c r="D56" s="7" t="str">
        <f ca="1">IFERROR(__xludf.DUMMYFUNCTION("""COMPUTED_VALUE"""),"No task description")</f>
        <v>No task description</v>
      </c>
      <c r="E56" s="7" t="str">
        <f ca="1">IFERROR(__xludf.DUMMYFUNCTION("""COMPUTED_VALUE"""),"No artifact embedded")</f>
        <v>No artifact embedded</v>
      </c>
      <c r="F56" s="7" t="s">
        <v>96</v>
      </c>
      <c r="G56" s="8" t="s">
        <v>43</v>
      </c>
      <c r="H56" s="8" t="s">
        <v>44</v>
      </c>
      <c r="I56" s="8" t="s">
        <v>44</v>
      </c>
      <c r="J56" s="8" t="s">
        <v>44</v>
      </c>
      <c r="K56" s="9" t="s">
        <v>44</v>
      </c>
      <c r="L56" s="9" t="s">
        <v>44</v>
      </c>
      <c r="M56" s="9" t="s">
        <v>44</v>
      </c>
      <c r="N56" s="9" t="s">
        <v>44</v>
      </c>
      <c r="O56" s="10" t="s">
        <v>44</v>
      </c>
      <c r="P56" s="10" t="s">
        <v>44</v>
      </c>
      <c r="Q56" s="10" t="s">
        <v>44</v>
      </c>
      <c r="R56" s="10" t="s">
        <v>44</v>
      </c>
      <c r="S56" s="10" t="s">
        <v>44</v>
      </c>
    </row>
    <row r="57" spans="1:19" ht="85" customHeight="1" x14ac:dyDescent="0.2">
      <c r="A57" s="6" t="str">
        <f ca="1">IFERROR(__xludf.DUMMYFUNCTION("""COMPUTED_VALUE"""),"How do light and temperature affect photosynthesis in plants? - Version A")</f>
        <v>How do light and temperature affect photosynthesis in plants? - Version A</v>
      </c>
      <c r="B57" s="6" t="str">
        <f ca="1">IFERROR(__xludf.DUMMYFUNCTION("""COMPUTED_VALUE"""),"Resource")</f>
        <v>Resource</v>
      </c>
      <c r="C57" s="6" t="str">
        <f ca="1">IFERROR(__xludf.DUMMYFUNCTION("""COMPUTED_VALUE"""),"elodea.gif")</f>
        <v>elodea.gif</v>
      </c>
      <c r="D57" s="7" t="str">
        <f ca="1">IFERROR(__xludf.DUMMYFUNCTION("""COMPUTED_VALUE"""),"No task description")</f>
        <v>No task description</v>
      </c>
      <c r="E57" s="7" t="str">
        <f ca="1">IFERROR(__xludf.DUMMYFUNCTION("""COMPUTED_VALUE"""),"image/gif – An animated or static graphic using the GIF format, often seen in memes and web animations.")</f>
        <v>image/gif – An animated or static graphic using the GIF format, often seen in memes and web animations.</v>
      </c>
      <c r="F57" s="7" t="s">
        <v>97</v>
      </c>
      <c r="G57" s="8" t="s">
        <v>43</v>
      </c>
      <c r="H57" s="8" t="s">
        <v>44</v>
      </c>
      <c r="I57" s="8" t="s">
        <v>44</v>
      </c>
      <c r="J57" s="8" t="s">
        <v>44</v>
      </c>
      <c r="K57" s="9" t="s">
        <v>44</v>
      </c>
      <c r="L57" s="9" t="s">
        <v>44</v>
      </c>
      <c r="M57" s="9" t="s">
        <v>44</v>
      </c>
      <c r="N57" s="9" t="s">
        <v>44</v>
      </c>
      <c r="O57" s="10" t="s">
        <v>44</v>
      </c>
      <c r="P57" s="10" t="s">
        <v>44</v>
      </c>
      <c r="Q57" s="10" t="s">
        <v>44</v>
      </c>
      <c r="R57" s="10" t="s">
        <v>44</v>
      </c>
      <c r="S57" s="10" t="s">
        <v>44</v>
      </c>
    </row>
    <row r="58" spans="1:19" ht="49" customHeight="1" x14ac:dyDescent="0.2">
      <c r="A58" s="6" t="str">
        <f ca="1">IFERROR(__xludf.DUMMYFUNCTION("""COMPUTED_VALUE"""),"How do light and temperature affect photosynthesis in plants? - Version A")</f>
        <v>How do light and temperature affect photosynthesis in plants? - Version A</v>
      </c>
      <c r="B58" s="6" t="str">
        <f ca="1">IFERROR(__xludf.DUMMYFUNCTION("""COMPUTED_VALUE"""),"Resource")</f>
        <v>Resource</v>
      </c>
      <c r="C58" s="6" t="str">
        <f ca="1">IFERROR(__xludf.DUMMYFUNCTION("""COMPUTED_VALUE"""),"tekst4.graasp")</f>
        <v>tekst4.graasp</v>
      </c>
      <c r="D58" s="7" t="str">
        <f ca="1">IFERROR(__xludf.DUMMYFUNCTION("""COMPUTED_VALUE"""),"&lt;p&gt;Look at the video clip and answer these questions.&lt;/p&gt;")</f>
        <v>&lt;p&gt;Look at the video clip and answer these questions.&lt;/p&gt;</v>
      </c>
      <c r="E58" s="7" t="str">
        <f ca="1">IFERROR(__xludf.DUMMYFUNCTION("""COMPUTED_VALUE"""),"No artifact embedded")</f>
        <v>No artifact embedded</v>
      </c>
      <c r="F58" s="7" t="s">
        <v>98</v>
      </c>
      <c r="G58" s="8" t="s">
        <v>44</v>
      </c>
      <c r="H58" s="8" t="s">
        <v>44</v>
      </c>
      <c r="I58" s="8" t="s">
        <v>44</v>
      </c>
      <c r="J58" s="8" t="s">
        <v>44</v>
      </c>
      <c r="K58" s="9" t="s">
        <v>43</v>
      </c>
      <c r="L58" s="9" t="s">
        <v>44</v>
      </c>
      <c r="M58" s="9" t="s">
        <v>44</v>
      </c>
      <c r="N58" s="9" t="s">
        <v>44</v>
      </c>
      <c r="O58" s="10" t="s">
        <v>44</v>
      </c>
      <c r="P58" s="10" t="s">
        <v>44</v>
      </c>
      <c r="Q58" s="10" t="s">
        <v>44</v>
      </c>
      <c r="R58" s="10" t="s">
        <v>44</v>
      </c>
      <c r="S58" s="10" t="s">
        <v>44</v>
      </c>
    </row>
    <row r="59" spans="1:19" ht="274" customHeight="1" x14ac:dyDescent="0.2">
      <c r="A59" s="6" t="str">
        <f ca="1">IFERROR(__xludf.DUMMYFUNCTION("""COMPUTED_VALUE"""),"How do light and temperature affect photosynthesis in plants? - Version A")</f>
        <v>How do light and temperature affect photosynthesis in plants? - Version A</v>
      </c>
      <c r="B59" s="6" t="str">
        <f ca="1">IFERROR(__xludf.DUMMYFUNCTION("""COMPUTED_VALUE"""),"Application")</f>
        <v>Application</v>
      </c>
      <c r="C59" s="6" t="str">
        <f ca="1">IFERROR(__xludf.DUMMYFUNCTION("""COMPUTED_VALUE"""),"Quiz Tool")</f>
        <v>Quiz Tool</v>
      </c>
      <c r="D59" s="7" t="str">
        <f ca="1">IFERROR(__xludf.DUMMYFUNCTION("""COMPUTED_VALUE"""),"No task description")</f>
        <v>No task description</v>
      </c>
      <c r="E5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9" s="7" t="s">
        <v>99</v>
      </c>
      <c r="G59" s="8" t="s">
        <v>44</v>
      </c>
      <c r="H59" s="8" t="s">
        <v>44</v>
      </c>
      <c r="I59" s="8" t="s">
        <v>44</v>
      </c>
      <c r="J59" s="8" t="s">
        <v>43</v>
      </c>
      <c r="K59" s="9" t="s">
        <v>43</v>
      </c>
      <c r="L59" s="9" t="s">
        <v>44</v>
      </c>
      <c r="M59" s="9" t="s">
        <v>44</v>
      </c>
      <c r="N59" s="9" t="s">
        <v>44</v>
      </c>
      <c r="O59" s="10" t="s">
        <v>44</v>
      </c>
      <c r="P59" s="10" t="s">
        <v>44</v>
      </c>
      <c r="Q59" s="10" t="s">
        <v>44</v>
      </c>
      <c r="R59" s="10" t="s">
        <v>44</v>
      </c>
      <c r="S59" s="10" t="s">
        <v>44</v>
      </c>
    </row>
    <row r="60" spans="1:19" ht="409.5" customHeight="1" x14ac:dyDescent="0.2">
      <c r="A60" s="6" t="str">
        <f ca="1">IFERROR(__xludf.DUMMYFUNCTION("""COMPUTED_VALUE"""),"How do light and temperature affect photosynthesis in plants? - Version A")</f>
        <v>How do light and temperature affect photosynthesis in plants? - Version A</v>
      </c>
      <c r="B60" s="6" t="str">
        <f ca="1">IFERROR(__xludf.DUMMYFUNCTION("""COMPUTED_VALUE"""),"Resource")</f>
        <v>Resource</v>
      </c>
      <c r="C60" s="6" t="str">
        <f ca="1">IFERROR(__xludf.DUMMYFUNCTION("""COMPUTED_VALUE"""),"Text 1.graasp")</f>
        <v>Text 1.graasp</v>
      </c>
      <c r="D60"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60" s="7" t="str">
        <f ca="1">IFERROR(__xludf.DUMMYFUNCTION("""COMPUTED_VALUE"""),"No artifact embedded")</f>
        <v>No artifact embedded</v>
      </c>
      <c r="F60" s="7" t="s">
        <v>100</v>
      </c>
      <c r="G60" s="8" t="s">
        <v>44</v>
      </c>
      <c r="H60" s="8" t="s">
        <v>43</v>
      </c>
      <c r="I60" s="8" t="s">
        <v>43</v>
      </c>
      <c r="J60" s="8" t="s">
        <v>43</v>
      </c>
      <c r="K60" s="9" t="s">
        <v>44</v>
      </c>
      <c r="L60" s="9" t="s">
        <v>44</v>
      </c>
      <c r="M60" s="9" t="s">
        <v>43</v>
      </c>
      <c r="N60" s="9" t="s">
        <v>43</v>
      </c>
      <c r="O60" s="10" t="s">
        <v>43</v>
      </c>
      <c r="P60" s="10" t="s">
        <v>43</v>
      </c>
      <c r="Q60" s="10" t="s">
        <v>43</v>
      </c>
      <c r="R60" s="10" t="s">
        <v>44</v>
      </c>
      <c r="S60" s="10" t="s">
        <v>43</v>
      </c>
    </row>
    <row r="61" spans="1:19" ht="362" customHeight="1" x14ac:dyDescent="0.2">
      <c r="A61" s="6" t="str">
        <f ca="1">IFERROR(__xludf.DUMMYFUNCTION("""COMPUTED_VALUE"""),"How do light and temperature affect photosynthesis in plants? - Version A")</f>
        <v>How do light and temperature affect photosynthesis in plants? - Version A</v>
      </c>
      <c r="B61" s="6" t="str">
        <f ca="1">IFERROR(__xludf.DUMMYFUNCTION("""COMPUTED_VALUE"""),"Resource")</f>
        <v>Resource</v>
      </c>
      <c r="C61" s="6" t="str">
        <f ca="1">IFERROR(__xludf.DUMMYFUNCTION("""COMPUTED_VALUE"""),"instructions for the simulation and chat app.graasp")</f>
        <v>instructions for the simulation and chat app.graasp</v>
      </c>
      <c r="D61"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61" s="7" t="str">
        <f ca="1">IFERROR(__xludf.DUMMYFUNCTION("""COMPUTED_VALUE"""),"No artifact embedded")</f>
        <v>No artifact embedded</v>
      </c>
      <c r="F61" s="7" t="s">
        <v>101</v>
      </c>
      <c r="G61" s="8" t="s">
        <v>44</v>
      </c>
      <c r="H61" s="8" t="s">
        <v>43</v>
      </c>
      <c r="I61" s="8" t="s">
        <v>44</v>
      </c>
      <c r="J61" s="8" t="s">
        <v>43</v>
      </c>
      <c r="K61" s="9" t="s">
        <v>43</v>
      </c>
      <c r="L61" s="9" t="s">
        <v>44</v>
      </c>
      <c r="M61" s="9" t="s">
        <v>43</v>
      </c>
      <c r="N61" s="9" t="s">
        <v>44</v>
      </c>
      <c r="O61" s="10" t="s">
        <v>44</v>
      </c>
      <c r="P61" s="10" t="s">
        <v>44</v>
      </c>
      <c r="Q61" s="10" t="s">
        <v>44</v>
      </c>
      <c r="R61" s="10" t="s">
        <v>44</v>
      </c>
      <c r="S61" s="10" t="s">
        <v>44</v>
      </c>
    </row>
    <row r="62" spans="1:19" ht="409.5" customHeight="1" x14ac:dyDescent="0.2">
      <c r="A62" s="6" t="str">
        <f ca="1">IFERROR(__xludf.DUMMYFUNCTION("""COMPUTED_VALUE"""),"How do light and temperature affect photosynthesis in plants? - Version A")</f>
        <v>How do light and temperature affect photosynthesis in plants? - Version A</v>
      </c>
      <c r="B62" s="6" t="str">
        <f ca="1">IFERROR(__xludf.DUMMYFUNCTION("""COMPUTED_VALUE"""),"Application")</f>
        <v>Application</v>
      </c>
      <c r="C62" s="6" t="str">
        <f ca="1">IFERROR(__xludf.DUMMYFUNCTION("""COMPUTED_VALUE"""),"Rate of Photosynthesis Lab - only season control")</f>
        <v>Rate of Photosynthesis Lab - only season control</v>
      </c>
      <c r="D62" s="7" t="str">
        <f ca="1">IFERROR(__xludf.DUMMYFUNCTION("""COMPUTED_VALUE"""),"No task description")</f>
        <v>No task description</v>
      </c>
      <c r="E62"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62" s="7" t="s">
        <v>102</v>
      </c>
      <c r="G62" s="8" t="s">
        <v>44</v>
      </c>
      <c r="H62" s="8" t="s">
        <v>43</v>
      </c>
      <c r="I62" s="8" t="s">
        <v>43</v>
      </c>
      <c r="J62" s="8" t="s">
        <v>43</v>
      </c>
      <c r="K62" s="9" t="s">
        <v>44</v>
      </c>
      <c r="L62" s="9" t="s">
        <v>44</v>
      </c>
      <c r="M62" s="9" t="s">
        <v>43</v>
      </c>
      <c r="N62" s="9" t="s">
        <v>43</v>
      </c>
      <c r="O62" s="10" t="s">
        <v>43</v>
      </c>
      <c r="P62" s="10" t="s">
        <v>43</v>
      </c>
      <c r="Q62" s="10" t="s">
        <v>43</v>
      </c>
      <c r="R62" s="10" t="s">
        <v>44</v>
      </c>
      <c r="S62" s="10" t="s">
        <v>43</v>
      </c>
    </row>
    <row r="63" spans="1:19" ht="97" customHeight="1" x14ac:dyDescent="0.2">
      <c r="A63" s="6" t="str">
        <f ca="1">IFERROR(__xludf.DUMMYFUNCTION("""COMPUTED_VALUE"""),"How do light and temperature affect photosynthesis in plants? - Version A")</f>
        <v>How do light and temperature affect photosynthesis in plants? - Version A</v>
      </c>
      <c r="B63" s="6" t="str">
        <f ca="1">IFERROR(__xludf.DUMMYFUNCTION("""COMPUTED_VALUE"""),"Resource")</f>
        <v>Resource</v>
      </c>
      <c r="C63" s="6" t="str">
        <f ca="1">IFERROR(__xludf.DUMMYFUNCTION("""COMPUTED_VALUE"""),"tips.png")</f>
        <v>tips.png</v>
      </c>
      <c r="D63" s="7" t="str">
        <f ca="1">IFERROR(__xludf.DUMMYFUNCTION("""COMPUTED_VALUE"""),"No task description")</f>
        <v>No task description</v>
      </c>
      <c r="E63" s="7" t="str">
        <f ca="1">IFERROR(__xludf.DUMMYFUNCTION("""COMPUTED_VALUE"""),"image/png – A high-quality image with support for transparency, often used in design and web applications.")</f>
        <v>image/png – A high-quality image with support for transparency, often used in design and web applications.</v>
      </c>
      <c r="F63" s="7" t="s">
        <v>103</v>
      </c>
      <c r="G63" s="8" t="s">
        <v>43</v>
      </c>
      <c r="H63" s="8" t="s">
        <v>44</v>
      </c>
      <c r="I63" s="8" t="s">
        <v>44</v>
      </c>
      <c r="J63" s="8" t="s">
        <v>44</v>
      </c>
      <c r="K63" s="9" t="s">
        <v>44</v>
      </c>
      <c r="L63" s="9" t="s">
        <v>44</v>
      </c>
      <c r="M63" s="9" t="s">
        <v>44</v>
      </c>
      <c r="N63" s="9" t="s">
        <v>44</v>
      </c>
      <c r="O63" s="10" t="s">
        <v>44</v>
      </c>
      <c r="P63" s="10" t="s">
        <v>44</v>
      </c>
      <c r="Q63" s="10" t="s">
        <v>44</v>
      </c>
      <c r="R63" s="10" t="s">
        <v>44</v>
      </c>
      <c r="S63" s="10" t="s">
        <v>44</v>
      </c>
    </row>
    <row r="64" spans="1:19" ht="409.5" customHeight="1" x14ac:dyDescent="0.2">
      <c r="A64" s="6" t="str">
        <f ca="1">IFERROR(__xludf.DUMMYFUNCTION("""COMPUTED_VALUE"""),"How do light and temperature affect photosynthesis in plants? - Version A")</f>
        <v>How do light and temperature affect photosynthesis in plants? - Version A</v>
      </c>
      <c r="B64" s="6" t="str">
        <f ca="1">IFERROR(__xludf.DUMMYFUNCTION("""COMPUTED_VALUE"""),"Application")</f>
        <v>Application</v>
      </c>
      <c r="C64" s="6" t="str">
        <f ca="1">IFERROR(__xludf.DUMMYFUNCTION("""COMPUTED_VALUE"""),"SpeakUp")</f>
        <v>SpeakUp</v>
      </c>
      <c r="D64" s="7" t="str">
        <f ca="1">IFERROR(__xludf.DUMMYFUNCTION("""COMPUTED_VALUE"""),"No task description")</f>
        <v>No task description</v>
      </c>
      <c r="E6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64" s="7" t="s">
        <v>104</v>
      </c>
      <c r="G64" s="8" t="s">
        <v>44</v>
      </c>
      <c r="H64" s="8" t="s">
        <v>43</v>
      </c>
      <c r="I64" s="8" t="s">
        <v>43</v>
      </c>
      <c r="J64" s="8" t="s">
        <v>43</v>
      </c>
      <c r="K64" s="9" t="s">
        <v>44</v>
      </c>
      <c r="L64" s="9" t="s">
        <v>44</v>
      </c>
      <c r="M64" s="9" t="s">
        <v>43</v>
      </c>
      <c r="N64" s="9" t="s">
        <v>43</v>
      </c>
      <c r="O64" s="10" t="s">
        <v>44</v>
      </c>
      <c r="P64" s="10" t="s">
        <v>44</v>
      </c>
      <c r="Q64" s="10" t="s">
        <v>44</v>
      </c>
      <c r="R64" s="10" t="s">
        <v>44</v>
      </c>
      <c r="S64" s="10" t="s">
        <v>43</v>
      </c>
    </row>
    <row r="65" spans="1:19" ht="37" customHeight="1" x14ac:dyDescent="0.2">
      <c r="A65" s="6" t="str">
        <f ca="1">IFERROR(__xludf.DUMMYFUNCTION("""COMPUTED_VALUE"""),"How do light and temperature affect photosynthesis in plants? - Version A")</f>
        <v>How do light and temperature affect photosynthesis in plants? - Version A</v>
      </c>
      <c r="B65" s="6" t="str">
        <f ca="1">IFERROR(__xludf.DUMMYFUNCTION("""COMPUTED_VALUE"""),"Resource")</f>
        <v>Resource</v>
      </c>
      <c r="C65" s="6" t="str">
        <f ca="1">IFERROR(__xludf.DUMMYFUNCTION("""COMPUTED_VALUE"""),"tekst2.graasp")</f>
        <v>tekst2.graasp</v>
      </c>
      <c r="D65" s="7" t="str">
        <f ca="1">IFERROR(__xludf.DUMMYFUNCTION("""COMPUTED_VALUE"""),"&lt;p&gt;&lt;strong&gt;QUESTIONS&lt;/strong&gt;&lt;/p&gt;")</f>
        <v>&lt;p&gt;&lt;strong&gt;QUESTIONS&lt;/strong&gt;&lt;/p&gt;</v>
      </c>
      <c r="E65" s="7" t="str">
        <f ca="1">IFERROR(__xludf.DUMMYFUNCTION("""COMPUTED_VALUE"""),"No artifact embedded")</f>
        <v>No artifact embedded</v>
      </c>
      <c r="F65" s="7" t="s">
        <v>105</v>
      </c>
      <c r="G65" s="8" t="s">
        <v>44</v>
      </c>
      <c r="H65" s="8" t="s">
        <v>44</v>
      </c>
      <c r="I65" s="8" t="s">
        <v>44</v>
      </c>
      <c r="J65" s="8" t="s">
        <v>44</v>
      </c>
      <c r="K65" s="9" t="s">
        <v>43</v>
      </c>
      <c r="L65" s="9" t="s">
        <v>44</v>
      </c>
      <c r="M65" s="9" t="s">
        <v>44</v>
      </c>
      <c r="N65" s="9" t="s">
        <v>44</v>
      </c>
      <c r="O65" s="10" t="s">
        <v>44</v>
      </c>
      <c r="P65" s="10" t="s">
        <v>43</v>
      </c>
      <c r="Q65" s="10" t="s">
        <v>44</v>
      </c>
      <c r="R65" s="10" t="s">
        <v>44</v>
      </c>
      <c r="S65" s="10" t="s">
        <v>44</v>
      </c>
    </row>
    <row r="66" spans="1:19" ht="318" customHeight="1" x14ac:dyDescent="0.2">
      <c r="A66" s="6" t="str">
        <f ca="1">IFERROR(__xludf.DUMMYFUNCTION("""COMPUTED_VALUE"""),"How do light and temperature affect photosynthesis in plants? - Version A")</f>
        <v>How do light and temperature affect photosynthesis in plants? - Version A</v>
      </c>
      <c r="B66" s="6" t="str">
        <f ca="1">IFERROR(__xludf.DUMMYFUNCTION("""COMPUTED_VALUE"""),"Application")</f>
        <v>Application</v>
      </c>
      <c r="C66" s="6" t="str">
        <f ca="1">IFERROR(__xludf.DUMMYFUNCTION("""COMPUTED_VALUE"""),"Input Box")</f>
        <v>Input Box</v>
      </c>
      <c r="D66" s="7" t="str">
        <f ca="1">IFERROR(__xludf.DUMMYFUNCTION("""COMPUTED_VALUE"""),"&lt;p&gt;1. How does photosynthesis in aquarium plants depend on light intensity?&lt;/p&gt;")</f>
        <v>&lt;p&gt;1. How does photosynthesis in aquarium plants depend on light intensity?&lt;/p&gt;</v>
      </c>
      <c r="E6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 s="7" t="s">
        <v>106</v>
      </c>
      <c r="G66" s="8" t="s">
        <v>44</v>
      </c>
      <c r="H66" s="8" t="s">
        <v>43</v>
      </c>
      <c r="I66" s="8" t="s">
        <v>43</v>
      </c>
      <c r="J66" s="8" t="s">
        <v>43</v>
      </c>
      <c r="K66" s="9" t="s">
        <v>43</v>
      </c>
      <c r="L66" s="9" t="s">
        <v>43</v>
      </c>
      <c r="M66" s="9" t="s">
        <v>43</v>
      </c>
      <c r="N66" s="9" t="s">
        <v>43</v>
      </c>
      <c r="O66" s="10" t="s">
        <v>43</v>
      </c>
      <c r="P66" s="10" t="s">
        <v>43</v>
      </c>
      <c r="Q66" s="10" t="s">
        <v>43</v>
      </c>
      <c r="R66" s="10" t="s">
        <v>44</v>
      </c>
      <c r="S66" s="10" t="s">
        <v>44</v>
      </c>
    </row>
    <row r="67" spans="1:19" ht="318" customHeight="1" x14ac:dyDescent="0.2">
      <c r="A67" s="6" t="str">
        <f ca="1">IFERROR(__xludf.DUMMYFUNCTION("""COMPUTED_VALUE"""),"How do light and temperature affect photosynthesis in plants? - Version A")</f>
        <v>How do light and temperature affect photosynthesis in plants? - Version A</v>
      </c>
      <c r="B67" s="6" t="str">
        <f ca="1">IFERROR(__xludf.DUMMYFUNCTION("""COMPUTED_VALUE"""),"Application")</f>
        <v>Application</v>
      </c>
      <c r="C67" s="6" t="str">
        <f ca="1">IFERROR(__xludf.DUMMYFUNCTION("""COMPUTED_VALUE"""),"Input Box (1)")</f>
        <v>Input Box (1)</v>
      </c>
      <c r="D67" s="7" t="str">
        <f ca="1">IFERROR(__xludf.DUMMYFUNCTION("""COMPUTED_VALUE"""),"&lt;p&gt;2. How does photosynthesis in aquarium plants depend on the season of the year?&lt;/p&gt;")</f>
        <v>&lt;p&gt;2. How does photosynthesis in aquarium plants depend on the season of the year?&lt;/p&gt;</v>
      </c>
      <c r="E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 s="7" t="s">
        <v>107</v>
      </c>
      <c r="G67" s="8" t="s">
        <v>44</v>
      </c>
      <c r="H67" s="8" t="s">
        <v>43</v>
      </c>
      <c r="I67" s="8" t="s">
        <v>43</v>
      </c>
      <c r="J67" s="8" t="s">
        <v>43</v>
      </c>
      <c r="K67" s="9" t="s">
        <v>43</v>
      </c>
      <c r="L67" s="9" t="s">
        <v>43</v>
      </c>
      <c r="M67" s="9" t="s">
        <v>43</v>
      </c>
      <c r="N67" s="9" t="s">
        <v>43</v>
      </c>
      <c r="O67" s="10" t="s">
        <v>43</v>
      </c>
      <c r="P67" s="10" t="s">
        <v>43</v>
      </c>
      <c r="Q67" s="10" t="s">
        <v>43</v>
      </c>
      <c r="R67" s="10" t="s">
        <v>44</v>
      </c>
      <c r="S67" s="10" t="s">
        <v>43</v>
      </c>
    </row>
    <row r="68" spans="1:19" ht="252" customHeight="1" x14ac:dyDescent="0.2">
      <c r="A68" s="6" t="str">
        <f ca="1">IFERROR(__xludf.DUMMYFUNCTION("""COMPUTED_VALUE"""),"How do light and temperature affect photosynthesis in plants? - Version A")</f>
        <v>How do light and temperature affect photosynthesis in plants? - Version A</v>
      </c>
      <c r="B68" s="6" t="str">
        <f ca="1">IFERROR(__xludf.DUMMYFUNCTION("""COMPUTED_VALUE"""),"Resource")</f>
        <v>Resource</v>
      </c>
      <c r="C68" s="6" t="str">
        <f ca="1">IFERROR(__xludf.DUMMYFUNCTION("""COMPUTED_VALUE"""),"tekst3.graasp")</f>
        <v>tekst3.graasp</v>
      </c>
      <c r="D68"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68" s="7" t="str">
        <f ca="1">IFERROR(__xludf.DUMMYFUNCTION("""COMPUTED_VALUE"""),"No artifact embedded")</f>
        <v>No artifact embedded</v>
      </c>
      <c r="F68" s="7" t="s">
        <v>108</v>
      </c>
      <c r="G68" s="8" t="s">
        <v>44</v>
      </c>
      <c r="H68" s="8" t="s">
        <v>44</v>
      </c>
      <c r="I68" s="8" t="s">
        <v>44</v>
      </c>
      <c r="J68" s="8" t="s">
        <v>44</v>
      </c>
      <c r="K68" s="9" t="s">
        <v>43</v>
      </c>
      <c r="L68" s="9" t="s">
        <v>44</v>
      </c>
      <c r="M68" s="9" t="s">
        <v>44</v>
      </c>
      <c r="N68" s="9" t="s">
        <v>44</v>
      </c>
      <c r="O68" s="10" t="s">
        <v>44</v>
      </c>
      <c r="P68" s="10" t="s">
        <v>44</v>
      </c>
      <c r="Q68" s="10" t="s">
        <v>44</v>
      </c>
      <c r="R68" s="10" t="s">
        <v>44</v>
      </c>
      <c r="S68" s="10" t="s">
        <v>43</v>
      </c>
    </row>
    <row r="69" spans="1:19" ht="25" customHeight="1" x14ac:dyDescent="0.2">
      <c r="A69" s="6" t="str">
        <f ca="1">IFERROR(__xludf.DUMMYFUNCTION("""COMPUTED_VALUE"""),"How do light and temperature affect photosynthesis in plants? - Version A")</f>
        <v>How do light and temperature affect photosynthesis in plants? - Version A</v>
      </c>
      <c r="B69" s="6" t="str">
        <f ca="1">IFERROR(__xludf.DUMMYFUNCTION("""COMPUTED_VALUE"""),"Space")</f>
        <v>Space</v>
      </c>
      <c r="C69" s="6" t="str">
        <f ca="1">IFERROR(__xludf.DUMMYFUNCTION("""COMPUTED_VALUE"""),"Reflection")</f>
        <v>Reflection</v>
      </c>
      <c r="D69" s="7" t="str">
        <f ca="1">IFERROR(__xludf.DUMMYFUNCTION("""COMPUTED_VALUE"""),"No task description")</f>
        <v>No task description</v>
      </c>
      <c r="E69" s="7" t="str">
        <f ca="1">IFERROR(__xludf.DUMMYFUNCTION("""COMPUTED_VALUE"""),"No artifact embedded")</f>
        <v>No artifact embedded</v>
      </c>
      <c r="F69" s="7" t="s">
        <v>109</v>
      </c>
      <c r="G69" s="8" t="s">
        <v>43</v>
      </c>
      <c r="H69" s="8" t="s">
        <v>44</v>
      </c>
      <c r="I69" s="8" t="s">
        <v>44</v>
      </c>
      <c r="J69" s="8" t="s">
        <v>44</v>
      </c>
      <c r="K69" s="9" t="s">
        <v>44</v>
      </c>
      <c r="L69" s="9" t="s">
        <v>44</v>
      </c>
      <c r="M69" s="9" t="s">
        <v>44</v>
      </c>
      <c r="N69" s="9" t="s">
        <v>44</v>
      </c>
      <c r="O69" s="10" t="s">
        <v>44</v>
      </c>
      <c r="P69" s="10" t="s">
        <v>44</v>
      </c>
      <c r="Q69" s="10" t="s">
        <v>44</v>
      </c>
      <c r="R69" s="10" t="s">
        <v>44</v>
      </c>
      <c r="S69" s="10" t="s">
        <v>44</v>
      </c>
    </row>
    <row r="70" spans="1:19" ht="61" customHeight="1" x14ac:dyDescent="0.2">
      <c r="A70" s="6" t="str">
        <f ca="1">IFERROR(__xludf.DUMMYFUNCTION("""COMPUTED_VALUE"""),"How do light and temperature affect photosynthesis in plants? - Version A")</f>
        <v>How do light and temperature affect photosynthesis in plants? - Version A</v>
      </c>
      <c r="B70" s="6" t="str">
        <f ca="1">IFERROR(__xludf.DUMMYFUNCTION("""COMPUTED_VALUE"""),"Resource")</f>
        <v>Resource</v>
      </c>
      <c r="C70" s="6" t="str">
        <f ca="1">IFERROR(__xludf.DUMMYFUNCTION("""COMPUTED_VALUE"""),"text1.graasp")</f>
        <v>text1.graasp</v>
      </c>
      <c r="D70" s="7" t="str">
        <f ca="1">IFERROR(__xludf.DUMMYFUNCTION("""COMPUTED_VALUE"""),"&lt;p&gt;Think about your collaborative experience and anwer these questions:&lt;/p&gt;")</f>
        <v>&lt;p&gt;Think about your collaborative experience and anwer these questions:&lt;/p&gt;</v>
      </c>
      <c r="E70" s="7" t="str">
        <f ca="1">IFERROR(__xludf.DUMMYFUNCTION("""COMPUTED_VALUE"""),"No artifact embedded")</f>
        <v>No artifact embedded</v>
      </c>
      <c r="F70" s="7" t="s">
        <v>110</v>
      </c>
      <c r="G70" s="8" t="s">
        <v>44</v>
      </c>
      <c r="H70" s="8" t="s">
        <v>44</v>
      </c>
      <c r="I70" s="8" t="s">
        <v>44</v>
      </c>
      <c r="J70" s="8" t="s">
        <v>44</v>
      </c>
      <c r="K70" s="9" t="s">
        <v>43</v>
      </c>
      <c r="L70" s="9" t="s">
        <v>44</v>
      </c>
      <c r="M70" s="9" t="s">
        <v>43</v>
      </c>
      <c r="N70" s="9" t="s">
        <v>44</v>
      </c>
      <c r="O70" s="10" t="s">
        <v>44</v>
      </c>
      <c r="P70" s="10" t="s">
        <v>44</v>
      </c>
      <c r="Q70" s="10" t="s">
        <v>44</v>
      </c>
      <c r="R70" s="10" t="s">
        <v>44</v>
      </c>
      <c r="S70" s="10" t="s">
        <v>43</v>
      </c>
    </row>
    <row r="71" spans="1:19" ht="318" customHeight="1" x14ac:dyDescent="0.2">
      <c r="A71" s="6" t="str">
        <f ca="1">IFERROR(__xludf.DUMMYFUNCTION("""COMPUTED_VALUE"""),"How do light and temperature affect photosynthesis in plants? - Version A")</f>
        <v>How do light and temperature affect photosynthesis in plants? - Version A</v>
      </c>
      <c r="B71" s="6" t="str">
        <f ca="1">IFERROR(__xludf.DUMMYFUNCTION("""COMPUTED_VALUE"""),"Application")</f>
        <v>Application</v>
      </c>
      <c r="C71" s="6" t="str">
        <f ca="1">IFERROR(__xludf.DUMMYFUNCTION("""COMPUTED_VALUE"""),"Input Box")</f>
        <v>Input Box</v>
      </c>
      <c r="D71" s="7" t="str">
        <f ca="1">IFERROR(__xludf.DUMMYFUNCTION("""COMPUTED_VALUE"""),"&lt;p&gt;1. What was most difficult when working collaboratively? Why?&lt;/p&gt;")</f>
        <v>&lt;p&gt;1. What was most difficult when working collaboratively? Why?&lt;/p&gt;</v>
      </c>
      <c r="E7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 s="7" t="s">
        <v>111</v>
      </c>
      <c r="G71" s="8" t="s">
        <v>44</v>
      </c>
      <c r="H71" s="8" t="s">
        <v>43</v>
      </c>
      <c r="I71" s="8" t="s">
        <v>43</v>
      </c>
      <c r="J71" s="8" t="s">
        <v>43</v>
      </c>
      <c r="K71" s="9" t="s">
        <v>43</v>
      </c>
      <c r="L71" s="9" t="s">
        <v>43</v>
      </c>
      <c r="M71" s="9" t="s">
        <v>43</v>
      </c>
      <c r="N71" s="9" t="s">
        <v>43</v>
      </c>
      <c r="O71" s="10" t="s">
        <v>43</v>
      </c>
      <c r="P71" s="10" t="s">
        <v>43</v>
      </c>
      <c r="Q71" s="10" t="s">
        <v>44</v>
      </c>
      <c r="R71" s="10" t="s">
        <v>44</v>
      </c>
      <c r="S71" s="10" t="s">
        <v>43</v>
      </c>
    </row>
    <row r="72" spans="1:19" ht="318" customHeight="1" x14ac:dyDescent="0.2">
      <c r="A72" s="6" t="str">
        <f ca="1">IFERROR(__xludf.DUMMYFUNCTION("""COMPUTED_VALUE"""),"How do light and temperature affect photosynthesis in plants? - Version A")</f>
        <v>How do light and temperature affect photosynthesis in plants? - Version A</v>
      </c>
      <c r="B72" s="6" t="str">
        <f ca="1">IFERROR(__xludf.DUMMYFUNCTION("""COMPUTED_VALUE"""),"Application")</f>
        <v>Application</v>
      </c>
      <c r="C72" s="6" t="str">
        <f ca="1">IFERROR(__xludf.DUMMYFUNCTION("""COMPUTED_VALUE"""),"Input Box (1)")</f>
        <v>Input Box (1)</v>
      </c>
      <c r="D72" s="7" t="str">
        <f ca="1">IFERROR(__xludf.DUMMYFUNCTION("""COMPUTED_VALUE"""),"&lt;p&gt;2. What would you do differently next time you have to solve a similar collaborative task?&lt;/p&gt;")</f>
        <v>&lt;p&gt;2. What would you do differently next time you have to solve a similar collaborative task?&lt;/p&gt;</v>
      </c>
      <c r="E7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 s="7" t="s">
        <v>112</v>
      </c>
      <c r="G72" s="8" t="s">
        <v>44</v>
      </c>
      <c r="H72" s="8" t="s">
        <v>44</v>
      </c>
      <c r="I72" s="8" t="s">
        <v>43</v>
      </c>
      <c r="J72" s="8" t="s">
        <v>43</v>
      </c>
      <c r="K72" s="9" t="s">
        <v>43</v>
      </c>
      <c r="L72" s="9" t="s">
        <v>43</v>
      </c>
      <c r="M72" s="9" t="s">
        <v>43</v>
      </c>
      <c r="N72" s="9" t="s">
        <v>43</v>
      </c>
      <c r="O72" s="10" t="s">
        <v>43</v>
      </c>
      <c r="P72" s="10" t="s">
        <v>43</v>
      </c>
      <c r="Q72" s="10" t="s">
        <v>44</v>
      </c>
      <c r="R72" s="10" t="s">
        <v>44</v>
      </c>
      <c r="S72" s="10" t="s">
        <v>43</v>
      </c>
    </row>
    <row r="73" spans="1:19" ht="85" customHeight="1" x14ac:dyDescent="0.2">
      <c r="A73" s="6" t="str">
        <f ca="1">IFERROR(__xludf.DUMMYFUNCTION("""COMPUTED_VALUE"""),"How do light and temperature affect photosynthesis in plants? - Version A")</f>
        <v>How do light and temperature affect photosynthesis in plants? - Version A</v>
      </c>
      <c r="B73" s="6" t="str">
        <f ca="1">IFERROR(__xludf.DUMMYFUNCTION("""COMPUTED_VALUE"""),"Resource")</f>
        <v>Resource</v>
      </c>
      <c r="C73" s="6" t="str">
        <f ca="1">IFERROR(__xludf.DUMMYFUNCTION("""COMPUTED_VALUE"""),"text2.graasp")</f>
        <v>text2.graasp</v>
      </c>
      <c r="D73"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73" s="7" t="str">
        <f ca="1">IFERROR(__xludf.DUMMYFUNCTION("""COMPUTED_VALUE"""),"No artifact embedded")</f>
        <v>No artifact embedded</v>
      </c>
      <c r="F73" s="7" t="s">
        <v>113</v>
      </c>
      <c r="G73" s="8" t="s">
        <v>44</v>
      </c>
      <c r="H73" s="8" t="s">
        <v>44</v>
      </c>
      <c r="I73" s="8" t="s">
        <v>44</v>
      </c>
      <c r="J73" s="8" t="s">
        <v>44</v>
      </c>
      <c r="K73" s="9" t="s">
        <v>43</v>
      </c>
      <c r="L73" s="9" t="s">
        <v>44</v>
      </c>
      <c r="M73" s="9" t="s">
        <v>44</v>
      </c>
      <c r="N73" s="9" t="s">
        <v>44</v>
      </c>
      <c r="O73" s="10" t="s">
        <v>44</v>
      </c>
      <c r="P73" s="10" t="s">
        <v>44</v>
      </c>
      <c r="Q73" s="10" t="s">
        <v>44</v>
      </c>
      <c r="R73" s="10" t="s">
        <v>44</v>
      </c>
      <c r="S73" s="10" t="s">
        <v>44</v>
      </c>
    </row>
    <row r="74" spans="1:19" ht="25" customHeight="1" x14ac:dyDescent="0.2">
      <c r="A74" s="6" t="str">
        <f ca="1">IFERROR(__xludf.DUMMYFUNCTION("""COMPUTED_VALUE"""),"How do light and temperature affect photosynthesis in plants? - Version A")</f>
        <v>How do light and temperature affect photosynthesis in plants? - Version A</v>
      </c>
      <c r="B74" s="6" t="str">
        <f ca="1">IFERROR(__xludf.DUMMYFUNCTION("""COMPUTED_VALUE"""),"Space")</f>
        <v>Space</v>
      </c>
      <c r="C74" s="6" t="str">
        <f ca="1">IFERROR(__xludf.DUMMYFUNCTION("""COMPUTED_VALUE"""),"Predict")</f>
        <v>Predict</v>
      </c>
      <c r="D74" s="7" t="str">
        <f ca="1">IFERROR(__xludf.DUMMYFUNCTION("""COMPUTED_VALUE"""),"No task description")</f>
        <v>No task description</v>
      </c>
      <c r="E74" s="7" t="str">
        <f ca="1">IFERROR(__xludf.DUMMYFUNCTION("""COMPUTED_VALUE"""),"No artifact embedded")</f>
        <v>No artifact embedded</v>
      </c>
      <c r="F74" s="7" t="s">
        <v>114</v>
      </c>
      <c r="G74" s="8" t="s">
        <v>43</v>
      </c>
      <c r="H74" s="8" t="s">
        <v>44</v>
      </c>
      <c r="I74" s="8" t="s">
        <v>44</v>
      </c>
      <c r="J74" s="8" t="s">
        <v>44</v>
      </c>
      <c r="K74" s="9" t="s">
        <v>44</v>
      </c>
      <c r="L74" s="9" t="s">
        <v>44</v>
      </c>
      <c r="M74" s="9" t="s">
        <v>44</v>
      </c>
      <c r="N74" s="9" t="s">
        <v>44</v>
      </c>
      <c r="O74" s="10" t="s">
        <v>44</v>
      </c>
      <c r="P74" s="10" t="s">
        <v>44</v>
      </c>
      <c r="Q74" s="10" t="s">
        <v>44</v>
      </c>
      <c r="R74" s="10" t="s">
        <v>44</v>
      </c>
      <c r="S74" s="10" t="s">
        <v>44</v>
      </c>
    </row>
    <row r="75" spans="1:19" ht="133" customHeight="1" x14ac:dyDescent="0.2">
      <c r="A75" s="6" t="str">
        <f ca="1">IFERROR(__xludf.DUMMYFUNCTION("""COMPUTED_VALUE"""),"How do light and temperature affect photosynthesis in plants? - Version A")</f>
        <v>How do light and temperature affect photosynthesis in plants? - Version A</v>
      </c>
      <c r="B75" s="6" t="str">
        <f ca="1">IFERROR(__xludf.DUMMYFUNCTION("""COMPUTED_VALUE"""),"Resource")</f>
        <v>Resource</v>
      </c>
      <c r="C75" s="6" t="str">
        <f ca="1">IFERROR(__xludf.DUMMYFUNCTION("""COMPUTED_VALUE"""),"tekst3.graasp")</f>
        <v>tekst3.graasp</v>
      </c>
      <c r="D75"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75" s="7" t="str">
        <f ca="1">IFERROR(__xludf.DUMMYFUNCTION("""COMPUTED_VALUE"""),"No artifact embedded")</f>
        <v>No artifact embedded</v>
      </c>
      <c r="F75" s="7" t="s">
        <v>115</v>
      </c>
      <c r="G75" s="8" t="s">
        <v>44</v>
      </c>
      <c r="H75" s="8" t="s">
        <v>44</v>
      </c>
      <c r="I75" s="8" t="s">
        <v>44</v>
      </c>
      <c r="J75" s="8" t="s">
        <v>44</v>
      </c>
      <c r="K75" s="9" t="s">
        <v>43</v>
      </c>
      <c r="L75" s="9" t="s">
        <v>44</v>
      </c>
      <c r="M75" s="9" t="s">
        <v>44</v>
      </c>
      <c r="N75" s="9" t="s">
        <v>44</v>
      </c>
      <c r="O75" s="10" t="s">
        <v>44</v>
      </c>
      <c r="P75" s="10" t="s">
        <v>44</v>
      </c>
      <c r="Q75" s="10" t="s">
        <v>44</v>
      </c>
      <c r="R75" s="10" t="s">
        <v>44</v>
      </c>
      <c r="S75" s="10" t="s">
        <v>44</v>
      </c>
    </row>
    <row r="76" spans="1:19" ht="274" customHeight="1" x14ac:dyDescent="0.2">
      <c r="A76" s="6" t="str">
        <f ca="1">IFERROR(__xludf.DUMMYFUNCTION("""COMPUTED_VALUE"""),"How do light and temperature affect photosynthesis in plants? - Version A")</f>
        <v>How do light and temperature affect photosynthesis in plants? - Version A</v>
      </c>
      <c r="B76" s="6" t="str">
        <f ca="1">IFERROR(__xludf.DUMMYFUNCTION("""COMPUTED_VALUE"""),"Application")</f>
        <v>Application</v>
      </c>
      <c r="C76" s="6" t="str">
        <f ca="1">IFERROR(__xludf.DUMMYFUNCTION("""COMPUTED_VALUE"""),"Quiz Tool")</f>
        <v>Quiz Tool</v>
      </c>
      <c r="D76" s="7" t="str">
        <f ca="1">IFERROR(__xludf.DUMMYFUNCTION("""COMPUTED_VALUE"""),"No task description")</f>
        <v>No task description</v>
      </c>
      <c r="E7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6" s="7" t="s">
        <v>116</v>
      </c>
      <c r="G76" s="8" t="s">
        <v>44</v>
      </c>
      <c r="H76" s="8" t="s">
        <v>44</v>
      </c>
      <c r="I76" s="8" t="s">
        <v>44</v>
      </c>
      <c r="J76" s="8" t="s">
        <v>43</v>
      </c>
      <c r="K76" s="9" t="s">
        <v>43</v>
      </c>
      <c r="L76" s="9" t="s">
        <v>44</v>
      </c>
      <c r="M76" s="9" t="s">
        <v>44</v>
      </c>
      <c r="N76" s="9" t="s">
        <v>44</v>
      </c>
      <c r="O76" s="10" t="s">
        <v>44</v>
      </c>
      <c r="P76" s="10" t="s">
        <v>44</v>
      </c>
      <c r="Q76" s="10" t="s">
        <v>44</v>
      </c>
      <c r="R76" s="10" t="s">
        <v>44</v>
      </c>
      <c r="S76" s="10" t="s">
        <v>44</v>
      </c>
    </row>
    <row r="77" spans="1:19" ht="409.5" customHeight="1" x14ac:dyDescent="0.2">
      <c r="A77" s="6" t="str">
        <f ca="1">IFERROR(__xludf.DUMMYFUNCTION("""COMPUTED_VALUE"""),"How do light and temperature affect photosynthesis in plants? - Version A")</f>
        <v>How do light and temperature affect photosynthesis in plants? - Version A</v>
      </c>
      <c r="B77" s="6" t="str">
        <f ca="1">IFERROR(__xludf.DUMMYFUNCTION("""COMPUTED_VALUE"""),"Resource")</f>
        <v>Resource</v>
      </c>
      <c r="C77" s="6" t="str">
        <f ca="1">IFERROR(__xludf.DUMMYFUNCTION("""COMPUTED_VALUE"""),"tekst1.graasp")</f>
        <v>tekst1.graasp</v>
      </c>
      <c r="D77"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77" s="7" t="str">
        <f ca="1">IFERROR(__xludf.DUMMYFUNCTION("""COMPUTED_VALUE"""),"No artifact embedded")</f>
        <v>No artifact embedded</v>
      </c>
      <c r="F77" s="7" t="s">
        <v>117</v>
      </c>
      <c r="G77" s="8" t="s">
        <v>44</v>
      </c>
      <c r="H77" s="8" t="s">
        <v>43</v>
      </c>
      <c r="I77" s="8" t="s">
        <v>43</v>
      </c>
      <c r="J77" s="8" t="s">
        <v>43</v>
      </c>
      <c r="K77" s="9" t="s">
        <v>43</v>
      </c>
      <c r="L77" s="9" t="s">
        <v>43</v>
      </c>
      <c r="M77" s="9" t="s">
        <v>44</v>
      </c>
      <c r="N77" s="9" t="s">
        <v>44</v>
      </c>
      <c r="O77" s="10" t="s">
        <v>43</v>
      </c>
      <c r="P77" s="10" t="s">
        <v>43</v>
      </c>
      <c r="Q77" s="10" t="s">
        <v>43</v>
      </c>
      <c r="R77" s="10" t="s">
        <v>44</v>
      </c>
      <c r="S77" s="10" t="s">
        <v>44</v>
      </c>
    </row>
    <row r="78" spans="1:19" ht="409.5" customHeight="1" x14ac:dyDescent="0.2">
      <c r="A78" s="6" t="str">
        <f ca="1">IFERROR(__xludf.DUMMYFUNCTION("""COMPUTED_VALUE"""),"How do light and temperature affect photosynthesis in plants? - Version A")</f>
        <v>How do light and temperature affect photosynthesis in plants? - Version A</v>
      </c>
      <c r="B78" s="6" t="str">
        <f ca="1">IFERROR(__xludf.DUMMYFUNCTION("""COMPUTED_VALUE"""),"Application")</f>
        <v>Application</v>
      </c>
      <c r="C78" s="6" t="str">
        <f ca="1">IFERROR(__xludf.DUMMYFUNCTION("""COMPUTED_VALUE"""),"Hypothesis Scratchpad")</f>
        <v>Hypothesis Scratchpad</v>
      </c>
      <c r="D78" s="7" t="str">
        <f ca="1">IFERROR(__xludf.DUMMYFUNCTION("""COMPUTED_VALUE"""),"No task description")</f>
        <v>No task description</v>
      </c>
      <c r="E7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8" s="7" t="s">
        <v>118</v>
      </c>
      <c r="G78" s="8" t="s">
        <v>44</v>
      </c>
      <c r="H78" s="8" t="s">
        <v>43</v>
      </c>
      <c r="I78" s="8" t="s">
        <v>43</v>
      </c>
      <c r="J78" s="8" t="s">
        <v>43</v>
      </c>
      <c r="K78" s="9" t="s">
        <v>43</v>
      </c>
      <c r="L78" s="9" t="s">
        <v>44</v>
      </c>
      <c r="M78" s="9" t="s">
        <v>43</v>
      </c>
      <c r="N78" s="9" t="s">
        <v>43</v>
      </c>
      <c r="O78" s="10" t="s">
        <v>44</v>
      </c>
      <c r="P78" s="10" t="s">
        <v>43</v>
      </c>
      <c r="Q78" s="10" t="s">
        <v>43</v>
      </c>
      <c r="R78" s="10" t="s">
        <v>44</v>
      </c>
      <c r="S78" s="10" t="s">
        <v>44</v>
      </c>
    </row>
    <row r="79" spans="1:19" ht="157" customHeight="1" x14ac:dyDescent="0.2">
      <c r="A79" s="6" t="str">
        <f ca="1">IFERROR(__xludf.DUMMYFUNCTION("""COMPUTED_VALUE"""),"How do light and temperature affect photosynthesis in plants? - Version A")</f>
        <v>How do light and temperature affect photosynthesis in plants? - Version A</v>
      </c>
      <c r="B79" s="6" t="str">
        <f ca="1">IFERROR(__xludf.DUMMYFUNCTION("""COMPUTED_VALUE"""),"Resource")</f>
        <v>Resource</v>
      </c>
      <c r="C79" s="6" t="str">
        <f ca="1">IFERROR(__xludf.DUMMYFUNCTION("""COMPUTED_VALUE"""),"tekst2.graasp")</f>
        <v>tekst2.graasp</v>
      </c>
      <c r="D79"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79" s="7" t="str">
        <f ca="1">IFERROR(__xludf.DUMMYFUNCTION("""COMPUTED_VALUE"""),"No artifact embedded")</f>
        <v>No artifact embedded</v>
      </c>
      <c r="F79" s="7" t="s">
        <v>119</v>
      </c>
      <c r="G79" s="8" t="s">
        <v>44</v>
      </c>
      <c r="H79" s="8" t="s">
        <v>44</v>
      </c>
      <c r="I79" s="8" t="s">
        <v>44</v>
      </c>
      <c r="J79" s="8" t="s">
        <v>44</v>
      </c>
      <c r="K79" s="9" t="s">
        <v>43</v>
      </c>
      <c r="L79" s="9" t="s">
        <v>44</v>
      </c>
      <c r="M79" s="9" t="s">
        <v>44</v>
      </c>
      <c r="N79" s="9" t="s">
        <v>44</v>
      </c>
      <c r="O79" s="10" t="s">
        <v>44</v>
      </c>
      <c r="P79" s="10" t="s">
        <v>43</v>
      </c>
      <c r="Q79" s="10" t="s">
        <v>43</v>
      </c>
      <c r="R79" s="10" t="s">
        <v>44</v>
      </c>
      <c r="S79" s="10" t="s">
        <v>44</v>
      </c>
    </row>
    <row r="80" spans="1:19" ht="25" customHeight="1" x14ac:dyDescent="0.2">
      <c r="A80" s="6" t="str">
        <f ca="1">IFERROR(__xludf.DUMMYFUNCTION("""COMPUTED_VALUE"""),"How do light and temperature affect photosynthesis in plants? - Version A")</f>
        <v>How do light and temperature affect photosynthesis in plants? - Version A</v>
      </c>
      <c r="B80" s="6" t="str">
        <f ca="1">IFERROR(__xludf.DUMMYFUNCTION("""COMPUTED_VALUE"""),"Space")</f>
        <v>Space</v>
      </c>
      <c r="C80" s="6" t="str">
        <f ca="1">IFERROR(__xludf.DUMMYFUNCTION("""COMPUTED_VALUE"""),"Investigation")</f>
        <v>Investigation</v>
      </c>
      <c r="D80" s="7" t="str">
        <f ca="1">IFERROR(__xludf.DUMMYFUNCTION("""COMPUTED_VALUE"""),"No task description")</f>
        <v>No task description</v>
      </c>
      <c r="E80" s="7" t="str">
        <f ca="1">IFERROR(__xludf.DUMMYFUNCTION("""COMPUTED_VALUE"""),"No artifact embedded")</f>
        <v>No artifact embedded</v>
      </c>
      <c r="F80" s="7" t="s">
        <v>120</v>
      </c>
      <c r="G80" s="8" t="s">
        <v>43</v>
      </c>
      <c r="H80" s="8" t="s">
        <v>44</v>
      </c>
      <c r="I80" s="8" t="s">
        <v>44</v>
      </c>
      <c r="J80" s="8" t="s">
        <v>44</v>
      </c>
      <c r="K80" s="9" t="s">
        <v>44</v>
      </c>
      <c r="L80" s="9" t="s">
        <v>44</v>
      </c>
      <c r="M80" s="9" t="s">
        <v>44</v>
      </c>
      <c r="N80" s="9" t="s">
        <v>44</v>
      </c>
      <c r="O80" s="10" t="s">
        <v>44</v>
      </c>
      <c r="P80" s="10" t="s">
        <v>44</v>
      </c>
      <c r="Q80" s="10" t="s">
        <v>44</v>
      </c>
      <c r="R80" s="10" t="s">
        <v>44</v>
      </c>
      <c r="S80" s="10" t="s">
        <v>44</v>
      </c>
    </row>
    <row r="81" spans="1:19" ht="274" customHeight="1" x14ac:dyDescent="0.2">
      <c r="A81" s="6" t="str">
        <f ca="1">IFERROR(__xludf.DUMMYFUNCTION("""COMPUTED_VALUE"""),"How do light and temperature affect photosynthesis in plants? - Version A")</f>
        <v>How do light and temperature affect photosynthesis in plants? - Version A</v>
      </c>
      <c r="B81" s="6" t="str">
        <f ca="1">IFERROR(__xludf.DUMMYFUNCTION("""COMPUTED_VALUE"""),"Resource")</f>
        <v>Resource</v>
      </c>
      <c r="C81" s="6" t="str">
        <f ca="1">IFERROR(__xludf.DUMMYFUNCTION("""COMPUTED_VALUE"""),"Vaatluste selgitus.graasp")</f>
        <v>Vaatluste selgitus.graasp</v>
      </c>
      <c r="D81"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81" s="7" t="str">
        <f ca="1">IFERROR(__xludf.DUMMYFUNCTION("""COMPUTED_VALUE"""),"No artifact embedded")</f>
        <v>No artifact embedded</v>
      </c>
      <c r="F81" s="7" t="s">
        <v>121</v>
      </c>
      <c r="G81" s="8" t="s">
        <v>44</v>
      </c>
      <c r="H81" s="8" t="s">
        <v>43</v>
      </c>
      <c r="I81" s="8" t="s">
        <v>43</v>
      </c>
      <c r="J81" s="8" t="s">
        <v>43</v>
      </c>
      <c r="K81" s="9" t="s">
        <v>43</v>
      </c>
      <c r="L81" s="9" t="s">
        <v>43</v>
      </c>
      <c r="M81" s="9" t="s">
        <v>44</v>
      </c>
      <c r="N81" s="9" t="s">
        <v>44</v>
      </c>
      <c r="O81" s="10" t="s">
        <v>44</v>
      </c>
      <c r="P81" s="10" t="s">
        <v>43</v>
      </c>
      <c r="Q81" s="10" t="s">
        <v>43</v>
      </c>
      <c r="R81" s="10" t="s">
        <v>43</v>
      </c>
      <c r="S81" s="10" t="s">
        <v>44</v>
      </c>
    </row>
    <row r="82" spans="1:19" ht="318" customHeight="1" x14ac:dyDescent="0.2">
      <c r="A82" s="6" t="str">
        <f ca="1">IFERROR(__xludf.DUMMYFUNCTION("""COMPUTED_VALUE"""),"How do light and temperature affect photosynthesis in plants? - Version A")</f>
        <v>How do light and temperature affect photosynthesis in plants? - Version A</v>
      </c>
      <c r="B82" s="6" t="str">
        <f ca="1">IFERROR(__xludf.DUMMYFUNCTION("""COMPUTED_VALUE"""),"Application")</f>
        <v>Application</v>
      </c>
      <c r="C82" s="6" t="str">
        <f ca="1">IFERROR(__xludf.DUMMYFUNCTION("""COMPUTED_VALUE"""),"Viewer")</f>
        <v>Viewer</v>
      </c>
      <c r="D82" s="7" t="str">
        <f ca="1">IFERROR(__xludf.DUMMYFUNCTION("""COMPUTED_VALUE"""),"No task description")</f>
        <v>No task description</v>
      </c>
      <c r="E82"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82" s="7" t="s">
        <v>122</v>
      </c>
      <c r="G82" s="8" t="s">
        <v>44</v>
      </c>
      <c r="H82" s="8" t="s">
        <v>44</v>
      </c>
      <c r="I82" s="8" t="s">
        <v>44</v>
      </c>
      <c r="J82" s="8" t="s">
        <v>43</v>
      </c>
      <c r="K82" s="9" t="s">
        <v>44</v>
      </c>
      <c r="L82" s="9" t="s">
        <v>44</v>
      </c>
      <c r="M82" s="9" t="s">
        <v>44</v>
      </c>
      <c r="N82" s="9" t="s">
        <v>44</v>
      </c>
      <c r="O82" s="10" t="s">
        <v>44</v>
      </c>
      <c r="P82" s="10" t="s">
        <v>43</v>
      </c>
      <c r="Q82" s="10" t="s">
        <v>43</v>
      </c>
      <c r="R82" s="10" t="s">
        <v>44</v>
      </c>
      <c r="S82" s="10" t="s">
        <v>44</v>
      </c>
    </row>
    <row r="83" spans="1:19" ht="409.5" customHeight="1" x14ac:dyDescent="0.2">
      <c r="A83" s="6" t="str">
        <f ca="1">IFERROR(__xludf.DUMMYFUNCTION("""COMPUTED_VALUE"""),"How do light and temperature affect photosynthesis in plants? - Version A")</f>
        <v>How do light and temperature affect photosynthesis in plants? - Version A</v>
      </c>
      <c r="B83" s="6" t="str">
        <f ca="1">IFERROR(__xludf.DUMMYFUNCTION("""COMPUTED_VALUE"""),"Application")</f>
        <v>Application</v>
      </c>
      <c r="C83" s="6" t="str">
        <f ca="1">IFERROR(__xludf.DUMMYFUNCTION("""COMPUTED_VALUE"""),"Rate of Photosynthesis Lab (HTML5)")</f>
        <v>Rate of Photosynthesis Lab (HTML5)</v>
      </c>
      <c r="D83" s="7" t="str">
        <f ca="1">IFERROR(__xludf.DUMMYFUNCTION("""COMPUTED_VALUE"""),"No task description")</f>
        <v>No task description</v>
      </c>
      <c r="E83"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83" s="7" t="s">
        <v>123</v>
      </c>
      <c r="G83" s="8" t="s">
        <v>44</v>
      </c>
      <c r="H83" s="8" t="s">
        <v>43</v>
      </c>
      <c r="I83" s="8" t="s">
        <v>44</v>
      </c>
      <c r="J83" s="8" t="s">
        <v>43</v>
      </c>
      <c r="K83" s="9" t="s">
        <v>43</v>
      </c>
      <c r="L83" s="9" t="s">
        <v>44</v>
      </c>
      <c r="M83" s="9" t="s">
        <v>44</v>
      </c>
      <c r="N83" s="9" t="s">
        <v>44</v>
      </c>
      <c r="O83" s="10" t="s">
        <v>43</v>
      </c>
      <c r="P83" s="10" t="s">
        <v>44</v>
      </c>
      <c r="Q83" s="10" t="s">
        <v>43</v>
      </c>
      <c r="R83" s="10" t="s">
        <v>44</v>
      </c>
      <c r="S83" s="10" t="s">
        <v>44</v>
      </c>
    </row>
    <row r="84" spans="1:19" ht="263" customHeight="1" x14ac:dyDescent="0.2">
      <c r="A84" s="6" t="str">
        <f ca="1">IFERROR(__xludf.DUMMYFUNCTION("""COMPUTED_VALUE"""),"How do light and temperature affect photosynthesis in plants? - Version A")</f>
        <v>How do light and temperature affect photosynthesis in plants? - Version A</v>
      </c>
      <c r="B84" s="6" t="str">
        <f ca="1">IFERROR(__xludf.DUMMYFUNCTION("""COMPUTED_VALUE"""),"Resource")</f>
        <v>Resource</v>
      </c>
      <c r="C84" s="6" t="str">
        <f ca="1">IFERROR(__xludf.DUMMYFUNCTION("""COMPUTED_VALUE"""),"Vaatluste selgitus 2.graasp")</f>
        <v>Vaatluste selgitus 2.graasp</v>
      </c>
      <c r="D84"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84" s="7" t="str">
        <f ca="1">IFERROR(__xludf.DUMMYFUNCTION("""COMPUTED_VALUE"""),"No artifact embedded")</f>
        <v>No artifact embedded</v>
      </c>
      <c r="F84" s="7" t="s">
        <v>124</v>
      </c>
      <c r="G84" s="8" t="s">
        <v>44</v>
      </c>
      <c r="H84" s="8" t="s">
        <v>43</v>
      </c>
      <c r="I84" s="8" t="s">
        <v>43</v>
      </c>
      <c r="J84" s="8" t="s">
        <v>44</v>
      </c>
      <c r="K84" s="9" t="s">
        <v>43</v>
      </c>
      <c r="L84" s="9" t="s">
        <v>43</v>
      </c>
      <c r="M84" s="9" t="s">
        <v>44</v>
      </c>
      <c r="N84" s="9" t="s">
        <v>44</v>
      </c>
      <c r="O84" s="10" t="s">
        <v>44</v>
      </c>
      <c r="P84" s="10" t="s">
        <v>43</v>
      </c>
      <c r="Q84" s="10" t="s">
        <v>43</v>
      </c>
      <c r="R84" s="10" t="s">
        <v>43</v>
      </c>
      <c r="S84" s="10" t="s">
        <v>44</v>
      </c>
    </row>
    <row r="85" spans="1:19" ht="384" customHeight="1" x14ac:dyDescent="0.2">
      <c r="A85" s="6" t="str">
        <f ca="1">IFERROR(__xludf.DUMMYFUNCTION("""COMPUTED_VALUE"""),"How do light and temperature affect photosynthesis in plants? - Version A")</f>
        <v>How do light and temperature affect photosynthesis in plants? - Version A</v>
      </c>
      <c r="B85" s="6" t="str">
        <f ca="1">IFERROR(__xludf.DUMMYFUNCTION("""COMPUTED_VALUE"""),"Application")</f>
        <v>Application</v>
      </c>
      <c r="C85" s="6" t="str">
        <f ca="1">IFERROR(__xludf.DUMMYFUNCTION("""COMPUTED_VALUE"""),"Observation Tool")</f>
        <v>Observation Tool</v>
      </c>
      <c r="D85" s="7" t="str">
        <f ca="1">IFERROR(__xludf.DUMMYFUNCTION("""COMPUTED_VALUE"""),"No task description")</f>
        <v>No task description</v>
      </c>
      <c r="E8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85" s="7" t="s">
        <v>125</v>
      </c>
      <c r="G85" s="8" t="s">
        <v>44</v>
      </c>
      <c r="H85" s="8" t="s">
        <v>43</v>
      </c>
      <c r="I85" s="8" t="s">
        <v>43</v>
      </c>
      <c r="J85" s="8" t="s">
        <v>43</v>
      </c>
      <c r="K85" s="9" t="s">
        <v>44</v>
      </c>
      <c r="L85" s="9" t="s">
        <v>44</v>
      </c>
      <c r="M85" s="9" t="s">
        <v>43</v>
      </c>
      <c r="N85" s="9" t="s">
        <v>43</v>
      </c>
      <c r="O85" s="10" t="s">
        <v>44</v>
      </c>
      <c r="P85" s="10" t="s">
        <v>43</v>
      </c>
      <c r="Q85" s="10" t="s">
        <v>43</v>
      </c>
      <c r="R85" s="10" t="s">
        <v>43</v>
      </c>
      <c r="S85" s="10" t="s">
        <v>44</v>
      </c>
    </row>
    <row r="86" spans="1:19" ht="169" customHeight="1" x14ac:dyDescent="0.2">
      <c r="A86" s="6" t="str">
        <f ca="1">IFERROR(__xludf.DUMMYFUNCTION("""COMPUTED_VALUE"""),"How do light and temperature affect photosynthesis in plants? - Version A")</f>
        <v>How do light and temperature affect photosynthesis in plants? - Version A</v>
      </c>
      <c r="B86" s="6" t="str">
        <f ca="1">IFERROR(__xludf.DUMMYFUNCTION("""COMPUTED_VALUE"""),"Resource")</f>
        <v>Resource</v>
      </c>
      <c r="C86" s="6" t="str">
        <f ca="1">IFERROR(__xludf.DUMMYFUNCTION("""COMPUTED_VALUE"""),"Vaatlused edasi.graasp")</f>
        <v>Vaatlused edasi.graasp</v>
      </c>
      <c r="D86"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86" s="7" t="str">
        <f ca="1">IFERROR(__xludf.DUMMYFUNCTION("""COMPUTED_VALUE"""),"No artifact embedded")</f>
        <v>No artifact embedded</v>
      </c>
      <c r="F86" s="7" t="s">
        <v>126</v>
      </c>
      <c r="G86" s="8" t="s">
        <v>44</v>
      </c>
      <c r="H86" s="8" t="s">
        <v>44</v>
      </c>
      <c r="I86" s="8" t="s">
        <v>44</v>
      </c>
      <c r="J86" s="8" t="s">
        <v>44</v>
      </c>
      <c r="K86" s="9" t="s">
        <v>43</v>
      </c>
      <c r="L86" s="9" t="s">
        <v>44</v>
      </c>
      <c r="M86" s="9" t="s">
        <v>44</v>
      </c>
      <c r="N86" s="9" t="s">
        <v>44</v>
      </c>
      <c r="O86" s="10" t="s">
        <v>44</v>
      </c>
      <c r="P86" s="10" t="s">
        <v>44</v>
      </c>
      <c r="Q86" s="10" t="s">
        <v>44</v>
      </c>
      <c r="R86" s="10" t="s">
        <v>43</v>
      </c>
      <c r="S86" s="10" t="s">
        <v>44</v>
      </c>
    </row>
    <row r="87" spans="1:19" ht="25" customHeight="1" x14ac:dyDescent="0.2">
      <c r="A87" s="6" t="str">
        <f ca="1">IFERROR(__xludf.DUMMYFUNCTION("""COMPUTED_VALUE"""),"How do light and temperature affect photosynthesis in plants? - Version A")</f>
        <v>How do light and temperature affect photosynthesis in plants? - Version A</v>
      </c>
      <c r="B87" s="6" t="str">
        <f ca="1">IFERROR(__xludf.DUMMYFUNCTION("""COMPUTED_VALUE"""),"Space")</f>
        <v>Space</v>
      </c>
      <c r="C87" s="6" t="str">
        <f ca="1">IFERROR(__xludf.DUMMYFUNCTION("""COMPUTED_VALUE"""),"Conclusion")</f>
        <v>Conclusion</v>
      </c>
      <c r="D87" s="7" t="str">
        <f ca="1">IFERROR(__xludf.DUMMYFUNCTION("""COMPUTED_VALUE"""),"No task description")</f>
        <v>No task description</v>
      </c>
      <c r="E87" s="7" t="str">
        <f ca="1">IFERROR(__xludf.DUMMYFUNCTION("""COMPUTED_VALUE"""),"No artifact embedded")</f>
        <v>No artifact embedded</v>
      </c>
      <c r="F87" s="7" t="s">
        <v>127</v>
      </c>
      <c r="G87" s="8" t="s">
        <v>43</v>
      </c>
      <c r="H87" s="8" t="s">
        <v>44</v>
      </c>
      <c r="I87" s="8" t="s">
        <v>44</v>
      </c>
      <c r="J87" s="8" t="s">
        <v>44</v>
      </c>
      <c r="K87" s="9" t="s">
        <v>44</v>
      </c>
      <c r="L87" s="9" t="s">
        <v>44</v>
      </c>
      <c r="M87" s="9" t="s">
        <v>44</v>
      </c>
      <c r="N87" s="9" t="s">
        <v>44</v>
      </c>
      <c r="O87" s="10" t="s">
        <v>44</v>
      </c>
      <c r="P87" s="10" t="s">
        <v>44</v>
      </c>
      <c r="Q87" s="10" t="s">
        <v>44</v>
      </c>
      <c r="R87" s="10" t="s">
        <v>44</v>
      </c>
      <c r="S87" s="10" t="s">
        <v>44</v>
      </c>
    </row>
    <row r="88" spans="1:19" ht="351" customHeight="1" x14ac:dyDescent="0.2">
      <c r="A88" s="6" t="str">
        <f ca="1">IFERROR(__xludf.DUMMYFUNCTION("""COMPUTED_VALUE"""),"How do light and temperature affect photosynthesis in plants? - Version A")</f>
        <v>How do light and temperature affect photosynthesis in plants? - Version A</v>
      </c>
      <c r="B88" s="6" t="str">
        <f ca="1">IFERROR(__xludf.DUMMYFUNCTION("""COMPUTED_VALUE"""),"Resource")</f>
        <v>Resource</v>
      </c>
      <c r="C88" s="6" t="str">
        <f ca="1">IFERROR(__xludf.DUMMYFUNCTION("""COMPUTED_VALUE"""),"tekst1.graasp")</f>
        <v>tekst1.graasp</v>
      </c>
      <c r="D88"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88" s="7" t="str">
        <f ca="1">IFERROR(__xludf.DUMMYFUNCTION("""COMPUTED_VALUE"""),"No artifact embedded")</f>
        <v>No artifact embedded</v>
      </c>
      <c r="F88" s="7" t="s">
        <v>128</v>
      </c>
      <c r="G88" s="8" t="s">
        <v>44</v>
      </c>
      <c r="H88" s="8" t="s">
        <v>43</v>
      </c>
      <c r="I88" s="8" t="s">
        <v>43</v>
      </c>
      <c r="J88" s="8" t="s">
        <v>43</v>
      </c>
      <c r="K88" s="9" t="s">
        <v>43</v>
      </c>
      <c r="L88" s="9" t="s">
        <v>43</v>
      </c>
      <c r="M88" s="9" t="s">
        <v>44</v>
      </c>
      <c r="N88" s="9" t="s">
        <v>44</v>
      </c>
      <c r="O88" s="10" t="s">
        <v>44</v>
      </c>
      <c r="P88" s="10" t="s">
        <v>44</v>
      </c>
      <c r="Q88" s="10" t="s">
        <v>43</v>
      </c>
      <c r="R88" s="10" t="s">
        <v>43</v>
      </c>
      <c r="S88" s="10" t="s">
        <v>44</v>
      </c>
    </row>
    <row r="89" spans="1:19" ht="409.5" customHeight="1" x14ac:dyDescent="0.2">
      <c r="A89" s="6" t="str">
        <f ca="1">IFERROR(__xludf.DUMMYFUNCTION("""COMPUTED_VALUE"""),"How do light and temperature affect photosynthesis in plants? - Version A")</f>
        <v>How do light and temperature affect photosynthesis in plants? - Version A</v>
      </c>
      <c r="B89" s="6" t="str">
        <f ca="1">IFERROR(__xludf.DUMMYFUNCTION("""COMPUTED_VALUE"""),"Application")</f>
        <v>Application</v>
      </c>
      <c r="C89" s="6" t="str">
        <f ca="1">IFERROR(__xludf.DUMMYFUNCTION("""COMPUTED_VALUE"""),"Conclusion Tool")</f>
        <v>Conclusion Tool</v>
      </c>
      <c r="D89" s="7" t="str">
        <f ca="1">IFERROR(__xludf.DUMMYFUNCTION("""COMPUTED_VALUE"""),"No task description")</f>
        <v>No task description</v>
      </c>
      <c r="E89"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89" s="7" t="s">
        <v>129</v>
      </c>
      <c r="G89" s="8" t="s">
        <v>44</v>
      </c>
      <c r="H89" s="8" t="s">
        <v>43</v>
      </c>
      <c r="I89" s="8" t="s">
        <v>43</v>
      </c>
      <c r="J89" s="8" t="s">
        <v>43</v>
      </c>
      <c r="K89" s="9" t="s">
        <v>43</v>
      </c>
      <c r="L89" s="9" t="s">
        <v>44</v>
      </c>
      <c r="M89" s="9" t="s">
        <v>44</v>
      </c>
      <c r="N89" s="9" t="s">
        <v>44</v>
      </c>
      <c r="O89" s="10" t="s">
        <v>44</v>
      </c>
      <c r="P89" s="10" t="s">
        <v>43</v>
      </c>
      <c r="Q89" s="10" t="s">
        <v>43</v>
      </c>
      <c r="R89" s="10" t="s">
        <v>43</v>
      </c>
      <c r="S89" s="10" t="s">
        <v>44</v>
      </c>
    </row>
    <row r="90" spans="1:19" ht="145" customHeight="1" x14ac:dyDescent="0.2">
      <c r="A90" s="6" t="str">
        <f ca="1">IFERROR(__xludf.DUMMYFUNCTION("""COMPUTED_VALUE"""),"How do light and temperature affect photosynthesis in plants? - Version A")</f>
        <v>How do light and temperature affect photosynthesis in plants? - Version A</v>
      </c>
      <c r="B90" s="6" t="str">
        <f ca="1">IFERROR(__xludf.DUMMYFUNCTION("""COMPUTED_VALUE"""),"Resource")</f>
        <v>Resource</v>
      </c>
      <c r="C90" s="6" t="str">
        <f ca="1">IFERROR(__xludf.DUMMYFUNCTION("""COMPUTED_VALUE"""),"tekst2.graasp")</f>
        <v>tekst2.graasp</v>
      </c>
      <c r="D90"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90" s="7" t="str">
        <f ca="1">IFERROR(__xludf.DUMMYFUNCTION("""COMPUTED_VALUE"""),"No artifact embedded")</f>
        <v>No artifact embedded</v>
      </c>
      <c r="F90" s="7" t="s">
        <v>130</v>
      </c>
      <c r="G90" s="8" t="s">
        <v>43</v>
      </c>
      <c r="H90" s="8" t="s">
        <v>44</v>
      </c>
      <c r="I90" s="8" t="s">
        <v>44</v>
      </c>
      <c r="J90" s="8" t="s">
        <v>44</v>
      </c>
      <c r="K90" s="9" t="s">
        <v>44</v>
      </c>
      <c r="L90" s="9" t="s">
        <v>44</v>
      </c>
      <c r="M90" s="9" t="s">
        <v>44</v>
      </c>
      <c r="N90" s="9" t="s">
        <v>44</v>
      </c>
      <c r="O90" s="10" t="s">
        <v>44</v>
      </c>
      <c r="P90" s="10" t="s">
        <v>44</v>
      </c>
      <c r="Q90" s="10" t="s">
        <v>44</v>
      </c>
      <c r="R90" s="10" t="s">
        <v>44</v>
      </c>
      <c r="S90" s="10"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Codes</vt:lpstr>
      <vt:lpstr>human</vt:lpstr>
      <vt:lpstr>Codification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SABAN</dc:creator>
  <cp:lastModifiedBy>MOHAMED SABAN</cp:lastModifiedBy>
  <dcterms:created xsi:type="dcterms:W3CDTF">2025-02-15T23:24:45Z</dcterms:created>
  <dcterms:modified xsi:type="dcterms:W3CDTF">2025-03-12T11:11:56Z</dcterms:modified>
</cp:coreProperties>
</file>