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anaghale/Desktop/"/>
    </mc:Choice>
  </mc:AlternateContent>
  <xr:revisionPtr revIDLastSave="0" documentId="8_{7163324A-A2ED-3E46-AB03-B00650B8AF4B}" xr6:coauthVersionLast="47" xr6:coauthVersionMax="47" xr10:uidLastSave="{00000000-0000-0000-0000-000000000000}"/>
  <bookViews>
    <workbookView xWindow="1100" yWindow="820" windowWidth="28040" windowHeight="17120" xr2:uid="{A063732D-8DE5-DE4F-B0A0-322744F43F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27" i="1"/>
  <c r="N26" i="1"/>
  <c r="M23" i="1"/>
  <c r="L23" i="1"/>
  <c r="L12" i="1"/>
  <c r="L33" i="1"/>
  <c r="L4" i="1"/>
  <c r="L5" i="1"/>
  <c r="L6" i="1"/>
  <c r="L8" i="1"/>
  <c r="L9" i="1"/>
  <c r="L10" i="1"/>
  <c r="L11" i="1"/>
  <c r="L14" i="1"/>
  <c r="L15" i="1"/>
  <c r="L16" i="1"/>
  <c r="L17" i="1"/>
  <c r="L19" i="1"/>
  <c r="L20" i="1"/>
  <c r="L21" i="1"/>
  <c r="L22" i="1"/>
  <c r="L25" i="1"/>
  <c r="L26" i="1"/>
  <c r="L29" i="1"/>
  <c r="L30" i="1"/>
  <c r="L31" i="1"/>
  <c r="L3" i="1"/>
  <c r="K14" i="1"/>
  <c r="K8" i="1"/>
  <c r="H4" i="1"/>
  <c r="H5" i="1"/>
  <c r="H6" i="1"/>
  <c r="H8" i="1"/>
  <c r="H9" i="1"/>
  <c r="H10" i="1"/>
  <c r="H11" i="1"/>
  <c r="H14" i="1"/>
  <c r="H15" i="1"/>
  <c r="H16" i="1"/>
  <c r="H17" i="1"/>
  <c r="H19" i="1"/>
  <c r="H20" i="1"/>
  <c r="H21" i="1"/>
  <c r="H22" i="1"/>
  <c r="H25" i="1"/>
  <c r="H26" i="1"/>
  <c r="H27" i="1"/>
  <c r="L27" i="1" s="1"/>
  <c r="L34" i="1" s="1"/>
  <c r="M34" i="1" s="1"/>
  <c r="M36" i="1" s="1"/>
  <c r="H29" i="1"/>
  <c r="H30" i="1"/>
  <c r="H33" i="1"/>
  <c r="H3" i="1"/>
  <c r="E4" i="1"/>
  <c r="E5" i="1"/>
  <c r="E6" i="1"/>
  <c r="E8" i="1"/>
  <c r="E9" i="1"/>
  <c r="E10" i="1"/>
  <c r="E11" i="1"/>
  <c r="E14" i="1"/>
  <c r="E15" i="1"/>
  <c r="E16" i="1"/>
  <c r="E17" i="1"/>
  <c r="E19" i="1"/>
  <c r="E20" i="1"/>
  <c r="E21" i="1"/>
  <c r="E22" i="1"/>
  <c r="E25" i="1"/>
  <c r="E26" i="1"/>
  <c r="E27" i="1"/>
  <c r="E28" i="1"/>
  <c r="E29" i="1"/>
  <c r="E30" i="1"/>
  <c r="E31" i="1"/>
  <c r="E33" i="1"/>
  <c r="E3" i="1"/>
  <c r="B36" i="1"/>
  <c r="N36" i="1" l="1"/>
</calcChain>
</file>

<file path=xl/sharedStrings.xml><?xml version="1.0" encoding="utf-8"?>
<sst xmlns="http://schemas.openxmlformats.org/spreadsheetml/2006/main" count="36" uniqueCount="31">
  <si>
    <t>Y1</t>
  </si>
  <si>
    <t>Vector Calculis</t>
  </si>
  <si>
    <t>Calculus</t>
  </si>
  <si>
    <t>Algebra</t>
  </si>
  <si>
    <t>Linear Algebra</t>
  </si>
  <si>
    <t>Modelling and Experiment</t>
  </si>
  <si>
    <t>Findamentals of Physics</t>
  </si>
  <si>
    <t>Oscillations and waves</t>
  </si>
  <si>
    <t>Properties of matter</t>
  </si>
  <si>
    <t>Y2</t>
  </si>
  <si>
    <t>ODEs</t>
  </si>
  <si>
    <t>Linear PDEs</t>
  </si>
  <si>
    <t>Groups &amp; rings</t>
  </si>
  <si>
    <t>EM, Scalar &amp; Vctor fields</t>
  </si>
  <si>
    <t>EM waves</t>
  </si>
  <si>
    <t>Nuclear &amp; particle physics</t>
  </si>
  <si>
    <t>Quantum physics</t>
  </si>
  <si>
    <t>Y3</t>
  </si>
  <si>
    <t>Special relativity</t>
  </si>
  <si>
    <t>Advances quantum physics</t>
  </si>
  <si>
    <t>Financial derivatives</t>
  </si>
  <si>
    <t>Literature review</t>
  </si>
  <si>
    <t>Nuclear astrophysics</t>
  </si>
  <si>
    <t>fyp</t>
  </si>
  <si>
    <t>Numerical &amp; comp methoDS</t>
  </si>
  <si>
    <t>Mathematical Eco &amp; Epi</t>
  </si>
  <si>
    <t>Credits</t>
  </si>
  <si>
    <t>total</t>
  </si>
  <si>
    <t>Score</t>
  </si>
  <si>
    <t>Full 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</si>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</sst>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1" fillId="0" borderId="6" xfId="0" applyFont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57EC-C237-A544-BBDB-DD899CB59334}">
  <dimension ref="A1:N36"/>
  <sheetViews>
    <sheetView tabSelected="1" workbookViewId="0">
      <selection activeCell="L29" sqref="L29"/>
    </sheetView>
  </sheetViews>
  <sheetFormatPr baseColWidth="10" defaultRowHeight="16" x14ac:dyDescent="0.2"/>
  <cols>
    <col min="1" max="1" width="25.83203125" customWidth="1"/>
    <col min="2" max="2" width="10.83203125" style="2"/>
    <col min="3" max="3" width="10.83203125" style="1"/>
    <col min="4" max="4" width="10.83203125" style="8"/>
    <col min="5" max="5" width="10.83203125" style="3"/>
    <col min="6" max="6" width="10.83203125" style="1"/>
    <col min="7" max="7" width="10.83203125" style="8"/>
    <col min="8" max="8" width="10.83203125" style="3"/>
    <col min="9" max="10" width="10.83203125" style="8"/>
    <col min="11" max="11" width="10.83203125" style="3"/>
    <col min="12" max="12" width="10.83203125" style="8"/>
  </cols>
  <sheetData>
    <row r="1" spans="1:12" x14ac:dyDescent="0.2">
      <c r="A1" s="4"/>
      <c r="B1" s="7" t="s">
        <v>26</v>
      </c>
      <c r="C1" s="5"/>
      <c r="D1" s="6" t="s">
        <v>28</v>
      </c>
      <c r="E1" s="6" t="s">
        <v>29</v>
      </c>
      <c r="F1" s="5"/>
      <c r="G1" s="4" t="s">
        <v>28</v>
      </c>
      <c r="H1" s="6" t="s">
        <v>29</v>
      </c>
      <c r="I1" s="4"/>
      <c r="J1" s="4" t="s">
        <v>28</v>
      </c>
      <c r="K1" s="6" t="s">
        <v>29</v>
      </c>
      <c r="L1" s="9" t="s">
        <v>30</v>
      </c>
    </row>
    <row r="2" spans="1:12" x14ac:dyDescent="0.2">
      <c r="A2" t="s">
        <v>0</v>
      </c>
    </row>
    <row r="3" spans="1:12" x14ac:dyDescent="0.2">
      <c r="A3" t="s">
        <v>1</v>
      </c>
      <c r="B3" s="2">
        <v>15</v>
      </c>
      <c r="C3" s="1">
        <v>25</v>
      </c>
      <c r="D3" s="8">
        <v>65</v>
      </c>
      <c r="E3" s="3">
        <f>D3*(C3/100)</f>
        <v>16.25</v>
      </c>
      <c r="F3" s="1">
        <v>75</v>
      </c>
      <c r="G3" s="9">
        <v>44</v>
      </c>
      <c r="H3" s="3">
        <f>G3*(F3/100)</f>
        <v>33</v>
      </c>
      <c r="L3" s="8">
        <f>E3+H3+K3</f>
        <v>49.25</v>
      </c>
    </row>
    <row r="4" spans="1:12" x14ac:dyDescent="0.2">
      <c r="A4" t="s">
        <v>2</v>
      </c>
      <c r="B4" s="2">
        <v>15</v>
      </c>
      <c r="C4" s="1">
        <v>25</v>
      </c>
      <c r="D4" s="8">
        <v>40</v>
      </c>
      <c r="E4" s="3">
        <f t="shared" ref="E4:E33" si="0">D4*(C4/100)</f>
        <v>10</v>
      </c>
      <c r="F4" s="1">
        <v>75</v>
      </c>
      <c r="G4" s="9">
        <v>46</v>
      </c>
      <c r="H4" s="3">
        <f t="shared" ref="H4:H33" si="1">G4*(F4/100)</f>
        <v>34.5</v>
      </c>
      <c r="L4" s="8">
        <f t="shared" ref="L4:L33" si="2">E4+H4+K4</f>
        <v>44.5</v>
      </c>
    </row>
    <row r="5" spans="1:12" x14ac:dyDescent="0.2">
      <c r="A5" t="s">
        <v>3</v>
      </c>
      <c r="B5" s="2">
        <v>15</v>
      </c>
      <c r="C5" s="1">
        <v>25</v>
      </c>
      <c r="D5" s="8">
        <v>61</v>
      </c>
      <c r="E5" s="3">
        <f t="shared" si="0"/>
        <v>15.25</v>
      </c>
      <c r="F5" s="1">
        <v>75</v>
      </c>
      <c r="G5" s="9">
        <v>40</v>
      </c>
      <c r="H5" s="3">
        <f t="shared" si="1"/>
        <v>30</v>
      </c>
      <c r="L5" s="8">
        <f t="shared" si="2"/>
        <v>45.25</v>
      </c>
    </row>
    <row r="6" spans="1:12" x14ac:dyDescent="0.2">
      <c r="A6" t="s">
        <v>4</v>
      </c>
      <c r="B6" s="2">
        <v>15</v>
      </c>
      <c r="C6" s="1">
        <v>25</v>
      </c>
      <c r="D6" s="9">
        <v>80</v>
      </c>
      <c r="E6" s="3">
        <f t="shared" si="0"/>
        <v>20</v>
      </c>
      <c r="F6" s="1">
        <v>75</v>
      </c>
      <c r="G6" s="9">
        <v>53</v>
      </c>
      <c r="H6" s="3">
        <f t="shared" si="1"/>
        <v>39.75</v>
      </c>
      <c r="L6" s="8">
        <f t="shared" si="2"/>
        <v>59.75</v>
      </c>
    </row>
    <row r="8" spans="1:12" x14ac:dyDescent="0.2">
      <c r="A8" t="s">
        <v>5</v>
      </c>
      <c r="B8" s="2">
        <v>15</v>
      </c>
      <c r="C8" s="1">
        <v>30</v>
      </c>
      <c r="D8" s="9">
        <v>75</v>
      </c>
      <c r="E8" s="3">
        <f t="shared" si="0"/>
        <v>22.5</v>
      </c>
      <c r="F8" s="1">
        <v>30</v>
      </c>
      <c r="G8" s="9">
        <v>68</v>
      </c>
      <c r="H8" s="3">
        <f t="shared" si="1"/>
        <v>20.399999999999999</v>
      </c>
      <c r="I8" s="8">
        <v>40</v>
      </c>
      <c r="J8" s="9">
        <v>86</v>
      </c>
      <c r="K8" s="3">
        <f>J8*(I8/100)</f>
        <v>34.4</v>
      </c>
      <c r="L8" s="8">
        <f t="shared" si="2"/>
        <v>77.3</v>
      </c>
    </row>
    <row r="9" spans="1:12" x14ac:dyDescent="0.2">
      <c r="A9" t="s">
        <v>6</v>
      </c>
      <c r="B9" s="2">
        <v>15</v>
      </c>
      <c r="C9" s="1">
        <v>30</v>
      </c>
      <c r="D9" s="9">
        <v>93</v>
      </c>
      <c r="E9" s="3">
        <f t="shared" si="0"/>
        <v>27.9</v>
      </c>
      <c r="F9" s="1">
        <v>70</v>
      </c>
      <c r="G9" s="9">
        <v>73</v>
      </c>
      <c r="H9" s="3">
        <f t="shared" si="1"/>
        <v>51.099999999999994</v>
      </c>
      <c r="L9" s="8">
        <f t="shared" si="2"/>
        <v>79</v>
      </c>
    </row>
    <row r="10" spans="1:12" x14ac:dyDescent="0.2">
      <c r="A10" t="s">
        <v>7</v>
      </c>
      <c r="B10" s="2">
        <v>15</v>
      </c>
      <c r="C10" s="1">
        <v>30</v>
      </c>
      <c r="D10" s="9">
        <v>59</v>
      </c>
      <c r="E10" s="3">
        <f t="shared" si="0"/>
        <v>17.7</v>
      </c>
      <c r="F10" s="1">
        <v>70</v>
      </c>
      <c r="G10" s="9">
        <v>44</v>
      </c>
      <c r="H10" s="3">
        <f t="shared" si="1"/>
        <v>30.799999999999997</v>
      </c>
      <c r="L10" s="8">
        <f t="shared" si="2"/>
        <v>48.5</v>
      </c>
    </row>
    <row r="11" spans="1:12" x14ac:dyDescent="0.2">
      <c r="A11" t="s">
        <v>8</v>
      </c>
      <c r="B11" s="2">
        <v>15</v>
      </c>
      <c r="C11" s="1">
        <v>30</v>
      </c>
      <c r="D11" s="9">
        <v>70</v>
      </c>
      <c r="E11" s="3">
        <f t="shared" si="0"/>
        <v>21</v>
      </c>
      <c r="F11" s="1">
        <v>70</v>
      </c>
      <c r="G11" s="9">
        <v>65</v>
      </c>
      <c r="H11" s="3">
        <f t="shared" si="1"/>
        <v>45.5</v>
      </c>
      <c r="L11" s="8">
        <f t="shared" si="2"/>
        <v>66.5</v>
      </c>
    </row>
    <row r="12" spans="1:12" x14ac:dyDescent="0.2">
      <c r="L12" s="9">
        <f>SUM(L3:L11)/8</f>
        <v>58.756250000000001</v>
      </c>
    </row>
    <row r="13" spans="1:12" x14ac:dyDescent="0.2">
      <c r="A13" t="s">
        <v>9</v>
      </c>
    </row>
    <row r="14" spans="1:12" x14ac:dyDescent="0.2">
      <c r="A14" t="s">
        <v>24</v>
      </c>
      <c r="B14" s="2">
        <v>15</v>
      </c>
      <c r="C14" s="1">
        <v>20</v>
      </c>
      <c r="D14" s="9">
        <v>78</v>
      </c>
      <c r="E14" s="3">
        <f t="shared" si="0"/>
        <v>15.600000000000001</v>
      </c>
      <c r="F14" s="1">
        <v>20</v>
      </c>
      <c r="G14" s="9">
        <v>73</v>
      </c>
      <c r="H14" s="3">
        <f t="shared" si="1"/>
        <v>14.600000000000001</v>
      </c>
      <c r="I14" s="8">
        <v>60</v>
      </c>
      <c r="J14" s="9">
        <v>34</v>
      </c>
      <c r="K14" s="3">
        <f>J14*(I14/100)</f>
        <v>20.399999999999999</v>
      </c>
      <c r="L14" s="8">
        <f t="shared" si="2"/>
        <v>50.6</v>
      </c>
    </row>
    <row r="15" spans="1:12" x14ac:dyDescent="0.2">
      <c r="A15" t="s">
        <v>10</v>
      </c>
      <c r="B15" s="2">
        <v>15</v>
      </c>
      <c r="C15" s="1">
        <v>25</v>
      </c>
      <c r="D15" s="9">
        <v>61</v>
      </c>
      <c r="E15" s="3">
        <f t="shared" si="0"/>
        <v>15.25</v>
      </c>
      <c r="F15" s="1">
        <v>75</v>
      </c>
      <c r="G15" s="9">
        <v>49</v>
      </c>
      <c r="H15" s="3">
        <f t="shared" si="1"/>
        <v>36.75</v>
      </c>
      <c r="L15" s="8">
        <f t="shared" si="2"/>
        <v>52</v>
      </c>
    </row>
    <row r="16" spans="1:12" x14ac:dyDescent="0.2">
      <c r="A16" t="s">
        <v>11</v>
      </c>
      <c r="B16" s="2">
        <v>15</v>
      </c>
      <c r="C16" s="1">
        <v>25</v>
      </c>
      <c r="D16" s="9">
        <v>60</v>
      </c>
      <c r="E16" s="3">
        <f t="shared" si="0"/>
        <v>15</v>
      </c>
      <c r="F16" s="1">
        <v>75</v>
      </c>
      <c r="G16" s="9">
        <v>41</v>
      </c>
      <c r="H16" s="3">
        <f t="shared" si="1"/>
        <v>30.75</v>
      </c>
      <c r="L16" s="8">
        <f t="shared" si="2"/>
        <v>45.75</v>
      </c>
    </row>
    <row r="17" spans="1:14" x14ac:dyDescent="0.2">
      <c r="A17" t="s">
        <v>12</v>
      </c>
      <c r="B17" s="2">
        <v>15</v>
      </c>
      <c r="C17" s="1">
        <v>25</v>
      </c>
      <c r="D17" s="9">
        <v>64</v>
      </c>
      <c r="E17" s="3">
        <f t="shared" si="0"/>
        <v>16</v>
      </c>
      <c r="F17" s="1">
        <v>75</v>
      </c>
      <c r="G17" s="9">
        <v>50</v>
      </c>
      <c r="H17" s="3">
        <f t="shared" si="1"/>
        <v>37.5</v>
      </c>
      <c r="L17" s="8">
        <f t="shared" si="2"/>
        <v>53.5</v>
      </c>
    </row>
    <row r="19" spans="1:14" x14ac:dyDescent="0.2">
      <c r="A19" t="s">
        <v>13</v>
      </c>
      <c r="B19" s="2">
        <v>15</v>
      </c>
      <c r="C19" s="1">
        <v>30</v>
      </c>
      <c r="D19" s="9">
        <v>69</v>
      </c>
      <c r="E19" s="3">
        <f t="shared" si="0"/>
        <v>20.7</v>
      </c>
      <c r="F19" s="1">
        <v>70</v>
      </c>
      <c r="G19" s="9">
        <v>63</v>
      </c>
      <c r="H19" s="3">
        <f t="shared" si="1"/>
        <v>44.099999999999994</v>
      </c>
      <c r="L19" s="8">
        <f t="shared" si="2"/>
        <v>64.8</v>
      </c>
    </row>
    <row r="20" spans="1:14" x14ac:dyDescent="0.2">
      <c r="A20" t="s">
        <v>14</v>
      </c>
      <c r="B20" s="2">
        <v>15</v>
      </c>
      <c r="C20" s="1">
        <v>30</v>
      </c>
      <c r="D20" s="9">
        <v>93</v>
      </c>
      <c r="E20" s="3">
        <f t="shared" si="0"/>
        <v>27.9</v>
      </c>
      <c r="F20" s="1">
        <v>70</v>
      </c>
      <c r="G20" s="9">
        <v>65</v>
      </c>
      <c r="H20" s="3">
        <f t="shared" si="1"/>
        <v>45.5</v>
      </c>
      <c r="L20" s="8">
        <f t="shared" si="2"/>
        <v>73.400000000000006</v>
      </c>
    </row>
    <row r="21" spans="1:14" x14ac:dyDescent="0.2">
      <c r="A21" t="s">
        <v>15</v>
      </c>
      <c r="B21" s="2">
        <v>15</v>
      </c>
      <c r="C21" s="1">
        <v>30</v>
      </c>
      <c r="D21" s="9">
        <v>66</v>
      </c>
      <c r="E21" s="3">
        <f t="shared" si="0"/>
        <v>19.8</v>
      </c>
      <c r="F21" s="1">
        <v>70</v>
      </c>
      <c r="G21" s="9">
        <v>64</v>
      </c>
      <c r="H21" s="3">
        <f t="shared" si="1"/>
        <v>44.8</v>
      </c>
      <c r="L21" s="8">
        <f t="shared" si="2"/>
        <v>64.599999999999994</v>
      </c>
    </row>
    <row r="22" spans="1:14" x14ac:dyDescent="0.2">
      <c r="A22" t="s">
        <v>16</v>
      </c>
      <c r="B22" s="2">
        <v>15</v>
      </c>
      <c r="C22" s="1">
        <v>30</v>
      </c>
      <c r="D22" s="9">
        <v>71</v>
      </c>
      <c r="E22" s="3">
        <f t="shared" si="0"/>
        <v>21.3</v>
      </c>
      <c r="F22" s="1">
        <v>70</v>
      </c>
      <c r="G22" s="9">
        <v>43</v>
      </c>
      <c r="H22" s="3">
        <f t="shared" si="1"/>
        <v>30.099999999999998</v>
      </c>
      <c r="L22" s="8">
        <f t="shared" si="2"/>
        <v>51.4</v>
      </c>
    </row>
    <row r="23" spans="1:14" x14ac:dyDescent="0.2">
      <c r="L23" s="9">
        <f>SUM(L14:L22)/8</f>
        <v>57.006249999999994</v>
      </c>
      <c r="M23">
        <f>L23*0.35</f>
        <v>19.952187499999997</v>
      </c>
    </row>
    <row r="24" spans="1:14" x14ac:dyDescent="0.2">
      <c r="A24" t="s">
        <v>17</v>
      </c>
    </row>
    <row r="25" spans="1:14" x14ac:dyDescent="0.2">
      <c r="A25" s="10" t="s">
        <v>21</v>
      </c>
      <c r="B25" s="11">
        <v>15</v>
      </c>
      <c r="C25" s="12">
        <v>80</v>
      </c>
      <c r="D25" s="13">
        <v>54</v>
      </c>
      <c r="E25" s="14">
        <f t="shared" si="0"/>
        <v>43.2</v>
      </c>
      <c r="F25" s="12">
        <v>20</v>
      </c>
      <c r="G25" s="13">
        <v>60</v>
      </c>
      <c r="H25" s="14">
        <f t="shared" si="1"/>
        <v>12</v>
      </c>
      <c r="I25" s="13"/>
      <c r="J25" s="13"/>
      <c r="K25" s="14"/>
      <c r="L25" s="13">
        <f t="shared" si="2"/>
        <v>55.2</v>
      </c>
    </row>
    <row r="26" spans="1:14" x14ac:dyDescent="0.2">
      <c r="A26" t="s">
        <v>18</v>
      </c>
      <c r="B26" s="2">
        <v>15</v>
      </c>
      <c r="C26" s="1">
        <v>30</v>
      </c>
      <c r="D26" s="9">
        <v>67</v>
      </c>
      <c r="E26" s="3">
        <f t="shared" si="0"/>
        <v>20.099999999999998</v>
      </c>
      <c r="F26" s="1">
        <v>70</v>
      </c>
      <c r="G26" s="9">
        <v>78</v>
      </c>
      <c r="H26" s="3">
        <f t="shared" si="1"/>
        <v>54.599999999999994</v>
      </c>
      <c r="L26" s="8">
        <f t="shared" si="2"/>
        <v>74.699999999999989</v>
      </c>
      <c r="N26">
        <f>L26+L30+D29</f>
        <v>236.85</v>
      </c>
    </row>
    <row r="27" spans="1:14" x14ac:dyDescent="0.2">
      <c r="A27" s="10" t="s">
        <v>25</v>
      </c>
      <c r="B27" s="11">
        <v>15</v>
      </c>
      <c r="C27" s="12">
        <v>20</v>
      </c>
      <c r="D27" s="13">
        <v>67</v>
      </c>
      <c r="E27" s="14">
        <f t="shared" si="0"/>
        <v>13.4</v>
      </c>
      <c r="F27" s="12">
        <v>80</v>
      </c>
      <c r="G27" s="13">
        <v>40</v>
      </c>
      <c r="H27" s="14">
        <f t="shared" si="1"/>
        <v>32</v>
      </c>
      <c r="I27" s="13"/>
      <c r="J27" s="13"/>
      <c r="K27" s="14"/>
      <c r="L27" s="13">
        <f t="shared" si="2"/>
        <v>45.4</v>
      </c>
      <c r="N27">
        <f>N26/3</f>
        <v>78.95</v>
      </c>
    </row>
    <row r="28" spans="1:14" x14ac:dyDescent="0.2">
      <c r="E28" s="3">
        <f t="shared" si="0"/>
        <v>0</v>
      </c>
    </row>
    <row r="29" spans="1:14" x14ac:dyDescent="0.2">
      <c r="A29" t="s">
        <v>22</v>
      </c>
      <c r="B29" s="2">
        <v>15</v>
      </c>
      <c r="C29" s="1">
        <v>30</v>
      </c>
      <c r="D29" s="9">
        <v>93</v>
      </c>
      <c r="E29" s="3">
        <f t="shared" si="0"/>
        <v>27.9</v>
      </c>
      <c r="F29" s="12">
        <v>70</v>
      </c>
      <c r="G29" s="13">
        <v>88</v>
      </c>
      <c r="H29" s="14">
        <f t="shared" si="1"/>
        <v>61.599999999999994</v>
      </c>
      <c r="L29" s="15">
        <f t="shared" si="2"/>
        <v>89.5</v>
      </c>
    </row>
    <row r="30" spans="1:14" x14ac:dyDescent="0.2">
      <c r="A30" t="s">
        <v>19</v>
      </c>
      <c r="B30" s="2">
        <v>15</v>
      </c>
      <c r="C30" s="1">
        <v>45</v>
      </c>
      <c r="D30" s="9">
        <v>62</v>
      </c>
      <c r="E30" s="3">
        <f t="shared" si="0"/>
        <v>27.900000000000002</v>
      </c>
      <c r="F30" s="1">
        <v>55</v>
      </c>
      <c r="G30" s="9">
        <v>75</v>
      </c>
      <c r="H30" s="3">
        <f t="shared" si="1"/>
        <v>41.25</v>
      </c>
      <c r="L30" s="8">
        <f t="shared" si="2"/>
        <v>69.150000000000006</v>
      </c>
    </row>
    <row r="31" spans="1:14" x14ac:dyDescent="0.2">
      <c r="A31" s="10" t="s">
        <v>20</v>
      </c>
      <c r="B31" s="11">
        <v>15</v>
      </c>
      <c r="C31" s="12">
        <v>100</v>
      </c>
      <c r="D31" s="13">
        <v>82</v>
      </c>
      <c r="E31" s="14">
        <f t="shared" si="0"/>
        <v>82</v>
      </c>
      <c r="F31" s="12"/>
      <c r="G31" s="13"/>
      <c r="H31" s="14"/>
      <c r="I31" s="13"/>
      <c r="J31" s="13"/>
      <c r="K31" s="14"/>
      <c r="L31" s="13">
        <f t="shared" si="2"/>
        <v>82</v>
      </c>
    </row>
    <row r="33" spans="1:14" x14ac:dyDescent="0.2">
      <c r="A33" t="s">
        <v>23</v>
      </c>
      <c r="B33" s="2">
        <v>30</v>
      </c>
      <c r="C33" s="1">
        <v>20</v>
      </c>
      <c r="D33" s="8">
        <v>50</v>
      </c>
      <c r="E33" s="3">
        <f t="shared" si="0"/>
        <v>10</v>
      </c>
      <c r="F33" s="1">
        <v>80</v>
      </c>
      <c r="G33" s="9">
        <v>70</v>
      </c>
      <c r="H33" s="3">
        <f t="shared" si="1"/>
        <v>56</v>
      </c>
      <c r="L33" s="8">
        <f>(E33+H33+K33)*2</f>
        <v>132</v>
      </c>
    </row>
    <row r="34" spans="1:14" x14ac:dyDescent="0.2">
      <c r="L34" s="8">
        <f>SUM(L25:L33)/8</f>
        <v>68.493749999999991</v>
      </c>
      <c r="M34">
        <f>L34*0.65</f>
        <v>44.520937499999995</v>
      </c>
      <c r="N34">
        <f>N27*0.65</f>
        <v>51.317500000000003</v>
      </c>
    </row>
    <row r="35" spans="1:14" x14ac:dyDescent="0.2">
      <c r="B35" s="2" t="s">
        <v>27</v>
      </c>
      <c r="L35" s="8" t="s">
        <v>27</v>
      </c>
    </row>
    <row r="36" spans="1:14" x14ac:dyDescent="0.2">
      <c r="B36" s="2">
        <f>SUM(B3:B33)</f>
        <v>360</v>
      </c>
      <c r="M36">
        <f>M34+M23</f>
        <v>64.473124999999996</v>
      </c>
      <c r="N36">
        <f>N34+M23</f>
        <v>71.269687500000003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Sabana Ghale</dc:creator>
  <cp:lastModifiedBy>Sabana Ghale</cp:lastModifiedBy>
  <dcterms:created xsi:type="dcterms:W3CDTF">2023-07-03T12:58:42Z</dcterms:created>
  <dcterms:modified xsi:type="dcterms:W3CDTF">2023-07-03T15:15:49Z</dcterms:modified>
</cp:coreProperties>
</file>