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bonyl Scop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<sst xmlns="http://schemas.openxmlformats.org/spreadsheetml/2006/main" count="280" uniqueCount="240">
  <si>
    <t xml:space="preserve">BioRedAm Carbonyl Scope Assay | Detection of Target Compounds by Flow-Injection MS</t>
  </si>
  <si>
    <t xml:space="preserve">Enzyme:</t>
  </si>
  <si>
    <t xml:space="preserve">IR00001</t>
  </si>
  <si>
    <t xml:space="preserve">Assay Method:</t>
  </si>
  <si>
    <t xml:space="preserve">FIA–MS, manual pipetting</t>
  </si>
  <si>
    <t xml:space="preserve">Assay Conditions:</t>
  </si>
  <si>
    <t xml:space="preserve">50 mM carbonyl compound, 50 mM amine, 1 mM NADP+, 4 mg/mL IRED (crude lysate), 4 mg/mL PtDH (crude lysate), 10% (v/v) DMSO, bicine–NaOH buffer (100 mM, pH 8.0)</t>
  </si>
  <si>
    <t xml:space="preserve">Instrument Settings:</t>
  </si>
  <si>
    <t xml:space="preserve">Agilent 1260 Infinity HPLC with 6120 single-quadrupole MS detector; no column, method: ISO_A-B_FIA_05ML_1MIN_TARGET</t>
  </si>
  <si>
    <t xml:space="preserve">Lab Journal Code:</t>
  </si>
  <si>
    <t xml:space="preserve">GRC-GD-024</t>
  </si>
  <si>
    <t xml:space="preserve">Experiment Date:</t>
  </si>
  <si>
    <t xml:space="preserve">Raw Data and Analysis:</t>
  </si>
  <si>
    <t xml:space="preserve">Plate Layout: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</si>
  <si>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</si>
  <si>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</si>
  <si>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</si>
  <si>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</si>
  <si>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</si>
  <si>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</si>
  <si>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</si>
  <si>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</si>
  <si>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</si>
  <si>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</si>
  <si>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</si>
  <si>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</si>
  <si>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biotransformation integrals</t>
  </si>
  <si>
    <t xml:space="preserve">EVC integrals (target/buffer)</t>
  </si>
  <si>
    <t xml:space="preserve">Hit Finder</t>
  </si>
  <si>
    <t xml:space="preserve">A</t>
  </si>
  <si>
    <t xml:space="preserve">C007–A002</t>
  </si>
  <si>
    <t xml:space="preserve">C009–A002</t>
  </si>
  <si>
    <t xml:space="preserve">C020–A002</t>
  </si>
  <si>
    <t xml:space="preserve">C038–A002</t>
  </si>
  <si>
    <t xml:space="preserve">C044–A002</t>
  </si>
  <si>
    <t xml:space="preserve">C048–A002</t>
  </si>
  <si>
    <t xml:space="preserve">C052–A002</t>
  </si>
  <si>
    <t xml:space="preserve">C061–A002</t>
  </si>
  <si>
    <t xml:space="preserve">C062–A002</t>
  </si>
  <si>
    <t xml:space="preserve">C064–A002</t>
  </si>
  <si>
    <t xml:space="preserve">C068–A002</t>
  </si>
  <si>
    <t xml:space="preserve">C078–A002</t>
  </si>
  <si>
    <t xml:space="preserve">substrate combination</t>
  </si>
  <si>
    <t xml:space="preserve">well</t>
  </si>
  <si>
    <t xml:space="preserve">buffer</t>
  </si>
  <si>
    <t xml:space="preserve">target</t>
  </si>
  <si>
    <t xml:space="preserve">target/buffer</t>
  </si>
  <si>
    <t xml:space="preserve">mean</t>
  </si>
  <si>
    <t xml:space="preserve">SD</t>
  </si>
  <si>
    <t xml:space="preserve">S/N</t>
  </si>
  <si>
    <t xml:space="preserve">Hit</t>
  </si>
  <si>
    <t xml:space="preserve">B</t>
  </si>
  <si>
    <t xml:space="preserve">C007–A011</t>
  </si>
  <si>
    <t xml:space="preserve">C009–A011</t>
  </si>
  <si>
    <t xml:space="preserve">C020–A011</t>
  </si>
  <si>
    <t xml:space="preserve">C038–A011</t>
  </si>
  <si>
    <t xml:space="preserve">C044–A011</t>
  </si>
  <si>
    <t xml:space="preserve">C048–A011</t>
  </si>
  <si>
    <t xml:space="preserve">C052–A011</t>
  </si>
  <si>
    <t xml:space="preserve">C061–A011</t>
  </si>
  <si>
    <t xml:space="preserve">C062–A011</t>
  </si>
  <si>
    <t xml:space="preserve">C064–A011</t>
  </si>
  <si>
    <t xml:space="preserve">C068–A011</t>
  </si>
  <si>
    <t xml:space="preserve">C078–A011</t>
  </si>
  <si>
    <t xml:space="preserve">A01</t>
  </si>
  <si>
    <t xml:space="preserve">C</t>
  </si>
  <si>
    <t xml:space="preserve">C007–A027</t>
  </si>
  <si>
    <t xml:space="preserve">C009–A027</t>
  </si>
  <si>
    <t xml:space="preserve">C020–A027</t>
  </si>
  <si>
    <t xml:space="preserve">C038–A027</t>
  </si>
  <si>
    <t xml:space="preserve">C044–A027</t>
  </si>
  <si>
    <t xml:space="preserve">C048–A027</t>
  </si>
  <si>
    <t xml:space="preserve">C052–A027</t>
  </si>
  <si>
    <t xml:space="preserve">C061–A027</t>
  </si>
  <si>
    <t xml:space="preserve">C062–A027</t>
  </si>
  <si>
    <t xml:space="preserve">C064–A027</t>
  </si>
  <si>
    <t xml:space="preserve">C068–A027</t>
  </si>
  <si>
    <t xml:space="preserve">C078–A027</t>
  </si>
  <si>
    <t xml:space="preserve">A02</t>
  </si>
  <si>
    <t xml:space="preserve">D</t>
  </si>
  <si>
    <t xml:space="preserve">C007–A042</t>
  </si>
  <si>
    <t xml:space="preserve">C009–A042</t>
  </si>
  <si>
    <t xml:space="preserve">C020–A042</t>
  </si>
  <si>
    <t xml:space="preserve">C038–A042</t>
  </si>
  <si>
    <t xml:space="preserve">C044–A042</t>
  </si>
  <si>
    <t xml:space="preserve">C048–A042</t>
  </si>
  <si>
    <t xml:space="preserve">C052–A042</t>
  </si>
  <si>
    <t xml:space="preserve">C061–A042</t>
  </si>
  <si>
    <t xml:space="preserve">C062–A042</t>
  </si>
  <si>
    <t xml:space="preserve">C064–A042</t>
  </si>
  <si>
    <t xml:space="preserve">C068–A042</t>
  </si>
  <si>
    <t xml:space="preserve">C078–A042</t>
  </si>
  <si>
    <t xml:space="preserve">A03</t>
  </si>
  <si>
    <t xml:space="preserve">E</t>
  </si>
  <si>
    <t xml:space="preserve">C082–A002</t>
  </si>
  <si>
    <t xml:space="preserve">C084–A002</t>
  </si>
  <si>
    <t xml:space="preserve">C085–A002</t>
  </si>
  <si>
    <t xml:space="preserve">C087–A002</t>
  </si>
  <si>
    <t xml:space="preserve">C090–A002</t>
  </si>
  <si>
    <t xml:space="preserve">C091–A002</t>
  </si>
  <si>
    <t xml:space="preserve">C094–A002</t>
  </si>
  <si>
    <t xml:space="preserve">C123–A002</t>
  </si>
  <si>
    <t xml:space="preserve">C140–A002</t>
  </si>
  <si>
    <t xml:space="preserve">C141–A002</t>
  </si>
  <si>
    <t xml:space="preserve">C142–A002</t>
  </si>
  <si>
    <t xml:space="preserve">C143–A002</t>
  </si>
  <si>
    <t xml:space="preserve">A04</t>
  </si>
  <si>
    <t xml:space="preserve">F</t>
  </si>
  <si>
    <t xml:space="preserve">C082–A011</t>
  </si>
  <si>
    <t xml:space="preserve">C084–A011</t>
  </si>
  <si>
    <t xml:space="preserve">C085–A011</t>
  </si>
  <si>
    <t xml:space="preserve">C087–A011</t>
  </si>
  <si>
    <t xml:space="preserve">C090–A011</t>
  </si>
  <si>
    <t xml:space="preserve">C091–A011</t>
  </si>
  <si>
    <t xml:space="preserve">C094–A011</t>
  </si>
  <si>
    <t xml:space="preserve">C123–A011</t>
  </si>
  <si>
    <t xml:space="preserve">C140–A011</t>
  </si>
  <si>
    <t xml:space="preserve">C141–A011</t>
  </si>
  <si>
    <t xml:space="preserve">C142–A011</t>
  </si>
  <si>
    <t xml:space="preserve">C143–A011</t>
  </si>
  <si>
    <t xml:space="preserve">A05</t>
  </si>
  <si>
    <t xml:space="preserve">G</t>
  </si>
  <si>
    <t xml:space="preserve">C082–A027</t>
  </si>
  <si>
    <t xml:space="preserve">C084–A027</t>
  </si>
  <si>
    <t xml:space="preserve">C085–A027</t>
  </si>
  <si>
    <t xml:space="preserve">C087–A027</t>
  </si>
  <si>
    <t xml:space="preserve">C090–A027</t>
  </si>
  <si>
    <t xml:space="preserve">C091–A027</t>
  </si>
  <si>
    <t xml:space="preserve">C094–A027</t>
  </si>
  <si>
    <t xml:space="preserve">C123–A027</t>
  </si>
  <si>
    <t xml:space="preserve">C140–A027</t>
  </si>
  <si>
    <t xml:space="preserve">C141–A027</t>
  </si>
  <si>
    <t xml:space="preserve">C142–A027</t>
  </si>
  <si>
    <t xml:space="preserve">C143–A027</t>
  </si>
  <si>
    <t xml:space="preserve">A06</t>
  </si>
  <si>
    <t xml:space="preserve">H</t>
  </si>
  <si>
    <t xml:space="preserve">C082–A042</t>
  </si>
  <si>
    <t xml:space="preserve">C084–A042</t>
  </si>
  <si>
    <t xml:space="preserve">C085–A042</t>
  </si>
  <si>
    <t xml:space="preserve">C087–A042</t>
  </si>
  <si>
    <t xml:space="preserve">C090–A042</t>
  </si>
  <si>
    <t xml:space="preserve">C091–A042</t>
  </si>
  <si>
    <t xml:space="preserve">C094–A042</t>
  </si>
  <si>
    <t xml:space="preserve">C123–A042</t>
  </si>
  <si>
    <t xml:space="preserve">C140–A042</t>
  </si>
  <si>
    <t xml:space="preserve">C141–A042</t>
  </si>
  <si>
    <t xml:space="preserve">C142–A042</t>
  </si>
  <si>
    <t xml:space="preserve">C143–A042</t>
  </si>
  <si>
    <t xml:space="preserve">A07</t>
  </si>
  <si>
    <t xml:space="preserve">A08</t>
  </si>
  <si>
    <t xml:space="preserve">Area Ratio (target/buffer):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</si>
  <si>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</si>
  <si>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</si>
  <si>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</si>
  <si>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</si>
  <si>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</si>
  <si>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</si>
  <si>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</si>
  <si>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</si>
  <si>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</si>
  <si>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</si>
  <si>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</si>
  <si>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HitFinder Signal-to-Noise: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</si>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</sst>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@"/>
    <numFmt numFmtId="167" formatCode="0.0"/>
    <numFmt numFmtId="168" formatCode="0.00"/>
    <numFmt numFmtId="169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4472C4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sz val="11"/>
      <name val="Calibri"/>
      <family val="2"/>
      <charset val="1"/>
    </font>
    <font>
      <sz val="11"/>
      <color rgb="FF32559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6"/>
      <color rgb="FF000000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25596"/>
        <bgColor rgb="FF4472C4"/>
      </patternFill>
    </fill>
    <fill>
      <patternFill patternType="solid">
        <fgColor rgb="FF6E91CD"/>
        <bgColor rgb="FF9999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BFBFBF"/>
      </font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6E91CD"/>
      <rgbColor rgb="FF003366"/>
      <rgbColor rgb="FF70AD47"/>
      <rgbColor rgb="FF003300"/>
      <rgbColor rgb="FF333300"/>
      <rgbColor rgb="FF993300"/>
      <rgbColor rgb="FF993366"/>
      <rgbColor rgb="FF3255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1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14" activeCellId="0" sqref="H14"/>
    </sheetView>
  </sheetViews>
  <sheetFormatPr defaultColWidth="11.41406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0"/>
    <col collapsed="false" customWidth="true" hidden="false" outlineLevel="0" max="3" min="3" style="0" width="1.43"/>
    <col collapsed="false" customWidth="true" hidden="false" outlineLevel="0" max="6" min="6" style="0" width="14.28"/>
    <col collapsed="false" customWidth="true" hidden="false" outlineLevel="0" max="7" min="7" style="0" width="1.43"/>
    <col collapsed="false" customWidth="true" hidden="false" outlineLevel="0" max="8" min="8" style="0" width="14.28"/>
    <col collapsed="false" customWidth="true" hidden="false" outlineLevel="0" max="9" min="9" style="0" width="12.86"/>
    <col collapsed="false" customWidth="true" hidden="false" outlineLevel="0" max="10" min="10" style="0" width="1.43"/>
    <col collapsed="false" customWidth="true" hidden="false" outlineLevel="0" max="12" min="11" style="0" width="8.57"/>
    <col collapsed="false" customWidth="true" hidden="false" outlineLevel="0" max="13" min="13" style="0" width="15.71"/>
    <col collapsed="false" customWidth="true" hidden="false" outlineLevel="0" max="14" min="14" style="0" width="8.57"/>
    <col collapsed="false" customWidth="true" hidden="false" outlineLevel="0" max="26" min="15" style="0" width="5.71"/>
  </cols>
  <sheetData>
    <row r="1" customFormat="false" ht="18.75" hidden="false" customHeight="true" outlineLevel="0" collapsed="false">
      <c r="A1" s="1" t="s">
        <v>0</v>
      </c>
      <c r="B1" s="1"/>
      <c r="C1" s="1"/>
    </row>
    <row r="3" customFormat="false" ht="15" hidden="false" customHeight="false" outlineLevel="0" collapsed="false">
      <c r="A3" s="2" t="s">
        <v>1</v>
      </c>
      <c r="B3" s="3" t="s">
        <v>2</v>
      </c>
      <c r="C3" s="2"/>
      <c r="H3" s="4"/>
      <c r="I3" s="4"/>
    </row>
    <row r="4" customFormat="false" ht="15" hidden="false" customHeight="false" outlineLevel="0" collapsed="false">
      <c r="A4" s="2" t="s">
        <v>3</v>
      </c>
      <c r="B4" s="0" t="s">
        <v>4</v>
      </c>
    </row>
    <row r="5" customFormat="false" ht="17.25" hidden="false" customHeight="true" outlineLevel="0" collapsed="false">
      <c r="A5" s="2" t="s">
        <v>5</v>
      </c>
      <c r="B5" s="0" t="s">
        <v>6</v>
      </c>
    </row>
    <row r="6" customFormat="false" ht="15" hidden="false" customHeight="false" outlineLevel="0" collapsed="false">
      <c r="A6" s="5" t="s">
        <v>7</v>
      </c>
      <c r="B6" s="0" t="s">
        <v>8</v>
      </c>
    </row>
    <row r="7" customFormat="false" ht="15" hidden="false" customHeight="false" outlineLevel="0" collapsed="false">
      <c r="A7" s="2" t="s">
        <v>9</v>
      </c>
      <c r="B7" s="3" t="s">
        <v>10</v>
      </c>
      <c r="C7" s="2"/>
      <c r="H7" s="4"/>
      <c r="I7" s="4"/>
    </row>
    <row r="8" customFormat="false" ht="15" hidden="false" customHeight="false" outlineLevel="0" collapsed="false">
      <c r="A8" s="2" t="s">
        <v>11</v>
      </c>
      <c r="B8" s="6" t="n">
        <v>44539</v>
      </c>
      <c r="C8" s="2"/>
      <c r="H8" s="7"/>
      <c r="I8" s="7"/>
    </row>
    <row r="10" customFormat="false" ht="15" hidden="false" customHeight="false" outlineLevel="0" collapsed="false">
      <c r="A10" s="8" t="s">
        <v>12</v>
      </c>
      <c r="B10" s="9"/>
      <c r="C10" s="9"/>
      <c r="E10" s="10"/>
      <c r="F10" s="10"/>
      <c r="G10" s="10"/>
      <c r="H10" s="10"/>
      <c r="I10" s="10"/>
      <c r="J10" s="10"/>
      <c r="O10" s="2" t="s">
        <v>13</v>
      </c>
    </row>
    <row r="11" customFormat="false" ht="15.75" hidden="false" customHeight="true" outlineLevel="0" collapsed="false">
      <c r="N11" s="11"/>
      <c r="O11" s="12" t="s">
        <v>14</v>
      </c>
      <c r="P11" s="12" t="s">
        <v>15</v>
      </c>
      <c r="Q11" s="12" t="s">
        <v>16</v>
      </c>
      <c r="R11" s="12" t="s">
        <v>17</v>
      </c>
      <c r="S11" s="12" t="s">
        <v>18</v>
      </c>
      <c r="T11" s="12" t="s">
        <v>19</v>
      </c>
      <c r="U11" s="12" t="s">
        <v>20</v>
      </c>
      <c r="V11" s="12" t="s">
        <v>21</v>
      </c>
      <c r="W11" s="12" t="s">
        <v>22</v>
      </c>
      <c r="X11" s="12" t="s">
        <v>23</v>
      </c>
      <c r="Y11" s="12" t="s">
        <v>24</v>
      </c>
      <c r="Z11" s="12" t="s">
        <v>25</v>
      </c>
    </row>
    <row r="12" customFormat="false" ht="15" hidden="false" customHeight="true" outlineLevel="0" collapsed="false">
      <c r="A12" s="13"/>
      <c r="B12" s="14"/>
      <c r="C12" s="15"/>
      <c r="D12" s="16" t="s">
        <v>26</v>
      </c>
      <c r="E12" s="16"/>
      <c r="F12" s="16"/>
      <c r="G12" s="15"/>
      <c r="H12" s="16" t="s">
        <v>27</v>
      </c>
      <c r="I12" s="16"/>
      <c r="J12" s="15"/>
      <c r="K12" s="17" t="s">
        <v>28</v>
      </c>
      <c r="L12" s="17"/>
      <c r="N12" s="9" t="s">
        <v>29</v>
      </c>
      <c r="O12" s="18" t="s">
        <v>30</v>
      </c>
      <c r="P12" s="19" t="s">
        <v>31</v>
      </c>
      <c r="Q12" s="19" t="s">
        <v>32</v>
      </c>
      <c r="R12" s="19" t="s">
        <v>33</v>
      </c>
      <c r="S12" s="19" t="s">
        <v>34</v>
      </c>
      <c r="T12" s="19" t="s">
        <v>35</v>
      </c>
      <c r="U12" s="19" t="s">
        <v>36</v>
      </c>
      <c r="V12" s="19" t="s">
        <v>37</v>
      </c>
      <c r="W12" s="19" t="s">
        <v>38</v>
      </c>
      <c r="X12" s="19" t="s">
        <v>39</v>
      </c>
      <c r="Y12" s="19" t="s">
        <v>40</v>
      </c>
      <c r="Z12" s="20" t="s">
        <v>41</v>
      </c>
      <c r="AB12" s="21"/>
      <c r="AC12" s="21"/>
    </row>
    <row r="13" s="32" customFormat="true" ht="15" hidden="false" customHeight="true" outlineLevel="0" collapsed="false">
      <c r="A13" s="22" t="s">
        <v>42</v>
      </c>
      <c r="B13" s="23" t="s">
        <v>43</v>
      </c>
      <c r="C13" s="24"/>
      <c r="D13" s="25" t="s">
        <v>44</v>
      </c>
      <c r="E13" s="25" t="s">
        <v>45</v>
      </c>
      <c r="F13" s="25" t="s">
        <v>46</v>
      </c>
      <c r="G13" s="26"/>
      <c r="H13" s="25" t="s">
        <v>47</v>
      </c>
      <c r="I13" s="25" t="s">
        <v>48</v>
      </c>
      <c r="J13" s="11"/>
      <c r="K13" s="25" t="s">
        <v>49</v>
      </c>
      <c r="L13" s="27" t="s">
        <v>50</v>
      </c>
      <c r="M13" s="28"/>
      <c r="N13" s="9" t="s">
        <v>51</v>
      </c>
      <c r="O13" s="29" t="s">
        <v>52</v>
      </c>
      <c r="P13" s="30" t="s">
        <v>53</v>
      </c>
      <c r="Q13" s="30" t="s">
        <v>54</v>
      </c>
      <c r="R13" s="30" t="s">
        <v>55</v>
      </c>
      <c r="S13" s="30" t="s">
        <v>56</v>
      </c>
      <c r="T13" s="30" t="s">
        <v>57</v>
      </c>
      <c r="U13" s="30" t="s">
        <v>58</v>
      </c>
      <c r="V13" s="30" t="s">
        <v>59</v>
      </c>
      <c r="W13" s="30" t="s">
        <v>60</v>
      </c>
      <c r="X13" s="30" t="s">
        <v>61</v>
      </c>
      <c r="Y13" s="30" t="s">
        <v>62</v>
      </c>
      <c r="Z13" s="31" t="s">
        <v>63</v>
      </c>
      <c r="AB13" s="21"/>
      <c r="AC13" s="33"/>
    </row>
    <row r="14" customFormat="false" ht="15" hidden="false" customHeight="true" outlineLevel="0" collapsed="false">
      <c r="A14" s="34" t="str">
        <f aca="false">$O$12</f>
        <v>C007–A002</v>
      </c>
      <c r="B14" s="35" t="s">
        <v>64</v>
      </c>
      <c r="C14" s="35"/>
      <c r="D14" s="36" t="n">
        <v>4583090</v>
      </c>
      <c r="E14" s="36" t="n">
        <v>8622960</v>
      </c>
      <c r="F14" s="21" t="n">
        <f aca="false">E14/D14</f>
        <v>1.88147298002003</v>
      </c>
      <c r="G14" s="36"/>
      <c r="H14" s="21" t="n">
        <v>0.006</v>
      </c>
      <c r="I14" s="21" t="n">
        <v>0.012</v>
      </c>
      <c r="J14" s="36"/>
      <c r="K14" s="36" t="n">
        <f aca="false">(F14-H14)/I14</f>
        <v>156.289415001669</v>
      </c>
      <c r="L14" s="37" t="str">
        <f aca="false">IF(K14&gt;5,"Hit","")</f>
        <v>Hit</v>
      </c>
      <c r="M14" s="36"/>
      <c r="N14" s="9" t="s">
        <v>65</v>
      </c>
      <c r="O14" s="29" t="s">
        <v>66</v>
      </c>
      <c r="P14" s="30" t="s">
        <v>67</v>
      </c>
      <c r="Q14" s="30" t="s">
        <v>68</v>
      </c>
      <c r="R14" s="30" t="s">
        <v>69</v>
      </c>
      <c r="S14" s="30" t="s">
        <v>70</v>
      </c>
      <c r="T14" s="30" t="s">
        <v>71</v>
      </c>
      <c r="U14" s="30" t="s">
        <v>72</v>
      </c>
      <c r="V14" s="30" t="s">
        <v>73</v>
      </c>
      <c r="W14" s="30" t="s">
        <v>74</v>
      </c>
      <c r="X14" s="30" t="s">
        <v>75</v>
      </c>
      <c r="Y14" s="30" t="s">
        <v>76</v>
      </c>
      <c r="Z14" s="31" t="s">
        <v>77</v>
      </c>
      <c r="AB14" s="21"/>
      <c r="AC14" s="21"/>
    </row>
    <row r="15" customFormat="false" ht="15" hidden="false" customHeight="true" outlineLevel="0" collapsed="false">
      <c r="A15" s="34" t="str">
        <f aca="false">$P$12</f>
        <v>C009–A002</v>
      </c>
      <c r="B15" s="35" t="s">
        <v>78</v>
      </c>
      <c r="C15" s="35"/>
      <c r="D15" s="36" t="n">
        <v>4522820</v>
      </c>
      <c r="E15" s="36" t="n">
        <v>128537</v>
      </c>
      <c r="F15" s="21" t="n">
        <f aca="false">E15/D15</f>
        <v>0.0284196585316241</v>
      </c>
      <c r="G15" s="36"/>
      <c r="H15" s="21" t="n">
        <v>0.008</v>
      </c>
      <c r="I15" s="21" t="n">
        <v>0.018</v>
      </c>
      <c r="J15" s="36"/>
      <c r="K15" s="36" t="n">
        <f aca="false">(F15-H15)/I15</f>
        <v>1.13442547397912</v>
      </c>
      <c r="L15" s="37" t="str">
        <f aca="false">IF(K15&gt;5,"Hit","")</f>
        <v/>
      </c>
      <c r="M15" s="36"/>
      <c r="N15" s="9" t="s">
        <v>79</v>
      </c>
      <c r="O15" s="29" t="s">
        <v>80</v>
      </c>
      <c r="P15" s="30" t="s">
        <v>81</v>
      </c>
      <c r="Q15" s="30" t="s">
        <v>82</v>
      </c>
      <c r="R15" s="30" t="s">
        <v>83</v>
      </c>
      <c r="S15" s="30" t="s">
        <v>84</v>
      </c>
      <c r="T15" s="30" t="s">
        <v>85</v>
      </c>
      <c r="U15" s="30" t="s">
        <v>86</v>
      </c>
      <c r="V15" s="30" t="s">
        <v>87</v>
      </c>
      <c r="W15" s="30" t="s">
        <v>88</v>
      </c>
      <c r="X15" s="30" t="s">
        <v>89</v>
      </c>
      <c r="Y15" s="30" t="s">
        <v>90</v>
      </c>
      <c r="Z15" s="31" t="s">
        <v>91</v>
      </c>
      <c r="AB15" s="21"/>
      <c r="AC15" s="21"/>
    </row>
    <row r="16" customFormat="false" ht="15" hidden="false" customHeight="true" outlineLevel="0" collapsed="false">
      <c r="A16" s="34" t="str">
        <f aca="false">$Q$12</f>
        <v>C020–A002</v>
      </c>
      <c r="B16" s="35" t="s">
        <v>92</v>
      </c>
      <c r="C16" s="35"/>
      <c r="D16" s="36" t="n">
        <v>5031000</v>
      </c>
      <c r="E16" s="36" t="n">
        <v>971126</v>
      </c>
      <c r="F16" s="21" t="n">
        <f aca="false">E16/D16</f>
        <v>0.19302842377261</v>
      </c>
      <c r="G16" s="36"/>
      <c r="H16" s="21" t="n">
        <v>0.001</v>
      </c>
      <c r="I16" s="21" t="n">
        <v>0.003</v>
      </c>
      <c r="J16" s="36"/>
      <c r="K16" s="36" t="n">
        <f aca="false">(F16-H16)/I16</f>
        <v>64.0094745908699</v>
      </c>
      <c r="L16" s="37" t="str">
        <f aca="false">IF(K16&gt;5,"Hit","")</f>
        <v>Hit</v>
      </c>
      <c r="M16" s="36"/>
      <c r="N16" s="9" t="s">
        <v>93</v>
      </c>
      <c r="O16" s="29" t="s">
        <v>94</v>
      </c>
      <c r="P16" s="30" t="s">
        <v>95</v>
      </c>
      <c r="Q16" s="30" t="s">
        <v>96</v>
      </c>
      <c r="R16" s="30" t="s">
        <v>97</v>
      </c>
      <c r="S16" s="30" t="s">
        <v>98</v>
      </c>
      <c r="T16" s="30" t="s">
        <v>99</v>
      </c>
      <c r="U16" s="30" t="s">
        <v>100</v>
      </c>
      <c r="V16" s="30" t="s">
        <v>101</v>
      </c>
      <c r="W16" s="30" t="s">
        <v>102</v>
      </c>
      <c r="X16" s="30" t="s">
        <v>103</v>
      </c>
      <c r="Y16" s="30" t="s">
        <v>104</v>
      </c>
      <c r="Z16" s="31" t="s">
        <v>105</v>
      </c>
      <c r="AB16" s="21"/>
      <c r="AC16" s="21"/>
    </row>
    <row r="17" customFormat="false" ht="15" hidden="false" customHeight="true" outlineLevel="0" collapsed="false">
      <c r="A17" s="34" t="str">
        <f aca="false">$R$12</f>
        <v>C038–A002</v>
      </c>
      <c r="B17" s="35" t="s">
        <v>106</v>
      </c>
      <c r="C17" s="35"/>
      <c r="D17" s="36" t="n">
        <v>4424840</v>
      </c>
      <c r="E17" s="36" t="n">
        <v>17000.8</v>
      </c>
      <c r="F17" s="21" t="n">
        <f aca="false">E17/D17</f>
        <v>0.00384212762495367</v>
      </c>
      <c r="G17" s="36"/>
      <c r="H17" s="21" t="n">
        <v>0</v>
      </c>
      <c r="I17" s="21" t="n">
        <v>0.001</v>
      </c>
      <c r="J17" s="36"/>
      <c r="K17" s="36" t="n">
        <f aca="false">(F17-H17)/I17</f>
        <v>3.84212762495367</v>
      </c>
      <c r="L17" s="37" t="str">
        <f aca="false">IF(K17&gt;5,"Hit","")</f>
        <v/>
      </c>
      <c r="M17" s="36"/>
      <c r="N17" s="9" t="s">
        <v>107</v>
      </c>
      <c r="O17" s="29" t="s">
        <v>108</v>
      </c>
      <c r="P17" s="30" t="s">
        <v>109</v>
      </c>
      <c r="Q17" s="30" t="s">
        <v>110</v>
      </c>
      <c r="R17" s="30" t="s">
        <v>111</v>
      </c>
      <c r="S17" s="30" t="s">
        <v>112</v>
      </c>
      <c r="T17" s="30" t="s">
        <v>113</v>
      </c>
      <c r="U17" s="30" t="s">
        <v>114</v>
      </c>
      <c r="V17" s="30" t="s">
        <v>115</v>
      </c>
      <c r="W17" s="30" t="s">
        <v>116</v>
      </c>
      <c r="X17" s="30" t="s">
        <v>117</v>
      </c>
      <c r="Y17" s="30" t="s">
        <v>118</v>
      </c>
      <c r="Z17" s="31" t="s">
        <v>119</v>
      </c>
      <c r="AB17" s="21"/>
      <c r="AC17" s="21"/>
    </row>
    <row r="18" customFormat="false" ht="15" hidden="false" customHeight="true" outlineLevel="0" collapsed="false">
      <c r="A18" s="34" t="str">
        <f aca="false">$S$12</f>
        <v>C044–A002</v>
      </c>
      <c r="B18" s="35" t="s">
        <v>120</v>
      </c>
      <c r="C18" s="35"/>
      <c r="D18" s="36" t="n">
        <v>4476480</v>
      </c>
      <c r="E18" s="36" t="n">
        <v>140568</v>
      </c>
      <c r="F18" s="21" t="n">
        <f aca="false">E18/D18</f>
        <v>0.0314014582886554</v>
      </c>
      <c r="G18" s="36"/>
      <c r="H18" s="21" t="n">
        <v>0</v>
      </c>
      <c r="I18" s="21" t="n">
        <v>0.001</v>
      </c>
      <c r="J18" s="36"/>
      <c r="K18" s="36" t="n">
        <f aca="false">(F18-H18)/I18</f>
        <v>31.4014582886554</v>
      </c>
      <c r="L18" s="37" t="str">
        <f aca="false">IF(K18&gt;5,"Hit","")</f>
        <v>Hit</v>
      </c>
      <c r="M18" s="36"/>
      <c r="N18" s="9" t="s">
        <v>121</v>
      </c>
      <c r="O18" s="29" t="s">
        <v>122</v>
      </c>
      <c r="P18" s="30" t="s">
        <v>123</v>
      </c>
      <c r="Q18" s="30" t="s">
        <v>124</v>
      </c>
      <c r="R18" s="30" t="s">
        <v>125</v>
      </c>
      <c r="S18" s="30" t="s">
        <v>126</v>
      </c>
      <c r="T18" s="30" t="s">
        <v>127</v>
      </c>
      <c r="U18" s="30" t="s">
        <v>128</v>
      </c>
      <c r="V18" s="30" t="s">
        <v>129</v>
      </c>
      <c r="W18" s="30" t="s">
        <v>130</v>
      </c>
      <c r="X18" s="30" t="s">
        <v>131</v>
      </c>
      <c r="Y18" s="30" t="s">
        <v>132</v>
      </c>
      <c r="Z18" s="31" t="s">
        <v>133</v>
      </c>
      <c r="AB18" s="21"/>
      <c r="AC18" s="21"/>
    </row>
    <row r="19" customFormat="false" ht="15" hidden="false" customHeight="true" outlineLevel="0" collapsed="false">
      <c r="A19" s="34" t="str">
        <f aca="false">$T$12</f>
        <v>C048–A002</v>
      </c>
      <c r="B19" s="35" t="s">
        <v>134</v>
      </c>
      <c r="C19" s="35"/>
      <c r="D19" s="36" t="n">
        <v>4152600</v>
      </c>
      <c r="E19" s="36" t="n">
        <v>0</v>
      </c>
      <c r="F19" s="21" t="n">
        <f aca="false">E19/D19</f>
        <v>0</v>
      </c>
      <c r="G19" s="36"/>
      <c r="H19" s="21" t="n">
        <v>0</v>
      </c>
      <c r="I19" s="21" t="n">
        <v>0.001</v>
      </c>
      <c r="J19" s="36"/>
      <c r="K19" s="36" t="n">
        <f aca="false">(F19-H19)/I19</f>
        <v>0</v>
      </c>
      <c r="L19" s="37" t="str">
        <f aca="false">IF(K19&gt;5,"Hit","")</f>
        <v/>
      </c>
      <c r="M19" s="36"/>
      <c r="N19" s="9" t="s">
        <v>135</v>
      </c>
      <c r="O19" s="38" t="s">
        <v>136</v>
      </c>
      <c r="P19" s="39" t="s">
        <v>137</v>
      </c>
      <c r="Q19" s="39" t="s">
        <v>138</v>
      </c>
      <c r="R19" s="39" t="s">
        <v>139</v>
      </c>
      <c r="S19" s="39" t="s">
        <v>140</v>
      </c>
      <c r="T19" s="39" t="s">
        <v>141</v>
      </c>
      <c r="U19" s="39" t="s">
        <v>142</v>
      </c>
      <c r="V19" s="39" t="s">
        <v>143</v>
      </c>
      <c r="W19" s="39" t="s">
        <v>144</v>
      </c>
      <c r="X19" s="39" t="s">
        <v>145</v>
      </c>
      <c r="Y19" s="39" t="s">
        <v>146</v>
      </c>
      <c r="Z19" s="40" t="s">
        <v>147</v>
      </c>
      <c r="AB19" s="21"/>
      <c r="AC19" s="21"/>
    </row>
    <row r="20" customFormat="false" ht="15" hidden="false" customHeight="false" outlineLevel="0" collapsed="false">
      <c r="A20" s="34" t="str">
        <f aca="false">$U$12</f>
        <v>C052–A002</v>
      </c>
      <c r="B20" s="35" t="s">
        <v>148</v>
      </c>
      <c r="C20" s="35"/>
      <c r="D20" s="36" t="n">
        <v>4584680</v>
      </c>
      <c r="E20" s="36" t="n">
        <v>75757</v>
      </c>
      <c r="F20" s="21" t="n">
        <f aca="false">E20/D20</f>
        <v>0.0165239449645341</v>
      </c>
      <c r="G20" s="36"/>
      <c r="H20" s="21" t="n">
        <v>0.004</v>
      </c>
      <c r="I20" s="21" t="n">
        <v>0.002</v>
      </c>
      <c r="J20" s="36"/>
      <c r="K20" s="36" t="n">
        <f aca="false">(F20-H20)/I20</f>
        <v>6.26197248226703</v>
      </c>
      <c r="L20" s="37" t="str">
        <f aca="false">IF(K20&gt;5,"Hit","")</f>
        <v>Hit</v>
      </c>
      <c r="M20" s="36"/>
      <c r="AB20" s="21"/>
      <c r="AC20" s="21"/>
    </row>
    <row r="21" customFormat="false" ht="15" hidden="false" customHeight="false" outlineLevel="0" collapsed="false">
      <c r="A21" s="34" t="str">
        <f aca="false">$V$12</f>
        <v>C061–A002</v>
      </c>
      <c r="B21" s="35" t="s">
        <v>149</v>
      </c>
      <c r="C21" s="35"/>
      <c r="D21" s="36" t="n">
        <v>4218190</v>
      </c>
      <c r="E21" s="36" t="n">
        <v>30984.7</v>
      </c>
      <c r="F21" s="21" t="n">
        <f aca="false">E21/D21</f>
        <v>0.00734549652813173</v>
      </c>
      <c r="G21" s="36"/>
      <c r="H21" s="21" t="n">
        <v>0.003</v>
      </c>
      <c r="I21" s="21" t="n">
        <v>0.004</v>
      </c>
      <c r="J21" s="36"/>
      <c r="K21" s="36" t="n">
        <f aca="false">(F21-H21)/I21</f>
        <v>1.08637413203293</v>
      </c>
      <c r="L21" s="37" t="str">
        <f aca="false">IF(K21&gt;5,"Hit","")</f>
        <v/>
      </c>
      <c r="M21" s="36"/>
      <c r="O21" s="2" t="s">
        <v>150</v>
      </c>
      <c r="AB21" s="21"/>
      <c r="AC21" s="21"/>
    </row>
    <row r="22" customFormat="false" ht="15.75" hidden="false" customHeight="true" outlineLevel="0" collapsed="false">
      <c r="A22" s="34" t="str">
        <f aca="false">$W$12</f>
        <v>C062–A002</v>
      </c>
      <c r="B22" s="35" t="s">
        <v>151</v>
      </c>
      <c r="C22" s="35"/>
      <c r="D22" s="36" t="n">
        <v>4456260</v>
      </c>
      <c r="E22" s="36" t="n">
        <v>0</v>
      </c>
      <c r="F22" s="21" t="n">
        <f aca="false">E22/D22</f>
        <v>0</v>
      </c>
      <c r="G22" s="36"/>
      <c r="H22" s="21" t="n">
        <v>0.003</v>
      </c>
      <c r="I22" s="21" t="n">
        <v>0.004</v>
      </c>
      <c r="J22" s="36"/>
      <c r="K22" s="36" t="n">
        <f aca="false">(F22-H22)/I22</f>
        <v>-0.75</v>
      </c>
      <c r="L22" s="37" t="str">
        <f aca="false">IF(K22&gt;5,"Hit","")</f>
        <v/>
      </c>
      <c r="M22" s="36"/>
      <c r="N22" s="11"/>
      <c r="O22" s="12" t="s">
        <v>14</v>
      </c>
      <c r="P22" s="12" t="s">
        <v>15</v>
      </c>
      <c r="Q22" s="12" t="s">
        <v>16</v>
      </c>
      <c r="R22" s="12" t="s">
        <v>17</v>
      </c>
      <c r="S22" s="12" t="s">
        <v>18</v>
      </c>
      <c r="T22" s="12" t="s">
        <v>19</v>
      </c>
      <c r="U22" s="12" t="s">
        <v>20</v>
      </c>
      <c r="V22" s="12" t="s">
        <v>21</v>
      </c>
      <c r="W22" s="12" t="s">
        <v>22</v>
      </c>
      <c r="X22" s="12" t="s">
        <v>23</v>
      </c>
      <c r="Y22" s="12" t="s">
        <v>24</v>
      </c>
      <c r="Z22" s="12" t="s">
        <v>25</v>
      </c>
      <c r="AB22" s="21"/>
      <c r="AC22" s="21"/>
    </row>
    <row r="23" customFormat="false" ht="15" hidden="false" customHeight="false" outlineLevel="0" collapsed="false">
      <c r="A23" s="34" t="str">
        <f aca="false">$X$12</f>
        <v>C064–A002</v>
      </c>
      <c r="B23" s="35" t="s">
        <v>152</v>
      </c>
      <c r="C23" s="35"/>
      <c r="D23" s="36" t="n">
        <v>3281830</v>
      </c>
      <c r="E23" s="36" t="n">
        <v>46511.8</v>
      </c>
      <c r="F23" s="21" t="n">
        <f aca="false">E23/D23</f>
        <v>0.0141725196003449</v>
      </c>
      <c r="G23" s="36"/>
      <c r="H23" s="21" t="n">
        <v>0</v>
      </c>
      <c r="I23" s="21" t="n">
        <v>0.001</v>
      </c>
      <c r="J23" s="36"/>
      <c r="K23" s="36" t="n">
        <f aca="false">(F23-H23)/I23</f>
        <v>14.1725196003449</v>
      </c>
      <c r="L23" s="37" t="str">
        <f aca="false">IF(K23&gt;5,"Hit","")</f>
        <v>Hit</v>
      </c>
      <c r="M23" s="36"/>
      <c r="N23" s="9" t="s">
        <v>29</v>
      </c>
      <c r="O23" s="41" t="n">
        <f aca="false">$F$14</f>
        <v>1.88147298002003</v>
      </c>
      <c r="P23" s="42" t="n">
        <f aca="false">$F$15</f>
        <v>0.0284196585316241</v>
      </c>
      <c r="Q23" s="42" t="n">
        <f aca="false">$F$16</f>
        <v>0.19302842377261</v>
      </c>
      <c r="R23" s="42" t="n">
        <f aca="false">$F$17</f>
        <v>0.00384212762495367</v>
      </c>
      <c r="S23" s="42" t="n">
        <f aca="false">$F$18</f>
        <v>0.0314014582886554</v>
      </c>
      <c r="T23" s="42" t="n">
        <f aca="false">$F$19</f>
        <v>0</v>
      </c>
      <c r="U23" s="42" t="n">
        <f aca="false">$F$20</f>
        <v>0.0165239449645341</v>
      </c>
      <c r="V23" s="42" t="n">
        <f aca="false">$F$21</f>
        <v>0.00734549652813173</v>
      </c>
      <c r="W23" s="42" t="n">
        <f aca="false">$F$22</f>
        <v>0</v>
      </c>
      <c r="X23" s="42" t="n">
        <f aca="false">$F$23</f>
        <v>0.0141725196003449</v>
      </c>
      <c r="Y23" s="42" t="n">
        <f aca="false">$F$24</f>
        <v>0.0188978921660171</v>
      </c>
      <c r="Z23" s="43" t="n">
        <f aca="false">$F$25</f>
        <v>0</v>
      </c>
      <c r="AB23" s="21"/>
      <c r="AC23" s="21"/>
    </row>
    <row r="24" customFormat="false" ht="15" hidden="false" customHeight="false" outlineLevel="0" collapsed="false">
      <c r="A24" s="34" t="str">
        <f aca="false">$Y$12</f>
        <v>C068–A002</v>
      </c>
      <c r="B24" s="35" t="s">
        <v>153</v>
      </c>
      <c r="C24" s="35"/>
      <c r="D24" s="36" t="n">
        <v>4123190</v>
      </c>
      <c r="E24" s="36" t="n">
        <v>77919.6</v>
      </c>
      <c r="F24" s="21" t="n">
        <f aca="false">E24/D24</f>
        <v>0.0188978921660171</v>
      </c>
      <c r="G24" s="36"/>
      <c r="H24" s="21" t="n">
        <v>0.015</v>
      </c>
      <c r="I24" s="21" t="n">
        <v>0.002</v>
      </c>
      <c r="J24" s="36"/>
      <c r="K24" s="36" t="n">
        <f aca="false">(F24-H24)/I24</f>
        <v>1.94894608300854</v>
      </c>
      <c r="L24" s="37" t="str">
        <f aca="false">IF(K24&gt;5,"Hit","")</f>
        <v/>
      </c>
      <c r="M24" s="36"/>
      <c r="N24" s="9" t="s">
        <v>51</v>
      </c>
      <c r="O24" s="44" t="n">
        <f aca="false">$F$26</f>
        <v>0.692928132006834</v>
      </c>
      <c r="P24" s="45" t="n">
        <f aca="false">$F$27</f>
        <v>5.64055361323391</v>
      </c>
      <c r="Q24" s="45" t="n">
        <f aca="false">$F$28</f>
        <v>2.40127226707062</v>
      </c>
      <c r="R24" s="45" t="n">
        <f aca="false">$F$29</f>
        <v>0.700991895418851</v>
      </c>
      <c r="S24" s="45" t="n">
        <f aca="false">$F$30</f>
        <v>0.676542554047746</v>
      </c>
      <c r="T24" s="45" t="n">
        <f aca="false">$F$31</f>
        <v>0.143266936348309</v>
      </c>
      <c r="U24" s="45" t="n">
        <f aca="false">$F$32</f>
        <v>0.00657131399844974</v>
      </c>
      <c r="V24" s="45" t="n">
        <f aca="false">$F$33</f>
        <v>0.0107533898106089</v>
      </c>
      <c r="W24" s="45" t="n">
        <f aca="false">$F$34</f>
        <v>0.0139200137952297</v>
      </c>
      <c r="X24" s="45" t="n">
        <f aca="false">$F$35</f>
        <v>0.426383640131659</v>
      </c>
      <c r="Y24" s="45" t="n">
        <f aca="false">$F$36</f>
        <v>0</v>
      </c>
      <c r="Z24" s="46" t="n">
        <f aca="false">$F$37</f>
        <v>0</v>
      </c>
      <c r="AB24" s="21"/>
      <c r="AC24" s="21"/>
    </row>
    <row r="25" customFormat="false" ht="15" hidden="false" customHeight="false" outlineLevel="0" collapsed="false">
      <c r="A25" s="34" t="str">
        <f aca="false">$Z$12</f>
        <v>C078–A002</v>
      </c>
      <c r="B25" s="35" t="s">
        <v>154</v>
      </c>
      <c r="C25" s="35"/>
      <c r="D25" s="36" t="n">
        <v>4370850</v>
      </c>
      <c r="E25" s="36" t="n">
        <v>0</v>
      </c>
      <c r="F25" s="21" t="n">
        <f aca="false">E25/D25</f>
        <v>0</v>
      </c>
      <c r="G25" s="36"/>
      <c r="H25" s="21" t="n">
        <v>0</v>
      </c>
      <c r="I25" s="21" t="n">
        <v>0.001</v>
      </c>
      <c r="J25" s="11"/>
      <c r="K25" s="36" t="n">
        <f aca="false">(F25-H25)/I25</f>
        <v>0</v>
      </c>
      <c r="L25" s="37" t="str">
        <f aca="false">IF(K25&gt;5,"Hit","")</f>
        <v/>
      </c>
      <c r="M25" s="36"/>
      <c r="N25" s="9" t="s">
        <v>65</v>
      </c>
      <c r="O25" s="44" t="n">
        <f aca="false">$F$38</f>
        <v>0.00232487411679085</v>
      </c>
      <c r="P25" s="45" t="n">
        <f aca="false">$F$39</f>
        <v>0</v>
      </c>
      <c r="Q25" s="45" t="n">
        <f aca="false">$F$40</f>
        <v>0.00973646089348453</v>
      </c>
      <c r="R25" s="45" t="n">
        <f aca="false">$F$41</f>
        <v>0</v>
      </c>
      <c r="S25" s="45" t="n">
        <f aca="false">$F$42</f>
        <v>0.00860579489917451</v>
      </c>
      <c r="T25" s="45" t="n">
        <f aca="false">$F$43</f>
        <v>0.0457454523629707</v>
      </c>
      <c r="U25" s="45" t="n">
        <f aca="false">$F$44</f>
        <v>0</v>
      </c>
      <c r="V25" s="45" t="n">
        <f aca="false">$F$45</f>
        <v>0</v>
      </c>
      <c r="W25" s="45" t="n">
        <f aca="false">$F$46</f>
        <v>0</v>
      </c>
      <c r="X25" s="45" t="n">
        <f aca="false">$F$47</f>
        <v>0.0230129972156272</v>
      </c>
      <c r="Y25" s="45" t="n">
        <f aca="false">$F$48</f>
        <v>0</v>
      </c>
      <c r="Z25" s="46" t="n">
        <f aca="false">$F$49</f>
        <v>0</v>
      </c>
      <c r="AB25" s="21"/>
      <c r="AC25" s="21"/>
    </row>
    <row r="26" customFormat="false" ht="15" hidden="false" customHeight="false" outlineLevel="0" collapsed="false">
      <c r="A26" s="34" t="str">
        <f aca="false">$O$13</f>
        <v>C007–A011</v>
      </c>
      <c r="B26" s="35" t="s">
        <v>155</v>
      </c>
      <c r="C26" s="35"/>
      <c r="D26" s="36" t="n">
        <v>3897980</v>
      </c>
      <c r="E26" s="36" t="n">
        <v>2701020</v>
      </c>
      <c r="F26" s="21" t="n">
        <f aca="false">E26/D26</f>
        <v>0.692928132006834</v>
      </c>
      <c r="G26" s="36"/>
      <c r="H26" s="21" t="n">
        <v>0.029</v>
      </c>
      <c r="I26" s="21" t="n">
        <v>0.032</v>
      </c>
      <c r="J26" s="36"/>
      <c r="K26" s="36" t="n">
        <f aca="false">(F26-H26)/I26</f>
        <v>20.7477541252136</v>
      </c>
      <c r="L26" s="37" t="str">
        <f aca="false">IF(K26&gt;5,"Hit","")</f>
        <v>Hit</v>
      </c>
      <c r="M26" s="36"/>
      <c r="N26" s="9" t="s">
        <v>79</v>
      </c>
      <c r="O26" s="44" t="n">
        <f aca="false">$F$50</f>
        <v>0</v>
      </c>
      <c r="P26" s="45" t="n">
        <f aca="false">$F$51</f>
        <v>0.0300018738024287</v>
      </c>
      <c r="Q26" s="45" t="n">
        <f aca="false">$F$52</f>
        <v>0</v>
      </c>
      <c r="R26" s="45" t="n">
        <f aca="false">$F$53</f>
        <v>0.270697672978563</v>
      </c>
      <c r="S26" s="45" t="n">
        <f aca="false">$F$54</f>
        <v>0</v>
      </c>
      <c r="T26" s="45" t="n">
        <f aca="false">$F$55</f>
        <v>0</v>
      </c>
      <c r="U26" s="45" t="n">
        <f aca="false">$F$56</f>
        <v>0.00497220714363261</v>
      </c>
      <c r="V26" s="45" t="n">
        <f aca="false">$F$57</f>
        <v>0</v>
      </c>
      <c r="W26" s="45" t="n">
        <f aca="false">$F$58</f>
        <v>0</v>
      </c>
      <c r="X26" s="45" t="n">
        <f aca="false">$F$59</f>
        <v>0</v>
      </c>
      <c r="Y26" s="45" t="n">
        <f aca="false">$F$60</f>
        <v>0</v>
      </c>
      <c r="Z26" s="46" t="n">
        <f aca="false">$F$61</f>
        <v>0</v>
      </c>
      <c r="AB26" s="21"/>
      <c r="AC26" s="21"/>
    </row>
    <row r="27" customFormat="false" ht="15" hidden="false" customHeight="false" outlineLevel="0" collapsed="false">
      <c r="A27" s="34" t="str">
        <f aca="false">$P$13</f>
        <v>C009–A011</v>
      </c>
      <c r="B27" s="35" t="s">
        <v>156</v>
      </c>
      <c r="C27" s="35"/>
      <c r="D27" s="36" t="n">
        <v>3878520</v>
      </c>
      <c r="E27" s="36" t="n">
        <v>21877000</v>
      </c>
      <c r="F27" s="21" t="n">
        <f aca="false">E27/D27</f>
        <v>5.64055361323391</v>
      </c>
      <c r="G27" s="36"/>
      <c r="H27" s="21" t="n">
        <v>0.067</v>
      </c>
      <c r="I27" s="21" t="n">
        <v>0.072</v>
      </c>
      <c r="J27" s="36"/>
      <c r="K27" s="36" t="n">
        <f aca="false">(F27-H27)/I27</f>
        <v>77.410466850471</v>
      </c>
      <c r="L27" s="37" t="str">
        <f aca="false">IF(K27&gt;5,"Hit","")</f>
        <v>Hit</v>
      </c>
      <c r="M27" s="36"/>
      <c r="N27" s="9" t="s">
        <v>93</v>
      </c>
      <c r="O27" s="44" t="n">
        <f aca="false">$F$62</f>
        <v>0</v>
      </c>
      <c r="P27" s="45" t="n">
        <f aca="false">$F$63</f>
        <v>0</v>
      </c>
      <c r="Q27" s="45" t="n">
        <f aca="false">$F$64</f>
        <v>0</v>
      </c>
      <c r="R27" s="45" t="n">
        <f aca="false">$F$65</f>
        <v>0.129597689659003</v>
      </c>
      <c r="S27" s="45" t="n">
        <f aca="false">$F$66</f>
        <v>0.0143988222165173</v>
      </c>
      <c r="T27" s="45" t="n">
        <f aca="false">$F$67</f>
        <v>0</v>
      </c>
      <c r="U27" s="45" t="n">
        <f aca="false">$F$68</f>
        <v>0</v>
      </c>
      <c r="V27" s="45" t="n">
        <f aca="false">$F$69</f>
        <v>0.161941300796578</v>
      </c>
      <c r="W27" s="45" t="n">
        <f aca="false">$F$70</f>
        <v>0.354347950178667</v>
      </c>
      <c r="X27" s="45" t="n">
        <f aca="false">$F$71</f>
        <v>0.0222886841102467</v>
      </c>
      <c r="Y27" s="45" t="n">
        <f aca="false">$F$72</f>
        <v>0.239573209959347</v>
      </c>
      <c r="Z27" s="46" t="n">
        <f aca="false">$F$73</f>
        <v>1.13370108807942</v>
      </c>
      <c r="AB27" s="21"/>
      <c r="AC27" s="21"/>
    </row>
    <row r="28" customFormat="false" ht="15" hidden="false" customHeight="false" outlineLevel="0" collapsed="false">
      <c r="A28" s="34" t="str">
        <f aca="false">$Q$13</f>
        <v>C020–A011</v>
      </c>
      <c r="B28" s="35" t="s">
        <v>157</v>
      </c>
      <c r="C28" s="35"/>
      <c r="D28" s="36" t="n">
        <v>4172080</v>
      </c>
      <c r="E28" s="36" t="n">
        <v>10018300</v>
      </c>
      <c r="F28" s="21" t="n">
        <f aca="false">E28/D28</f>
        <v>2.40127226707062</v>
      </c>
      <c r="G28" s="36"/>
      <c r="H28" s="21" t="n">
        <v>0.011</v>
      </c>
      <c r="I28" s="21" t="n">
        <v>0.009</v>
      </c>
      <c r="J28" s="36"/>
      <c r="K28" s="36" t="n">
        <f aca="false">(F28-H28)/I28</f>
        <v>265.585807452291</v>
      </c>
      <c r="L28" s="37" t="str">
        <f aca="false">IF(K28&gt;5,"Hit","")</f>
        <v>Hit</v>
      </c>
      <c r="N28" s="9" t="s">
        <v>107</v>
      </c>
      <c r="O28" s="44" t="n">
        <f aca="false">$F$74</f>
        <v>0.0224601161269977</v>
      </c>
      <c r="P28" s="45" t="n">
        <f aca="false">$F$75</f>
        <v>0</v>
      </c>
      <c r="Q28" s="45" t="n">
        <f aca="false">$F$76</f>
        <v>0.137743276223881</v>
      </c>
      <c r="R28" s="45" t="n">
        <f aca="false">$F$77</f>
        <v>0.00519617686334636</v>
      </c>
      <c r="S28" s="45" t="n">
        <f aca="false">$F$78</f>
        <v>0.00508209829584261</v>
      </c>
      <c r="T28" s="45" t="n">
        <f aca="false">$F$79</f>
        <v>0</v>
      </c>
      <c r="U28" s="45" t="n">
        <f aca="false">$F$80</f>
        <v>0</v>
      </c>
      <c r="V28" s="45" t="n">
        <f aca="false">$F$81</f>
        <v>0.20283460862244</v>
      </c>
      <c r="W28" s="45" t="n">
        <f aca="false">$F$82</f>
        <v>5.02233110526369</v>
      </c>
      <c r="X28" s="45" t="n">
        <f aca="false">$F$83</f>
        <v>0.695764812227306</v>
      </c>
      <c r="Y28" s="45" t="n">
        <f aca="false">$F$84</f>
        <v>4.76377923422898</v>
      </c>
      <c r="Z28" s="46" t="n">
        <f aca="false">$F$85</f>
        <v>0</v>
      </c>
      <c r="AB28" s="21"/>
      <c r="AC28" s="21"/>
    </row>
    <row r="29" customFormat="false" ht="15" hidden="false" customHeight="false" outlineLevel="0" collapsed="false">
      <c r="A29" s="34" t="str">
        <f aca="false">$R$13</f>
        <v>C038–A011</v>
      </c>
      <c r="B29" s="35" t="s">
        <v>158</v>
      </c>
      <c r="C29" s="35"/>
      <c r="D29" s="36" t="n">
        <v>3494320</v>
      </c>
      <c r="E29" s="36" t="n">
        <v>2449490</v>
      </c>
      <c r="F29" s="21" t="n">
        <f aca="false">E29/D29</f>
        <v>0.700991895418851</v>
      </c>
      <c r="G29" s="36"/>
      <c r="H29" s="21" t="n">
        <v>0.004</v>
      </c>
      <c r="I29" s="21" t="n">
        <v>0.004</v>
      </c>
      <c r="J29" s="36"/>
      <c r="K29" s="36" t="n">
        <f aca="false">(F29-H29)/I29</f>
        <v>174.247973854713</v>
      </c>
      <c r="L29" s="37" t="str">
        <f aca="false">IF(K29&gt;5,"Hit","")</f>
        <v>Hit</v>
      </c>
      <c r="N29" s="9" t="s">
        <v>121</v>
      </c>
      <c r="O29" s="44" t="n">
        <f aca="false">$F$86</f>
        <v>0</v>
      </c>
      <c r="P29" s="45" t="n">
        <f aca="false">$F$87</f>
        <v>0</v>
      </c>
      <c r="Q29" s="45" t="n">
        <f aca="false">$F$88</f>
        <v>0.00515748625489787</v>
      </c>
      <c r="R29" s="45" t="n">
        <f aca="false">$F$89</f>
        <v>0</v>
      </c>
      <c r="S29" s="45" t="n">
        <f aca="false">$F$90</f>
        <v>0</v>
      </c>
      <c r="T29" s="45" t="n">
        <f aca="false">$F$91</f>
        <v>0</v>
      </c>
      <c r="U29" s="45" t="n">
        <f aca="false">$F$92</f>
        <v>0</v>
      </c>
      <c r="V29" s="45" t="n">
        <f aca="false">$F$93</f>
        <v>0.079143048778884</v>
      </c>
      <c r="W29" s="45" t="n">
        <f aca="false">$F$94</f>
        <v>0.600786558280808</v>
      </c>
      <c r="X29" s="45" t="n">
        <f aca="false">$F$95</f>
        <v>0.0204163406762671</v>
      </c>
      <c r="Y29" s="45" t="n">
        <f aca="false">$F$96</f>
        <v>0.0548106780314486</v>
      </c>
      <c r="Z29" s="46" t="n">
        <f aca="false">$F$97</f>
        <v>0</v>
      </c>
      <c r="AB29" s="21"/>
      <c r="AC29" s="21"/>
    </row>
    <row r="30" customFormat="false" ht="15.75" hidden="false" customHeight="true" outlineLevel="0" collapsed="false">
      <c r="A30" s="34" t="str">
        <f aca="false">$S$13</f>
        <v>C044–A011</v>
      </c>
      <c r="B30" s="35" t="s">
        <v>159</v>
      </c>
      <c r="C30" s="35"/>
      <c r="D30" s="36" t="n">
        <v>3727260</v>
      </c>
      <c r="E30" s="36" t="n">
        <v>2521650</v>
      </c>
      <c r="F30" s="21" t="n">
        <f aca="false">E30/D30</f>
        <v>0.676542554047746</v>
      </c>
      <c r="G30" s="36"/>
      <c r="H30" s="21" t="n">
        <v>0.004</v>
      </c>
      <c r="I30" s="21" t="n">
        <v>0.008</v>
      </c>
      <c r="J30" s="36"/>
      <c r="K30" s="36" t="n">
        <f aca="false">(F30-H30)/I30</f>
        <v>84.0678192559682</v>
      </c>
      <c r="L30" s="37" t="str">
        <f aca="false">IF(K30&gt;5,"Hit","")</f>
        <v>Hit</v>
      </c>
      <c r="N30" s="9" t="s">
        <v>135</v>
      </c>
      <c r="O30" s="47" t="n">
        <f aca="false">$F$98</f>
        <v>0</v>
      </c>
      <c r="P30" s="48" t="n">
        <f aca="false">$F$99</f>
        <v>0</v>
      </c>
      <c r="Q30" s="48" t="n">
        <f aca="false">$F$100</f>
        <v>0</v>
      </c>
      <c r="R30" s="48" t="n">
        <f aca="false">$F$101</f>
        <v>0</v>
      </c>
      <c r="S30" s="48" t="n">
        <f aca="false">$F$102</f>
        <v>0</v>
      </c>
      <c r="T30" s="48" t="n">
        <f aca="false">$F$103</f>
        <v>0</v>
      </c>
      <c r="U30" s="48" t="n">
        <f aca="false">$F$104</f>
        <v>0</v>
      </c>
      <c r="V30" s="48" t="n">
        <f aca="false">$F$105</f>
        <v>0.0549658130501562</v>
      </c>
      <c r="W30" s="48" t="n">
        <f aca="false">$F$106</f>
        <v>0.02414229983958</v>
      </c>
      <c r="X30" s="48" t="n">
        <f aca="false">$F$107</f>
        <v>0</v>
      </c>
      <c r="Y30" s="48" t="n">
        <f aca="false">$F$108</f>
        <v>0</v>
      </c>
      <c r="Z30" s="49" t="n">
        <f aca="false">$F$109</f>
        <v>0</v>
      </c>
      <c r="AB30" s="21"/>
      <c r="AC30" s="21"/>
    </row>
    <row r="31" customFormat="false" ht="15" hidden="false" customHeight="false" outlineLevel="0" collapsed="false">
      <c r="A31" s="34" t="str">
        <f aca="false">$T$13</f>
        <v>C048–A011</v>
      </c>
      <c r="B31" s="35" t="s">
        <v>160</v>
      </c>
      <c r="C31" s="35"/>
      <c r="D31" s="36" t="n">
        <v>3713020</v>
      </c>
      <c r="E31" s="36" t="n">
        <v>531953</v>
      </c>
      <c r="F31" s="21" t="n">
        <f aca="false">E31/D31</f>
        <v>0.143266936348309</v>
      </c>
      <c r="G31" s="36"/>
      <c r="H31" s="21" t="n">
        <v>0.112</v>
      </c>
      <c r="I31" s="21" t="n">
        <v>0.012</v>
      </c>
      <c r="J31" s="36"/>
      <c r="K31" s="36" t="n">
        <f aca="false">(F31-H31)/I31</f>
        <v>2.60557802902579</v>
      </c>
      <c r="L31" s="37" t="str">
        <f aca="false">IF(K31&gt;5,"Hit","")</f>
        <v/>
      </c>
      <c r="N31" s="36"/>
      <c r="O31" s="50"/>
      <c r="AB31" s="21"/>
      <c r="AC31" s="21"/>
    </row>
    <row r="32" customFormat="false" ht="15" hidden="false" customHeight="false" outlineLevel="0" collapsed="false">
      <c r="A32" s="34" t="str">
        <f aca="false">$U$13</f>
        <v>C052–A011</v>
      </c>
      <c r="B32" s="35" t="s">
        <v>161</v>
      </c>
      <c r="C32" s="35"/>
      <c r="D32" s="36" t="n">
        <v>4463780</v>
      </c>
      <c r="E32" s="36" t="n">
        <v>29332.9</v>
      </c>
      <c r="F32" s="21" t="n">
        <f aca="false">E32/D32</f>
        <v>0.00657131399844974</v>
      </c>
      <c r="G32" s="36"/>
      <c r="H32" s="21" t="n">
        <v>0.005</v>
      </c>
      <c r="I32" s="21" t="n">
        <v>0.003</v>
      </c>
      <c r="K32" s="36" t="n">
        <f aca="false">(F32-H32)/I32</f>
        <v>0.523771332816581</v>
      </c>
      <c r="L32" s="37" t="str">
        <f aca="false">IF(K32&gt;5,"Hit","")</f>
        <v/>
      </c>
      <c r="O32" s="2" t="s">
        <v>162</v>
      </c>
      <c r="AB32" s="21"/>
      <c r="AC32" s="21"/>
    </row>
    <row r="33" customFormat="false" ht="15.75" hidden="false" customHeight="true" outlineLevel="0" collapsed="false">
      <c r="A33" s="34" t="str">
        <f aca="false">$V$13</f>
        <v>C061–A011</v>
      </c>
      <c r="B33" s="35" t="s">
        <v>163</v>
      </c>
      <c r="C33" s="35"/>
      <c r="D33" s="36" t="n">
        <v>3832810</v>
      </c>
      <c r="E33" s="36" t="n">
        <v>41215.7</v>
      </c>
      <c r="F33" s="21" t="n">
        <f aca="false">E33/D33</f>
        <v>0.0107533898106089</v>
      </c>
      <c r="G33" s="36"/>
      <c r="H33" s="21" t="n">
        <v>0.003</v>
      </c>
      <c r="I33" s="21" t="n">
        <v>0.001</v>
      </c>
      <c r="K33" s="36" t="n">
        <f aca="false">(F33-H33)/I33</f>
        <v>7.75338981060893</v>
      </c>
      <c r="L33" s="37" t="str">
        <f aca="false">IF(K33&gt;5,"Hit","")</f>
        <v>Hit</v>
      </c>
      <c r="N33" s="11"/>
      <c r="O33" s="12" t="s">
        <v>14</v>
      </c>
      <c r="P33" s="12" t="s">
        <v>15</v>
      </c>
      <c r="Q33" s="12" t="s">
        <v>16</v>
      </c>
      <c r="R33" s="12" t="s">
        <v>17</v>
      </c>
      <c r="S33" s="12" t="s">
        <v>18</v>
      </c>
      <c r="T33" s="12" t="s">
        <v>19</v>
      </c>
      <c r="U33" s="12" t="s">
        <v>20</v>
      </c>
      <c r="V33" s="12" t="s">
        <v>21</v>
      </c>
      <c r="W33" s="12" t="s">
        <v>22</v>
      </c>
      <c r="X33" s="12" t="s">
        <v>23</v>
      </c>
      <c r="Y33" s="12" t="s">
        <v>24</v>
      </c>
      <c r="Z33" s="12" t="s">
        <v>25</v>
      </c>
      <c r="AB33" s="21"/>
      <c r="AC33" s="21"/>
    </row>
    <row r="34" customFormat="false" ht="15" hidden="false" customHeight="false" outlineLevel="0" collapsed="false">
      <c r="A34" s="34" t="str">
        <f aca="false">$W$13</f>
        <v>C062–A011</v>
      </c>
      <c r="B34" s="35" t="s">
        <v>164</v>
      </c>
      <c r="C34" s="35"/>
      <c r="D34" s="36" t="n">
        <v>3827410</v>
      </c>
      <c r="E34" s="36" t="n">
        <v>53277.6</v>
      </c>
      <c r="F34" s="21" t="n">
        <f aca="false">E34/D34</f>
        <v>0.0139200137952297</v>
      </c>
      <c r="G34" s="36"/>
      <c r="H34" s="21" t="n">
        <v>0</v>
      </c>
      <c r="I34" s="21" t="n">
        <v>0.001</v>
      </c>
      <c r="K34" s="36" t="n">
        <f aca="false">(F34-H34)/I34</f>
        <v>13.9200137952297</v>
      </c>
      <c r="L34" s="37" t="str">
        <f aca="false">IF(K34&gt;5,"Hit","")</f>
        <v>Hit</v>
      </c>
      <c r="N34" s="9" t="s">
        <v>29</v>
      </c>
      <c r="O34" s="51" t="n">
        <f aca="false">$K$14</f>
        <v>156.289415001669</v>
      </c>
      <c r="P34" s="52" t="n">
        <f aca="false">$K$15</f>
        <v>1.13442547397912</v>
      </c>
      <c r="Q34" s="52" t="n">
        <f aca="false">$K$16</f>
        <v>64.0094745908699</v>
      </c>
      <c r="R34" s="52" t="n">
        <f aca="false">$K$17</f>
        <v>3.84212762495367</v>
      </c>
      <c r="S34" s="52" t="n">
        <f aca="false">$K$18</f>
        <v>31.4014582886554</v>
      </c>
      <c r="T34" s="52" t="n">
        <f aca="false">$K$19</f>
        <v>0</v>
      </c>
      <c r="U34" s="52" t="n">
        <f aca="false">$K$20</f>
        <v>6.26197248226703</v>
      </c>
      <c r="V34" s="52" t="n">
        <f aca="false">$K$21</f>
        <v>1.08637413203293</v>
      </c>
      <c r="W34" s="52" t="n">
        <f aca="false">$K$22</f>
        <v>-0.75</v>
      </c>
      <c r="X34" s="52" t="n">
        <f aca="false">$K$23</f>
        <v>14.1725196003449</v>
      </c>
      <c r="Y34" s="52" t="n">
        <f aca="false">$K$24</f>
        <v>1.94894608300854</v>
      </c>
      <c r="Z34" s="53" t="n">
        <f aca="false">$K$25</f>
        <v>0</v>
      </c>
      <c r="AB34" s="21"/>
      <c r="AC34" s="21"/>
    </row>
    <row r="35" customFormat="false" ht="15" hidden="false" customHeight="false" outlineLevel="0" collapsed="false">
      <c r="A35" s="34" t="str">
        <f aca="false">$X$13</f>
        <v>C064–A011</v>
      </c>
      <c r="B35" s="35" t="s">
        <v>165</v>
      </c>
      <c r="C35" s="35"/>
      <c r="D35" s="36" t="n">
        <v>3281200</v>
      </c>
      <c r="E35" s="36" t="n">
        <v>1399050</v>
      </c>
      <c r="F35" s="21" t="n">
        <f aca="false">E35/D35</f>
        <v>0.426383640131659</v>
      </c>
      <c r="G35" s="36"/>
      <c r="H35" s="21" t="n">
        <v>0.104</v>
      </c>
      <c r="I35" s="21" t="n">
        <v>0.02</v>
      </c>
      <c r="K35" s="36" t="n">
        <f aca="false">(F35-H35)/I35</f>
        <v>16.119182006583</v>
      </c>
      <c r="L35" s="37" t="str">
        <f aca="false">IF(K35&gt;5,"Hit","")</f>
        <v>Hit</v>
      </c>
      <c r="N35" s="9" t="s">
        <v>51</v>
      </c>
      <c r="O35" s="54" t="n">
        <f aca="false">$K$26</f>
        <v>20.7477541252136</v>
      </c>
      <c r="P35" s="55" t="n">
        <f aca="false">$K$27</f>
        <v>77.410466850471</v>
      </c>
      <c r="Q35" s="55" t="n">
        <f aca="false">$K$28</f>
        <v>265.585807452291</v>
      </c>
      <c r="R35" s="55" t="n">
        <f aca="false">$K$29</f>
        <v>174.247973854713</v>
      </c>
      <c r="S35" s="55" t="n">
        <f aca="false">$K$30</f>
        <v>84.0678192559682</v>
      </c>
      <c r="T35" s="55" t="n">
        <f aca="false">$K$31</f>
        <v>2.60557802902579</v>
      </c>
      <c r="U35" s="55" t="n">
        <f aca="false">$K$32</f>
        <v>0.523771332816581</v>
      </c>
      <c r="V35" s="55" t="n">
        <f aca="false">$K$33</f>
        <v>7.75338981060893</v>
      </c>
      <c r="W35" s="55" t="n">
        <f aca="false">$K$34</f>
        <v>13.9200137952297</v>
      </c>
      <c r="X35" s="55" t="n">
        <f aca="false">$K$35</f>
        <v>16.119182006583</v>
      </c>
      <c r="Y35" s="55" t="n">
        <f aca="false">$K$36</f>
        <v>0</v>
      </c>
      <c r="Z35" s="56" t="n">
        <f aca="false">$K$37</f>
        <v>0</v>
      </c>
      <c r="AB35" s="21"/>
      <c r="AC35" s="21"/>
    </row>
    <row r="36" customFormat="false" ht="15" hidden="false" customHeight="false" outlineLevel="0" collapsed="false">
      <c r="A36" s="34" t="str">
        <f aca="false">$Y$13</f>
        <v>C068–A011</v>
      </c>
      <c r="B36" s="35" t="s">
        <v>166</v>
      </c>
      <c r="C36" s="35"/>
      <c r="D36" s="36" t="n">
        <v>4248310</v>
      </c>
      <c r="E36" s="36" t="n">
        <v>0</v>
      </c>
      <c r="F36" s="21" t="n">
        <f aca="false">E36/D36</f>
        <v>0</v>
      </c>
      <c r="G36" s="36"/>
      <c r="H36" s="21" t="n">
        <v>0</v>
      </c>
      <c r="I36" s="21" t="n">
        <v>0.001</v>
      </c>
      <c r="K36" s="36" t="n">
        <f aca="false">(F36-H36)/I36</f>
        <v>0</v>
      </c>
      <c r="L36" s="37" t="str">
        <f aca="false">IF(K36&gt;5,"Hit","")</f>
        <v/>
      </c>
      <c r="N36" s="9" t="s">
        <v>65</v>
      </c>
      <c r="O36" s="54" t="n">
        <f aca="false">$K$38</f>
        <v>1.32487411679085</v>
      </c>
      <c r="P36" s="55" t="n">
        <f aca="false">$K$39</f>
        <v>0</v>
      </c>
      <c r="Q36" s="55" t="n">
        <f aca="false">$K$40</f>
        <v>9.73646089348453</v>
      </c>
      <c r="R36" s="55" t="n">
        <f aca="false">$K$41</f>
        <v>-0.5</v>
      </c>
      <c r="S36" s="55" t="n">
        <f aca="false">$K$42</f>
        <v>-0.678841020165099</v>
      </c>
      <c r="T36" s="55" t="n">
        <f aca="false">$K$43</f>
        <v>45.7454523629707</v>
      </c>
      <c r="U36" s="55" t="n">
        <f aca="false">$K$44</f>
        <v>0</v>
      </c>
      <c r="V36" s="55" t="n">
        <f aca="false">$K$45</f>
        <v>0</v>
      </c>
      <c r="W36" s="55" t="n">
        <f aca="false">$K$46</f>
        <v>0</v>
      </c>
      <c r="X36" s="55" t="n">
        <f aca="false">$K$47</f>
        <v>23.0129972156272</v>
      </c>
      <c r="Y36" s="55" t="n">
        <f aca="false">$K$48</f>
        <v>0</v>
      </c>
      <c r="Z36" s="56" t="n">
        <f aca="false">$K$49</f>
        <v>0</v>
      </c>
      <c r="AB36" s="21"/>
      <c r="AC36" s="21"/>
    </row>
    <row r="37" customFormat="false" ht="15" hidden="false" customHeight="false" outlineLevel="0" collapsed="false">
      <c r="A37" s="34" t="str">
        <f aca="false">$Z$13</f>
        <v>C078–A011</v>
      </c>
      <c r="B37" s="35" t="s">
        <v>167</v>
      </c>
      <c r="C37" s="35"/>
      <c r="D37" s="36" t="n">
        <v>3701750</v>
      </c>
      <c r="E37" s="36" t="n">
        <v>0</v>
      </c>
      <c r="F37" s="21" t="n">
        <f aca="false">E37/D37</f>
        <v>0</v>
      </c>
      <c r="G37" s="36"/>
      <c r="H37" s="21" t="n">
        <v>0</v>
      </c>
      <c r="I37" s="21" t="n">
        <v>0.001</v>
      </c>
      <c r="K37" s="36" t="n">
        <f aca="false">(F37-H37)/I37</f>
        <v>0</v>
      </c>
      <c r="L37" s="37" t="str">
        <f aca="false">IF(K37&gt;5,"Hit","")</f>
        <v/>
      </c>
      <c r="N37" s="9" t="s">
        <v>79</v>
      </c>
      <c r="O37" s="54" t="n">
        <f aca="false">$K$50</f>
        <v>0</v>
      </c>
      <c r="P37" s="55" t="n">
        <f aca="false">$K$51</f>
        <v>0.869646687062117</v>
      </c>
      <c r="Q37" s="55" t="n">
        <f aca="false">$K$52</f>
        <v>-0.333333333333333</v>
      </c>
      <c r="R37" s="55" t="n">
        <f aca="false">$K$53</f>
        <v>1.28851742686003</v>
      </c>
      <c r="S37" s="55" t="n">
        <f aca="false">$K$54</f>
        <v>0</v>
      </c>
      <c r="T37" s="55" t="n">
        <f aca="false">$K$55</f>
        <v>0</v>
      </c>
      <c r="U37" s="55" t="n">
        <f aca="false">$K$56</f>
        <v>0.243051785908153</v>
      </c>
      <c r="V37" s="55" t="n">
        <f aca="false">$K$57</f>
        <v>0</v>
      </c>
      <c r="W37" s="55" t="n">
        <f aca="false">$K$58</f>
        <v>0</v>
      </c>
      <c r="X37" s="55" t="n">
        <f aca="false">$K$59</f>
        <v>0</v>
      </c>
      <c r="Y37" s="55" t="n">
        <f aca="false">$K$60</f>
        <v>0</v>
      </c>
      <c r="Z37" s="56" t="n">
        <f aca="false">$K$61</f>
        <v>0</v>
      </c>
      <c r="AB37" s="21"/>
      <c r="AC37" s="21"/>
    </row>
    <row r="38" customFormat="false" ht="15" hidden="false" customHeight="false" outlineLevel="0" collapsed="false">
      <c r="A38" s="34" t="str">
        <f aca="false">$O$14</f>
        <v>C007–A027</v>
      </c>
      <c r="B38" s="35" t="s">
        <v>168</v>
      </c>
      <c r="C38" s="35"/>
      <c r="D38" s="36" t="n">
        <v>4149640</v>
      </c>
      <c r="E38" s="36" t="n">
        <v>9647.39063</v>
      </c>
      <c r="F38" s="21" t="n">
        <f aca="false">E38/D38</f>
        <v>0.00232487411679085</v>
      </c>
      <c r="G38" s="36"/>
      <c r="H38" s="21" t="n">
        <v>0.001</v>
      </c>
      <c r="I38" s="21" t="n">
        <v>0.001</v>
      </c>
      <c r="K38" s="36" t="n">
        <f aca="false">(F38-H38)/I38</f>
        <v>1.32487411679085</v>
      </c>
      <c r="L38" s="37" t="str">
        <f aca="false">IF(K38&gt;5,"Hit","")</f>
        <v/>
      </c>
      <c r="N38" s="9" t="s">
        <v>93</v>
      </c>
      <c r="O38" s="54" t="n">
        <f aca="false">$K$62</f>
        <v>0</v>
      </c>
      <c r="P38" s="55" t="n">
        <f aca="false">$K$63</f>
        <v>0</v>
      </c>
      <c r="Q38" s="55" t="n">
        <f aca="false">$K$64</f>
        <v>0</v>
      </c>
      <c r="R38" s="55" t="n">
        <f aca="false">$K$65</f>
        <v>0.75542720327792</v>
      </c>
      <c r="S38" s="55" t="n">
        <f aca="false">$K$66</f>
        <v>0.879764443303452</v>
      </c>
      <c r="T38" s="55" t="n">
        <f aca="false">$K$67</f>
        <v>0</v>
      </c>
      <c r="U38" s="55" t="n">
        <f aca="false">$K$68</f>
        <v>0</v>
      </c>
      <c r="V38" s="55" t="n">
        <f aca="false">$K$69</f>
        <v>4.91765203186312</v>
      </c>
      <c r="W38" s="55" t="n">
        <f aca="false">$K$70</f>
        <v>7.43057903802153</v>
      </c>
      <c r="X38" s="55" t="n">
        <f aca="false">$K$71</f>
        <v>6.76289470341556</v>
      </c>
      <c r="Y38" s="55" t="n">
        <f aca="false">$K$72</f>
        <v>239.573209959347</v>
      </c>
      <c r="Z38" s="56" t="n">
        <f aca="false">$K$73</f>
        <v>3.35180514427534</v>
      </c>
      <c r="AB38" s="21"/>
      <c r="AC38" s="21"/>
    </row>
    <row r="39" customFormat="false" ht="15" hidden="false" customHeight="false" outlineLevel="0" collapsed="false">
      <c r="A39" s="34" t="str">
        <f aca="false">$P$14</f>
        <v>C009–A027</v>
      </c>
      <c r="B39" s="35" t="s">
        <v>169</v>
      </c>
      <c r="C39" s="35"/>
      <c r="D39" s="36" t="n">
        <v>4279020</v>
      </c>
      <c r="E39" s="36" t="n">
        <v>0</v>
      </c>
      <c r="F39" s="21" t="n">
        <f aca="false">E39/D39</f>
        <v>0</v>
      </c>
      <c r="G39" s="36"/>
      <c r="H39" s="21" t="n">
        <v>0</v>
      </c>
      <c r="I39" s="21" t="n">
        <v>0.001</v>
      </c>
      <c r="K39" s="36" t="n">
        <f aca="false">(F39-H39)/I39</f>
        <v>0</v>
      </c>
      <c r="L39" s="37" t="str">
        <f aca="false">IF(K39&gt;5,"Hit","")</f>
        <v/>
      </c>
      <c r="N39" s="9" t="s">
        <v>107</v>
      </c>
      <c r="O39" s="54" t="n">
        <f aca="false">$K$74</f>
        <v>1.20858801814252</v>
      </c>
      <c r="P39" s="55" t="n">
        <f aca="false">$K$75</f>
        <v>0</v>
      </c>
      <c r="Q39" s="55" t="n">
        <f aca="false">$K$76</f>
        <v>1.62451973027719</v>
      </c>
      <c r="R39" s="55" t="n">
        <f aca="false">$K$77</f>
        <v>0.598088431673179</v>
      </c>
      <c r="S39" s="55" t="n">
        <f aca="false">$K$78</f>
        <v>1.04104914792131</v>
      </c>
      <c r="T39" s="55" t="n">
        <f aca="false">$K$79</f>
        <v>0</v>
      </c>
      <c r="U39" s="55" t="n">
        <f aca="false">$K$80</f>
        <v>-1</v>
      </c>
      <c r="V39" s="55" t="n">
        <f aca="false">$K$81</f>
        <v>2.52616879651843</v>
      </c>
      <c r="W39" s="55" t="n">
        <f aca="false">$K$82</f>
        <v>836.388517543948</v>
      </c>
      <c r="X39" s="55" t="n">
        <f aca="false">$K$83</f>
        <v>347.382406113653</v>
      </c>
      <c r="Y39" s="55" t="n">
        <f aca="false">$K$84</f>
        <v>86.1232588041632</v>
      </c>
      <c r="Z39" s="56" t="n">
        <f aca="false">$K$85</f>
        <v>-1</v>
      </c>
      <c r="AB39" s="21"/>
      <c r="AC39" s="21"/>
    </row>
    <row r="40" customFormat="false" ht="15" hidden="false" customHeight="false" outlineLevel="0" collapsed="false">
      <c r="A40" s="34" t="str">
        <f aca="false">$Q$14</f>
        <v>C020–A027</v>
      </c>
      <c r="B40" s="35" t="s">
        <v>170</v>
      </c>
      <c r="C40" s="35"/>
      <c r="D40" s="36" t="n">
        <v>4300690</v>
      </c>
      <c r="E40" s="36" t="n">
        <v>41873.5</v>
      </c>
      <c r="F40" s="21" t="n">
        <f aca="false">E40/D40</f>
        <v>0.00973646089348453</v>
      </c>
      <c r="G40" s="36"/>
      <c r="H40" s="21" t="n">
        <v>0</v>
      </c>
      <c r="I40" s="21" t="n">
        <v>0.001</v>
      </c>
      <c r="K40" s="36" t="n">
        <f aca="false">(F40-H40)/I40</f>
        <v>9.73646089348453</v>
      </c>
      <c r="L40" s="37" t="str">
        <f aca="false">IF(K40&gt;5,"Hit","")</f>
        <v>Hit</v>
      </c>
      <c r="N40" s="9" t="s">
        <v>121</v>
      </c>
      <c r="O40" s="54" t="n">
        <f aca="false">$K$86</f>
        <v>0</v>
      </c>
      <c r="P40" s="55" t="n">
        <f aca="false">$K$87</f>
        <v>0</v>
      </c>
      <c r="Q40" s="55" t="n">
        <f aca="false">$K$88</f>
        <v>5.15748625489787</v>
      </c>
      <c r="R40" s="55" t="n">
        <f aca="false">$K$89</f>
        <v>0</v>
      </c>
      <c r="S40" s="55" t="n">
        <f aca="false">$K$90</f>
        <v>0</v>
      </c>
      <c r="T40" s="55" t="n">
        <f aca="false">$K$91</f>
        <v>0</v>
      </c>
      <c r="U40" s="55" t="n">
        <f aca="false">$K$92</f>
        <v>0</v>
      </c>
      <c r="V40" s="55" t="n">
        <f aca="false">$K$93</f>
        <v>1.14796602781728</v>
      </c>
      <c r="W40" s="55" t="n">
        <f aca="false">$K$94</f>
        <v>44.7528121754468</v>
      </c>
      <c r="X40" s="55" t="n">
        <f aca="false">$K$95</f>
        <v>2.28326813525342</v>
      </c>
      <c r="Y40" s="55" t="n">
        <f aca="false">$K$96</f>
        <v>54.8106780314486</v>
      </c>
      <c r="Z40" s="56" t="n">
        <f aca="false">$K$97</f>
        <v>0</v>
      </c>
      <c r="AB40" s="21"/>
      <c r="AC40" s="21"/>
    </row>
    <row r="41" customFormat="false" ht="15.75" hidden="false" customHeight="true" outlineLevel="0" collapsed="false">
      <c r="A41" s="34" t="str">
        <f aca="false">$R$14</f>
        <v>C038–A027</v>
      </c>
      <c r="B41" s="35" t="s">
        <v>171</v>
      </c>
      <c r="C41" s="35"/>
      <c r="D41" s="36" t="n">
        <v>4351690</v>
      </c>
      <c r="E41" s="36" t="n">
        <v>0</v>
      </c>
      <c r="F41" s="21" t="n">
        <f aca="false">E41/D41</f>
        <v>0</v>
      </c>
      <c r="G41" s="36"/>
      <c r="H41" s="21" t="n">
        <v>0.001</v>
      </c>
      <c r="I41" s="21" t="n">
        <v>0.002</v>
      </c>
      <c r="K41" s="36" t="n">
        <f aca="false">(F41-H41)/I41</f>
        <v>-0.5</v>
      </c>
      <c r="L41" s="37" t="str">
        <f aca="false">IF(K41&gt;5,"Hit","")</f>
        <v/>
      </c>
      <c r="N41" s="9" t="s">
        <v>135</v>
      </c>
      <c r="O41" s="57" t="n">
        <f aca="false">$K$98</f>
        <v>0</v>
      </c>
      <c r="P41" s="58" t="n">
        <f aca="false">$K$99</f>
        <v>0</v>
      </c>
      <c r="Q41" s="58" t="n">
        <f aca="false">$K$100</f>
        <v>0</v>
      </c>
      <c r="R41" s="58" t="n">
        <f aca="false">$K$101</f>
        <v>0</v>
      </c>
      <c r="S41" s="58" t="n">
        <f aca="false">$K$102</f>
        <v>0</v>
      </c>
      <c r="T41" s="58" t="n">
        <f aca="false">$K$103</f>
        <v>0</v>
      </c>
      <c r="U41" s="58" t="n">
        <f aca="false">$K$104</f>
        <v>-0.4</v>
      </c>
      <c r="V41" s="58" t="n">
        <f aca="false">$K$105</f>
        <v>-0.0130909740486562</v>
      </c>
      <c r="W41" s="58" t="n">
        <f aca="false">$K$106</f>
        <v>7.38076661319333</v>
      </c>
      <c r="X41" s="58" t="n">
        <f aca="false">$K$107</f>
        <v>0</v>
      </c>
      <c r="Y41" s="58" t="n">
        <f aca="false">$K$108</f>
        <v>-0.8</v>
      </c>
      <c r="Z41" s="59" t="n">
        <f aca="false">$K$109</f>
        <v>0</v>
      </c>
      <c r="AB41" s="21"/>
      <c r="AC41" s="21"/>
    </row>
    <row r="42" customFormat="false" ht="15" hidden="false" customHeight="false" outlineLevel="0" collapsed="false">
      <c r="A42" s="34" t="str">
        <f aca="false">$S$14</f>
        <v>C044–A027</v>
      </c>
      <c r="B42" s="35" t="s">
        <v>172</v>
      </c>
      <c r="C42" s="35"/>
      <c r="D42" s="36" t="n">
        <v>3895840</v>
      </c>
      <c r="E42" s="36" t="n">
        <v>33526.8</v>
      </c>
      <c r="F42" s="21" t="n">
        <f aca="false">E42/D42</f>
        <v>0.00860579489917451</v>
      </c>
      <c r="G42" s="36"/>
      <c r="H42" s="21" t="n">
        <v>0.012</v>
      </c>
      <c r="I42" s="21" t="n">
        <v>0.005</v>
      </c>
      <c r="K42" s="36" t="n">
        <f aca="false">(F42-H42)/I42</f>
        <v>-0.678841020165099</v>
      </c>
      <c r="L42" s="37" t="str">
        <f aca="false">IF(K42&gt;5,"Hit","")</f>
        <v/>
      </c>
      <c r="AB42" s="21"/>
      <c r="AC42" s="21"/>
    </row>
    <row r="43" customFormat="false" ht="15" hidden="false" customHeight="false" outlineLevel="0" collapsed="false">
      <c r="A43" s="34" t="str">
        <f aca="false">$T$14</f>
        <v>C048–A027</v>
      </c>
      <c r="B43" s="35" t="s">
        <v>173</v>
      </c>
      <c r="C43" s="35"/>
      <c r="D43" s="36" t="n">
        <v>3998780</v>
      </c>
      <c r="E43" s="36" t="n">
        <v>182926</v>
      </c>
      <c r="F43" s="21" t="n">
        <f aca="false">E43/D43</f>
        <v>0.0457454523629707</v>
      </c>
      <c r="G43" s="36"/>
      <c r="H43" s="21" t="n">
        <v>0</v>
      </c>
      <c r="I43" s="21" t="n">
        <v>0.001</v>
      </c>
      <c r="K43" s="36" t="n">
        <f aca="false">(F43-H43)/I43</f>
        <v>45.7454523629707</v>
      </c>
      <c r="L43" s="37" t="str">
        <f aca="false">IF(K43&gt;5,"Hit","")</f>
        <v>Hit</v>
      </c>
      <c r="AB43" s="21"/>
      <c r="AC43" s="21"/>
    </row>
    <row r="44" customFormat="false" ht="15" hidden="false" customHeight="false" outlineLevel="0" collapsed="false">
      <c r="A44" s="34" t="str">
        <f aca="false">$U$14</f>
        <v>C052–A027</v>
      </c>
      <c r="B44" s="35" t="s">
        <v>174</v>
      </c>
      <c r="C44" s="35"/>
      <c r="D44" s="36" t="n">
        <v>4630540</v>
      </c>
      <c r="E44" s="36" t="n">
        <v>0</v>
      </c>
      <c r="F44" s="21" t="n">
        <f aca="false">E44/D44</f>
        <v>0</v>
      </c>
      <c r="G44" s="36"/>
      <c r="H44" s="21" t="n">
        <v>0</v>
      </c>
      <c r="I44" s="21" t="n">
        <v>0.001</v>
      </c>
      <c r="K44" s="36" t="n">
        <f aca="false">(F44-H44)/I44</f>
        <v>0</v>
      </c>
      <c r="L44" s="37" t="str">
        <f aca="false">IF(K44&gt;5,"Hit","")</f>
        <v/>
      </c>
      <c r="AB44" s="21"/>
      <c r="AC44" s="21"/>
    </row>
    <row r="45" customFormat="false" ht="15" hidden="false" customHeight="false" outlineLevel="0" collapsed="false">
      <c r="A45" s="34" t="str">
        <f aca="false">$V$14</f>
        <v>C061–A027</v>
      </c>
      <c r="B45" s="35" t="s">
        <v>175</v>
      </c>
      <c r="C45" s="35"/>
      <c r="D45" s="36" t="n">
        <v>3873010</v>
      </c>
      <c r="E45" s="36" t="n">
        <v>0</v>
      </c>
      <c r="F45" s="21" t="n">
        <f aca="false">E45/D45</f>
        <v>0</v>
      </c>
      <c r="G45" s="36"/>
      <c r="H45" s="21" t="n">
        <v>0</v>
      </c>
      <c r="I45" s="21" t="n">
        <v>0.001</v>
      </c>
      <c r="K45" s="36" t="n">
        <f aca="false">(F45-H45)/I45</f>
        <v>0</v>
      </c>
      <c r="L45" s="37" t="str">
        <f aca="false">IF(K45&gt;5,"Hit","")</f>
        <v/>
      </c>
      <c r="AB45" s="21"/>
      <c r="AC45" s="21"/>
    </row>
    <row r="46" customFormat="false" ht="15" hidden="false" customHeight="false" outlineLevel="0" collapsed="false">
      <c r="A46" s="34" t="str">
        <f aca="false">$W$14</f>
        <v>C062–A027</v>
      </c>
      <c r="B46" s="35" t="s">
        <v>176</v>
      </c>
      <c r="C46" s="35"/>
      <c r="D46" s="36" t="n">
        <v>4518300</v>
      </c>
      <c r="E46" s="36" t="n">
        <v>0</v>
      </c>
      <c r="F46" s="21" t="n">
        <f aca="false">E46/D46</f>
        <v>0</v>
      </c>
      <c r="G46" s="36"/>
      <c r="H46" s="21" t="n">
        <v>0</v>
      </c>
      <c r="I46" s="21" t="n">
        <v>0.001</v>
      </c>
      <c r="K46" s="36" t="n">
        <f aca="false">(F46-H46)/I46</f>
        <v>0</v>
      </c>
      <c r="L46" s="37" t="str">
        <f aca="false">IF(K46&gt;5,"Hit","")</f>
        <v/>
      </c>
      <c r="AB46" s="21"/>
      <c r="AC46" s="21"/>
    </row>
    <row r="47" customFormat="false" ht="15" hidden="false" customHeight="false" outlineLevel="0" collapsed="false">
      <c r="A47" s="34" t="str">
        <f aca="false">$X$14</f>
        <v>C064–A027</v>
      </c>
      <c r="B47" s="35" t="s">
        <v>177</v>
      </c>
      <c r="C47" s="35"/>
      <c r="D47" s="36" t="n">
        <v>2876770</v>
      </c>
      <c r="E47" s="36" t="n">
        <v>66203.1</v>
      </c>
      <c r="F47" s="21" t="n">
        <f aca="false">E47/D47</f>
        <v>0.0230129972156272</v>
      </c>
      <c r="G47" s="36"/>
      <c r="H47" s="21" t="n">
        <v>0</v>
      </c>
      <c r="I47" s="21" t="n">
        <v>0.001</v>
      </c>
      <c r="K47" s="36" t="n">
        <f aca="false">(F47-H47)/I47</f>
        <v>23.0129972156272</v>
      </c>
      <c r="L47" s="37" t="str">
        <f aca="false">IF(K47&gt;5,"Hit","")</f>
        <v>Hit</v>
      </c>
      <c r="AB47" s="21"/>
      <c r="AC47" s="21"/>
    </row>
    <row r="48" customFormat="false" ht="15" hidden="false" customHeight="false" outlineLevel="0" collapsed="false">
      <c r="A48" s="34" t="str">
        <f aca="false">$Y$14</f>
        <v>C068–A027</v>
      </c>
      <c r="B48" s="35" t="s">
        <v>178</v>
      </c>
      <c r="C48" s="35"/>
      <c r="D48" s="36" t="n">
        <v>4488540</v>
      </c>
      <c r="E48" s="36" t="n">
        <v>0</v>
      </c>
      <c r="F48" s="21" t="n">
        <f aca="false">E48/D48</f>
        <v>0</v>
      </c>
      <c r="G48" s="36"/>
      <c r="H48" s="21" t="n">
        <v>0</v>
      </c>
      <c r="I48" s="21" t="n">
        <v>0.001</v>
      </c>
      <c r="K48" s="36" t="n">
        <f aca="false">(F48-H48)/I48</f>
        <v>0</v>
      </c>
      <c r="L48" s="37" t="str">
        <f aca="false">IF(K48&gt;5,"Hit","")</f>
        <v/>
      </c>
      <c r="AB48" s="21"/>
      <c r="AC48" s="21"/>
    </row>
    <row r="49" customFormat="false" ht="15" hidden="false" customHeight="false" outlineLevel="0" collapsed="false">
      <c r="A49" s="34" t="str">
        <f aca="false">$Z$14</f>
        <v>C078–A027</v>
      </c>
      <c r="B49" s="35" t="s">
        <v>179</v>
      </c>
      <c r="C49" s="35"/>
      <c r="D49" s="36" t="n">
        <v>4034160</v>
      </c>
      <c r="E49" s="36" t="n">
        <v>0</v>
      </c>
      <c r="F49" s="21" t="n">
        <f aca="false">E49/D49</f>
        <v>0</v>
      </c>
      <c r="G49" s="36"/>
      <c r="H49" s="21" t="n">
        <v>0</v>
      </c>
      <c r="I49" s="21" t="n">
        <v>0.001</v>
      </c>
      <c r="K49" s="36" t="n">
        <f aca="false">(F49-H49)/I49</f>
        <v>0</v>
      </c>
      <c r="L49" s="37" t="str">
        <f aca="false">IF(K49&gt;5,"Hit","")</f>
        <v/>
      </c>
      <c r="AB49" s="21"/>
      <c r="AC49" s="21"/>
    </row>
    <row r="50" customFormat="false" ht="15" hidden="false" customHeight="false" outlineLevel="0" collapsed="false">
      <c r="A50" s="34" t="str">
        <f aca="false">$O$15</f>
        <v>C007–A042</v>
      </c>
      <c r="B50" s="35" t="s">
        <v>180</v>
      </c>
      <c r="C50" s="35"/>
      <c r="D50" s="36" t="n">
        <v>3387620</v>
      </c>
      <c r="E50" s="36" t="n">
        <v>0</v>
      </c>
      <c r="F50" s="21" t="n">
        <f aca="false">E50/D50</f>
        <v>0</v>
      </c>
      <c r="G50" s="36"/>
      <c r="H50" s="21" t="n">
        <v>0</v>
      </c>
      <c r="I50" s="21" t="n">
        <v>0.001</v>
      </c>
      <c r="K50" s="36" t="n">
        <f aca="false">(F50-H50)/I50</f>
        <v>0</v>
      </c>
      <c r="L50" s="37" t="str">
        <f aca="false">IF(K50&gt;5,"Hit","")</f>
        <v/>
      </c>
      <c r="AB50" s="21"/>
      <c r="AC50" s="21"/>
    </row>
    <row r="51" customFormat="false" ht="15" hidden="false" customHeight="false" outlineLevel="0" collapsed="false">
      <c r="A51" s="34" t="str">
        <f aca="false">$P$15</f>
        <v>C009–A042</v>
      </c>
      <c r="B51" s="35" t="s">
        <v>181</v>
      </c>
      <c r="C51" s="35"/>
      <c r="D51" s="36" t="n">
        <v>3308780</v>
      </c>
      <c r="E51" s="36" t="n">
        <v>99269.6</v>
      </c>
      <c r="F51" s="21" t="n">
        <f aca="false">E51/D51</f>
        <v>0.0300018738024287</v>
      </c>
      <c r="G51" s="36"/>
      <c r="H51" s="21" t="n">
        <v>0.01</v>
      </c>
      <c r="I51" s="21" t="n">
        <v>0.023</v>
      </c>
      <c r="K51" s="36" t="n">
        <f aca="false">(F51-H51)/I51</f>
        <v>0.869646687062117</v>
      </c>
      <c r="L51" s="37" t="str">
        <f aca="false">IF(K51&gt;5,"Hit","")</f>
        <v/>
      </c>
      <c r="AB51" s="21"/>
      <c r="AC51" s="21"/>
    </row>
    <row r="52" customFormat="false" ht="15" hidden="false" customHeight="false" outlineLevel="0" collapsed="false">
      <c r="A52" s="34" t="str">
        <f aca="false">$Q$15</f>
        <v>C020–A042</v>
      </c>
      <c r="B52" s="35" t="s">
        <v>182</v>
      </c>
      <c r="C52" s="35"/>
      <c r="D52" s="36" t="n">
        <v>3515400</v>
      </c>
      <c r="E52" s="36" t="n">
        <v>0</v>
      </c>
      <c r="F52" s="21" t="n">
        <f aca="false">E52/D52</f>
        <v>0</v>
      </c>
      <c r="G52" s="36"/>
      <c r="H52" s="21" t="n">
        <v>0.001</v>
      </c>
      <c r="I52" s="21" t="n">
        <v>0.003</v>
      </c>
      <c r="K52" s="36" t="n">
        <f aca="false">(F52-H52)/I52</f>
        <v>-0.333333333333333</v>
      </c>
      <c r="L52" s="37" t="str">
        <f aca="false">IF(K52&gt;5,"Hit","")</f>
        <v/>
      </c>
      <c r="AB52" s="21"/>
      <c r="AC52" s="21"/>
    </row>
    <row r="53" customFormat="false" ht="15" hidden="false" customHeight="false" outlineLevel="0" collapsed="false">
      <c r="A53" s="34" t="str">
        <f aca="false">$R$15</f>
        <v>C038–A042</v>
      </c>
      <c r="B53" s="35" t="s">
        <v>183</v>
      </c>
      <c r="C53" s="35"/>
      <c r="D53" s="36" t="n">
        <v>3229880</v>
      </c>
      <c r="E53" s="36" t="n">
        <v>874321</v>
      </c>
      <c r="F53" s="21" t="n">
        <f aca="false">E53/D53</f>
        <v>0.270697672978563</v>
      </c>
      <c r="G53" s="36"/>
      <c r="H53" s="21" t="n">
        <v>0.147</v>
      </c>
      <c r="I53" s="21" t="n">
        <v>0.096</v>
      </c>
      <c r="K53" s="36" t="n">
        <f aca="false">(F53-H53)/I53</f>
        <v>1.28851742686003</v>
      </c>
      <c r="L53" s="37" t="str">
        <f aca="false">IF(K53&gt;5,"Hit","")</f>
        <v/>
      </c>
      <c r="AB53" s="21"/>
      <c r="AC53" s="21"/>
    </row>
    <row r="54" customFormat="false" ht="15" hidden="false" customHeight="false" outlineLevel="0" collapsed="false">
      <c r="A54" s="34" t="str">
        <f aca="false">$S$15</f>
        <v>C044–A042</v>
      </c>
      <c r="B54" s="35" t="s">
        <v>184</v>
      </c>
      <c r="C54" s="35"/>
      <c r="D54" s="36" t="n">
        <v>3776120</v>
      </c>
      <c r="E54" s="36" t="n">
        <v>0</v>
      </c>
      <c r="F54" s="21" t="n">
        <f aca="false">E54/D54</f>
        <v>0</v>
      </c>
      <c r="G54" s="36"/>
      <c r="H54" s="21" t="n">
        <v>0</v>
      </c>
      <c r="I54" s="21" t="n">
        <v>0.001</v>
      </c>
      <c r="K54" s="36" t="n">
        <f aca="false">(F54-H54)/I54</f>
        <v>0</v>
      </c>
      <c r="L54" s="37" t="str">
        <f aca="false">IF(K54&gt;5,"Hit","")</f>
        <v/>
      </c>
      <c r="AB54" s="21"/>
      <c r="AC54" s="21"/>
    </row>
    <row r="55" customFormat="false" ht="15" hidden="false" customHeight="false" outlineLevel="0" collapsed="false">
      <c r="A55" s="34" t="str">
        <f aca="false">$T$15</f>
        <v>C048–A042</v>
      </c>
      <c r="B55" s="35" t="s">
        <v>185</v>
      </c>
      <c r="C55" s="35"/>
      <c r="D55" s="36" t="n">
        <v>2972400</v>
      </c>
      <c r="E55" s="36" t="n">
        <v>0</v>
      </c>
      <c r="F55" s="21" t="n">
        <f aca="false">E55/D55</f>
        <v>0</v>
      </c>
      <c r="G55" s="36"/>
      <c r="H55" s="21" t="n">
        <v>0</v>
      </c>
      <c r="I55" s="21" t="n">
        <v>0.001</v>
      </c>
      <c r="K55" s="36" t="n">
        <f aca="false">(F55-H55)/I55</f>
        <v>0</v>
      </c>
      <c r="L55" s="37" t="str">
        <f aca="false">IF(K55&gt;5,"Hit","")</f>
        <v/>
      </c>
      <c r="AB55" s="21"/>
      <c r="AC55" s="21"/>
    </row>
    <row r="56" customFormat="false" ht="15" hidden="false" customHeight="false" outlineLevel="0" collapsed="false">
      <c r="A56" s="34" t="str">
        <f aca="false">$U$15</f>
        <v>C052–A042</v>
      </c>
      <c r="B56" s="35" t="s">
        <v>186</v>
      </c>
      <c r="C56" s="35"/>
      <c r="D56" s="36" t="n">
        <v>3684400</v>
      </c>
      <c r="E56" s="36" t="n">
        <v>18319.6</v>
      </c>
      <c r="F56" s="21" t="n">
        <f aca="false">E56/D56</f>
        <v>0.00497220714363261</v>
      </c>
      <c r="G56" s="36"/>
      <c r="H56" s="21" t="n">
        <v>0.004</v>
      </c>
      <c r="I56" s="21" t="n">
        <v>0.004</v>
      </c>
      <c r="K56" s="36" t="n">
        <f aca="false">(F56-H56)/I56</f>
        <v>0.243051785908153</v>
      </c>
      <c r="L56" s="37" t="str">
        <f aca="false">IF(K56&gt;5,"Hit","")</f>
        <v/>
      </c>
      <c r="AB56" s="21"/>
      <c r="AC56" s="21"/>
    </row>
    <row r="57" customFormat="false" ht="15" hidden="false" customHeight="false" outlineLevel="0" collapsed="false">
      <c r="A57" s="34" t="str">
        <f aca="false">$V$15</f>
        <v>C061–A042</v>
      </c>
      <c r="B57" s="35" t="s">
        <v>187</v>
      </c>
      <c r="C57" s="35"/>
      <c r="D57" s="36" t="n">
        <v>3588360</v>
      </c>
      <c r="E57" s="36" t="n">
        <v>0</v>
      </c>
      <c r="F57" s="21" t="n">
        <f aca="false">E57/D57</f>
        <v>0</v>
      </c>
      <c r="G57" s="36"/>
      <c r="H57" s="21" t="n">
        <v>0</v>
      </c>
      <c r="I57" s="21" t="n">
        <v>0.001</v>
      </c>
      <c r="K57" s="36" t="n">
        <f aca="false">(F57-H57)/I57</f>
        <v>0</v>
      </c>
      <c r="L57" s="37" t="str">
        <f aca="false">IF(K57&gt;5,"Hit","")</f>
        <v/>
      </c>
      <c r="AB57" s="21"/>
      <c r="AC57" s="21"/>
    </row>
    <row r="58" customFormat="false" ht="15" hidden="false" customHeight="false" outlineLevel="0" collapsed="false">
      <c r="A58" s="34" t="str">
        <f aca="false">$W$15</f>
        <v>C062–A042</v>
      </c>
      <c r="B58" s="35" t="s">
        <v>188</v>
      </c>
      <c r="C58" s="35"/>
      <c r="D58" s="36" t="n">
        <v>3715720</v>
      </c>
      <c r="E58" s="36" t="n">
        <v>0</v>
      </c>
      <c r="F58" s="21" t="n">
        <f aca="false">E58/D58</f>
        <v>0</v>
      </c>
      <c r="G58" s="36"/>
      <c r="H58" s="21" t="n">
        <v>0</v>
      </c>
      <c r="I58" s="21" t="n">
        <v>0.001</v>
      </c>
      <c r="K58" s="36" t="n">
        <f aca="false">(F58-H58)/I58</f>
        <v>0</v>
      </c>
      <c r="L58" s="37" t="str">
        <f aca="false">IF(K58&gt;5,"Hit","")</f>
        <v/>
      </c>
      <c r="AB58" s="21"/>
      <c r="AC58" s="21"/>
    </row>
    <row r="59" customFormat="false" ht="15" hidden="false" customHeight="false" outlineLevel="0" collapsed="false">
      <c r="A59" s="34" t="str">
        <f aca="false">$X$15</f>
        <v>C064–A042</v>
      </c>
      <c r="B59" s="35" t="s">
        <v>189</v>
      </c>
      <c r="C59" s="35"/>
      <c r="D59" s="36" t="n">
        <v>2636600</v>
      </c>
      <c r="E59" s="36" t="n">
        <v>0</v>
      </c>
      <c r="F59" s="21" t="n">
        <f aca="false">E59/D59</f>
        <v>0</v>
      </c>
      <c r="G59" s="36"/>
      <c r="H59" s="21" t="n">
        <v>0</v>
      </c>
      <c r="I59" s="21" t="n">
        <v>0.001</v>
      </c>
      <c r="K59" s="36" t="n">
        <f aca="false">(F59-H59)/I59</f>
        <v>0</v>
      </c>
      <c r="L59" s="37" t="str">
        <f aca="false">IF(K59&gt;5,"Hit","")</f>
        <v/>
      </c>
      <c r="AB59" s="21"/>
      <c r="AC59" s="21"/>
    </row>
    <row r="60" customFormat="false" ht="15" hidden="false" customHeight="false" outlineLevel="0" collapsed="false">
      <c r="A60" s="34" t="str">
        <f aca="false">$Y$15</f>
        <v>C068–A042</v>
      </c>
      <c r="B60" s="35" t="s">
        <v>190</v>
      </c>
      <c r="C60" s="35"/>
      <c r="D60" s="36" t="n">
        <v>3429000</v>
      </c>
      <c r="E60" s="36" t="n">
        <v>0</v>
      </c>
      <c r="F60" s="21" t="n">
        <f aca="false">E60/D60</f>
        <v>0</v>
      </c>
      <c r="G60" s="36"/>
      <c r="H60" s="21" t="n">
        <v>0</v>
      </c>
      <c r="I60" s="21" t="n">
        <v>0.001</v>
      </c>
      <c r="K60" s="36" t="n">
        <f aca="false">(F60-H60)/I60</f>
        <v>0</v>
      </c>
      <c r="L60" s="37" t="str">
        <f aca="false">IF(K60&gt;5,"Hit","")</f>
        <v/>
      </c>
      <c r="AB60" s="21"/>
      <c r="AC60" s="21"/>
    </row>
    <row r="61" customFormat="false" ht="15" hidden="false" customHeight="false" outlineLevel="0" collapsed="false">
      <c r="A61" s="34" t="str">
        <f aca="false">$Z$15</f>
        <v>C078–A042</v>
      </c>
      <c r="B61" s="35" t="s">
        <v>191</v>
      </c>
      <c r="C61" s="35"/>
      <c r="D61" s="36" t="n">
        <v>3070020</v>
      </c>
      <c r="E61" s="36" t="n">
        <v>0</v>
      </c>
      <c r="F61" s="21" t="n">
        <f aca="false">E61/D61</f>
        <v>0</v>
      </c>
      <c r="G61" s="36"/>
      <c r="H61" s="21" t="n">
        <v>0</v>
      </c>
      <c r="I61" s="21" t="n">
        <v>0.001</v>
      </c>
      <c r="K61" s="36" t="n">
        <f aca="false">(F61-H61)/I61</f>
        <v>0</v>
      </c>
      <c r="L61" s="37" t="str">
        <f aca="false">IF(K61&gt;5,"Hit","")</f>
        <v/>
      </c>
      <c r="AB61" s="21"/>
      <c r="AC61" s="21"/>
    </row>
    <row r="62" customFormat="false" ht="15" hidden="false" customHeight="false" outlineLevel="0" collapsed="false">
      <c r="A62" s="34" t="str">
        <f aca="false">$O$16</f>
        <v>C082–A002</v>
      </c>
      <c r="B62" s="35" t="s">
        <v>192</v>
      </c>
      <c r="C62" s="35"/>
      <c r="D62" s="36" t="n">
        <v>4433800</v>
      </c>
      <c r="E62" s="36" t="n">
        <v>0</v>
      </c>
      <c r="F62" s="21" t="n">
        <f aca="false">E62/D62</f>
        <v>0</v>
      </c>
      <c r="G62" s="36"/>
      <c r="H62" s="21" t="n">
        <v>0</v>
      </c>
      <c r="I62" s="21" t="n">
        <v>0.001</v>
      </c>
      <c r="K62" s="36" t="n">
        <f aca="false">(F62-H62)/I62</f>
        <v>0</v>
      </c>
      <c r="L62" s="37" t="str">
        <f aca="false">IF(K62&gt;5,"Hit","")</f>
        <v/>
      </c>
      <c r="AB62" s="21"/>
      <c r="AC62" s="21"/>
    </row>
    <row r="63" customFormat="false" ht="15" hidden="false" customHeight="false" outlineLevel="0" collapsed="false">
      <c r="A63" s="34" t="str">
        <f aca="false">$P$16</f>
        <v>C084–A002</v>
      </c>
      <c r="B63" s="35" t="s">
        <v>193</v>
      </c>
      <c r="C63" s="35"/>
      <c r="D63" s="36" t="n">
        <v>4512920</v>
      </c>
      <c r="E63" s="36" t="n">
        <v>0</v>
      </c>
      <c r="F63" s="21" t="n">
        <f aca="false">E63/D63</f>
        <v>0</v>
      </c>
      <c r="G63" s="36"/>
      <c r="H63" s="21" t="n">
        <v>0</v>
      </c>
      <c r="I63" s="21" t="n">
        <v>0.001</v>
      </c>
      <c r="K63" s="36" t="n">
        <f aca="false">(F63-H63)/I63</f>
        <v>0</v>
      </c>
      <c r="L63" s="37" t="str">
        <f aca="false">IF(K63&gt;5,"Hit","")</f>
        <v/>
      </c>
      <c r="AB63" s="21"/>
      <c r="AC63" s="21"/>
    </row>
    <row r="64" customFormat="false" ht="15" hidden="false" customHeight="false" outlineLevel="0" collapsed="false">
      <c r="A64" s="34" t="str">
        <f aca="false">$Q$16</f>
        <v>C085–A002</v>
      </c>
      <c r="B64" s="35" t="s">
        <v>194</v>
      </c>
      <c r="C64" s="35"/>
      <c r="D64" s="36" t="n">
        <v>4286730</v>
      </c>
      <c r="E64" s="36" t="n">
        <v>0</v>
      </c>
      <c r="F64" s="21" t="n">
        <f aca="false">E64/D64</f>
        <v>0</v>
      </c>
      <c r="G64" s="36"/>
      <c r="H64" s="21" t="n">
        <v>0</v>
      </c>
      <c r="I64" s="21" t="n">
        <v>0.001</v>
      </c>
      <c r="K64" s="36" t="n">
        <f aca="false">(F64-H64)/I64</f>
        <v>0</v>
      </c>
      <c r="L64" s="37" t="str">
        <f aca="false">IF(K64&gt;5,"Hit","")</f>
        <v/>
      </c>
      <c r="AB64" s="21"/>
      <c r="AC64" s="21"/>
    </row>
    <row r="65" customFormat="false" ht="15" hidden="false" customHeight="false" outlineLevel="0" collapsed="false">
      <c r="A65" s="34" t="str">
        <f aca="false">$R$16</f>
        <v>C087–A002</v>
      </c>
      <c r="B65" s="35" t="s">
        <v>195</v>
      </c>
      <c r="C65" s="35"/>
      <c r="D65" s="36" t="n">
        <v>4501500</v>
      </c>
      <c r="E65" s="36" t="n">
        <v>583384</v>
      </c>
      <c r="F65" s="21" t="n">
        <f aca="false">E65/D65</f>
        <v>0.129597689659003</v>
      </c>
      <c r="G65" s="36"/>
      <c r="H65" s="21" t="n">
        <v>0.116</v>
      </c>
      <c r="I65" s="21" t="n">
        <v>0.018</v>
      </c>
      <c r="K65" s="36" t="n">
        <f aca="false">(F65-H65)/I65</f>
        <v>0.75542720327792</v>
      </c>
      <c r="L65" s="37" t="str">
        <f aca="false">IF(K65&gt;5,"Hit","")</f>
        <v/>
      </c>
      <c r="AB65" s="21"/>
      <c r="AC65" s="21"/>
    </row>
    <row r="66" customFormat="false" ht="15" hidden="false" customHeight="false" outlineLevel="0" collapsed="false">
      <c r="A66" s="34" t="str">
        <f aca="false">$S$16</f>
        <v>C090–A002</v>
      </c>
      <c r="B66" s="35" t="s">
        <v>196</v>
      </c>
      <c r="C66" s="35"/>
      <c r="D66" s="36" t="n">
        <v>3817340</v>
      </c>
      <c r="E66" s="36" t="n">
        <v>54965.2</v>
      </c>
      <c r="F66" s="21" t="n">
        <f aca="false">E66/D66</f>
        <v>0.0143988222165173</v>
      </c>
      <c r="G66" s="36"/>
      <c r="H66" s="21" t="n">
        <v>0.01</v>
      </c>
      <c r="I66" s="21" t="n">
        <v>0.005</v>
      </c>
      <c r="K66" s="36" t="n">
        <f aca="false">(F66-H66)/I66</f>
        <v>0.879764443303452</v>
      </c>
      <c r="L66" s="37" t="str">
        <f aca="false">IF(K66&gt;5,"Hit","")</f>
        <v/>
      </c>
      <c r="AB66" s="21"/>
      <c r="AC66" s="21"/>
    </row>
    <row r="67" customFormat="false" ht="15" hidden="false" customHeight="false" outlineLevel="0" collapsed="false">
      <c r="A67" s="34" t="str">
        <f aca="false">$T$16</f>
        <v>C091–A002</v>
      </c>
      <c r="B67" s="35" t="s">
        <v>197</v>
      </c>
      <c r="C67" s="35"/>
      <c r="D67" s="36" t="n">
        <v>4430880</v>
      </c>
      <c r="E67" s="36" t="n">
        <v>0</v>
      </c>
      <c r="F67" s="21" t="n">
        <f aca="false">E67/D67</f>
        <v>0</v>
      </c>
      <c r="G67" s="36"/>
      <c r="H67" s="21" t="n">
        <v>0</v>
      </c>
      <c r="I67" s="21" t="n">
        <v>0.001</v>
      </c>
      <c r="K67" s="36" t="n">
        <f aca="false">(F67-H67)/I67</f>
        <v>0</v>
      </c>
      <c r="L67" s="37" t="str">
        <f aca="false">IF(K67&gt;5,"Hit","")</f>
        <v/>
      </c>
      <c r="AB67" s="21"/>
      <c r="AC67" s="21"/>
    </row>
    <row r="68" customFormat="false" ht="15" hidden="false" customHeight="false" outlineLevel="0" collapsed="false">
      <c r="A68" s="34" t="str">
        <f aca="false">$U$16</f>
        <v>C094–A002</v>
      </c>
      <c r="B68" s="35" t="s">
        <v>198</v>
      </c>
      <c r="C68" s="35"/>
      <c r="D68" s="36" t="n">
        <v>4626280</v>
      </c>
      <c r="E68" s="36" t="n">
        <v>0</v>
      </c>
      <c r="F68" s="21" t="n">
        <f aca="false">E68/D68</f>
        <v>0</v>
      </c>
      <c r="G68" s="36"/>
      <c r="H68" s="21" t="n">
        <v>0</v>
      </c>
      <c r="I68" s="21" t="n">
        <v>0.001</v>
      </c>
      <c r="K68" s="36" t="n">
        <f aca="false">(F68-H68)/I68</f>
        <v>0</v>
      </c>
      <c r="L68" s="37" t="str">
        <f aca="false">IF(K68&gt;5,"Hit","")</f>
        <v/>
      </c>
      <c r="AB68" s="21"/>
      <c r="AC68" s="21"/>
    </row>
    <row r="69" customFormat="false" ht="15" hidden="false" customHeight="false" outlineLevel="0" collapsed="false">
      <c r="A69" s="34" t="str">
        <f aca="false">$V$16</f>
        <v>C123–A002</v>
      </c>
      <c r="B69" s="35" t="s">
        <v>199</v>
      </c>
      <c r="C69" s="35"/>
      <c r="D69" s="36" t="n">
        <v>4750320</v>
      </c>
      <c r="E69" s="36" t="n">
        <v>769273</v>
      </c>
      <c r="F69" s="21" t="n">
        <f aca="false">E69/D69</f>
        <v>0.161941300796578</v>
      </c>
      <c r="G69" s="36"/>
      <c r="H69" s="21" t="n">
        <v>0.039</v>
      </c>
      <c r="I69" s="21" t="n">
        <v>0.025</v>
      </c>
      <c r="K69" s="36" t="n">
        <f aca="false">(F69-H69)/I69</f>
        <v>4.91765203186312</v>
      </c>
      <c r="L69" s="37" t="str">
        <f aca="false">IF(K69&gt;5,"Hit","")</f>
        <v/>
      </c>
      <c r="AB69" s="21"/>
      <c r="AC69" s="21"/>
    </row>
    <row r="70" customFormat="false" ht="15" hidden="false" customHeight="false" outlineLevel="0" collapsed="false">
      <c r="A70" s="34" t="str">
        <f aca="false">$W$16</f>
        <v>C140–A002</v>
      </c>
      <c r="B70" s="35" t="s">
        <v>200</v>
      </c>
      <c r="C70" s="35"/>
      <c r="D70" s="36" t="n">
        <v>4379650</v>
      </c>
      <c r="E70" s="36" t="n">
        <v>1551920</v>
      </c>
      <c r="F70" s="21" t="n">
        <f aca="false">E70/D70</f>
        <v>0.354347950178667</v>
      </c>
      <c r="G70" s="36"/>
      <c r="H70" s="21" t="n">
        <v>0.124</v>
      </c>
      <c r="I70" s="21" t="n">
        <v>0.031</v>
      </c>
      <c r="K70" s="36" t="n">
        <f aca="false">(F70-H70)/I70</f>
        <v>7.43057903802153</v>
      </c>
      <c r="L70" s="37" t="str">
        <f aca="false">IF(K70&gt;5,"Hit","")</f>
        <v>Hit</v>
      </c>
      <c r="AB70" s="21"/>
      <c r="AC70" s="21"/>
    </row>
    <row r="71" customFormat="false" ht="15" hidden="false" customHeight="false" outlineLevel="0" collapsed="false">
      <c r="A71" s="34" t="str">
        <f aca="false">$X$16</f>
        <v>C141–A002</v>
      </c>
      <c r="B71" s="35" t="s">
        <v>201</v>
      </c>
      <c r="C71" s="35"/>
      <c r="D71" s="36" t="n">
        <v>3595210</v>
      </c>
      <c r="E71" s="36" t="n">
        <v>80132.5</v>
      </c>
      <c r="F71" s="21" t="n">
        <f aca="false">E71/D71</f>
        <v>0.0222886841102467</v>
      </c>
      <c r="G71" s="36"/>
      <c r="H71" s="21" t="n">
        <v>0.002</v>
      </c>
      <c r="I71" s="21" t="n">
        <v>0.003</v>
      </c>
      <c r="K71" s="36" t="n">
        <f aca="false">(F71-H71)/I71</f>
        <v>6.76289470341556</v>
      </c>
      <c r="L71" s="37" t="str">
        <f aca="false">IF(K71&gt;5,"Hit","")</f>
        <v>Hit</v>
      </c>
      <c r="AB71" s="21"/>
      <c r="AC71" s="21"/>
    </row>
    <row r="72" customFormat="false" ht="15" hidden="false" customHeight="false" outlineLevel="0" collapsed="false">
      <c r="A72" s="34" t="str">
        <f aca="false">$Y$16</f>
        <v>C142–A002</v>
      </c>
      <c r="B72" s="35" t="s">
        <v>202</v>
      </c>
      <c r="C72" s="35"/>
      <c r="D72" s="36" t="n">
        <v>4383420</v>
      </c>
      <c r="E72" s="36" t="n">
        <v>1050150</v>
      </c>
      <c r="F72" s="21" t="n">
        <f aca="false">E72/D72</f>
        <v>0.239573209959347</v>
      </c>
      <c r="G72" s="36"/>
      <c r="H72" s="21" t="n">
        <v>0</v>
      </c>
      <c r="I72" s="21" t="n">
        <v>0.001</v>
      </c>
      <c r="K72" s="36" t="n">
        <f aca="false">(F72-H72)/I72</f>
        <v>239.573209959347</v>
      </c>
      <c r="L72" s="37" t="str">
        <f aca="false">IF(K72&gt;5,"Hit","")</f>
        <v>Hit</v>
      </c>
      <c r="AB72" s="21"/>
      <c r="AC72" s="21"/>
    </row>
    <row r="73" customFormat="false" ht="15" hidden="false" customHeight="false" outlineLevel="0" collapsed="false">
      <c r="A73" s="34" t="str">
        <f aca="false">$Z$16</f>
        <v>C143–A002</v>
      </c>
      <c r="B73" s="35" t="s">
        <v>203</v>
      </c>
      <c r="C73" s="35"/>
      <c r="D73" s="36" t="n">
        <v>4017170</v>
      </c>
      <c r="E73" s="36" t="n">
        <v>4554270</v>
      </c>
      <c r="F73" s="21" t="n">
        <f aca="false">E73/D73</f>
        <v>1.13370108807942</v>
      </c>
      <c r="G73" s="36"/>
      <c r="H73" s="21" t="n">
        <v>0.946</v>
      </c>
      <c r="I73" s="21" t="n">
        <v>0.056</v>
      </c>
      <c r="K73" s="36" t="n">
        <f aca="false">(F73-H73)/I73</f>
        <v>3.35180514427534</v>
      </c>
      <c r="L73" s="37" t="str">
        <f aca="false">IF(K73&gt;5,"Hit","")</f>
        <v/>
      </c>
      <c r="AB73" s="21"/>
      <c r="AC73" s="21"/>
    </row>
    <row r="74" customFormat="false" ht="15" hidden="false" customHeight="false" outlineLevel="0" collapsed="false">
      <c r="A74" s="34" t="str">
        <f aca="false">$O$17</f>
        <v>C082–A011</v>
      </c>
      <c r="B74" s="35" t="s">
        <v>204</v>
      </c>
      <c r="C74" s="35"/>
      <c r="D74" s="36" t="n">
        <v>4312520</v>
      </c>
      <c r="E74" s="36" t="n">
        <v>96859.7</v>
      </c>
      <c r="F74" s="21" t="n">
        <f aca="false">E74/D74</f>
        <v>0.0224601161269977</v>
      </c>
      <c r="G74" s="36"/>
      <c r="H74" s="21" t="n">
        <v>0.014</v>
      </c>
      <c r="I74" s="21" t="n">
        <v>0.007</v>
      </c>
      <c r="K74" s="36" t="n">
        <f aca="false">(F74-H74)/I74</f>
        <v>1.20858801814252</v>
      </c>
      <c r="L74" s="37" t="str">
        <f aca="false">IF(K74&gt;5,"Hit","")</f>
        <v/>
      </c>
      <c r="AB74" s="21"/>
      <c r="AC74" s="21"/>
    </row>
    <row r="75" customFormat="false" ht="15" hidden="false" customHeight="false" outlineLevel="0" collapsed="false">
      <c r="A75" s="34" t="str">
        <f aca="false">$P$17</f>
        <v>C084–A011</v>
      </c>
      <c r="B75" s="35" t="s">
        <v>205</v>
      </c>
      <c r="C75" s="35"/>
      <c r="D75" s="36" t="n">
        <v>4017470</v>
      </c>
      <c r="E75" s="36" t="n">
        <v>0</v>
      </c>
      <c r="F75" s="21" t="n">
        <f aca="false">E75/D75</f>
        <v>0</v>
      </c>
      <c r="G75" s="36"/>
      <c r="H75" s="21" t="n">
        <v>0</v>
      </c>
      <c r="I75" s="21" t="n">
        <v>0.001</v>
      </c>
      <c r="K75" s="36" t="n">
        <f aca="false">(F75-H75)/I75</f>
        <v>0</v>
      </c>
      <c r="L75" s="37" t="str">
        <f aca="false">IF(K75&gt;5,"Hit","")</f>
        <v/>
      </c>
      <c r="AB75" s="21"/>
      <c r="AC75" s="21"/>
    </row>
    <row r="76" customFormat="false" ht="15" hidden="false" customHeight="false" outlineLevel="0" collapsed="false">
      <c r="A76" s="34" t="str">
        <f aca="false">$Q$17</f>
        <v>C085–A011</v>
      </c>
      <c r="B76" s="35" t="s">
        <v>206</v>
      </c>
      <c r="C76" s="35"/>
      <c r="D76" s="36" t="n">
        <v>3683570</v>
      </c>
      <c r="E76" s="36" t="n">
        <v>507387</v>
      </c>
      <c r="F76" s="21" t="n">
        <f aca="false">E76/D76</f>
        <v>0.137743276223881</v>
      </c>
      <c r="G76" s="36"/>
      <c r="H76" s="21" t="n">
        <v>0.115</v>
      </c>
      <c r="I76" s="21" t="n">
        <v>0.014</v>
      </c>
      <c r="K76" s="36" t="n">
        <f aca="false">(F76-H76)/I76</f>
        <v>1.62451973027719</v>
      </c>
      <c r="L76" s="37" t="str">
        <f aca="false">IF(K76&gt;5,"Hit","")</f>
        <v/>
      </c>
      <c r="AB76" s="21"/>
      <c r="AC76" s="21"/>
    </row>
    <row r="77" customFormat="false" ht="15" hidden="false" customHeight="false" outlineLevel="0" collapsed="false">
      <c r="A77" s="34" t="str">
        <f aca="false">$R$17</f>
        <v>C087–A011</v>
      </c>
      <c r="B77" s="35" t="s">
        <v>207</v>
      </c>
      <c r="C77" s="35"/>
      <c r="D77" s="36" t="n">
        <v>4043800</v>
      </c>
      <c r="E77" s="36" t="n">
        <v>21012.3</v>
      </c>
      <c r="F77" s="21" t="n">
        <f aca="false">E77/D77</f>
        <v>0.00519617686334636</v>
      </c>
      <c r="G77" s="36"/>
      <c r="H77" s="21" t="n">
        <v>0.004</v>
      </c>
      <c r="I77" s="21" t="n">
        <v>0.002</v>
      </c>
      <c r="K77" s="36" t="n">
        <f aca="false">(F77-H77)/I77</f>
        <v>0.598088431673179</v>
      </c>
      <c r="L77" s="37" t="str">
        <f aca="false">IF(K77&gt;5,"Hit","")</f>
        <v/>
      </c>
      <c r="AB77" s="21"/>
      <c r="AC77" s="21"/>
    </row>
    <row r="78" customFormat="false" ht="15" hidden="false" customHeight="false" outlineLevel="0" collapsed="false">
      <c r="A78" s="34" t="str">
        <f aca="false">$S$17</f>
        <v>C090–A011</v>
      </c>
      <c r="B78" s="35" t="s">
        <v>208</v>
      </c>
      <c r="C78" s="35"/>
      <c r="D78" s="36" t="n">
        <v>3601780</v>
      </c>
      <c r="E78" s="36" t="n">
        <v>18304.6</v>
      </c>
      <c r="F78" s="21" t="n">
        <f aca="false">E78/D78</f>
        <v>0.00508209829584261</v>
      </c>
      <c r="G78" s="36"/>
      <c r="H78" s="21" t="n">
        <v>0.003</v>
      </c>
      <c r="I78" s="21" t="n">
        <v>0.002</v>
      </c>
      <c r="K78" s="36" t="n">
        <f aca="false">(F78-H78)/I78</f>
        <v>1.04104914792131</v>
      </c>
      <c r="L78" s="37" t="str">
        <f aca="false">IF(K78&gt;5,"Hit","")</f>
        <v/>
      </c>
      <c r="AB78" s="21"/>
      <c r="AC78" s="21"/>
    </row>
    <row r="79" customFormat="false" ht="15" hidden="false" customHeight="false" outlineLevel="0" collapsed="false">
      <c r="A79" s="34" t="str">
        <f aca="false">$T$17</f>
        <v>C091–A011</v>
      </c>
      <c r="B79" s="35" t="s">
        <v>209</v>
      </c>
      <c r="C79" s="35"/>
      <c r="D79" s="36" t="n">
        <v>3793490</v>
      </c>
      <c r="E79" s="36" t="n">
        <v>0</v>
      </c>
      <c r="F79" s="21" t="n">
        <f aca="false">E79/D79</f>
        <v>0</v>
      </c>
      <c r="G79" s="36"/>
      <c r="H79" s="21" t="n">
        <v>0</v>
      </c>
      <c r="I79" s="21" t="n">
        <v>0.001</v>
      </c>
      <c r="K79" s="36" t="n">
        <f aca="false">(F79-H79)/I79</f>
        <v>0</v>
      </c>
      <c r="L79" s="37" t="str">
        <f aca="false">IF(K79&gt;5,"Hit","")</f>
        <v/>
      </c>
      <c r="AB79" s="21"/>
      <c r="AC79" s="21"/>
    </row>
    <row r="80" customFormat="false" ht="15" hidden="false" customHeight="false" outlineLevel="0" collapsed="false">
      <c r="A80" s="34" t="str">
        <f aca="false">$U$17</f>
        <v>C094–A011</v>
      </c>
      <c r="B80" s="35" t="s">
        <v>210</v>
      </c>
      <c r="C80" s="35"/>
      <c r="D80" s="36" t="n">
        <v>4117950</v>
      </c>
      <c r="E80" s="36" t="n">
        <v>0</v>
      </c>
      <c r="F80" s="21" t="n">
        <f aca="false">E80/D80</f>
        <v>0</v>
      </c>
      <c r="G80" s="36"/>
      <c r="H80" s="21" t="n">
        <v>0.001</v>
      </c>
      <c r="I80" s="21" t="n">
        <v>0.001</v>
      </c>
      <c r="K80" s="36" t="n">
        <f aca="false">(F80-H80)/I80</f>
        <v>-1</v>
      </c>
      <c r="L80" s="37" t="str">
        <f aca="false">IF(K80&gt;5,"Hit","")</f>
        <v/>
      </c>
      <c r="AB80" s="21"/>
      <c r="AC80" s="21"/>
    </row>
    <row r="81" customFormat="false" ht="15" hidden="false" customHeight="false" outlineLevel="0" collapsed="false">
      <c r="A81" s="34" t="str">
        <f aca="false">$V$17</f>
        <v>C123–A011</v>
      </c>
      <c r="B81" s="35" t="s">
        <v>211</v>
      </c>
      <c r="C81" s="35"/>
      <c r="D81" s="36" t="n">
        <v>4038300</v>
      </c>
      <c r="E81" s="36" t="n">
        <v>819107</v>
      </c>
      <c r="F81" s="21" t="n">
        <f aca="false">E81/D81</f>
        <v>0.20283460862244</v>
      </c>
      <c r="G81" s="36"/>
      <c r="H81" s="21" t="n">
        <v>0.074</v>
      </c>
      <c r="I81" s="21" t="n">
        <v>0.051</v>
      </c>
      <c r="K81" s="36" t="n">
        <f aca="false">(F81-H81)/I81</f>
        <v>2.52616879651843</v>
      </c>
      <c r="L81" s="37" t="str">
        <f aca="false">IF(K81&gt;5,"Hit","")</f>
        <v/>
      </c>
      <c r="AB81" s="21"/>
      <c r="AC81" s="21"/>
    </row>
    <row r="82" customFormat="false" ht="15" hidden="false" customHeight="false" outlineLevel="0" collapsed="false">
      <c r="A82" s="34" t="str">
        <f aca="false">$W$17</f>
        <v>C140–A011</v>
      </c>
      <c r="B82" s="35" t="s">
        <v>212</v>
      </c>
      <c r="C82" s="35"/>
      <c r="D82" s="36" t="n">
        <v>3967560</v>
      </c>
      <c r="E82" s="36" t="n">
        <v>19926400</v>
      </c>
      <c r="F82" s="21" t="n">
        <f aca="false">E82/D82</f>
        <v>5.02233110526369</v>
      </c>
      <c r="G82" s="36"/>
      <c r="H82" s="21" t="n">
        <v>0.004</v>
      </c>
      <c r="I82" s="21" t="n">
        <v>0.006</v>
      </c>
      <c r="K82" s="36" t="n">
        <f aca="false">(F82-H82)/I82</f>
        <v>836.388517543948</v>
      </c>
      <c r="L82" s="37" t="str">
        <f aca="false">IF(K82&gt;5,"Hit","")</f>
        <v>Hit</v>
      </c>
      <c r="AB82" s="21"/>
      <c r="AC82" s="21"/>
    </row>
    <row r="83" customFormat="false" ht="15" hidden="false" customHeight="false" outlineLevel="0" collapsed="false">
      <c r="A83" s="34" t="str">
        <f aca="false">$X$17</f>
        <v>C141–A011</v>
      </c>
      <c r="B83" s="35" t="s">
        <v>213</v>
      </c>
      <c r="C83" s="35"/>
      <c r="D83" s="36" t="n">
        <v>3385210</v>
      </c>
      <c r="E83" s="36" t="n">
        <v>2355310</v>
      </c>
      <c r="F83" s="21" t="n">
        <f aca="false">E83/D83</f>
        <v>0.695764812227306</v>
      </c>
      <c r="G83" s="36"/>
      <c r="H83" s="21" t="n">
        <v>0.001</v>
      </c>
      <c r="I83" s="21" t="n">
        <v>0.002</v>
      </c>
      <c r="K83" s="36" t="n">
        <f aca="false">(F83-H83)/I83</f>
        <v>347.382406113653</v>
      </c>
      <c r="L83" s="37" t="str">
        <f aca="false">IF(K83&gt;5,"Hit","")</f>
        <v>Hit</v>
      </c>
      <c r="AB83" s="21"/>
      <c r="AC83" s="21"/>
    </row>
    <row r="84" customFormat="false" ht="15" hidden="false" customHeight="false" outlineLevel="0" collapsed="false">
      <c r="A84" s="34" t="str">
        <f aca="false">$Y$17</f>
        <v>C142–A011</v>
      </c>
      <c r="B84" s="35" t="s">
        <v>214</v>
      </c>
      <c r="C84" s="35"/>
      <c r="D84" s="36" t="n">
        <v>4026530</v>
      </c>
      <c r="E84" s="36" t="n">
        <v>19181500</v>
      </c>
      <c r="F84" s="21" t="n">
        <f aca="false">E84/D84</f>
        <v>4.76377923422898</v>
      </c>
      <c r="G84" s="36"/>
      <c r="H84" s="21" t="n">
        <v>0.027</v>
      </c>
      <c r="I84" s="21" t="n">
        <v>0.055</v>
      </c>
      <c r="K84" s="36" t="n">
        <f aca="false">(F84-H84)/I84</f>
        <v>86.1232588041632</v>
      </c>
      <c r="L84" s="37" t="str">
        <f aca="false">IF(K84&gt;5,"Hit","")</f>
        <v>Hit</v>
      </c>
      <c r="AB84" s="21"/>
      <c r="AC84" s="21"/>
    </row>
    <row r="85" customFormat="false" ht="15" hidden="false" customHeight="false" outlineLevel="0" collapsed="false">
      <c r="A85" s="34" t="str">
        <f aca="false">$Z$17</f>
        <v>C143–A011</v>
      </c>
      <c r="B85" s="35" t="s">
        <v>215</v>
      </c>
      <c r="C85" s="35"/>
      <c r="D85" s="36" t="n">
        <v>3861550</v>
      </c>
      <c r="E85" s="36" t="n">
        <v>0</v>
      </c>
      <c r="F85" s="21" t="n">
        <f aca="false">E85/D85</f>
        <v>0</v>
      </c>
      <c r="G85" s="36"/>
      <c r="H85" s="21" t="n">
        <v>0.001</v>
      </c>
      <c r="I85" s="21" t="n">
        <v>0.001</v>
      </c>
      <c r="K85" s="36" t="n">
        <f aca="false">(F85-H85)/I85</f>
        <v>-1</v>
      </c>
      <c r="L85" s="37" t="str">
        <f aca="false">IF(K85&gt;5,"Hit","")</f>
        <v/>
      </c>
      <c r="AB85" s="21"/>
      <c r="AC85" s="21"/>
    </row>
    <row r="86" customFormat="false" ht="15" hidden="false" customHeight="false" outlineLevel="0" collapsed="false">
      <c r="A86" s="34" t="str">
        <f aca="false">$O$18</f>
        <v>C082–A027</v>
      </c>
      <c r="B86" s="35" t="s">
        <v>216</v>
      </c>
      <c r="C86" s="35"/>
      <c r="D86" s="36" t="n">
        <v>4294410</v>
      </c>
      <c r="E86" s="36" t="n">
        <v>0</v>
      </c>
      <c r="F86" s="21" t="n">
        <f aca="false">E86/D86</f>
        <v>0</v>
      </c>
      <c r="G86" s="36"/>
      <c r="H86" s="21" t="n">
        <v>0</v>
      </c>
      <c r="I86" s="21" t="n">
        <v>0.001</v>
      </c>
      <c r="K86" s="36" t="n">
        <f aca="false">(F86-H86)/I86</f>
        <v>0</v>
      </c>
      <c r="L86" s="37" t="str">
        <f aca="false">IF(K86&gt;5,"Hit","")</f>
        <v/>
      </c>
      <c r="AB86" s="21"/>
      <c r="AC86" s="21"/>
    </row>
    <row r="87" customFormat="false" ht="15" hidden="false" customHeight="false" outlineLevel="0" collapsed="false">
      <c r="A87" s="34" t="str">
        <f aca="false">$P$18</f>
        <v>C084–A027</v>
      </c>
      <c r="B87" s="35" t="s">
        <v>217</v>
      </c>
      <c r="C87" s="35"/>
      <c r="D87" s="36" t="n">
        <v>4103620</v>
      </c>
      <c r="E87" s="36" t="n">
        <v>0</v>
      </c>
      <c r="F87" s="21" t="n">
        <f aca="false">E87/D87</f>
        <v>0</v>
      </c>
      <c r="G87" s="36"/>
      <c r="H87" s="21" t="n">
        <v>0</v>
      </c>
      <c r="I87" s="21" t="n">
        <v>0.001</v>
      </c>
      <c r="K87" s="36" t="n">
        <f aca="false">(F87-H87)/I87</f>
        <v>0</v>
      </c>
      <c r="L87" s="37" t="str">
        <f aca="false">IF(K87&gt;5,"Hit","")</f>
        <v/>
      </c>
      <c r="AB87" s="21"/>
      <c r="AC87" s="21"/>
    </row>
    <row r="88" customFormat="false" ht="15" hidden="false" customHeight="false" outlineLevel="0" collapsed="false">
      <c r="A88" s="34" t="str">
        <f aca="false">$Q$18</f>
        <v>C085–A027</v>
      </c>
      <c r="B88" s="35" t="s">
        <v>218</v>
      </c>
      <c r="C88" s="35"/>
      <c r="D88" s="36" t="n">
        <v>4507060</v>
      </c>
      <c r="E88" s="36" t="n">
        <v>23245.1</v>
      </c>
      <c r="F88" s="21" t="n">
        <f aca="false">E88/D88</f>
        <v>0.00515748625489787</v>
      </c>
      <c r="G88" s="36"/>
      <c r="H88" s="21" t="n">
        <v>0</v>
      </c>
      <c r="I88" s="21" t="n">
        <v>0.001</v>
      </c>
      <c r="K88" s="36" t="n">
        <f aca="false">(F88-H88)/I88</f>
        <v>5.15748625489787</v>
      </c>
      <c r="L88" s="37" t="str">
        <f aca="false">IF(K88&gt;5,"Hit","")</f>
        <v>Hit</v>
      </c>
      <c r="AB88" s="21"/>
      <c r="AC88" s="21"/>
    </row>
    <row r="89" customFormat="false" ht="15" hidden="false" customHeight="false" outlineLevel="0" collapsed="false">
      <c r="A89" s="34" t="str">
        <f aca="false">$R$18</f>
        <v>C087–A027</v>
      </c>
      <c r="B89" s="35" t="s">
        <v>219</v>
      </c>
      <c r="C89" s="35"/>
      <c r="D89" s="36" t="n">
        <v>4241160</v>
      </c>
      <c r="E89" s="36" t="n">
        <v>0</v>
      </c>
      <c r="F89" s="21" t="n">
        <f aca="false">E89/D89</f>
        <v>0</v>
      </c>
      <c r="G89" s="36"/>
      <c r="H89" s="21" t="n">
        <v>0</v>
      </c>
      <c r="I89" s="21" t="n">
        <v>0.001</v>
      </c>
      <c r="K89" s="36" t="n">
        <f aca="false">(F89-H89)/I89</f>
        <v>0</v>
      </c>
      <c r="L89" s="37" t="str">
        <f aca="false">IF(K89&gt;5,"Hit","")</f>
        <v/>
      </c>
      <c r="AB89" s="21"/>
      <c r="AC89" s="21"/>
    </row>
    <row r="90" customFormat="false" ht="15" hidden="false" customHeight="false" outlineLevel="0" collapsed="false">
      <c r="A90" s="34" t="str">
        <f aca="false">$S$18</f>
        <v>C090–A027</v>
      </c>
      <c r="B90" s="35" t="s">
        <v>220</v>
      </c>
      <c r="C90" s="35"/>
      <c r="D90" s="36" t="n">
        <v>3948210</v>
      </c>
      <c r="E90" s="36" t="n">
        <v>0</v>
      </c>
      <c r="F90" s="21" t="n">
        <f aca="false">E90/D90</f>
        <v>0</v>
      </c>
      <c r="G90" s="36"/>
      <c r="H90" s="21" t="n">
        <v>0</v>
      </c>
      <c r="I90" s="21" t="n">
        <v>0.001</v>
      </c>
      <c r="K90" s="36" t="n">
        <f aca="false">(F90-H90)/I90</f>
        <v>0</v>
      </c>
      <c r="L90" s="37" t="str">
        <f aca="false">IF(K90&gt;5,"Hit","")</f>
        <v/>
      </c>
      <c r="AB90" s="21"/>
      <c r="AC90" s="21"/>
    </row>
    <row r="91" customFormat="false" ht="15" hidden="false" customHeight="false" outlineLevel="0" collapsed="false">
      <c r="A91" s="34" t="str">
        <f aca="false">$T$18</f>
        <v>C091–A027</v>
      </c>
      <c r="B91" s="35" t="s">
        <v>221</v>
      </c>
      <c r="C91" s="35"/>
      <c r="D91" s="36" t="n">
        <v>4194450</v>
      </c>
      <c r="E91" s="36" t="n">
        <v>0</v>
      </c>
      <c r="F91" s="21" t="n">
        <f aca="false">E91/D91</f>
        <v>0</v>
      </c>
      <c r="G91" s="36"/>
      <c r="H91" s="21" t="n">
        <v>0</v>
      </c>
      <c r="I91" s="21" t="n">
        <v>0.001</v>
      </c>
      <c r="K91" s="36" t="n">
        <f aca="false">(F91-H91)/I91</f>
        <v>0</v>
      </c>
      <c r="L91" s="37" t="str">
        <f aca="false">IF(K91&gt;5,"Hit","")</f>
        <v/>
      </c>
      <c r="AB91" s="21"/>
      <c r="AC91" s="21"/>
    </row>
    <row r="92" customFormat="false" ht="15" hidden="false" customHeight="false" outlineLevel="0" collapsed="false">
      <c r="A92" s="34" t="str">
        <f aca="false">$U$18</f>
        <v>C094–A027</v>
      </c>
      <c r="B92" s="35" t="s">
        <v>222</v>
      </c>
      <c r="C92" s="35"/>
      <c r="D92" s="36" t="n">
        <v>4457980</v>
      </c>
      <c r="E92" s="36" t="n">
        <v>0</v>
      </c>
      <c r="F92" s="21" t="n">
        <f aca="false">E92/D92</f>
        <v>0</v>
      </c>
      <c r="G92" s="36"/>
      <c r="H92" s="21" t="n">
        <v>0</v>
      </c>
      <c r="I92" s="21" t="n">
        <v>0.001</v>
      </c>
      <c r="K92" s="36" t="n">
        <f aca="false">(F92-H92)/I92</f>
        <v>0</v>
      </c>
      <c r="L92" s="37" t="str">
        <f aca="false">IF(K92&gt;5,"Hit","")</f>
        <v/>
      </c>
      <c r="AB92" s="21"/>
      <c r="AC92" s="21"/>
    </row>
    <row r="93" customFormat="false" ht="15" hidden="false" customHeight="false" outlineLevel="0" collapsed="false">
      <c r="A93" s="34" t="str">
        <f aca="false">$V$18</f>
        <v>C123–A027</v>
      </c>
      <c r="B93" s="35" t="s">
        <v>223</v>
      </c>
      <c r="C93" s="35"/>
      <c r="D93" s="36" t="n">
        <v>4562220</v>
      </c>
      <c r="E93" s="36" t="n">
        <v>361068</v>
      </c>
      <c r="F93" s="21" t="n">
        <f aca="false">E93/D93</f>
        <v>0.079143048778884</v>
      </c>
      <c r="G93" s="36"/>
      <c r="H93" s="21" t="n">
        <v>0.047</v>
      </c>
      <c r="I93" s="21" t="n">
        <v>0.028</v>
      </c>
      <c r="K93" s="36" t="n">
        <f aca="false">(F93-H93)/I93</f>
        <v>1.14796602781728</v>
      </c>
      <c r="L93" s="37" t="str">
        <f aca="false">IF(K93&gt;5,"Hit","")</f>
        <v/>
      </c>
      <c r="AB93" s="21"/>
      <c r="AC93" s="21"/>
    </row>
    <row r="94" customFormat="false" ht="15" hidden="false" customHeight="false" outlineLevel="0" collapsed="false">
      <c r="A94" s="34" t="str">
        <f aca="false">$W$18</f>
        <v>C140–A027</v>
      </c>
      <c r="B94" s="35" t="s">
        <v>224</v>
      </c>
      <c r="C94" s="35"/>
      <c r="D94" s="36" t="n">
        <v>2847850</v>
      </c>
      <c r="E94" s="36" t="n">
        <v>1710950</v>
      </c>
      <c r="F94" s="21" t="n">
        <f aca="false">E94/D94</f>
        <v>0.600786558280808</v>
      </c>
      <c r="G94" s="36"/>
      <c r="H94" s="21" t="n">
        <v>0.019</v>
      </c>
      <c r="I94" s="21" t="n">
        <v>0.013</v>
      </c>
      <c r="K94" s="36" t="n">
        <f aca="false">(F94-H94)/I94</f>
        <v>44.7528121754468</v>
      </c>
      <c r="L94" s="37" t="str">
        <f aca="false">IF(K94&gt;5,"Hit","")</f>
        <v>Hit</v>
      </c>
      <c r="AB94" s="21"/>
      <c r="AC94" s="21"/>
    </row>
    <row r="95" customFormat="false" ht="15" hidden="false" customHeight="false" outlineLevel="0" collapsed="false">
      <c r="A95" s="34" t="str">
        <f aca="false">$X$18</f>
        <v>C141–A027</v>
      </c>
      <c r="B95" s="35" t="s">
        <v>225</v>
      </c>
      <c r="C95" s="35"/>
      <c r="D95" s="36" t="n">
        <v>3272080</v>
      </c>
      <c r="E95" s="36" t="n">
        <v>66803.9</v>
      </c>
      <c r="F95" s="21" t="n">
        <f aca="false">E95/D95</f>
        <v>0.0204163406762671</v>
      </c>
      <c r="G95" s="36"/>
      <c r="H95" s="21" t="n">
        <v>0.009</v>
      </c>
      <c r="I95" s="21" t="n">
        <v>0.005</v>
      </c>
      <c r="K95" s="36" t="n">
        <f aca="false">(F95-H95)/I95</f>
        <v>2.28326813525342</v>
      </c>
      <c r="L95" s="37" t="str">
        <f aca="false">IF(K95&gt;5,"Hit","")</f>
        <v/>
      </c>
      <c r="AB95" s="21"/>
      <c r="AC95" s="21"/>
    </row>
    <row r="96" customFormat="false" ht="15" hidden="false" customHeight="false" outlineLevel="0" collapsed="false">
      <c r="A96" s="34" t="str">
        <f aca="false">$Y$18</f>
        <v>C142–A027</v>
      </c>
      <c r="B96" s="35" t="s">
        <v>226</v>
      </c>
      <c r="C96" s="35"/>
      <c r="D96" s="36" t="n">
        <v>4331510</v>
      </c>
      <c r="E96" s="36" t="n">
        <v>237413</v>
      </c>
      <c r="F96" s="21" t="n">
        <f aca="false">E96/D96</f>
        <v>0.0548106780314486</v>
      </c>
      <c r="G96" s="36"/>
      <c r="H96" s="21" t="n">
        <v>0</v>
      </c>
      <c r="I96" s="21" t="n">
        <v>0.001</v>
      </c>
      <c r="K96" s="36" t="n">
        <f aca="false">(F96-H96)/I96</f>
        <v>54.8106780314486</v>
      </c>
      <c r="L96" s="37" t="str">
        <f aca="false">IF(K96&gt;5,"Hit","")</f>
        <v>Hit</v>
      </c>
      <c r="AB96" s="21"/>
      <c r="AC96" s="21"/>
    </row>
    <row r="97" customFormat="false" ht="15" hidden="false" customHeight="false" outlineLevel="0" collapsed="false">
      <c r="A97" s="34" t="str">
        <f aca="false">$Z$18</f>
        <v>C143–A027</v>
      </c>
      <c r="B97" s="35" t="s">
        <v>227</v>
      </c>
      <c r="C97" s="35"/>
      <c r="D97" s="36" t="n">
        <v>3920720</v>
      </c>
      <c r="E97" s="36" t="n">
        <v>0</v>
      </c>
      <c r="F97" s="21" t="n">
        <f aca="false">E97/D97</f>
        <v>0</v>
      </c>
      <c r="G97" s="36"/>
      <c r="H97" s="21" t="n">
        <v>0</v>
      </c>
      <c r="I97" s="21" t="n">
        <v>0.001</v>
      </c>
      <c r="K97" s="36" t="n">
        <f aca="false">(F97-H97)/I97</f>
        <v>0</v>
      </c>
      <c r="L97" s="37" t="str">
        <f aca="false">IF(K97&gt;5,"Hit","")</f>
        <v/>
      </c>
      <c r="AB97" s="21"/>
      <c r="AC97" s="21"/>
    </row>
    <row r="98" customFormat="false" ht="15" hidden="false" customHeight="false" outlineLevel="0" collapsed="false">
      <c r="A98" s="34" t="str">
        <f aca="false">$O$19</f>
        <v>C082–A042</v>
      </c>
      <c r="B98" s="35" t="s">
        <v>228</v>
      </c>
      <c r="C98" s="35"/>
      <c r="D98" s="36" t="n">
        <v>3535050</v>
      </c>
      <c r="E98" s="36" t="n">
        <v>0</v>
      </c>
      <c r="F98" s="21" t="n">
        <f aca="false">E98/D98</f>
        <v>0</v>
      </c>
      <c r="G98" s="36"/>
      <c r="H98" s="21" t="n">
        <v>0</v>
      </c>
      <c r="I98" s="21" t="n">
        <v>0.001</v>
      </c>
      <c r="K98" s="36" t="n">
        <f aca="false">(F98-H98)/I98</f>
        <v>0</v>
      </c>
      <c r="L98" s="37" t="str">
        <f aca="false">IF(K98&gt;5,"Hit","")</f>
        <v/>
      </c>
      <c r="AB98" s="21"/>
      <c r="AC98" s="21"/>
    </row>
    <row r="99" customFormat="false" ht="15" hidden="false" customHeight="false" outlineLevel="0" collapsed="false">
      <c r="A99" s="34" t="str">
        <f aca="false">$P$19</f>
        <v>C084–A042</v>
      </c>
      <c r="B99" s="35" t="s">
        <v>229</v>
      </c>
      <c r="C99" s="35"/>
      <c r="D99" s="36" t="n">
        <v>3399230</v>
      </c>
      <c r="E99" s="36" t="n">
        <v>0</v>
      </c>
      <c r="F99" s="21" t="n">
        <f aca="false">E99/D99</f>
        <v>0</v>
      </c>
      <c r="G99" s="36"/>
      <c r="H99" s="21" t="n">
        <v>0</v>
      </c>
      <c r="I99" s="21" t="n">
        <v>0.001</v>
      </c>
      <c r="K99" s="36" t="n">
        <f aca="false">(F99-H99)/I99</f>
        <v>0</v>
      </c>
      <c r="L99" s="37" t="str">
        <f aca="false">IF(K99&gt;5,"Hit","")</f>
        <v/>
      </c>
      <c r="AB99" s="21"/>
      <c r="AC99" s="21"/>
    </row>
    <row r="100" customFormat="false" ht="15" hidden="false" customHeight="false" outlineLevel="0" collapsed="false">
      <c r="A100" s="34" t="str">
        <f aca="false">$Q$19</f>
        <v>C085–A042</v>
      </c>
      <c r="B100" s="35" t="s">
        <v>230</v>
      </c>
      <c r="C100" s="35"/>
      <c r="D100" s="36" t="n">
        <v>3424200</v>
      </c>
      <c r="E100" s="36" t="n">
        <v>0</v>
      </c>
      <c r="F100" s="21" t="n">
        <f aca="false">E100/D100</f>
        <v>0</v>
      </c>
      <c r="G100" s="36"/>
      <c r="H100" s="21" t="n">
        <v>0</v>
      </c>
      <c r="I100" s="21" t="n">
        <v>0.001</v>
      </c>
      <c r="K100" s="36" t="n">
        <f aca="false">(F100-H100)/I100</f>
        <v>0</v>
      </c>
      <c r="L100" s="37" t="str">
        <f aca="false">IF(K100&gt;5,"Hit","")</f>
        <v/>
      </c>
      <c r="AB100" s="21"/>
      <c r="AC100" s="21"/>
    </row>
    <row r="101" customFormat="false" ht="15" hidden="false" customHeight="false" outlineLevel="0" collapsed="false">
      <c r="A101" s="34" t="str">
        <f aca="false">$R$19</f>
        <v>C087–A042</v>
      </c>
      <c r="B101" s="35" t="s">
        <v>231</v>
      </c>
      <c r="C101" s="35"/>
      <c r="D101" s="36" t="n">
        <v>3336230</v>
      </c>
      <c r="E101" s="36" t="n">
        <v>0</v>
      </c>
      <c r="F101" s="21" t="n">
        <f aca="false">E101/D101</f>
        <v>0</v>
      </c>
      <c r="G101" s="36"/>
      <c r="H101" s="21" t="n">
        <v>0</v>
      </c>
      <c r="I101" s="21" t="n">
        <v>0.001</v>
      </c>
      <c r="K101" s="36" t="n">
        <f aca="false">(F101-H101)/I101</f>
        <v>0</v>
      </c>
      <c r="L101" s="37" t="str">
        <f aca="false">IF(K101&gt;5,"Hit","")</f>
        <v/>
      </c>
      <c r="AB101" s="21"/>
      <c r="AC101" s="21"/>
    </row>
    <row r="102" customFormat="false" ht="15" hidden="false" customHeight="false" outlineLevel="0" collapsed="false">
      <c r="A102" s="34" t="str">
        <f aca="false">$S$19</f>
        <v>C090–A042</v>
      </c>
      <c r="B102" s="35" t="s">
        <v>232</v>
      </c>
      <c r="C102" s="35"/>
      <c r="D102" s="36" t="n">
        <v>3562950</v>
      </c>
      <c r="E102" s="36" t="n">
        <v>0</v>
      </c>
      <c r="F102" s="21" t="n">
        <f aca="false">E102/D102</f>
        <v>0</v>
      </c>
      <c r="G102" s="36"/>
      <c r="H102" s="21" t="n">
        <v>0</v>
      </c>
      <c r="I102" s="21" t="n">
        <v>0.001</v>
      </c>
      <c r="K102" s="36" t="n">
        <f aca="false">(F102-H102)/I102</f>
        <v>0</v>
      </c>
      <c r="L102" s="37" t="str">
        <f aca="false">IF(K102&gt;5,"Hit","")</f>
        <v/>
      </c>
      <c r="AB102" s="21"/>
      <c r="AC102" s="21"/>
    </row>
    <row r="103" customFormat="false" ht="15" hidden="false" customHeight="false" outlineLevel="0" collapsed="false">
      <c r="A103" s="34" t="str">
        <f aca="false">$T$19</f>
        <v>C091–A042</v>
      </c>
      <c r="B103" s="35" t="s">
        <v>233</v>
      </c>
      <c r="C103" s="35"/>
      <c r="D103" s="36" t="n">
        <v>3247230</v>
      </c>
      <c r="E103" s="36" t="n">
        <v>0</v>
      </c>
      <c r="F103" s="21" t="n">
        <f aca="false">E103/D103</f>
        <v>0</v>
      </c>
      <c r="G103" s="36"/>
      <c r="H103" s="21" t="n">
        <v>0</v>
      </c>
      <c r="I103" s="21" t="n">
        <v>0.001</v>
      </c>
      <c r="K103" s="36" t="n">
        <f aca="false">(F103-H103)/I103</f>
        <v>0</v>
      </c>
      <c r="L103" s="37" t="str">
        <f aca="false">IF(K103&gt;5,"Hit","")</f>
        <v/>
      </c>
      <c r="AB103" s="21"/>
      <c r="AC103" s="21"/>
    </row>
    <row r="104" customFormat="false" ht="15" hidden="false" customHeight="false" outlineLevel="0" collapsed="false">
      <c r="A104" s="34" t="str">
        <f aca="false">$U$19</f>
        <v>C094–A042</v>
      </c>
      <c r="B104" s="35" t="s">
        <v>234</v>
      </c>
      <c r="C104" s="35"/>
      <c r="D104" s="36" t="n">
        <v>3731750</v>
      </c>
      <c r="E104" s="36" t="n">
        <v>0</v>
      </c>
      <c r="F104" s="21" t="n">
        <f aca="false">E104/D104</f>
        <v>0</v>
      </c>
      <c r="G104" s="36"/>
      <c r="H104" s="21" t="n">
        <v>0.002</v>
      </c>
      <c r="I104" s="21" t="n">
        <v>0.005</v>
      </c>
      <c r="K104" s="36" t="n">
        <f aca="false">(F104-H104)/I104</f>
        <v>-0.4</v>
      </c>
      <c r="L104" s="37" t="str">
        <f aca="false">IF(K104&gt;5,"Hit","")</f>
        <v/>
      </c>
      <c r="AB104" s="21"/>
      <c r="AC104" s="21"/>
    </row>
    <row r="105" customFormat="false" ht="15" hidden="false" customHeight="false" outlineLevel="0" collapsed="false">
      <c r="A105" s="34" t="str">
        <f aca="false">$V$19</f>
        <v>C123–A042</v>
      </c>
      <c r="B105" s="35" t="s">
        <v>235</v>
      </c>
      <c r="C105" s="35"/>
      <c r="D105" s="36" t="n">
        <v>3704630</v>
      </c>
      <c r="E105" s="36" t="n">
        <v>203628</v>
      </c>
      <c r="F105" s="21" t="n">
        <f aca="false">E105/D105</f>
        <v>0.0549658130501562</v>
      </c>
      <c r="G105" s="36"/>
      <c r="H105" s="21" t="n">
        <v>0.056</v>
      </c>
      <c r="I105" s="21" t="n">
        <v>0.079</v>
      </c>
      <c r="K105" s="36" t="n">
        <f aca="false">(F105-H105)/I105</f>
        <v>-0.0130909740486562</v>
      </c>
      <c r="L105" s="37" t="str">
        <f aca="false">IF(K105&gt;5,"Hit","")</f>
        <v/>
      </c>
      <c r="AB105" s="21"/>
      <c r="AC105" s="21"/>
    </row>
    <row r="106" customFormat="false" ht="15" hidden="false" customHeight="false" outlineLevel="0" collapsed="false">
      <c r="A106" s="34" t="str">
        <f aca="false">$W$19</f>
        <v>C140–A042</v>
      </c>
      <c r="B106" s="35" t="s">
        <v>236</v>
      </c>
      <c r="C106" s="35"/>
      <c r="D106" s="36" t="n">
        <v>3291360</v>
      </c>
      <c r="E106" s="36" t="n">
        <v>79461</v>
      </c>
      <c r="F106" s="21" t="n">
        <f aca="false">E106/D106</f>
        <v>0.02414229983958</v>
      </c>
      <c r="G106" s="36"/>
      <c r="H106" s="21" t="n">
        <v>0.002</v>
      </c>
      <c r="I106" s="21" t="n">
        <v>0.003</v>
      </c>
      <c r="K106" s="36" t="n">
        <f aca="false">(F106-H106)/I106</f>
        <v>7.38076661319333</v>
      </c>
      <c r="L106" s="37" t="str">
        <f aca="false">IF(K106&gt;5,"Hit","")</f>
        <v>Hit</v>
      </c>
      <c r="AB106" s="21"/>
      <c r="AC106" s="21"/>
    </row>
    <row r="107" customFormat="false" ht="15" hidden="false" customHeight="false" outlineLevel="0" collapsed="false">
      <c r="A107" s="34" t="str">
        <f aca="false">$X$19</f>
        <v>C141–A042</v>
      </c>
      <c r="B107" s="35" t="s">
        <v>237</v>
      </c>
      <c r="C107" s="35"/>
      <c r="D107" s="36" t="n">
        <v>2891890</v>
      </c>
      <c r="E107" s="36" t="n">
        <v>0</v>
      </c>
      <c r="F107" s="21" t="n">
        <f aca="false">E107/D107</f>
        <v>0</v>
      </c>
      <c r="G107" s="36"/>
      <c r="H107" s="21" t="n">
        <v>0</v>
      </c>
      <c r="I107" s="21" t="n">
        <v>0.001</v>
      </c>
      <c r="K107" s="36" t="n">
        <f aca="false">(F107-H107)/I107</f>
        <v>0</v>
      </c>
      <c r="L107" s="37" t="str">
        <f aca="false">IF(K107&gt;5,"Hit","")</f>
        <v/>
      </c>
      <c r="AB107" s="21"/>
      <c r="AC107" s="21"/>
    </row>
    <row r="108" customFormat="false" ht="15" hidden="false" customHeight="false" outlineLevel="0" collapsed="false">
      <c r="A108" s="34" t="str">
        <f aca="false">$Y$19</f>
        <v>C142–A042</v>
      </c>
      <c r="B108" s="35" t="s">
        <v>238</v>
      </c>
      <c r="C108" s="35"/>
      <c r="D108" s="36" t="n">
        <v>2998900</v>
      </c>
      <c r="E108" s="36" t="n">
        <v>0</v>
      </c>
      <c r="F108" s="21" t="n">
        <f aca="false">E108/D108</f>
        <v>0</v>
      </c>
      <c r="G108" s="36"/>
      <c r="H108" s="21" t="n">
        <v>0.012</v>
      </c>
      <c r="I108" s="21" t="n">
        <v>0.015</v>
      </c>
      <c r="K108" s="36" t="n">
        <f aca="false">(F108-H108)/I108</f>
        <v>-0.8</v>
      </c>
      <c r="L108" s="37" t="str">
        <f aca="false">IF(K108&gt;5,"Hit","")</f>
        <v/>
      </c>
    </row>
    <row r="109" customFormat="false" ht="15.75" hidden="false" customHeight="true" outlineLevel="0" collapsed="false">
      <c r="A109" s="60" t="str">
        <f aca="false">$Z$19</f>
        <v>C143–A042</v>
      </c>
      <c r="B109" s="61" t="s">
        <v>239</v>
      </c>
      <c r="C109" s="61"/>
      <c r="D109" s="62" t="n">
        <v>3635650</v>
      </c>
      <c r="E109" s="62" t="n">
        <v>0</v>
      </c>
      <c r="F109" s="63" t="n">
        <f aca="false">E109/D109</f>
        <v>0</v>
      </c>
      <c r="G109" s="62"/>
      <c r="H109" s="63" t="n">
        <v>0</v>
      </c>
      <c r="I109" s="63" t="n">
        <v>0.001</v>
      </c>
      <c r="J109" s="64"/>
      <c r="K109" s="62" t="n">
        <f aca="false">(F109-H109)/I109</f>
        <v>0</v>
      </c>
      <c r="L109" s="65" t="str">
        <f aca="false">IF(K109&gt;5,"Hit","")</f>
        <v/>
      </c>
    </row>
    <row r="110" customFormat="false" ht="15" hidden="false" customHeight="false" outlineLevel="0" collapsed="false">
      <c r="A110" s="66"/>
      <c r="B110" s="66"/>
      <c r="C110" s="66"/>
    </row>
  </sheetData>
  <mergeCells count="6">
    <mergeCell ref="H3:I3"/>
    <mergeCell ref="H7:I7"/>
    <mergeCell ref="H8:I8"/>
    <mergeCell ref="D12:F12"/>
    <mergeCell ref="H12:I12"/>
    <mergeCell ref="K12:L12"/>
  </mergeCells>
  <conditionalFormatting sqref="O23:Z30">
    <cfRule type="cellIs" priority="2" operator="equal" aboveAverage="0" equalAverage="0" bottom="0" percent="0" rank="0" text="" dxfId="0">
      <formula>0</formula>
    </cfRule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O34:Z41">
    <cfRule type="cellIs" priority="4" operator="lessThanOrEqual" aboveAverage="0" equalAverage="0" bottom="0" percent="0" rank="0" text="" dxfId="0">
      <formula>5</formula>
    </cfRule>
    <cfRule type="colorScale" priority="5">
      <colorScale>
        <cfvo type="min" val="0"/>
        <cfvo type="max" val="0"/>
        <color rgb="FFFCFCFF"/>
        <color rgb="FF63BE7B"/>
      </colorScale>
    </cfRule>
  </conditionalFormatting>
  <conditionalFormatting sqref="B3">
    <cfRule type="expression" priority="6" aboveAverage="0" equalAverage="0" bottom="0" percent="0" rank="0" text="" dxfId="1">
      <formula>LEN(TRIM(B3))=0</formula>
    </cfRule>
  </conditionalFormatting>
  <conditionalFormatting sqref="B7:B8">
    <cfRule type="expression" priority="7" aboveAverage="0" equalAverage="0" bottom="0" percent="0" rank="0" text="" dxfId="1">
      <formula>LEN(TRIM(B7))=0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2021-09-13T12:56:04Z</dcterms:created>
  <dc:creator>Joerg</dc:creator>
  <dc:description/>
  <dc:language>en-US</dc:language>
  <cp:lastModifiedBy>Sarah Berger</cp:lastModifiedBy>
  <dcterms:modified xsi:type="dcterms:W3CDTF">2022-05-09T12:28:45Z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