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mine Plate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<sst xmlns="http://schemas.openxmlformats.org/spreadsheetml/2006/main" count="169" uniqueCount="141">
  <si>
    <t xml:space="preserve">BioRedAm Activity Assay | Spectrophotometric Determination of NADPH Consumption</t>
  </si>
  <si>
    <t xml:space="preserve">Enzyme:</t>
  </si>
  <si>
    <t xml:space="preserve">IR00497</t>
  </si>
  <si>
    <t xml:space="preserve">Assay Method:</t>
  </si>
  <si>
    <t xml:space="preserve">photometric, manual pipetting</t>
  </si>
  <si>
    <t xml:space="preserve">Assay Conditions:</t>
  </si>
  <si>
    <t xml:space="preserve">50 mM carbonyl compound, 50 mM amine, 2 mM NADPH, 2 mg/mL IRED (crude lysate), 10% (v/v) DMSO, bicine–NaOH buffer (100 mM, pH 8.0)</t>
  </si>
  <si>
    <t xml:space="preserve">Instrument Settings:</t>
  </si>
  <si>
    <r>
      <rPr>
        <i val="true"/>
        <sz val="11"/>
        <color rgb="FF000000"/>
        <rFont val="Calibri"/>
        <family val="2"/>
        <charset val="1"/>
      </rPr>
      <t xml:space="preserve">Molecular Devices</t>
    </r>
    <r>
      <rPr>
        <sz val="11"/>
        <color rgb="FF000000"/>
        <rFont val="Calibri"/>
        <family val="2"/>
        <charset val="1"/>
      </rPr>
      <t xml:space="preserve"> SpectraMax M2 plate reader; wavelength 370 nm; 30 °C, 1 h, measurement interval 30 s, pathlength determination (PathCheck) via cuvette reference</t>
    </r>
  </si>
  <si>
    <t xml:space="preserve">Lab Journal Code:</t>
  </si>
  <si>
    <t xml:space="preserve">BES-BC-192</t>
  </si>
  <si>
    <t xml:space="preserve">Experiment Date:</t>
  </si>
  <si>
    <t xml:space="preserve">30.11.2022</t>
  </si>
  <si>
    <t xml:space="preserve">Plate Layout:</t>
  </si>
  <si>
    <t xml:space="preserve">Analysis:</t>
  </si>
  <si>
    <t xml:space="preserve">ε370(NADPH) [M–1 cm–1]:</t>
  </si>
  <si>
    <t xml:space="preserve">A</t>
  </si>
  <si>
    <t xml:space="preserve">C003–A004</t>
  </si>
  <si>
    <t xml:space="preserve">C029–A004</t>
  </si>
  <si>
    <t xml:space="preserve">C046–A004</t>
  </si>
  <si>
    <t xml:space="preserve">C054–A004</t>
  </si>
  <si>
    <t xml:space="preserve">C105–A004</t>
  </si>
  <si>
    <t xml:space="preserve">C139–A004</t>
  </si>
  <si>
    <t xml:space="preserve">C003–A024</t>
  </si>
  <si>
    <t xml:space="preserve">C029–A024</t>
  </si>
  <si>
    <t xml:space="preserve">C046–A024</t>
  </si>
  <si>
    <t xml:space="preserve">C054–A024</t>
  </si>
  <si>
    <t xml:space="preserve">C105–A024</t>
  </si>
  <si>
    <t xml:space="preserve">C139–A024</t>
  </si>
  <si>
    <t xml:space="preserve">c(lysate) [mg mL–1]:</t>
  </si>
  <si>
    <t xml:space="preserve">B</t>
  </si>
  <si>
    <t xml:space="preserve">C003–A009</t>
  </si>
  <si>
    <t xml:space="preserve">C029–A009</t>
  </si>
  <si>
    <t xml:space="preserve">C046–A009</t>
  </si>
  <si>
    <t xml:space="preserve">C054–A009</t>
  </si>
  <si>
    <t xml:space="preserve">C105–A009</t>
  </si>
  <si>
    <t xml:space="preserve">C139–A009</t>
  </si>
  <si>
    <t xml:space="preserve">C003–A027</t>
  </si>
  <si>
    <t xml:space="preserve">C029–A027</t>
  </si>
  <si>
    <t xml:space="preserve">C046–A027</t>
  </si>
  <si>
    <t xml:space="preserve">C054–A027</t>
  </si>
  <si>
    <t xml:space="preserve">C105–A027</t>
  </si>
  <si>
    <t xml:space="preserve">C139–A027</t>
  </si>
  <si>
    <t xml:space="preserve">C</t>
  </si>
  <si>
    <t xml:space="preserve">C003–A010</t>
  </si>
  <si>
    <t xml:space="preserve">C029–A010</t>
  </si>
  <si>
    <t xml:space="preserve">C046–A010</t>
  </si>
  <si>
    <t xml:space="preserve">C054–A010</t>
  </si>
  <si>
    <t xml:space="preserve">C105–A010</t>
  </si>
  <si>
    <t xml:space="preserve">C139–A010</t>
  </si>
  <si>
    <t xml:space="preserve">C003–A029</t>
  </si>
  <si>
    <t xml:space="preserve">C029–A029</t>
  </si>
  <si>
    <t xml:space="preserve">C046–A029</t>
  </si>
  <si>
    <t xml:space="preserve">C054–A029</t>
  </si>
  <si>
    <t xml:space="preserve">C105–A029</t>
  </si>
  <si>
    <t xml:space="preserve">C139–A029</t>
  </si>
  <si>
    <t xml:space="preserve">substrate combination</t>
  </si>
  <si>
    <t xml:space="preserve">biotransformation slope</t>
  </si>
  <si>
    <t xml:space="preserve">EVC slope [mAU min–1 cm–1]</t>
  </si>
  <si>
    <t xml:space="preserve">activity [mU mg–1]</t>
  </si>
  <si>
    <t xml:space="preserve">D</t>
  </si>
  <si>
    <t xml:space="preserve">C003–A012</t>
  </si>
  <si>
    <t xml:space="preserve">C029–A012</t>
  </si>
  <si>
    <t xml:space="preserve">C046–A012</t>
  </si>
  <si>
    <t xml:space="preserve">C054–A012</t>
  </si>
  <si>
    <t xml:space="preserve">C105–A012</t>
  </si>
  <si>
    <t xml:space="preserve">C139–A012</t>
  </si>
  <si>
    <t xml:space="preserve">C003–A032</t>
  </si>
  <si>
    <t xml:space="preserve">C029–A032</t>
  </si>
  <si>
    <t xml:space="preserve">C046–A032</t>
  </si>
  <si>
    <t xml:space="preserve">C054–A032</t>
  </si>
  <si>
    <t xml:space="preserve">C105–A032</t>
  </si>
  <si>
    <t xml:space="preserve">C139–A032</t>
  </si>
  <si>
    <t xml:space="preserve">raw  [mAU min–1]</t>
  </si>
  <si>
    <t xml:space="preserve">corr  [mAU min–1 cm–1]</t>
  </si>
  <si>
    <t xml:space="preserve">mean</t>
  </si>
  <si>
    <t xml:space="preserve">SD</t>
  </si>
  <si>
    <t xml:space="preserve">value</t>
  </si>
  <si>
    <t xml:space="preserve">EVC SD</t>
  </si>
  <si>
    <t xml:space="preserve">Hit Finder</t>
  </si>
  <si>
    <t xml:space="preserve">E</t>
  </si>
  <si>
    <t xml:space="preserve">C003–A013</t>
  </si>
  <si>
    <t xml:space="preserve">C029–A013</t>
  </si>
  <si>
    <t xml:space="preserve">C046–A013</t>
  </si>
  <si>
    <t xml:space="preserve">C054–A013</t>
  </si>
  <si>
    <t xml:space="preserve">C105–A013</t>
  </si>
  <si>
    <t xml:space="preserve">C139–A013</t>
  </si>
  <si>
    <t xml:space="preserve">C003–A033</t>
  </si>
  <si>
    <t xml:space="preserve">C029–A033</t>
  </si>
  <si>
    <t xml:space="preserve">C046–A033</t>
  </si>
  <si>
    <t xml:space="preserve">C054–A033</t>
  </si>
  <si>
    <t xml:space="preserve">C105–A033</t>
  </si>
  <si>
    <t xml:space="preserve">C139–A033</t>
  </si>
  <si>
    <t xml:space="preserve">F</t>
  </si>
  <si>
    <t xml:space="preserve">C003–A014</t>
  </si>
  <si>
    <t xml:space="preserve">C029–A014</t>
  </si>
  <si>
    <t xml:space="preserve">C046–A014</t>
  </si>
  <si>
    <t xml:space="preserve">C054–A014</t>
  </si>
  <si>
    <t xml:space="preserve">C105–A014</t>
  </si>
  <si>
    <t xml:space="preserve">C139–A014</t>
  </si>
  <si>
    <t xml:space="preserve">C003–A034</t>
  </si>
  <si>
    <t xml:space="preserve">C029–A034</t>
  </si>
  <si>
    <t xml:space="preserve">C046–A034</t>
  </si>
  <si>
    <t xml:space="preserve">C054–A034</t>
  </si>
  <si>
    <t xml:space="preserve">C105–A034</t>
  </si>
  <si>
    <t xml:space="preserve">C139–A034</t>
  </si>
  <si>
    <t xml:space="preserve">G</t>
  </si>
  <si>
    <t xml:space="preserve">C003–A019</t>
  </si>
  <si>
    <t xml:space="preserve">C029–A019</t>
  </si>
  <si>
    <t xml:space="preserve">C046–A019</t>
  </si>
  <si>
    <t xml:space="preserve">C054–A019</t>
  </si>
  <si>
    <t xml:space="preserve">C105–A019</t>
  </si>
  <si>
    <t xml:space="preserve">C139–A019</t>
  </si>
  <si>
    <t xml:space="preserve">C003–A050</t>
  </si>
  <si>
    <t xml:space="preserve">C029–A050</t>
  </si>
  <si>
    <t xml:space="preserve">C046–A050</t>
  </si>
  <si>
    <t xml:space="preserve">C054–A050</t>
  </si>
  <si>
    <t xml:space="preserve">C105–A050</t>
  </si>
  <si>
    <t xml:space="preserve">C139–A050</t>
  </si>
  <si>
    <t xml:space="preserve">H</t>
  </si>
  <si>
    <t xml:space="preserve">C003–A022</t>
  </si>
  <si>
    <t xml:space="preserve">C029–A022</t>
  </si>
  <si>
    <t xml:space="preserve">C046–A022</t>
  </si>
  <si>
    <t xml:space="preserve">C054–A022</t>
  </si>
  <si>
    <t xml:space="preserve">C105–A022</t>
  </si>
  <si>
    <t xml:space="preserve">C139–A022</t>
  </si>
  <si>
    <t xml:space="preserve">C003–A055</t>
  </si>
  <si>
    <t xml:space="preserve">C029–A055</t>
  </si>
  <si>
    <t xml:space="preserve">C046–A055</t>
  </si>
  <si>
    <t xml:space="preserve">C054–A055</t>
  </si>
  <si>
    <t xml:space="preserve">C105–A055</t>
  </si>
  <si>
    <t xml:space="preserve">C139–A055</t>
  </si>
  <si>
    <t xml:space="preserve">PathCheck Data:</t>
  </si>
  <si>
    <t xml:space="preserve">pathlength [cm]</t>
  </si>
  <si>
    <t xml:space="preserve">X</t>
  </si>
  <si>
    <t xml:space="preserve">erroneous PathCheck reading due to precipitation –&gt; kinetic data not analysed</t>
  </si>
  <si>
    <t xml:space="preserve">Kinetic Data:</t>
  </si>
  <si>
    <t xml:space="preserve">max. absorbance change [mAU/min]</t>
  </si>
  <si>
    <t xml:space="preserve">vmax30lag300</t>
  </si>
  <si>
    <t xml:space="preserve">vmax10</t>
  </si>
  <si>
    <t xml:space="preserve">vmax4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</si>
</sst>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@"/>
    <numFmt numFmtId="167" formatCode="0.0"/>
    <numFmt numFmtId="168" formatCode="0.000"/>
    <numFmt numFmtId="169" formatCode="0.00"/>
    <numFmt numFmtId="170" formatCode="General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325596"/>
      <name val="Calibri"/>
      <family val="2"/>
      <charset val="1"/>
    </font>
    <font>
      <b val="true"/>
      <sz val="11"/>
      <color rgb="FF325596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D27A7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6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i val="true"/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73AA3C"/>
      <name val="Calibri"/>
      <family val="2"/>
      <charset val="1"/>
    </font>
    <font>
      <sz val="11"/>
      <color rgb="FF7F7F7F"/>
      <name val="Calibri"/>
      <family val="2"/>
      <charset val="1"/>
    </font>
    <font>
      <sz val="9"/>
      <color rgb="FF000000"/>
      <name val="Calibri"/>
      <family val="2"/>
      <charset val="1"/>
    </font>
    <font>
      <b val="true"/>
      <sz val="11"/>
      <color rgb="FF7F7F7F"/>
      <name val="Calibri"/>
      <family val="2"/>
      <charset val="1"/>
    </font>
    <font>
      <sz val="9"/>
      <color rgb="FF9F0505"/>
      <name val="Calibri"/>
      <family val="2"/>
      <charset val="1"/>
    </font>
    <font>
      <sz val="9"/>
      <name val="Calibri"/>
      <family val="2"/>
      <charset val="1"/>
    </font>
    <font>
      <sz val="9"/>
      <color rgb="FF70AD47"/>
      <name val="Calibri"/>
      <family val="2"/>
      <charset val="1"/>
    </font>
    <font>
      <sz val="9"/>
      <color rgb="FF0D27A7"/>
      <name val="Calibri"/>
      <family val="2"/>
      <charset val="1"/>
    </font>
    <font>
      <b val="true"/>
      <sz val="11"/>
      <color rgb="FFF096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325596"/>
        <bgColor rgb="FF0066CC"/>
      </patternFill>
    </fill>
    <fill>
      <patternFill patternType="solid">
        <fgColor rgb="FF6F91CF"/>
        <bgColor rgb="FF7F7F7F"/>
      </patternFill>
    </fill>
    <fill>
      <patternFill patternType="solid">
        <fgColor rgb="FFFDBCBC"/>
        <bgColor rgb="FFF8CBAD"/>
      </patternFill>
    </fill>
    <fill>
      <patternFill patternType="solid">
        <fgColor rgb="FFF8CBAD"/>
        <bgColor rgb="FFFDBCBC"/>
      </patternFill>
    </fill>
    <fill>
      <patternFill patternType="solid">
        <fgColor rgb="FFC2CBFA"/>
        <bgColor rgb="FFC0C0C0"/>
      </patternFill>
    </fill>
  </fills>
  <borders count="22">
    <border diagonalUp="false" diagonalDown="false">
      <left/>
      <right/>
      <top/>
      <bottom/>
      <diagonal/>
    </border>
    <border diagonalUp="false" diagonalDown="false">
      <left style="medium"/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medium"/>
      <bottom style="thin">
        <color rgb="FF7F7F7F"/>
      </bottom>
      <diagonal/>
    </border>
    <border diagonalUp="false" diagonalDown="false">
      <left style="thin">
        <color rgb="FF7F7F7F"/>
      </left>
      <right style="medium"/>
      <top style="medium"/>
      <bottom style="thin">
        <color rgb="FF7F7F7F"/>
      </bottom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thin">
        <color rgb="FF7F7F7F"/>
      </bottom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medium"/>
      <diagonal/>
    </border>
    <border diagonalUp="false" diagonalDown="false">
      <left style="thin">
        <color rgb="FF7F7F7F"/>
      </left>
      <right style="medium"/>
      <top style="thin">
        <color rgb="FF7F7F7F"/>
      </top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7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8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3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16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6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9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0" borderId="1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1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16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3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4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>
          <bgColor rgb="FFFFC25D"/>
        </patternFill>
      </fill>
    </dxf>
    <dxf>
      <fill>
        <patternFill>
          <bgColor rgb="FFFFC25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F0505"/>
      <rgbColor rgb="FF008000"/>
      <rgbColor rgb="FF000080"/>
      <rgbColor rgb="FF73AA3C"/>
      <rgbColor rgb="FF800080"/>
      <rgbColor rgb="FF008080"/>
      <rgbColor rgb="FFC0C0C0"/>
      <rgbColor rgb="FF7F7F7F"/>
      <rgbColor rgb="FF6F91CF"/>
      <rgbColor rgb="FF993366"/>
      <rgbColor rgb="FFFFFFCC"/>
      <rgbColor rgb="FFCCFFFF"/>
      <rgbColor rgb="FF660066"/>
      <rgbColor rgb="FFFF8080"/>
      <rgbColor rgb="FF0066CC"/>
      <rgbColor rgb="FFC2CBF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DBCBC"/>
      <rgbColor rgb="FFCC99FF"/>
      <rgbColor rgb="FFF8CBAD"/>
      <rgbColor rgb="FF3366FF"/>
      <rgbColor rgb="FF33CCCC"/>
      <rgbColor rgb="FF99CC00"/>
      <rgbColor rgb="FFFFC25D"/>
      <rgbColor rgb="FFF09600"/>
      <rgbColor rgb="FFFF6600"/>
      <rgbColor rgb="FF325596"/>
      <rgbColor rgb="FF70AD47"/>
      <rgbColor rgb="FF003366"/>
      <rgbColor rgb="FF339966"/>
      <rgbColor rgb="FF003300"/>
      <rgbColor rgb="FF333300"/>
      <rgbColor rgb="FF993300"/>
      <rgbColor rgb="FF993366"/>
      <rgbColor rgb="FF0D27A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48</xdr:row>
      <xdr:rowOff>0</xdr:rowOff>
    </xdr:from>
    <xdr:to>
      <xdr:col>11</xdr:col>
      <xdr:colOff>434880</xdr:colOff>
      <xdr:row>61</xdr:row>
      <xdr:rowOff>56160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452880" y="9220680"/>
          <a:ext cx="4962240" cy="24091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16"/>
  <sheetViews>
    <sheetView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E5" activeCellId="0" sqref="E5"/>
    </sheetView>
  </sheetViews>
  <sheetFormatPr defaultColWidth="9.11328125" defaultRowHeight="14.25" zeroHeight="false" outlineLevelRow="0" outlineLevelCol="0"/>
  <cols>
    <col collapsed="false" customWidth="true" hidden="false" outlineLevel="0" max="13" min="1" style="1" width="5.66"/>
    <col collapsed="false" customWidth="true" hidden="false" outlineLevel="0" max="15" min="15" style="1" width="15.67"/>
    <col collapsed="false" customWidth="true" hidden="false" outlineLevel="0" max="16" min="16" style="1" width="1.44"/>
    <col collapsed="false" customWidth="true" hidden="false" outlineLevel="0" max="17" min="17" style="1" width="18.56"/>
    <col collapsed="false" customWidth="true" hidden="false" outlineLevel="0" max="18" min="18" style="1" width="22.89"/>
    <col collapsed="false" customWidth="true" hidden="false" outlineLevel="0" max="19" min="19" style="1" width="1.44"/>
    <col collapsed="false" customWidth="true" hidden="false" outlineLevel="0" max="21" min="20" style="1" width="12.89"/>
    <col collapsed="false" customWidth="true" hidden="false" outlineLevel="0" max="22" min="22" style="1" width="1.44"/>
    <col collapsed="false" customWidth="true" hidden="false" outlineLevel="0" max="25" min="23" style="1" width="10"/>
  </cols>
  <sheetData>
    <row r="1" customFormat="false" ht="18.75" hidden="false" customHeight="true" outlineLevel="0" collapsed="false">
      <c r="A1" s="2" t="s">
        <v>0</v>
      </c>
      <c r="N1" s="1"/>
    </row>
    <row r="3" customFormat="false" ht="16.4" hidden="false" customHeight="false" outlineLevel="0" collapsed="false">
      <c r="A3" s="3" t="s">
        <v>1</v>
      </c>
      <c r="E3" s="4" t="s">
        <v>2</v>
      </c>
      <c r="F3" s="4"/>
      <c r="N3" s="1"/>
    </row>
    <row r="4" customFormat="false" ht="16.4" hidden="false" customHeight="false" outlineLevel="0" collapsed="false">
      <c r="A4" s="3" t="s">
        <v>3</v>
      </c>
      <c r="E4" s="5" t="s">
        <v>4</v>
      </c>
      <c r="N4" s="1"/>
    </row>
    <row r="5" customFormat="false" ht="14.25" hidden="false" customHeight="false" outlineLevel="0" collapsed="false">
      <c r="A5" s="3" t="s">
        <v>5</v>
      </c>
      <c r="E5" s="1" t="s">
        <v>6</v>
      </c>
      <c r="N5" s="1"/>
    </row>
    <row r="6" customFormat="false" ht="16.2" hidden="false" customHeight="false" outlineLevel="0" collapsed="false">
      <c r="A6" s="3" t="s">
        <v>7</v>
      </c>
      <c r="E6" s="6" t="s">
        <v>8</v>
      </c>
      <c r="N6" s="1"/>
    </row>
    <row r="7" customFormat="false" ht="16.4" hidden="false" customHeight="false" outlineLevel="0" collapsed="false">
      <c r="A7" s="3" t="s">
        <v>9</v>
      </c>
      <c r="E7" s="4" t="s">
        <v>10</v>
      </c>
      <c r="F7" s="4"/>
      <c r="N7" s="1"/>
    </row>
    <row r="8" customFormat="false" ht="16.4" hidden="false" customHeight="false" outlineLevel="0" collapsed="false">
      <c r="A8" s="3" t="s">
        <v>11</v>
      </c>
      <c r="E8" s="7" t="s">
        <v>12</v>
      </c>
      <c r="F8" s="7"/>
      <c r="N8" s="1"/>
    </row>
    <row r="10" customFormat="false" ht="14.25" hidden="false" customHeight="false" outlineLevel="0" collapsed="false">
      <c r="A10" s="3" t="s">
        <v>13</v>
      </c>
      <c r="N10" s="1"/>
      <c r="O10" s="3" t="s">
        <v>14</v>
      </c>
      <c r="P10" s="8"/>
    </row>
    <row r="11" customFormat="false" ht="15" hidden="false" customHeight="true" outlineLevel="0" collapsed="false">
      <c r="B11" s="9" t="n">
        <v>1</v>
      </c>
      <c r="C11" s="9" t="n">
        <v>2</v>
      </c>
      <c r="D11" s="9" t="n">
        <v>3</v>
      </c>
      <c r="E11" s="9" t="n">
        <v>4</v>
      </c>
      <c r="F11" s="9" t="n">
        <v>5</v>
      </c>
      <c r="G11" s="9" t="n">
        <v>6</v>
      </c>
      <c r="H11" s="9" t="n">
        <v>7</v>
      </c>
      <c r="I11" s="9" t="n">
        <v>8</v>
      </c>
      <c r="J11" s="9" t="n">
        <v>9</v>
      </c>
      <c r="K11" s="9" t="n">
        <v>10</v>
      </c>
      <c r="L11" s="9" t="n">
        <v>11</v>
      </c>
      <c r="M11" s="9" t="n">
        <v>12</v>
      </c>
      <c r="N11" s="1"/>
      <c r="O11" s="10" t="s">
        <v>15</v>
      </c>
      <c r="P11" s="10"/>
      <c r="Q11" s="10"/>
      <c r="R11" s="1" t="n">
        <v>2216</v>
      </c>
    </row>
    <row r="12" customFormat="false" ht="15" hidden="false" customHeight="true" outlineLevel="0" collapsed="false">
      <c r="A12" s="9" t="s">
        <v>16</v>
      </c>
      <c r="B12" s="11" t="s">
        <v>17</v>
      </c>
      <c r="C12" s="12" t="s">
        <v>18</v>
      </c>
      <c r="D12" s="12" t="s">
        <v>19</v>
      </c>
      <c r="E12" s="12" t="s">
        <v>20</v>
      </c>
      <c r="F12" s="12" t="s">
        <v>21</v>
      </c>
      <c r="G12" s="12" t="s">
        <v>22</v>
      </c>
      <c r="H12" s="12" t="s">
        <v>23</v>
      </c>
      <c r="I12" s="12" t="s">
        <v>24</v>
      </c>
      <c r="J12" s="12" t="s">
        <v>25</v>
      </c>
      <c r="K12" s="12" t="s">
        <v>26</v>
      </c>
      <c r="L12" s="12" t="s">
        <v>27</v>
      </c>
      <c r="M12" s="13" t="s">
        <v>28</v>
      </c>
      <c r="N12" s="1"/>
      <c r="O12" s="14" t="s">
        <v>29</v>
      </c>
      <c r="P12" s="14"/>
      <c r="Q12" s="14"/>
      <c r="R12" s="15" t="n">
        <v>2</v>
      </c>
    </row>
    <row r="13" customFormat="false" ht="15" hidden="false" customHeight="true" outlineLevel="0" collapsed="false">
      <c r="A13" s="9" t="s">
        <v>30</v>
      </c>
      <c r="B13" s="16" t="s">
        <v>31</v>
      </c>
      <c r="C13" s="17" t="s">
        <v>32</v>
      </c>
      <c r="D13" s="17" t="s">
        <v>33</v>
      </c>
      <c r="E13" s="17" t="s">
        <v>34</v>
      </c>
      <c r="F13" s="17" t="s">
        <v>35</v>
      </c>
      <c r="G13" s="17" t="s">
        <v>36</v>
      </c>
      <c r="H13" s="17" t="s">
        <v>37</v>
      </c>
      <c r="I13" s="17" t="s">
        <v>38</v>
      </c>
      <c r="J13" s="17" t="s">
        <v>39</v>
      </c>
      <c r="K13" s="17" t="s">
        <v>40</v>
      </c>
      <c r="L13" s="17" t="s">
        <v>41</v>
      </c>
      <c r="M13" s="18" t="s">
        <v>42</v>
      </c>
      <c r="N13" s="1"/>
      <c r="O13" s="19"/>
      <c r="P13" s="19"/>
      <c r="Q13" s="19"/>
      <c r="R13" s="20"/>
    </row>
    <row r="14" customFormat="false" ht="15" hidden="false" customHeight="true" outlineLevel="0" collapsed="false">
      <c r="A14" s="9" t="s">
        <v>43</v>
      </c>
      <c r="B14" s="16" t="s">
        <v>44</v>
      </c>
      <c r="C14" s="17" t="s">
        <v>45</v>
      </c>
      <c r="D14" s="17" t="s">
        <v>46</v>
      </c>
      <c r="E14" s="17" t="s">
        <v>47</v>
      </c>
      <c r="F14" s="17" t="s">
        <v>48</v>
      </c>
      <c r="G14" s="17" t="s">
        <v>49</v>
      </c>
      <c r="H14" s="17" t="s">
        <v>50</v>
      </c>
      <c r="I14" s="17" t="s">
        <v>51</v>
      </c>
      <c r="J14" s="17" t="s">
        <v>52</v>
      </c>
      <c r="K14" s="17" t="s">
        <v>53</v>
      </c>
      <c r="L14" s="17" t="s">
        <v>54</v>
      </c>
      <c r="M14" s="18" t="s">
        <v>55</v>
      </c>
      <c r="N14" s="1"/>
      <c r="O14" s="21" t="s">
        <v>56</v>
      </c>
      <c r="P14" s="22"/>
      <c r="Q14" s="23" t="s">
        <v>57</v>
      </c>
      <c r="R14" s="23"/>
      <c r="S14" s="24"/>
      <c r="T14" s="23" t="s">
        <v>58</v>
      </c>
      <c r="U14" s="23"/>
      <c r="V14" s="24"/>
      <c r="W14" s="25" t="s">
        <v>59</v>
      </c>
      <c r="X14" s="25"/>
      <c r="Y14" s="25"/>
    </row>
    <row r="15" customFormat="false" ht="15" hidden="false" customHeight="true" outlineLevel="0" collapsed="false">
      <c r="A15" s="9" t="s">
        <v>60</v>
      </c>
      <c r="B15" s="16" t="s">
        <v>61</v>
      </c>
      <c r="C15" s="17" t="s">
        <v>62</v>
      </c>
      <c r="D15" s="17" t="s">
        <v>63</v>
      </c>
      <c r="E15" s="17" t="s">
        <v>64</v>
      </c>
      <c r="F15" s="17" t="s">
        <v>65</v>
      </c>
      <c r="G15" s="17" t="s">
        <v>66</v>
      </c>
      <c r="H15" s="17" t="s">
        <v>67</v>
      </c>
      <c r="I15" s="17" t="s">
        <v>68</v>
      </c>
      <c r="J15" s="17" t="s">
        <v>69</v>
      </c>
      <c r="K15" s="17" t="s">
        <v>70</v>
      </c>
      <c r="L15" s="17" t="s">
        <v>71</v>
      </c>
      <c r="M15" s="18" t="s">
        <v>72</v>
      </c>
      <c r="N15" s="1"/>
      <c r="O15" s="21"/>
      <c r="Q15" s="26" t="s">
        <v>73</v>
      </c>
      <c r="R15" s="27" t="s">
        <v>74</v>
      </c>
      <c r="S15" s="28"/>
      <c r="T15" s="29" t="s">
        <v>75</v>
      </c>
      <c r="U15" s="30" t="s">
        <v>76</v>
      </c>
      <c r="V15" s="28"/>
      <c r="W15" s="31" t="s">
        <v>77</v>
      </c>
      <c r="X15" s="32" t="s">
        <v>78</v>
      </c>
      <c r="Y15" s="33" t="s">
        <v>79</v>
      </c>
    </row>
    <row r="16" customFormat="false" ht="15" hidden="false" customHeight="true" outlineLevel="0" collapsed="false">
      <c r="A16" s="9" t="s">
        <v>80</v>
      </c>
      <c r="B16" s="16" t="s">
        <v>81</v>
      </c>
      <c r="C16" s="17" t="s">
        <v>82</v>
      </c>
      <c r="D16" s="17" t="s">
        <v>83</v>
      </c>
      <c r="E16" s="17" t="s">
        <v>84</v>
      </c>
      <c r="F16" s="17" t="s">
        <v>85</v>
      </c>
      <c r="G16" s="17" t="s">
        <v>86</v>
      </c>
      <c r="H16" s="17" t="s">
        <v>87</v>
      </c>
      <c r="I16" s="17" t="s">
        <v>88</v>
      </c>
      <c r="J16" s="17" t="s">
        <v>89</v>
      </c>
      <c r="K16" s="17" t="s">
        <v>90</v>
      </c>
      <c r="L16" s="17" t="s">
        <v>91</v>
      </c>
      <c r="M16" s="18" t="s">
        <v>92</v>
      </c>
      <c r="N16" s="1"/>
      <c r="O16" s="34" t="str">
        <f aca="false">B12</f>
        <v>C003–A004</v>
      </c>
      <c r="P16" s="19"/>
      <c r="Q16" s="35" t="n">
        <f aca="false">B36</f>
        <v>-2.42674082313681</v>
      </c>
      <c r="R16" s="35" t="n">
        <f aca="false">B36/B23</f>
        <v>-10.2704480038019</v>
      </c>
      <c r="S16" s="35"/>
      <c r="T16" s="35" t="n">
        <v>-5.59</v>
      </c>
      <c r="U16" s="35" t="n">
        <v>2.54</v>
      </c>
      <c r="V16" s="35"/>
      <c r="W16" s="36" t="n">
        <f aca="false">-(R16-T16)/($R$11*$R$12)*1000</f>
        <v>1.05605776259069</v>
      </c>
      <c r="X16" s="36" t="n">
        <f aca="false">(U16)/($R$11*$R$12)*1000</f>
        <v>0.573104693140794</v>
      </c>
      <c r="Y16" s="37" t="str">
        <f aca="false">IF(W16&gt;X16*5,"Hit","")</f>
        <v/>
      </c>
    </row>
    <row r="17" customFormat="false" ht="15" hidden="false" customHeight="true" outlineLevel="0" collapsed="false">
      <c r="A17" s="9" t="s">
        <v>93</v>
      </c>
      <c r="B17" s="16" t="s">
        <v>94</v>
      </c>
      <c r="C17" s="17" t="s">
        <v>95</v>
      </c>
      <c r="D17" s="17" t="s">
        <v>96</v>
      </c>
      <c r="E17" s="17" t="s">
        <v>97</v>
      </c>
      <c r="F17" s="17" t="s">
        <v>98</v>
      </c>
      <c r="G17" s="17" t="s">
        <v>99</v>
      </c>
      <c r="H17" s="17" t="s">
        <v>100</v>
      </c>
      <c r="I17" s="17" t="s">
        <v>101</v>
      </c>
      <c r="J17" s="17" t="s">
        <v>102</v>
      </c>
      <c r="K17" s="17" t="s">
        <v>103</v>
      </c>
      <c r="L17" s="17" t="s">
        <v>104</v>
      </c>
      <c r="M17" s="18" t="s">
        <v>105</v>
      </c>
      <c r="N17" s="1"/>
      <c r="O17" s="38" t="str">
        <f aca="false">B13</f>
        <v>C003–A009</v>
      </c>
      <c r="P17" s="19"/>
      <c r="Q17" s="35" t="n">
        <f aca="false">B37</f>
        <v>-2.14803114571739</v>
      </c>
      <c r="R17" s="35" t="n">
        <f aca="false">B37/B24</f>
        <v>-8.81789362220921</v>
      </c>
      <c r="S17" s="35"/>
      <c r="T17" s="35" t="n">
        <v>-4.86</v>
      </c>
      <c r="U17" s="35" t="n">
        <v>1.16</v>
      </c>
      <c r="V17" s="35"/>
      <c r="W17" s="36" t="n">
        <f aca="false">-(R17-T17)/($R$11*$R$12)*1000</f>
        <v>0.893026539307131</v>
      </c>
      <c r="X17" s="36" t="n">
        <f aca="false">(U17)/($R$11*$R$12)*1000</f>
        <v>0.26173285198556</v>
      </c>
      <c r="Y17" s="37" t="str">
        <f aca="false">IF(W17&gt;X17*5,"Hit","")</f>
        <v/>
      </c>
    </row>
    <row r="18" customFormat="false" ht="15" hidden="false" customHeight="true" outlineLevel="0" collapsed="false">
      <c r="A18" s="9" t="s">
        <v>106</v>
      </c>
      <c r="B18" s="16" t="s">
        <v>107</v>
      </c>
      <c r="C18" s="17" t="s">
        <v>108</v>
      </c>
      <c r="D18" s="17" t="s">
        <v>109</v>
      </c>
      <c r="E18" s="17" t="s">
        <v>110</v>
      </c>
      <c r="F18" s="17" t="s">
        <v>111</v>
      </c>
      <c r="G18" s="17" t="s">
        <v>112</v>
      </c>
      <c r="H18" s="17" t="s">
        <v>113</v>
      </c>
      <c r="I18" s="17" t="s">
        <v>114</v>
      </c>
      <c r="J18" s="17" t="s">
        <v>115</v>
      </c>
      <c r="K18" s="17" t="s">
        <v>116</v>
      </c>
      <c r="L18" s="17" t="s">
        <v>117</v>
      </c>
      <c r="M18" s="18" t="s">
        <v>118</v>
      </c>
      <c r="N18" s="1"/>
      <c r="O18" s="38" t="str">
        <f aca="false">B14</f>
        <v>C003–A010</v>
      </c>
      <c r="P18" s="19"/>
      <c r="Q18" s="35" t="n">
        <f aca="false">B38</f>
        <v>-3.07345939933258</v>
      </c>
      <c r="R18" s="35" t="n">
        <f aca="false">B38/B25</f>
        <v>-12.8877883401461</v>
      </c>
      <c r="S18" s="35"/>
      <c r="T18" s="35" t="n">
        <v>-3.18</v>
      </c>
      <c r="U18" s="35" t="n">
        <v>4.68</v>
      </c>
      <c r="V18" s="35"/>
      <c r="W18" s="36" t="n">
        <f aca="false">-(R18-T18)/($R$11*$R$12)*1000</f>
        <v>2.19038545580914</v>
      </c>
      <c r="X18" s="36" t="n">
        <f aca="false">(U18)/($R$11*$R$12)*1000</f>
        <v>1.05595667870036</v>
      </c>
      <c r="Y18" s="37" t="str">
        <f aca="false">IF(W18&gt;X18*5,"Hit","")</f>
        <v/>
      </c>
    </row>
    <row r="19" customFormat="false" ht="15" hidden="false" customHeight="true" outlineLevel="0" collapsed="false">
      <c r="A19" s="9" t="s">
        <v>119</v>
      </c>
      <c r="B19" s="39" t="s">
        <v>120</v>
      </c>
      <c r="C19" s="40" t="s">
        <v>121</v>
      </c>
      <c r="D19" s="40" t="s">
        <v>122</v>
      </c>
      <c r="E19" s="40" t="s">
        <v>123</v>
      </c>
      <c r="F19" s="40" t="s">
        <v>124</v>
      </c>
      <c r="G19" s="40" t="s">
        <v>125</v>
      </c>
      <c r="H19" s="40" t="s">
        <v>126</v>
      </c>
      <c r="I19" s="40" t="s">
        <v>127</v>
      </c>
      <c r="J19" s="40" t="s">
        <v>128</v>
      </c>
      <c r="K19" s="40" t="s">
        <v>129</v>
      </c>
      <c r="L19" s="40" t="s">
        <v>130</v>
      </c>
      <c r="M19" s="41" t="s">
        <v>131</v>
      </c>
      <c r="N19" s="1"/>
      <c r="O19" s="38" t="str">
        <f aca="false">B15</f>
        <v>C003–A012</v>
      </c>
      <c r="P19" s="19"/>
      <c r="Q19" s="35" t="n">
        <f aca="false">B39</f>
        <v>-3.08658509454957</v>
      </c>
      <c r="R19" s="35" t="n">
        <f aca="false">B39/B26</f>
        <v>-13.7438495903885</v>
      </c>
      <c r="S19" s="35"/>
      <c r="T19" s="35" t="n">
        <v>0.15</v>
      </c>
      <c r="U19" s="35" t="n">
        <v>3.18</v>
      </c>
      <c r="V19" s="35"/>
      <c r="W19" s="36" t="n">
        <f aca="false">-(R19-T19)/($R$11*$R$12)*1000</f>
        <v>3.13489386064722</v>
      </c>
      <c r="X19" s="36" t="n">
        <f aca="false">(U19)/($R$11*$R$12)*1000</f>
        <v>0.717509025270758</v>
      </c>
      <c r="Y19" s="37" t="str">
        <f aca="false">IF(W19&gt;X19*5,"Hit","")</f>
        <v/>
      </c>
    </row>
    <row r="20" customFormat="false" ht="15" hidden="false" customHeight="true" outlineLevel="0" collapsed="false">
      <c r="N20" s="1"/>
      <c r="O20" s="38" t="str">
        <f aca="false">B16</f>
        <v>C003–A013</v>
      </c>
      <c r="P20" s="19"/>
      <c r="Q20" s="35" t="n">
        <f aca="false">B40</f>
        <v>-2.30420467185763</v>
      </c>
      <c r="R20" s="35" t="n">
        <f aca="false">B40/B27</f>
        <v>-10.8615440911358</v>
      </c>
      <c r="S20" s="35"/>
      <c r="T20" s="35" t="n">
        <v>-3.97</v>
      </c>
      <c r="U20" s="35" t="n">
        <v>5.3</v>
      </c>
      <c r="V20" s="35"/>
      <c r="W20" s="36" t="n">
        <f aca="false">-(R20-T20)/($R$11*$R$12)*1000</f>
        <v>1.55495128410104</v>
      </c>
      <c r="X20" s="36" t="n">
        <f aca="false">(U20)/($R$11*$R$12)*1000</f>
        <v>1.19584837545126</v>
      </c>
      <c r="Y20" s="37" t="str">
        <f aca="false">IF(W20&gt;X20*5,"Hit","")</f>
        <v/>
      </c>
    </row>
    <row r="21" customFormat="false" ht="15" hidden="false" customHeight="true" outlineLevel="0" collapsed="false">
      <c r="A21" s="3" t="s">
        <v>132</v>
      </c>
      <c r="E21" s="42" t="s">
        <v>133</v>
      </c>
      <c r="N21" s="1"/>
      <c r="O21" s="38" t="str">
        <f aca="false">B17</f>
        <v>C003–A014</v>
      </c>
      <c r="P21" s="19"/>
      <c r="Q21" s="35" t="n">
        <f aca="false">B41</f>
        <v>-2.58567296996663</v>
      </c>
      <c r="R21" s="35" t="n">
        <f aca="false">B41/B28</f>
        <v>-11.8214546820882</v>
      </c>
      <c r="S21" s="35"/>
      <c r="T21" s="35" t="n">
        <v>-3.37</v>
      </c>
      <c r="U21" s="35" t="n">
        <v>2.42</v>
      </c>
      <c r="V21" s="35"/>
      <c r="W21" s="36" t="n">
        <f aca="false">-(R21-T21)/($R$11*$R$12)*1000</f>
        <v>1.90691667014626</v>
      </c>
      <c r="X21" s="36" t="n">
        <f aca="false">(U21)/($R$11*$R$12)*1000</f>
        <v>0.546028880866426</v>
      </c>
      <c r="Y21" s="37" t="str">
        <f aca="false">IF(W21&gt;X21*5,"Hit","")</f>
        <v/>
      </c>
    </row>
    <row r="22" customFormat="false" ht="15" hidden="false" customHeight="true" outlineLevel="0" collapsed="false">
      <c r="B22" s="9" t="n">
        <v>1</v>
      </c>
      <c r="C22" s="9" t="n">
        <v>2</v>
      </c>
      <c r="D22" s="9" t="n">
        <v>3</v>
      </c>
      <c r="E22" s="9" t="n">
        <v>4</v>
      </c>
      <c r="F22" s="9" t="n">
        <v>5</v>
      </c>
      <c r="G22" s="9" t="n">
        <v>6</v>
      </c>
      <c r="H22" s="9" t="n">
        <v>7</v>
      </c>
      <c r="I22" s="9" t="n">
        <v>8</v>
      </c>
      <c r="J22" s="9" t="n">
        <v>9</v>
      </c>
      <c r="K22" s="9" t="n">
        <v>10</v>
      </c>
      <c r="L22" s="9" t="n">
        <v>11</v>
      </c>
      <c r="M22" s="9" t="n">
        <v>12</v>
      </c>
      <c r="N22" s="1"/>
      <c r="O22" s="38" t="str">
        <f aca="false">B18</f>
        <v>C003–A019</v>
      </c>
      <c r="P22" s="19"/>
      <c r="Q22" s="35" t="n">
        <f aca="false">B42</f>
        <v>-2.56894327030032</v>
      </c>
      <c r="R22" s="35" t="n">
        <f aca="false">B42/B29</f>
        <v>-11.5899189785497</v>
      </c>
      <c r="S22" s="35"/>
      <c r="T22" s="35" t="n">
        <v>-2.32</v>
      </c>
      <c r="U22" s="35" t="n">
        <v>1.53</v>
      </c>
      <c r="V22" s="35"/>
      <c r="W22" s="36" t="n">
        <f aca="false">-(R22-T22)/($R$11*$R$12)*1000</f>
        <v>2.09158821718178</v>
      </c>
      <c r="X22" s="36" t="n">
        <f aca="false">(U22)/($R$11*$R$12)*1000</f>
        <v>0.345216606498195</v>
      </c>
      <c r="Y22" s="37" t="str">
        <f aca="false">IF(W22&gt;X22*5,"Hit","")</f>
        <v>Hit</v>
      </c>
    </row>
    <row r="23" customFormat="false" ht="15" hidden="false" customHeight="true" outlineLevel="0" collapsed="false">
      <c r="A23" s="9" t="s">
        <v>16</v>
      </c>
      <c r="B23" s="43" t="n">
        <v>0.236283833211412</v>
      </c>
      <c r="C23" s="44" t="n">
        <v>0.235552304316021</v>
      </c>
      <c r="D23" s="44" t="n">
        <v>0.222384784198976</v>
      </c>
      <c r="E23" s="44" t="n">
        <v>0.252377468910022</v>
      </c>
      <c r="F23" s="44" t="n">
        <v>0.184345281638625</v>
      </c>
      <c r="G23" s="44" t="n">
        <v>0.231163130943672</v>
      </c>
      <c r="H23" s="44" t="n">
        <v>0.237015362106803</v>
      </c>
      <c r="I23" s="44" t="n">
        <v>0.230431602048281</v>
      </c>
      <c r="J23" s="44" t="n">
        <v>0.220921726408193</v>
      </c>
      <c r="K23" s="44" t="n">
        <v>0.242136064374543</v>
      </c>
      <c r="L23" s="44" t="n">
        <v>0.172640819312363</v>
      </c>
      <c r="M23" s="45" t="n">
        <v>0.231894659839064</v>
      </c>
      <c r="N23" s="1"/>
      <c r="O23" s="38" t="str">
        <f aca="false">B19</f>
        <v>C003–A022</v>
      </c>
      <c r="P23" s="46"/>
      <c r="Q23" s="35" t="n">
        <f aca="false">B43</f>
        <v>-2.51924360400446</v>
      </c>
      <c r="R23" s="35" t="n">
        <f aca="false">B43/B30</f>
        <v>-11.4033311479275</v>
      </c>
      <c r="S23" s="47"/>
      <c r="T23" s="35" t="n">
        <v>-4.88</v>
      </c>
      <c r="U23" s="35" t="n">
        <v>4.2</v>
      </c>
      <c r="V23" s="47"/>
      <c r="W23" s="36" t="n">
        <f aca="false">-(R23-T23)/($R$11*$R$12)*1000</f>
        <v>1.47187074637353</v>
      </c>
      <c r="X23" s="36" t="n">
        <f aca="false">(U23)/($R$11*$R$12)*1000</f>
        <v>0.947653429602888</v>
      </c>
      <c r="Y23" s="37" t="str">
        <f aca="false">IF(W23&gt;X23*5,"Hit","")</f>
        <v/>
      </c>
    </row>
    <row r="24" customFormat="false" ht="15" hidden="false" customHeight="true" outlineLevel="0" collapsed="false">
      <c r="A24" s="9" t="s">
        <v>30</v>
      </c>
      <c r="B24" s="48" t="n">
        <v>0.243599122165325</v>
      </c>
      <c r="C24" s="49" t="n">
        <v>0.237746891002195</v>
      </c>
      <c r="D24" s="49" t="n">
        <v>0.228968544257498</v>
      </c>
      <c r="E24" s="49" t="n">
        <v>0.245062179956108</v>
      </c>
      <c r="F24" s="49" t="n">
        <v>0.115581565471836</v>
      </c>
      <c r="G24" s="49" t="n">
        <v>0.244330651060717</v>
      </c>
      <c r="H24" s="49" t="n">
        <v>0.222384784198976</v>
      </c>
      <c r="I24" s="49" t="n">
        <v>0.228968544257498</v>
      </c>
      <c r="J24" s="49" t="n">
        <v>0.244330651060717</v>
      </c>
      <c r="K24" s="49" t="n">
        <v>0.239941477688369</v>
      </c>
      <c r="L24" s="49" t="n">
        <v>0.151426481346013</v>
      </c>
      <c r="M24" s="50" t="n">
        <v>0.237746891002195</v>
      </c>
      <c r="N24" s="1"/>
      <c r="O24" s="34" t="str">
        <f aca="false">C12</f>
        <v>C029–A004</v>
      </c>
      <c r="Q24" s="35" t="n">
        <f aca="false">C36</f>
        <v>-2.58260289210225</v>
      </c>
      <c r="R24" s="35" t="n">
        <f aca="false">C36/C23</f>
        <v>-10.9640315326204</v>
      </c>
      <c r="T24" s="35" t="n">
        <v>-6</v>
      </c>
      <c r="U24" s="35" t="n">
        <v>5.67</v>
      </c>
      <c r="W24" s="36" t="n">
        <f aca="false">-(R24-T24)/($R$11*$R$12)*1000</f>
        <v>1.12004321584396</v>
      </c>
      <c r="X24" s="36" t="n">
        <f aca="false">(U24)/($R$11*$R$12)*1000</f>
        <v>1.2793321299639</v>
      </c>
      <c r="Y24" s="37" t="str">
        <f aca="false">IF(W24&gt;X24*5,"Hit","")</f>
        <v/>
      </c>
    </row>
    <row r="25" customFormat="false" ht="15" hidden="false" customHeight="true" outlineLevel="0" collapsed="false">
      <c r="A25" s="9" t="s">
        <v>43</v>
      </c>
      <c r="B25" s="48" t="n">
        <v>0.238478419897586</v>
      </c>
      <c r="C25" s="49" t="n">
        <v>0.242136064374543</v>
      </c>
      <c r="D25" s="49" t="n">
        <v>0.226042428675933</v>
      </c>
      <c r="E25" s="49" t="n">
        <v>0.248719824433065</v>
      </c>
      <c r="F25" s="49" t="n">
        <v>0.142648134601317</v>
      </c>
      <c r="G25" s="49" t="n">
        <v>0.237746891002194</v>
      </c>
      <c r="H25" s="49" t="n">
        <v>0.228968544257498</v>
      </c>
      <c r="I25" s="49" t="n">
        <v>0.236283833211412</v>
      </c>
      <c r="J25" s="49" t="n">
        <v>0.228968544257498</v>
      </c>
      <c r="K25" s="49" t="n">
        <v>0.237746891002195</v>
      </c>
      <c r="L25" s="51" t="s">
        <v>134</v>
      </c>
      <c r="M25" s="51" t="s">
        <v>134</v>
      </c>
      <c r="N25" s="1"/>
      <c r="O25" s="34" t="str">
        <f aca="false">C13</f>
        <v>C029–A009</v>
      </c>
      <c r="Q25" s="35" t="n">
        <f aca="false">C37</f>
        <v>-2.23724137931031</v>
      </c>
      <c r="R25" s="35" t="n">
        <f aca="false">C37/C24</f>
        <v>-9.4101814323606</v>
      </c>
      <c r="T25" s="35" t="n">
        <v>-3.31</v>
      </c>
      <c r="U25" s="35" t="n">
        <v>3.33</v>
      </c>
      <c r="W25" s="36" t="n">
        <f aca="false">-(R25-T25)/($R$11*$R$12)*1000</f>
        <v>1.37639472751819</v>
      </c>
      <c r="X25" s="36" t="n">
        <f aca="false">(U25)/($R$11*$R$12)*1000</f>
        <v>0.751353790613718</v>
      </c>
      <c r="Y25" s="37" t="str">
        <f aca="false">IF(W25&gt;X25*5,"Hit","")</f>
        <v/>
      </c>
    </row>
    <row r="26" customFormat="false" ht="15" hidden="false" customHeight="true" outlineLevel="0" collapsed="false">
      <c r="A26" s="9" t="s">
        <v>60</v>
      </c>
      <c r="B26" s="48" t="n">
        <v>0.22457937088515</v>
      </c>
      <c r="C26" s="49" t="n">
        <v>0.231894659839064</v>
      </c>
      <c r="D26" s="49" t="n">
        <v>0.231894659839064</v>
      </c>
      <c r="E26" s="49" t="n">
        <v>0.239941477688369</v>
      </c>
      <c r="F26" s="49" t="n">
        <v>0.143379663496708</v>
      </c>
      <c r="G26" s="49" t="n">
        <v>0.226042428675933</v>
      </c>
      <c r="H26" s="49" t="n">
        <v>0.234820775420629</v>
      </c>
      <c r="I26" s="49" t="n">
        <v>0.222384784198976</v>
      </c>
      <c r="J26" s="49" t="n">
        <v>0.212143379663497</v>
      </c>
      <c r="K26" s="49" t="n">
        <v>0.20848573518654</v>
      </c>
      <c r="L26" s="51" t="s">
        <v>134</v>
      </c>
      <c r="M26" s="51" t="s">
        <v>134</v>
      </c>
      <c r="N26" s="1"/>
      <c r="O26" s="34" t="str">
        <f aca="false">C14</f>
        <v>C029–A010</v>
      </c>
      <c r="Q26" s="35" t="n">
        <f aca="false">C38</f>
        <v>-3.10064516129035</v>
      </c>
      <c r="R26" s="35" t="n">
        <f aca="false">C38/C25</f>
        <v>-12.8053834908879</v>
      </c>
      <c r="T26" s="35" t="n">
        <v>-7.78</v>
      </c>
      <c r="U26" s="35" t="n">
        <v>7.83</v>
      </c>
      <c r="W26" s="36" t="n">
        <f aca="false">-(R26-T26)/($R$11*$R$12)*1000</f>
        <v>1.13388616671659</v>
      </c>
      <c r="X26" s="36" t="n">
        <f aca="false">(U26)/($R$11*$R$12)*1000</f>
        <v>1.76669675090253</v>
      </c>
      <c r="Y26" s="37" t="str">
        <f aca="false">IF(W26&gt;X26*5,"Hit","")</f>
        <v/>
      </c>
    </row>
    <row r="27" customFormat="false" ht="15" hidden="false" customHeight="true" outlineLevel="0" collapsed="false">
      <c r="A27" s="9" t="s">
        <v>80</v>
      </c>
      <c r="B27" s="48" t="n">
        <v>0.212143379663497</v>
      </c>
      <c r="C27" s="49" t="n">
        <v>0.22457937088515</v>
      </c>
      <c r="D27" s="49" t="n">
        <v>0.226773957571324</v>
      </c>
      <c r="E27" s="49" t="n">
        <v>0.234089246525238</v>
      </c>
      <c r="F27" s="49" t="n">
        <v>0.13386978785662</v>
      </c>
      <c r="G27" s="49" t="n">
        <v>0.220921726408193</v>
      </c>
      <c r="H27" s="49" t="n">
        <v>0.228968544257498</v>
      </c>
      <c r="I27" s="49" t="n">
        <v>0.211411850768105</v>
      </c>
      <c r="J27" s="49" t="n">
        <v>0.211411850768105</v>
      </c>
      <c r="K27" s="49" t="n">
        <v>0.215069495245062</v>
      </c>
      <c r="L27" s="51" t="s">
        <v>134</v>
      </c>
      <c r="M27" s="51" t="s">
        <v>134</v>
      </c>
      <c r="N27" s="1"/>
      <c r="O27" s="34" t="str">
        <f aca="false">C15</f>
        <v>C029–A012</v>
      </c>
      <c r="Q27" s="35" t="n">
        <f aca="false">C39</f>
        <v>-2.94068965517244</v>
      </c>
      <c r="R27" s="35" t="n">
        <f aca="false">C39/C26</f>
        <v>-12.6811443489613</v>
      </c>
      <c r="T27" s="35" t="n">
        <v>-2.27</v>
      </c>
      <c r="U27" s="35" t="n">
        <v>5.68</v>
      </c>
      <c r="W27" s="36" t="n">
        <f aca="false">-(R27-T27)/($R$11*$R$12)*1000</f>
        <v>2.34908491628188</v>
      </c>
      <c r="X27" s="36" t="n">
        <f aca="false">(U27)/($R$11*$R$12)*1000</f>
        <v>1.28158844765343</v>
      </c>
      <c r="Y27" s="37" t="str">
        <f aca="false">IF(W27&gt;X27*5,"Hit","")</f>
        <v/>
      </c>
    </row>
    <row r="28" customFormat="false" ht="15" hidden="false" customHeight="true" outlineLevel="0" collapsed="false">
      <c r="A28" s="9" t="s">
        <v>93</v>
      </c>
      <c r="B28" s="48" t="n">
        <v>0.218727139722019</v>
      </c>
      <c r="C28" s="49" t="n">
        <v>0.237746891002195</v>
      </c>
      <c r="D28" s="49" t="n">
        <v>0.234820775420629</v>
      </c>
      <c r="E28" s="49" t="n">
        <v>0.242867593269934</v>
      </c>
      <c r="F28" s="49" t="n">
        <v>0.145574250182882</v>
      </c>
      <c r="G28" s="49" t="n">
        <v>0.226042428675933</v>
      </c>
      <c r="H28" s="49" t="n">
        <v>0.213606437454279</v>
      </c>
      <c r="I28" s="49" t="n">
        <v>0.218727139722019</v>
      </c>
      <c r="J28" s="49" t="n">
        <v>0.225310899780541</v>
      </c>
      <c r="K28" s="49" t="n">
        <v>0.231163130943672</v>
      </c>
      <c r="L28" s="49" t="n">
        <v>0.114118507681053</v>
      </c>
      <c r="M28" s="50" t="n">
        <v>0.214337966349671</v>
      </c>
      <c r="N28" s="1"/>
      <c r="O28" s="34" t="str">
        <f aca="false">C16</f>
        <v>C029–A013</v>
      </c>
      <c r="Q28" s="35" t="n">
        <f aca="false">C40</f>
        <v>-2.26927697441614</v>
      </c>
      <c r="R28" s="35" t="n">
        <f aca="false">C40/C27</f>
        <v>-10.1045655505761</v>
      </c>
      <c r="T28" s="35" t="n">
        <v>0.54</v>
      </c>
      <c r="U28" s="35" t="n">
        <v>1.66</v>
      </c>
      <c r="W28" s="36" t="n">
        <f aca="false">-(R28-T28)/($R$11*$R$12)*1000</f>
        <v>2.40175215491339</v>
      </c>
      <c r="X28" s="36" t="n">
        <f aca="false">(U28)/($R$11*$R$12)*1000</f>
        <v>0.374548736462094</v>
      </c>
      <c r="Y28" s="37" t="str">
        <f aca="false">IF(W28&gt;X28*5,"Hit","")</f>
        <v>Hit</v>
      </c>
    </row>
    <row r="29" customFormat="false" ht="15" hidden="false" customHeight="true" outlineLevel="0" collapsed="false">
      <c r="A29" s="9" t="s">
        <v>106</v>
      </c>
      <c r="B29" s="48" t="n">
        <v>0.221653255303584</v>
      </c>
      <c r="C29" s="49" t="n">
        <v>0.218727139722019</v>
      </c>
      <c r="D29" s="49" t="n">
        <v>0.220190197512802</v>
      </c>
      <c r="E29" s="49" t="n">
        <v>0.234820775420629</v>
      </c>
      <c r="F29" s="49" t="n">
        <v>0.143379663496708</v>
      </c>
      <c r="G29" s="49" t="n">
        <v>0.226773957571324</v>
      </c>
      <c r="H29" s="49" t="n">
        <v>0.21945866861741</v>
      </c>
      <c r="I29" s="49" t="n">
        <v>0.234820775420629</v>
      </c>
      <c r="J29" s="49" t="n">
        <v>0.212143379663497</v>
      </c>
      <c r="K29" s="49" t="n">
        <v>0.231894659839064</v>
      </c>
      <c r="L29" s="49" t="n">
        <v>0.188734455010973</v>
      </c>
      <c r="M29" s="50" t="n">
        <v>0.220921726408193</v>
      </c>
      <c r="N29" s="1"/>
      <c r="O29" s="34" t="str">
        <f aca="false">C17</f>
        <v>C029–A014</v>
      </c>
      <c r="P29" s="6"/>
      <c r="Q29" s="35" t="n">
        <f aca="false">C41</f>
        <v>-2.8359510567297</v>
      </c>
      <c r="R29" s="35" t="n">
        <f aca="false">C41/C28</f>
        <v>-11.9284464447677</v>
      </c>
      <c r="T29" s="35" t="n">
        <v>0.36</v>
      </c>
      <c r="U29" s="35" t="n">
        <v>3.75</v>
      </c>
      <c r="W29" s="36" t="n">
        <f aca="false">-(R29-T29)/($R$11*$R$12)*1000</f>
        <v>2.77266390901798</v>
      </c>
      <c r="X29" s="36" t="n">
        <f aca="false">(U29)/($R$11*$R$12)*1000</f>
        <v>0.846119133574007</v>
      </c>
      <c r="Y29" s="37" t="str">
        <f aca="false">IF(W29&gt;X29*5,"Hit","")</f>
        <v/>
      </c>
    </row>
    <row r="30" customFormat="false" ht="15" hidden="false" customHeight="true" outlineLevel="0" collapsed="false">
      <c r="A30" s="9" t="s">
        <v>119</v>
      </c>
      <c r="B30" s="52" t="n">
        <v>0.220921726408193</v>
      </c>
      <c r="C30" s="53" t="n">
        <v>0.200438917337235</v>
      </c>
      <c r="D30" s="53" t="n">
        <v>0.223847841989759</v>
      </c>
      <c r="E30" s="53" t="n">
        <v>0.225310899780541</v>
      </c>
      <c r="F30" s="53" t="n">
        <v>0.136064374542794</v>
      </c>
      <c r="G30" s="53" t="n">
        <v>0.221653255303585</v>
      </c>
      <c r="H30" s="53" t="n">
        <v>0.223116313094367</v>
      </c>
      <c r="I30" s="53" t="n">
        <v>0.220921726408193</v>
      </c>
      <c r="J30" s="53" t="n">
        <v>0.212874908558888</v>
      </c>
      <c r="K30" s="53" t="n">
        <v>0.217995610826628</v>
      </c>
      <c r="L30" s="53" t="n">
        <v>0.181419166057059</v>
      </c>
      <c r="M30" s="54" t="n">
        <v>0.212143379663497</v>
      </c>
      <c r="N30" s="1"/>
      <c r="O30" s="34" t="str">
        <f aca="false">C18</f>
        <v>C029–A019</v>
      </c>
      <c r="P30" s="55"/>
      <c r="Q30" s="35" t="n">
        <f aca="false">C42</f>
        <v>-3.02825361512803</v>
      </c>
      <c r="R30" s="35" t="n">
        <f aca="false">C42/C29</f>
        <v>-13.844891946087</v>
      </c>
      <c r="S30" s="55"/>
      <c r="T30" s="35" t="n">
        <v>-0.45</v>
      </c>
      <c r="U30" s="35" t="n">
        <v>0.71</v>
      </c>
      <c r="V30" s="55"/>
      <c r="W30" s="36" t="n">
        <f aca="false">-(R30-T30)/($R$11*$R$12)*1000</f>
        <v>3.02231316473083</v>
      </c>
      <c r="X30" s="36" t="n">
        <f aca="false">(U30)/($R$11*$R$12)*1000</f>
        <v>0.160198555956679</v>
      </c>
      <c r="Y30" s="37" t="str">
        <f aca="false">IF(W30&gt;X30*5,"Hit","")</f>
        <v>Hit</v>
      </c>
    </row>
    <row r="31" customFormat="false" ht="15" hidden="false" customHeight="true" outlineLevel="0" collapsed="false">
      <c r="N31" s="1"/>
      <c r="O31" s="34" t="str">
        <f aca="false">C19</f>
        <v>C029–A022</v>
      </c>
      <c r="P31" s="46"/>
      <c r="Q31" s="35" t="n">
        <f aca="false">C43</f>
        <v>-2.31523915461629</v>
      </c>
      <c r="R31" s="35" t="n">
        <f aca="false">C43/C30</f>
        <v>-11.5508464392718</v>
      </c>
      <c r="S31" s="56"/>
      <c r="T31" s="35" t="n">
        <v>-0.87</v>
      </c>
      <c r="U31" s="35" t="n">
        <v>3.66</v>
      </c>
      <c r="V31" s="56"/>
      <c r="W31" s="36" t="n">
        <f aca="false">-(R31-T31)/($R$11*$R$12)*1000</f>
        <v>2.40993827600897</v>
      </c>
      <c r="X31" s="36" t="n">
        <f aca="false">(U31)/($R$11*$R$12)*1000</f>
        <v>0.825812274368231</v>
      </c>
      <c r="Y31" s="37" t="str">
        <f aca="false">IF(W31&gt;X31*5,"Hit","")</f>
        <v/>
      </c>
    </row>
    <row r="32" customFormat="false" ht="15" hidden="false" customHeight="true" outlineLevel="0" collapsed="false">
      <c r="B32" s="51" t="s">
        <v>134</v>
      </c>
      <c r="C32" s="57" t="s">
        <v>135</v>
      </c>
      <c r="N32" s="1"/>
      <c r="O32" s="34" t="str">
        <f aca="false">D12</f>
        <v>C046–A004</v>
      </c>
      <c r="P32" s="19"/>
      <c r="Q32" s="35" t="n">
        <f aca="false">D36</f>
        <v>-2.34883203559514</v>
      </c>
      <c r="R32" s="35" t="n">
        <f aca="false">D36/D23</f>
        <v>-10.5620177390084</v>
      </c>
      <c r="S32" s="35"/>
      <c r="T32" s="35" t="n">
        <v>-2.99</v>
      </c>
      <c r="U32" s="35" t="n">
        <v>6</v>
      </c>
      <c r="V32" s="35"/>
      <c r="W32" s="36" t="n">
        <f aca="false">-(R32-T32)/($R$11*$R$12)*1000</f>
        <v>1.70848775699649</v>
      </c>
      <c r="X32" s="36" t="n">
        <f aca="false">(U32)/($R$11*$R$12)*1000</f>
        <v>1.35379061371841</v>
      </c>
      <c r="Y32" s="37" t="str">
        <f aca="false">IF(W32&gt;X32*5,"Hit","")</f>
        <v/>
      </c>
    </row>
    <row r="33" customFormat="false" ht="15" hidden="false" customHeight="true" outlineLevel="0" collapsed="false">
      <c r="N33" s="1"/>
      <c r="O33" s="34" t="str">
        <f aca="false">D13</f>
        <v>C046–A009</v>
      </c>
      <c r="Q33" s="35" t="n">
        <f aca="false">D37</f>
        <v>-1.87826473859844</v>
      </c>
      <c r="R33" s="35" t="n">
        <f aca="false">D37/D24</f>
        <v>-8.20315622256891</v>
      </c>
      <c r="T33" s="35" t="n">
        <v>0.08</v>
      </c>
      <c r="U33" s="35" t="n">
        <v>2.26</v>
      </c>
      <c r="W33" s="36" t="n">
        <f aca="false">-(R33-T33)/($R$11*$R$12)*1000</f>
        <v>1.86894319101284</v>
      </c>
      <c r="X33" s="36" t="n">
        <f aca="false">(U33)/($R$11*$R$12)*1000</f>
        <v>0.509927797833935</v>
      </c>
      <c r="Y33" s="37" t="str">
        <f aca="false">IF(W33&gt;X33*5,"Hit","")</f>
        <v/>
      </c>
    </row>
    <row r="34" customFormat="false" ht="15" hidden="false" customHeight="true" outlineLevel="0" collapsed="false">
      <c r="A34" s="3" t="s">
        <v>136</v>
      </c>
      <c r="E34" s="42" t="s">
        <v>137</v>
      </c>
      <c r="N34" s="1"/>
      <c r="O34" s="34" t="str">
        <f aca="false">D14</f>
        <v>C046–A010</v>
      </c>
      <c r="Q34" s="35" t="n">
        <f aca="false">D38</f>
        <v>-2.70571746384852</v>
      </c>
      <c r="R34" s="35" t="n">
        <f aca="false">D38/D25</f>
        <v>-11.9699539581907</v>
      </c>
      <c r="T34" s="35" t="n">
        <v>-6.24</v>
      </c>
      <c r="U34" s="35" t="n">
        <v>2.35</v>
      </c>
      <c r="W34" s="36" t="n">
        <f aca="false">-(R34-T34)/($R$11*$R$12)*1000</f>
        <v>1.2928596476062</v>
      </c>
      <c r="X34" s="36" t="n">
        <f aca="false">(U34)/($R$11*$R$12)*1000</f>
        <v>0.530234657039711</v>
      </c>
      <c r="Y34" s="37" t="str">
        <f aca="false">IF(W34&gt;X34*5,"Hit","")</f>
        <v/>
      </c>
    </row>
    <row r="35" customFormat="false" ht="15" hidden="false" customHeight="true" outlineLevel="0" collapsed="false">
      <c r="B35" s="9" t="n">
        <v>1</v>
      </c>
      <c r="C35" s="9" t="n">
        <v>2</v>
      </c>
      <c r="D35" s="9" t="n">
        <v>3</v>
      </c>
      <c r="E35" s="9" t="n">
        <v>4</v>
      </c>
      <c r="F35" s="9" t="n">
        <v>5</v>
      </c>
      <c r="G35" s="9" t="n">
        <v>6</v>
      </c>
      <c r="H35" s="9" t="n">
        <v>7</v>
      </c>
      <c r="I35" s="9" t="n">
        <v>8</v>
      </c>
      <c r="J35" s="9" t="n">
        <v>9</v>
      </c>
      <c r="K35" s="9" t="n">
        <v>10</v>
      </c>
      <c r="L35" s="9" t="n">
        <v>11</v>
      </c>
      <c r="M35" s="9" t="n">
        <v>12</v>
      </c>
      <c r="N35" s="1"/>
      <c r="O35" s="34" t="str">
        <f aca="false">D15</f>
        <v>C046–A012</v>
      </c>
      <c r="Q35" s="35" t="n">
        <f aca="false">D39</f>
        <v>-2.51061179087873</v>
      </c>
      <c r="R35" s="35" t="n">
        <f aca="false">D39/D26</f>
        <v>-10.8265183537263</v>
      </c>
      <c r="T35" s="35" t="n">
        <v>-4.78</v>
      </c>
      <c r="U35" s="35" t="n">
        <v>3.14</v>
      </c>
      <c r="W35" s="36" t="n">
        <f aca="false">-(R35-T35)/($R$11*$R$12)*1000</f>
        <v>1.36428663215845</v>
      </c>
      <c r="X35" s="36" t="n">
        <f aca="false">(U35)/($R$11*$R$12)*1000</f>
        <v>0.708483754512636</v>
      </c>
      <c r="Y35" s="37" t="str">
        <f aca="false">IF(W35&gt;X35*5,"Hit","")</f>
        <v/>
      </c>
    </row>
    <row r="36" customFormat="false" ht="15" hidden="false" customHeight="true" outlineLevel="0" collapsed="false">
      <c r="A36" s="9" t="s">
        <v>16</v>
      </c>
      <c r="B36" s="58" t="n">
        <v>-2.42674082313681</v>
      </c>
      <c r="C36" s="59" t="n">
        <v>-2.58260289210225</v>
      </c>
      <c r="D36" s="59" t="n">
        <v>-2.34883203559514</v>
      </c>
      <c r="E36" s="59" t="n">
        <v>-2.63675194660744</v>
      </c>
      <c r="F36" s="59" t="n">
        <v>-4.35256952169079</v>
      </c>
      <c r="G36" s="59" t="n">
        <v>-1.74197997775313</v>
      </c>
      <c r="H36" s="59" t="n">
        <v>-2.28867630700782</v>
      </c>
      <c r="I36" s="59" t="n">
        <v>-2.24716351501678</v>
      </c>
      <c r="J36" s="59" t="n">
        <v>-2.15092324805336</v>
      </c>
      <c r="K36" s="59" t="n">
        <v>-2.04787541713027</v>
      </c>
      <c r="L36" s="59" t="n">
        <v>-4.96565072302549</v>
      </c>
      <c r="M36" s="60" t="n">
        <v>-1.58033370411569</v>
      </c>
      <c r="N36" s="1"/>
      <c r="O36" s="34" t="str">
        <f aca="false">D16</f>
        <v>C046–A013</v>
      </c>
      <c r="Q36" s="35" t="n">
        <f aca="false">D40</f>
        <v>-2.13374860956606</v>
      </c>
      <c r="R36" s="35" t="n">
        <f aca="false">D40/D27</f>
        <v>-9.40914306218322</v>
      </c>
      <c r="T36" s="35" t="n">
        <v>-3.55</v>
      </c>
      <c r="U36" s="35" t="n">
        <v>2.24</v>
      </c>
      <c r="W36" s="36" t="n">
        <f aca="false">-(R36-T36)/($R$11*$R$12)*1000</f>
        <v>1.3220088136695</v>
      </c>
      <c r="X36" s="36" t="n">
        <f aca="false">(U36)/($R$11*$R$12)*1000</f>
        <v>0.505415162454874</v>
      </c>
      <c r="Y36" s="37" t="str">
        <f aca="false">IF(W36&gt;X36*5,"Hit","")</f>
        <v/>
      </c>
    </row>
    <row r="37" customFormat="false" ht="15" hidden="false" customHeight="true" outlineLevel="0" collapsed="false">
      <c r="A37" s="9" t="s">
        <v>30</v>
      </c>
      <c r="B37" s="61" t="n">
        <v>-2.14803114571739</v>
      </c>
      <c r="C37" s="62" t="n">
        <v>-2.23724137931031</v>
      </c>
      <c r="D37" s="62" t="n">
        <v>-1.87826473859844</v>
      </c>
      <c r="E37" s="62" t="n">
        <v>-2.12080088987757</v>
      </c>
      <c r="F37" s="62" t="n">
        <v>-3.00587319243607</v>
      </c>
      <c r="G37" s="62" t="n">
        <v>-2.01726362625143</v>
      </c>
      <c r="H37" s="62" t="n">
        <v>-2.37494994438277</v>
      </c>
      <c r="I37" s="62" t="n">
        <v>-2.34015572858732</v>
      </c>
      <c r="J37" s="62" t="n">
        <v>-2.03737486095677</v>
      </c>
      <c r="K37" s="62" t="n">
        <v>-1.82834260289213</v>
      </c>
      <c r="L37" s="62" t="n">
        <v>-6.28102335928809</v>
      </c>
      <c r="M37" s="63" t="n">
        <v>-1.65944382647374</v>
      </c>
      <c r="N37" s="1"/>
      <c r="O37" s="34" t="str">
        <f aca="false">D17</f>
        <v>C046–A014</v>
      </c>
      <c r="Q37" s="35" t="n">
        <f aca="false">D41</f>
        <v>-2.4911679644049</v>
      </c>
      <c r="R37" s="35" t="n">
        <f aca="false">D41/D28</f>
        <v>-10.6088056303474</v>
      </c>
      <c r="T37" s="35" t="n">
        <v>-1.18</v>
      </c>
      <c r="U37" s="35" t="n">
        <v>2.52</v>
      </c>
      <c r="W37" s="36" t="n">
        <f aca="false">-(R37-T37)/($R$11*$R$12)*1000</f>
        <v>2.12743809348993</v>
      </c>
      <c r="X37" s="36" t="n">
        <f aca="false">(U37)/($R$11*$R$12)*1000</f>
        <v>0.568592057761733</v>
      </c>
      <c r="Y37" s="37" t="str">
        <f aca="false">IF(W37&gt;X37*5,"Hit","")</f>
        <v/>
      </c>
    </row>
    <row r="38" customFormat="false" ht="15" hidden="false" customHeight="true" outlineLevel="0" collapsed="false">
      <c r="A38" s="9" t="s">
        <v>43</v>
      </c>
      <c r="B38" s="61" t="n">
        <v>-3.07345939933258</v>
      </c>
      <c r="C38" s="62" t="n">
        <v>-3.10064516129035</v>
      </c>
      <c r="D38" s="62" t="n">
        <v>-2.70571746384852</v>
      </c>
      <c r="E38" s="62" t="n">
        <v>-2.5205339265852</v>
      </c>
      <c r="F38" s="62" t="n">
        <v>-4.72542825361536</v>
      </c>
      <c r="G38" s="62" t="n">
        <v>-2.04298109010011</v>
      </c>
      <c r="H38" s="62" t="n">
        <v>-4.31893214682967</v>
      </c>
      <c r="I38" s="62" t="n">
        <v>-4.05388209121239</v>
      </c>
      <c r="J38" s="62" t="n">
        <v>-3.8007119021135</v>
      </c>
      <c r="K38" s="62" t="n">
        <v>-2.92778642936606</v>
      </c>
      <c r="L38" s="51" t="s">
        <v>134</v>
      </c>
      <c r="M38" s="51" t="s">
        <v>134</v>
      </c>
      <c r="N38" s="1"/>
      <c r="O38" s="34" t="str">
        <f aca="false">D18</f>
        <v>C046–A019</v>
      </c>
      <c r="Q38" s="35" t="n">
        <f aca="false">D42</f>
        <v>-2.37904338153508</v>
      </c>
      <c r="R38" s="35" t="n">
        <f aca="false">D42/D29</f>
        <v>-10.8044926995298</v>
      </c>
      <c r="T38" s="35" t="n">
        <v>-12.42</v>
      </c>
      <c r="U38" s="35" t="n">
        <v>8.78</v>
      </c>
      <c r="W38" s="36" t="n">
        <f aca="false">-(R38-T38)/($R$11*$R$12)*1000</f>
        <v>-0.364509769961697</v>
      </c>
      <c r="X38" s="36" t="n">
        <f aca="false">(U38)/($R$11*$R$12)*1000</f>
        <v>1.98104693140794</v>
      </c>
      <c r="Y38" s="37" t="str">
        <f aca="false">IF(W38&gt;X38*5,"Hit","")</f>
        <v/>
      </c>
    </row>
    <row r="39" customFormat="false" ht="15" hidden="false" customHeight="true" outlineLevel="0" collapsed="false">
      <c r="A39" s="9" t="s">
        <v>60</v>
      </c>
      <c r="B39" s="61" t="n">
        <v>-3.08658509454957</v>
      </c>
      <c r="C39" s="62" t="n">
        <v>-2.94068965517244</v>
      </c>
      <c r="D39" s="62" t="n">
        <v>-2.51061179087873</v>
      </c>
      <c r="E39" s="62" t="n">
        <v>-1.98393770856507</v>
      </c>
      <c r="F39" s="62" t="n">
        <v>-4.48547274749739</v>
      </c>
      <c r="G39" s="62" t="n">
        <v>-1.68809788654054</v>
      </c>
      <c r="H39" s="62" t="n">
        <v>-6.18051167964412</v>
      </c>
      <c r="I39" s="62" t="n">
        <v>-5.91719688542826</v>
      </c>
      <c r="J39" s="62" t="n">
        <v>-5.99061179087867</v>
      </c>
      <c r="K39" s="62" t="n">
        <v>-4.28360400444945</v>
      </c>
      <c r="L39" s="51" t="s">
        <v>134</v>
      </c>
      <c r="M39" s="51" t="s">
        <v>134</v>
      </c>
      <c r="N39" s="1"/>
      <c r="O39" s="34" t="str">
        <f aca="false">D19</f>
        <v>C046–A022</v>
      </c>
      <c r="Q39" s="35" t="n">
        <f aca="false">D43</f>
        <v>-2.33334816462743</v>
      </c>
      <c r="R39" s="35" t="n">
        <f aca="false">D43/D30</f>
        <v>-10.4238135328291</v>
      </c>
      <c r="T39" s="35" t="n">
        <v>-3.18</v>
      </c>
      <c r="U39" s="35" t="n">
        <v>2.04</v>
      </c>
      <c r="W39" s="36" t="n">
        <f aca="false">-(R39-T39)/($R$11*$R$12)*1000</f>
        <v>1.6344344613784</v>
      </c>
      <c r="X39" s="36" t="n">
        <f aca="false">(U39)/($R$11*$R$12)*1000</f>
        <v>0.46028880866426</v>
      </c>
      <c r="Y39" s="37" t="str">
        <f aca="false">IF(W39&gt;X39*5,"Hit","")</f>
        <v/>
      </c>
    </row>
    <row r="40" customFormat="false" ht="15" hidden="false" customHeight="true" outlineLevel="0" collapsed="false">
      <c r="A40" s="9" t="s">
        <v>80</v>
      </c>
      <c r="B40" s="61" t="n">
        <v>-2.30420467185763</v>
      </c>
      <c r="C40" s="62" t="n">
        <v>-2.26927697441614</v>
      </c>
      <c r="D40" s="62" t="n">
        <v>-2.13374860956606</v>
      </c>
      <c r="E40" s="62" t="n">
        <v>-1.94696329254729</v>
      </c>
      <c r="F40" s="62" t="n">
        <v>-5.77579532814223</v>
      </c>
      <c r="G40" s="62" t="n">
        <v>-6.5779755283647</v>
      </c>
      <c r="H40" s="62" t="n">
        <v>-3.89739710789765</v>
      </c>
      <c r="I40" s="62" t="n">
        <v>-3.97370411568409</v>
      </c>
      <c r="J40" s="62" t="n">
        <v>-4.36026696329247</v>
      </c>
      <c r="K40" s="62" t="n">
        <v>-2.39888765294776</v>
      </c>
      <c r="L40" s="51" t="s">
        <v>134</v>
      </c>
      <c r="M40" s="51" t="s">
        <v>134</v>
      </c>
      <c r="N40" s="1"/>
      <c r="O40" s="34" t="str">
        <f aca="false">E12</f>
        <v>C054–A004</v>
      </c>
      <c r="Q40" s="35" t="n">
        <f aca="false">E36</f>
        <v>-2.63675194660744</v>
      </c>
      <c r="R40" s="35" t="n">
        <f aca="false">E36/E23</f>
        <v>-10.4476519159779</v>
      </c>
      <c r="T40" s="35" t="n">
        <v>-2.24</v>
      </c>
      <c r="U40" s="35" t="n">
        <v>3.76</v>
      </c>
      <c r="W40" s="36" t="n">
        <f aca="false">-(R40-T40)/($R$11*$R$12)*1000</f>
        <v>1.85190702075313</v>
      </c>
      <c r="X40" s="36" t="n">
        <f aca="false">(U40)/($R$11*$R$12)*1000</f>
        <v>0.848375451263538</v>
      </c>
      <c r="Y40" s="37" t="str">
        <f aca="false">IF(W40&gt;X40*5,"Hit","")</f>
        <v/>
      </c>
    </row>
    <row r="41" customFormat="false" ht="15" hidden="false" customHeight="true" outlineLevel="0" collapsed="false">
      <c r="A41" s="9" t="s">
        <v>93</v>
      </c>
      <c r="B41" s="61" t="n">
        <v>-2.58567296996663</v>
      </c>
      <c r="C41" s="62" t="n">
        <v>-2.8359510567297</v>
      </c>
      <c r="D41" s="62" t="n">
        <v>-2.4911679644049</v>
      </c>
      <c r="E41" s="62" t="n">
        <v>-2.03675194660731</v>
      </c>
      <c r="F41" s="62" t="n">
        <v>-5.96560622914371</v>
      </c>
      <c r="G41" s="62" t="n">
        <v>-1.62117908787538</v>
      </c>
      <c r="H41" s="62" t="n">
        <v>-1.9750834260289</v>
      </c>
      <c r="I41" s="62" t="n">
        <v>-2.0773303670744</v>
      </c>
      <c r="J41" s="62" t="n">
        <v>-1.53543937708562</v>
      </c>
      <c r="K41" s="62" t="n">
        <v>-1.27639599555047</v>
      </c>
      <c r="L41" s="62" t="n">
        <v>-3.39034482758628</v>
      </c>
      <c r="M41" s="63" t="n">
        <v>-0.614994438264636</v>
      </c>
      <c r="N41" s="1"/>
      <c r="O41" s="34" t="str">
        <f aca="false">E13</f>
        <v>C054–A009</v>
      </c>
      <c r="Q41" s="35" t="n">
        <f aca="false">E37</f>
        <v>-2.12080088987757</v>
      </c>
      <c r="R41" s="35" t="n">
        <f aca="false">E37/E24</f>
        <v>-8.6541337804855</v>
      </c>
      <c r="T41" s="35" t="n">
        <v>-4.7</v>
      </c>
      <c r="U41" s="35" t="n">
        <v>4.18</v>
      </c>
      <c r="W41" s="36" t="n">
        <f aca="false">-(R41-T41)/($R$11*$R$12)*1000</f>
        <v>0.892178199568028</v>
      </c>
      <c r="X41" s="36" t="n">
        <f aca="false">(U41)/($R$11*$R$12)*1000</f>
        <v>0.943140794223827</v>
      </c>
      <c r="Y41" s="37" t="str">
        <f aca="false">IF(W41&gt;X41*5,"Hit","")</f>
        <v/>
      </c>
    </row>
    <row r="42" customFormat="false" ht="15" hidden="false" customHeight="true" outlineLevel="0" collapsed="false">
      <c r="A42" s="9" t="s">
        <v>106</v>
      </c>
      <c r="B42" s="61" t="n">
        <v>-2.56894327030032</v>
      </c>
      <c r="C42" s="62" t="n">
        <v>-3.02825361512803</v>
      </c>
      <c r="D42" s="62" t="n">
        <v>-2.37904338153508</v>
      </c>
      <c r="E42" s="62" t="n">
        <v>-2.08124582869852</v>
      </c>
      <c r="F42" s="62" t="n">
        <v>-6.21437152391526</v>
      </c>
      <c r="G42" s="62" t="n">
        <v>-2.1471857619578</v>
      </c>
      <c r="H42" s="62" t="n">
        <v>-2.03221357063394</v>
      </c>
      <c r="I42" s="62" t="n">
        <v>-2.20111234705222</v>
      </c>
      <c r="J42" s="62" t="n">
        <v>-1.7507007786429</v>
      </c>
      <c r="K42" s="62" t="n">
        <v>-1.58509454949961</v>
      </c>
      <c r="L42" s="62" t="n">
        <v>-4.56818687430492</v>
      </c>
      <c r="M42" s="64" t="n">
        <v>-1.44360400444954</v>
      </c>
      <c r="N42" s="1"/>
      <c r="O42" s="34" t="str">
        <f aca="false">E14</f>
        <v>C054–A010</v>
      </c>
      <c r="Q42" s="35" t="n">
        <f aca="false">E38</f>
        <v>-2.5205339265852</v>
      </c>
      <c r="R42" s="35" t="n">
        <f aca="false">E38/E25</f>
        <v>-10.1340290518882</v>
      </c>
      <c r="T42" s="35" t="n">
        <v>-2.08</v>
      </c>
      <c r="U42" s="35" t="n">
        <v>2.08</v>
      </c>
      <c r="W42" s="36" t="n">
        <f aca="false">-(R42-T42)/($R$11*$R$12)*1000</f>
        <v>1.81724482217693</v>
      </c>
      <c r="X42" s="36" t="n">
        <f aca="false">(U42)/($R$11*$R$12)*1000</f>
        <v>0.469314079422383</v>
      </c>
      <c r="Y42" s="37" t="str">
        <f aca="false">IF(W42&gt;X42*5,"Hit","")</f>
        <v/>
      </c>
    </row>
    <row r="43" customFormat="false" ht="15" hidden="false" customHeight="true" outlineLevel="0" collapsed="false">
      <c r="A43" s="9" t="s">
        <v>119</v>
      </c>
      <c r="B43" s="65" t="n">
        <v>-2.51924360400446</v>
      </c>
      <c r="C43" s="66" t="n">
        <v>-2.31523915461629</v>
      </c>
      <c r="D43" s="66" t="n">
        <v>-2.33334816462743</v>
      </c>
      <c r="E43" s="66" t="n">
        <v>-2.31461624026699</v>
      </c>
      <c r="F43" s="66" t="n">
        <v>-3.77517241379307</v>
      </c>
      <c r="G43" s="66" t="n">
        <v>-1.88676307007787</v>
      </c>
      <c r="H43" s="66" t="n">
        <v>-1.77659621801992</v>
      </c>
      <c r="I43" s="66" t="n">
        <v>-1.76293659621799</v>
      </c>
      <c r="J43" s="66" t="n">
        <v>-1.82727474972188</v>
      </c>
      <c r="K43" s="66" t="n">
        <v>-1.50749721913237</v>
      </c>
      <c r="L43" s="66" t="n">
        <v>-3.59065628476072</v>
      </c>
      <c r="M43" s="67" t="n">
        <v>-1.47385984427141</v>
      </c>
      <c r="N43" s="1"/>
      <c r="O43" s="34" t="str">
        <f aca="false">E15</f>
        <v>C054–A012</v>
      </c>
      <c r="Q43" s="35" t="n">
        <f aca="false">E39</f>
        <v>-1.98393770856507</v>
      </c>
      <c r="R43" s="35" t="n">
        <f aca="false">E39/E26</f>
        <v>-8.26842331587942</v>
      </c>
      <c r="T43" s="35" t="n">
        <v>-0.43</v>
      </c>
      <c r="U43" s="35" t="n">
        <v>1.42</v>
      </c>
      <c r="W43" s="36" t="n">
        <f aca="false">-(R43-T43)/($R$11*$R$12)*1000</f>
        <v>1.76859731856485</v>
      </c>
      <c r="X43" s="36" t="n">
        <f aca="false">(U43)/($R$11*$R$12)*1000</f>
        <v>0.320397111913357</v>
      </c>
      <c r="Y43" s="37" t="str">
        <f aca="false">IF(W43&gt;X43*5,"Hit","")</f>
        <v>Hit</v>
      </c>
    </row>
    <row r="44" customFormat="false" ht="15" hidden="false" customHeight="true" outlineLevel="0" collapsed="false">
      <c r="N44" s="1"/>
      <c r="O44" s="34" t="str">
        <f aca="false">E16</f>
        <v>C054–A013</v>
      </c>
      <c r="Q44" s="35" t="n">
        <f aca="false">E40</f>
        <v>-1.94696329254729</v>
      </c>
      <c r="R44" s="35" t="n">
        <f aca="false">E40/E27</f>
        <v>-8.31718381535047</v>
      </c>
      <c r="T44" s="35" t="n">
        <v>-4.97</v>
      </c>
      <c r="U44" s="35" t="n">
        <v>3.71</v>
      </c>
      <c r="W44" s="36" t="n">
        <f aca="false">-(R44-T44)/($R$11*$R$12)*1000</f>
        <v>0.755231005268608</v>
      </c>
      <c r="X44" s="36" t="n">
        <f aca="false">(U44)/($R$11*$R$12)*1000</f>
        <v>0.837093862815885</v>
      </c>
      <c r="Y44" s="37" t="str">
        <f aca="false">IF(W44&gt;X44*5,"Hit","")</f>
        <v/>
      </c>
    </row>
    <row r="45" customFormat="false" ht="15" hidden="false" customHeight="true" outlineLevel="0" collapsed="false">
      <c r="C45" s="68" t="s">
        <v>138</v>
      </c>
      <c r="G45" s="69"/>
      <c r="H45" s="70" t="s">
        <v>139</v>
      </c>
      <c r="N45" s="1"/>
      <c r="O45" s="34" t="str">
        <f aca="false">E17</f>
        <v>C054–A014</v>
      </c>
      <c r="Q45" s="35" t="n">
        <f aca="false">E41</f>
        <v>-2.03675194660731</v>
      </c>
      <c r="R45" s="35" t="n">
        <f aca="false">E41/E28</f>
        <v>-8.38626479220539</v>
      </c>
      <c r="T45" s="35" t="n">
        <v>-1.4</v>
      </c>
      <c r="U45" s="35" t="n">
        <v>1.6</v>
      </c>
      <c r="W45" s="36" t="n">
        <f aca="false">-(R45-T45)/($R$11*$R$12)*1000</f>
        <v>1.57632328343984</v>
      </c>
      <c r="X45" s="36" t="n">
        <f aca="false">(U45)/($R$11*$R$12)*1000</f>
        <v>0.36101083032491</v>
      </c>
      <c r="Y45" s="37" t="str">
        <f aca="false">IF(W45&gt;X45*5,"Hit","")</f>
        <v/>
      </c>
    </row>
    <row r="46" customFormat="false" ht="15" hidden="false" customHeight="true" outlineLevel="0" collapsed="false">
      <c r="B46" s="70"/>
      <c r="C46" s="71"/>
      <c r="J46" s="15"/>
      <c r="N46" s="1"/>
      <c r="O46" s="34" t="str">
        <f aca="false">E18</f>
        <v>C054–A019</v>
      </c>
      <c r="Q46" s="35" t="n">
        <f aca="false">E42</f>
        <v>-2.08124582869852</v>
      </c>
      <c r="R46" s="35" t="n">
        <f aca="false">E42/E29</f>
        <v>-8.86312475959775</v>
      </c>
      <c r="T46" s="35" t="n">
        <v>-7.33</v>
      </c>
      <c r="U46" s="35" t="n">
        <v>4.28</v>
      </c>
      <c r="W46" s="36" t="n">
        <f aca="false">-(R46-T46)/($R$11*$R$12)*1000</f>
        <v>0.345921651533788</v>
      </c>
      <c r="X46" s="36" t="n">
        <f aca="false">(U46)/($R$11*$R$12)*1000</f>
        <v>0.965703971119134</v>
      </c>
      <c r="Y46" s="37" t="str">
        <f aca="false">IF(W46&gt;X46*5,"Hit","")</f>
        <v/>
      </c>
    </row>
    <row r="47" customFormat="false" ht="14.25" hidden="false" customHeight="false" outlineLevel="0" collapsed="false">
      <c r="B47" s="72"/>
      <c r="C47" s="73" t="s">
        <v>140</v>
      </c>
      <c r="N47" s="1"/>
      <c r="O47" s="34" t="str">
        <f aca="false">E19</f>
        <v>C054–A022</v>
      </c>
      <c r="Q47" s="35" t="n">
        <f aca="false">E43</f>
        <v>-2.31461624026699</v>
      </c>
      <c r="R47" s="35" t="n">
        <f aca="false">E43/E30</f>
        <v>-10.272988313133</v>
      </c>
      <c r="T47" s="35" t="n">
        <v>-4.52</v>
      </c>
      <c r="U47" s="35" t="n">
        <v>3.25</v>
      </c>
      <c r="W47" s="36" t="n">
        <f aca="false">-(R47-T47)/($R$11*$R$12)*1000</f>
        <v>1.29805692985854</v>
      </c>
      <c r="X47" s="36" t="n">
        <f aca="false">(U47)/($R$11*$R$12)*1000</f>
        <v>0.733303249097473</v>
      </c>
      <c r="Y47" s="37" t="str">
        <f aca="false">IF(W47&gt;X47*5,"Hit","")</f>
        <v/>
      </c>
    </row>
    <row r="48" customFormat="false" ht="14.25" hidden="false" customHeight="false" outlineLevel="0" collapsed="false">
      <c r="B48" s="74"/>
      <c r="N48" s="1"/>
      <c r="O48" s="34" t="str">
        <f aca="false">F12</f>
        <v>C105–A004</v>
      </c>
      <c r="Q48" s="35" t="n">
        <f aca="false">F36</f>
        <v>-4.35256952169079</v>
      </c>
      <c r="R48" s="35" t="n">
        <f aca="false">F36/F23</f>
        <v>-23.6109624450449</v>
      </c>
      <c r="T48" s="35" t="n">
        <v>-4.22</v>
      </c>
      <c r="U48" s="35" t="n">
        <v>2.06</v>
      </c>
      <c r="W48" s="36" t="n">
        <f aca="false">-(R48-T48)/($R$11*$R$12)*1000</f>
        <v>4.375217158178</v>
      </c>
      <c r="X48" s="36" t="n">
        <f aca="false">(U48)/($R$11*$R$12)*1000</f>
        <v>0.464801444043321</v>
      </c>
      <c r="Y48" s="37" t="str">
        <f aca="false">IF(W48&gt;X48*5,"Hit","")</f>
        <v>Hit</v>
      </c>
    </row>
    <row r="49" customFormat="false" ht="14.25" hidden="false" customHeight="false" outlineLevel="0" collapsed="false">
      <c r="B49" s="74"/>
      <c r="N49" s="1"/>
      <c r="O49" s="34" t="str">
        <f aca="false">F13</f>
        <v>C105–A009</v>
      </c>
      <c r="Q49" s="35" t="n">
        <f aca="false">F37</f>
        <v>-3.00587319243607</v>
      </c>
      <c r="R49" s="35" t="n">
        <f aca="false">F37/F24</f>
        <v>-26.0065104687349</v>
      </c>
      <c r="T49" s="35" t="n">
        <v>-2.28</v>
      </c>
      <c r="U49" s="35" t="n">
        <v>4.99</v>
      </c>
      <c r="W49" s="36" t="n">
        <f aca="false">-(R49-T49)/($R$11*$R$12)*1000</f>
        <v>5.35345452814415</v>
      </c>
      <c r="X49" s="36" t="n">
        <f aca="false">(U49)/($R$11*$R$12)*1000</f>
        <v>1.12590252707581</v>
      </c>
      <c r="Y49" s="37" t="str">
        <f aca="false">IF(W49&gt;X49*5,"Hit","")</f>
        <v/>
      </c>
    </row>
    <row r="50" customFormat="false" ht="14.25" hidden="false" customHeight="false" outlineLevel="0" collapsed="false">
      <c r="N50" s="1"/>
      <c r="O50" s="34" t="str">
        <f aca="false">F14</f>
        <v>C105–A010</v>
      </c>
      <c r="Q50" s="35" t="n">
        <f aca="false">F38</f>
        <v>-4.72542825361536</v>
      </c>
      <c r="R50" s="35" t="n">
        <f aca="false">F38/F25</f>
        <v>-33.1264637061138</v>
      </c>
      <c r="T50" s="35" t="n">
        <v>-6.68</v>
      </c>
      <c r="U50" s="35" t="n">
        <v>5.14</v>
      </c>
      <c r="W50" s="36" t="n">
        <f aca="false">-(R50-T50)/($R$11*$R$12)*1000</f>
        <v>5.96716238856359</v>
      </c>
      <c r="X50" s="36" t="n">
        <f aca="false">(U50)/($R$11*$R$12)*1000</f>
        <v>1.15974729241877</v>
      </c>
      <c r="Y50" s="37" t="str">
        <f aca="false">IF(W50&gt;X50*5,"Hit","")</f>
        <v>Hit</v>
      </c>
    </row>
    <row r="51" customFormat="false" ht="14.25" hidden="false" customHeight="false" outlineLevel="0" collapsed="false">
      <c r="N51" s="1"/>
      <c r="O51" s="34" t="str">
        <f aca="false">F15</f>
        <v>C105–A012</v>
      </c>
      <c r="Q51" s="35" t="n">
        <f aca="false">F39</f>
        <v>-4.48547274749739</v>
      </c>
      <c r="R51" s="35" t="n">
        <f aca="false">F39/F26</f>
        <v>-31.2838839072905</v>
      </c>
      <c r="T51" s="35" t="n">
        <v>-4.03</v>
      </c>
      <c r="U51" s="35" t="n">
        <v>19.12</v>
      </c>
      <c r="W51" s="36" t="n">
        <f aca="false">-(R51-T51)/($R$11*$R$12)*1000</f>
        <v>6.14934203684352</v>
      </c>
      <c r="X51" s="36" t="n">
        <f aca="false">(U51)/($R$11*$R$12)*1000</f>
        <v>4.31407942238267</v>
      </c>
      <c r="Y51" s="37" t="str">
        <f aca="false">IF(W51&gt;X51*5,"Hit","")</f>
        <v/>
      </c>
    </row>
    <row r="52" customFormat="false" ht="14.25" hidden="false" customHeight="false" outlineLevel="0" collapsed="false">
      <c r="N52" s="1"/>
      <c r="O52" s="34" t="str">
        <f aca="false">F16</f>
        <v>C105–A013</v>
      </c>
      <c r="Q52" s="35" t="n">
        <f aca="false">F40</f>
        <v>-5.77579532814223</v>
      </c>
      <c r="R52" s="35" t="n">
        <f aca="false">F40/F27</f>
        <v>-43.1448754839915</v>
      </c>
      <c r="T52" s="35" t="n">
        <v>-4.16</v>
      </c>
      <c r="U52" s="35" t="n">
        <v>4.1</v>
      </c>
      <c r="W52" s="36" t="n">
        <f aca="false">-(R52-T52)/($R$11*$R$12)*1000</f>
        <v>8.79622641786811</v>
      </c>
      <c r="X52" s="36" t="n">
        <f aca="false">(U52)/($R$11*$R$12)*1000</f>
        <v>0.925090252707581</v>
      </c>
      <c r="Y52" s="37" t="str">
        <f aca="false">IF(W52&gt;X52*5,"Hit","")</f>
        <v>Hit</v>
      </c>
    </row>
    <row r="53" customFormat="false" ht="14.25" hidden="false" customHeight="false" outlineLevel="0" collapsed="false">
      <c r="N53" s="1"/>
      <c r="O53" s="34" t="str">
        <f aca="false">F17</f>
        <v>C105–A014</v>
      </c>
      <c r="Q53" s="35" t="n">
        <f aca="false">F41</f>
        <v>-5.96560622914371</v>
      </c>
      <c r="R53" s="35" t="n">
        <f aca="false">F41/F28</f>
        <v>-40.9798176645198</v>
      </c>
      <c r="T53" s="35" t="n">
        <v>-6.68</v>
      </c>
      <c r="U53" s="35" t="n">
        <v>7.37</v>
      </c>
      <c r="W53" s="36" t="n">
        <f aca="false">-(R53-T53)/($R$11*$R$12)*1000</f>
        <v>7.73912853441332</v>
      </c>
      <c r="X53" s="36" t="n">
        <f aca="false">(U53)/($R$11*$R$12)*1000</f>
        <v>1.66290613718412</v>
      </c>
      <c r="Y53" s="37" t="str">
        <f aca="false">IF(W53&gt;X53*5,"Hit","")</f>
        <v/>
      </c>
    </row>
    <row r="54" customFormat="false" ht="14.25" hidden="false" customHeight="false" outlineLevel="0" collapsed="false">
      <c r="G54" s="75"/>
      <c r="H54" s="75"/>
      <c r="I54" s="75"/>
      <c r="N54" s="1"/>
      <c r="O54" s="34" t="str">
        <f aca="false">F18</f>
        <v>C105–A019</v>
      </c>
      <c r="Q54" s="35" t="n">
        <f aca="false">F42</f>
        <v>-6.21437152391526</v>
      </c>
      <c r="R54" s="35" t="n">
        <f aca="false">F42/F29</f>
        <v>-43.3420707815926</v>
      </c>
      <c r="T54" s="35" t="n">
        <v>-1.88</v>
      </c>
      <c r="U54" s="35" t="n">
        <v>4.47</v>
      </c>
      <c r="W54" s="36" t="n">
        <f aca="false">-(R54-T54)/($R$11*$R$12)*1000</f>
        <v>9.35516037490809</v>
      </c>
      <c r="X54" s="36" t="n">
        <f aca="false">(U54)/($R$11*$R$12)*1000</f>
        <v>1.00857400722022</v>
      </c>
      <c r="Y54" s="37" t="str">
        <f aca="false">IF(W54&gt;X54*5,"Hit","")</f>
        <v>Hit</v>
      </c>
    </row>
    <row r="55" customFormat="false" ht="14.25" hidden="false" customHeight="false" outlineLevel="0" collapsed="false"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1"/>
      <c r="O55" s="34" t="str">
        <f aca="false">F19</f>
        <v>C105–A022</v>
      </c>
      <c r="Q55" s="35" t="n">
        <f aca="false">F43</f>
        <v>-3.77517241379307</v>
      </c>
      <c r="R55" s="35" t="n">
        <f aca="false">F43/F30</f>
        <v>-27.745487578791</v>
      </c>
      <c r="T55" s="35" t="n">
        <v>-2.03</v>
      </c>
      <c r="U55" s="35" t="n">
        <v>1.83</v>
      </c>
      <c r="W55" s="36" t="n">
        <f aca="false">-(R55-T55)/($R$11*$R$12)*1000</f>
        <v>5.80223095189327</v>
      </c>
      <c r="X55" s="36" t="n">
        <f aca="false">(U55)/($R$11*$R$12)*1000</f>
        <v>0.412906137184116</v>
      </c>
      <c r="Y55" s="37" t="str">
        <f aca="false">IF(W55&gt;X55*5,"Hit","")</f>
        <v>Hit</v>
      </c>
    </row>
    <row r="56" customFormat="false" ht="14.25" hidden="false" customHeight="false" outlineLevel="0" collapsed="false"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1"/>
      <c r="O56" s="34" t="str">
        <f aca="false">G12</f>
        <v>C139–A004</v>
      </c>
      <c r="Q56" s="35" t="n">
        <f aca="false">G36</f>
        <v>-1.74197997775313</v>
      </c>
      <c r="R56" s="35" t="n">
        <f aca="false">G36/G23</f>
        <v>-7.53571718224219</v>
      </c>
      <c r="T56" s="35" t="n">
        <v>-4.58</v>
      </c>
      <c r="U56" s="35" t="n">
        <v>4.88</v>
      </c>
      <c r="W56" s="36" t="n">
        <f aca="false">-(R56-T56)/($R$11*$R$12)*1000</f>
        <v>0.666903696354285</v>
      </c>
      <c r="X56" s="36" t="n">
        <f aca="false">(U56)/($R$11*$R$12)*1000</f>
        <v>1.10108303249097</v>
      </c>
      <c r="Y56" s="37" t="str">
        <f aca="false">IF(W56&gt;X56*5,"Hit","")</f>
        <v/>
      </c>
    </row>
    <row r="57" customFormat="false" ht="14.25" hidden="false" customHeight="false" outlineLevel="0" collapsed="false"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1"/>
      <c r="O57" s="34" t="str">
        <f aca="false">G13</f>
        <v>C139–A009</v>
      </c>
      <c r="Q57" s="35" t="n">
        <f aca="false">G37</f>
        <v>-2.01726362625143</v>
      </c>
      <c r="R57" s="35" t="n">
        <f aca="false">G37/G24</f>
        <v>-8.25628556013685</v>
      </c>
      <c r="T57" s="35" t="n">
        <v>-5.39</v>
      </c>
      <c r="U57" s="35" t="n">
        <v>3.94</v>
      </c>
      <c r="W57" s="36" t="n">
        <f aca="false">-(R57-T57)/($R$11*$R$12)*1000</f>
        <v>0.646725081258315</v>
      </c>
      <c r="X57" s="36" t="n">
        <f aca="false">(U57)/($R$11*$R$12)*1000</f>
        <v>0.88898916967509</v>
      </c>
      <c r="Y57" s="37" t="str">
        <f aca="false">IF(W57&gt;X57*5,"Hit","")</f>
        <v/>
      </c>
    </row>
    <row r="58" customFormat="false" ht="14.25" hidden="false" customHeight="false" outlineLevel="0" collapsed="false"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1"/>
      <c r="O58" s="34" t="str">
        <f aca="false">G14</f>
        <v>C139–A010</v>
      </c>
      <c r="Q58" s="35" t="n">
        <f aca="false">G38</f>
        <v>-2.04298109010011</v>
      </c>
      <c r="R58" s="35" t="n">
        <f aca="false">G38/G25</f>
        <v>-8.59309276974414</v>
      </c>
      <c r="T58" s="35" t="n">
        <v>-3.61</v>
      </c>
      <c r="U58" s="35" t="n">
        <v>3.9</v>
      </c>
      <c r="W58" s="36" t="n">
        <f aca="false">-(R58-T58)/($R$11*$R$12)*1000</f>
        <v>1.12434403649462</v>
      </c>
      <c r="X58" s="36" t="n">
        <f aca="false">(U58)/($R$11*$R$12)*1000</f>
        <v>0.879963898916968</v>
      </c>
      <c r="Y58" s="37" t="str">
        <f aca="false">IF(W58&gt;X58*5,"Hit","")</f>
        <v/>
      </c>
    </row>
    <row r="59" customFormat="false" ht="14.25" hidden="false" customHeight="false" outlineLevel="0" collapsed="false"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1"/>
      <c r="O59" s="34" t="str">
        <f aca="false">G15</f>
        <v>C139–A012</v>
      </c>
      <c r="Q59" s="35" t="n">
        <f aca="false">G39</f>
        <v>-1.68809788654054</v>
      </c>
      <c r="R59" s="35" t="n">
        <f aca="false">G39/G26</f>
        <v>-7.46805764045605</v>
      </c>
      <c r="T59" s="35" t="n">
        <v>-2.07</v>
      </c>
      <c r="U59" s="35" t="n">
        <v>1.82</v>
      </c>
      <c r="W59" s="36" t="n">
        <f aca="false">-(R59-T59)/($R$11*$R$12)*1000</f>
        <v>1.21797329432673</v>
      </c>
      <c r="X59" s="36" t="n">
        <f aca="false">(U59)/($R$11*$R$12)*1000</f>
        <v>0.410649819494585</v>
      </c>
      <c r="Y59" s="37" t="str">
        <f aca="false">IF(W59&gt;X59*5,"Hit","")</f>
        <v/>
      </c>
    </row>
    <row r="60" customFormat="false" ht="14.25" hidden="false" customHeight="false" outlineLevel="0" collapsed="false">
      <c r="B60" s="75"/>
      <c r="C60" s="75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1"/>
      <c r="O60" s="34" t="str">
        <f aca="false">G16</f>
        <v>C139–A013</v>
      </c>
      <c r="Q60" s="35" t="n">
        <f aca="false">G40</f>
        <v>-6.5779755283647</v>
      </c>
      <c r="R60" s="35" t="n">
        <f aca="false">G40/G27</f>
        <v>-29.775140885015</v>
      </c>
      <c r="T60" s="35" t="n">
        <v>-2.58</v>
      </c>
      <c r="U60" s="35" t="n">
        <v>2.21</v>
      </c>
      <c r="W60" s="36" t="n">
        <f aca="false">-(R60-T60)/($R$11*$R$12)*1000</f>
        <v>6.13608774481386</v>
      </c>
      <c r="X60" s="36" t="n">
        <f aca="false">(U60)/($R$11*$R$12)*1000</f>
        <v>0.498646209386282</v>
      </c>
      <c r="Y60" s="37" t="str">
        <f aca="false">IF(W60&gt;X60*5,"Hit","")</f>
        <v>Hit</v>
      </c>
    </row>
    <row r="61" customFormat="false" ht="14.25" hidden="false" customHeight="false" outlineLevel="0" collapsed="false">
      <c r="B61" s="75"/>
      <c r="C61" s="75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1"/>
      <c r="O61" s="34" t="str">
        <f aca="false">G17</f>
        <v>C139–A014</v>
      </c>
      <c r="Q61" s="35" t="n">
        <f aca="false">G41</f>
        <v>-1.62117908787538</v>
      </c>
      <c r="R61" s="35" t="n">
        <f aca="false">G41/G28</f>
        <v>-7.17201234021243</v>
      </c>
      <c r="T61" s="35" t="n">
        <v>-1.06</v>
      </c>
      <c r="U61" s="35" t="n">
        <v>7.09</v>
      </c>
      <c r="W61" s="36" t="n">
        <f aca="false">-(R61-T61)/($R$11*$R$12)*1000</f>
        <v>1.37906415618511</v>
      </c>
      <c r="X61" s="36" t="n">
        <f aca="false">(U61)/($R$11*$R$12)*1000</f>
        <v>1.59972924187726</v>
      </c>
      <c r="Y61" s="37" t="str">
        <f aca="false">IF(W61&gt;X61*5,"Hit","")</f>
        <v/>
      </c>
    </row>
    <row r="62" customFormat="false" ht="14.25" hidden="false" customHeight="false" outlineLevel="0" collapsed="false">
      <c r="B62" s="75"/>
      <c r="C62" s="75"/>
      <c r="D62" s="75"/>
      <c r="E62" s="75"/>
      <c r="F62" s="75"/>
      <c r="J62" s="75"/>
      <c r="K62" s="75"/>
      <c r="L62" s="75"/>
      <c r="M62" s="75"/>
      <c r="N62" s="1"/>
      <c r="O62" s="34" t="str">
        <f aca="false">G18</f>
        <v>C139–A019</v>
      </c>
      <c r="Q62" s="35" t="n">
        <f aca="false">G42</f>
        <v>-2.1471857619578</v>
      </c>
      <c r="R62" s="35" t="n">
        <f aca="false">G42/G29</f>
        <v>-9.46839656966554</v>
      </c>
      <c r="T62" s="35" t="n">
        <v>-24.78</v>
      </c>
      <c r="U62" s="35" t="n">
        <v>7.6</v>
      </c>
      <c r="W62" s="36" t="n">
        <f aca="false">-(R62-T62)/($R$11*$R$12)*1000</f>
        <v>-3.45478416749424</v>
      </c>
      <c r="X62" s="36" t="n">
        <f aca="false">(U62)/($R$11*$R$12)*1000</f>
        <v>1.71480144404332</v>
      </c>
      <c r="Y62" s="37" t="str">
        <f aca="false">IF(W62&gt;X62*5,"Hit","")</f>
        <v/>
      </c>
    </row>
    <row r="63" customFormat="false" ht="14.25" hidden="false" customHeight="false" outlineLevel="0" collapsed="false">
      <c r="N63" s="1"/>
      <c r="O63" s="34" t="str">
        <f aca="false">G19</f>
        <v>C139–A022</v>
      </c>
      <c r="Q63" s="35" t="n">
        <f aca="false">G43</f>
        <v>-1.88676307007787</v>
      </c>
      <c r="R63" s="35" t="n">
        <f aca="false">G43/G30</f>
        <v>-8.51222810823909</v>
      </c>
      <c r="T63" s="35" t="n">
        <v>-6.47</v>
      </c>
      <c r="U63" s="35" t="n">
        <v>6.78</v>
      </c>
      <c r="W63" s="36" t="n">
        <f aca="false">-(R63-T63)/($R$11*$R$12)*1000</f>
        <v>0.460791540667664</v>
      </c>
      <c r="X63" s="36" t="n">
        <f aca="false">(U63)/($R$11*$R$12)*1000</f>
        <v>1.52978339350181</v>
      </c>
      <c r="Y63" s="37" t="str">
        <f aca="false">IF(W63&gt;X63*5,"Hit","")</f>
        <v/>
      </c>
    </row>
    <row r="64" customFormat="false" ht="14.25" hidden="false" customHeight="false" outlineLevel="0" collapsed="false">
      <c r="N64" s="1"/>
      <c r="O64" s="34" t="str">
        <f aca="false">H12</f>
        <v>C003–A024</v>
      </c>
      <c r="Q64" s="35" t="n">
        <f aca="false">H36</f>
        <v>-2.28867630700782</v>
      </c>
      <c r="R64" s="35" t="n">
        <f aca="false">H36/H23</f>
        <v>-9.65623614715953</v>
      </c>
      <c r="T64" s="35" t="n">
        <v>-3.09</v>
      </c>
      <c r="U64" s="35" t="n">
        <v>4.89</v>
      </c>
      <c r="W64" s="36" t="n">
        <f aca="false">-(R64-T64)/($R$11*$R$12)*1000</f>
        <v>1.48155147724719</v>
      </c>
      <c r="X64" s="36" t="n">
        <f aca="false">(U64)/($R$11*$R$12)*1000</f>
        <v>1.10333935018051</v>
      </c>
      <c r="Y64" s="37" t="str">
        <f aca="false">IF(W64&gt;X64*5,"Hit","")</f>
        <v/>
      </c>
    </row>
    <row r="65" customFormat="false" ht="14.25" hidden="false" customHeight="false" outlineLevel="0" collapsed="false">
      <c r="N65" s="1"/>
      <c r="O65" s="34" t="str">
        <f aca="false">H13</f>
        <v>C003–A027</v>
      </c>
      <c r="Q65" s="35" t="n">
        <f aca="false">H37</f>
        <v>-2.37494994438277</v>
      </c>
      <c r="R65" s="35" t="n">
        <f aca="false">H37/H24</f>
        <v>-10.6794624143791</v>
      </c>
      <c r="T65" s="35" t="n">
        <v>-6.94</v>
      </c>
      <c r="U65" s="35" t="n">
        <v>6.42</v>
      </c>
      <c r="W65" s="36" t="n">
        <f aca="false">-(R65-T65)/($R$11*$R$12)*1000</f>
        <v>0.843741519489872</v>
      </c>
      <c r="X65" s="36" t="n">
        <f aca="false">(U65)/($R$11*$R$12)*1000</f>
        <v>1.4485559566787</v>
      </c>
      <c r="Y65" s="37" t="str">
        <f aca="false">IF(W65&gt;X65*5,"Hit","")</f>
        <v/>
      </c>
    </row>
    <row r="66" customFormat="false" ht="14.25" hidden="false" customHeight="false" outlineLevel="0" collapsed="false">
      <c r="N66" s="1"/>
      <c r="O66" s="34" t="str">
        <f aca="false">H14</f>
        <v>C003–A029</v>
      </c>
      <c r="Q66" s="35" t="n">
        <f aca="false">H38</f>
        <v>-4.31893214682967</v>
      </c>
      <c r="R66" s="35" t="n">
        <f aca="false">H38/H25</f>
        <v>-18.8625566923839</v>
      </c>
      <c r="T66" s="35" t="n">
        <v>-5.73</v>
      </c>
      <c r="U66" s="35" t="n">
        <v>4.17</v>
      </c>
      <c r="W66" s="36" t="n">
        <f aca="false">-(R66-T66)/($R$11*$R$12)*1000</f>
        <v>2.96312199737904</v>
      </c>
      <c r="X66" s="36" t="n">
        <f aca="false">(U66)/($R$11*$R$12)*1000</f>
        <v>0.940884476534296</v>
      </c>
      <c r="Y66" s="37" t="str">
        <f aca="false">IF(W66&gt;X66*5,"Hit","")</f>
        <v/>
      </c>
    </row>
    <row r="67" customFormat="false" ht="14.25" hidden="false" customHeight="false" outlineLevel="0" collapsed="false">
      <c r="N67" s="1"/>
      <c r="O67" s="34" t="str">
        <f aca="false">H15</f>
        <v>C003–A032</v>
      </c>
      <c r="Q67" s="35" t="n">
        <f aca="false">H39</f>
        <v>-6.18051167964412</v>
      </c>
      <c r="R67" s="35" t="n">
        <f aca="false">H39/H26</f>
        <v>-26.3201229472695</v>
      </c>
      <c r="T67" s="35" t="n">
        <v>-2.65</v>
      </c>
      <c r="U67" s="35" t="n">
        <v>5.42</v>
      </c>
      <c r="W67" s="36" t="n">
        <f aca="false">-(R67-T67)/($R$11*$R$12)*1000</f>
        <v>5.34073171192904</v>
      </c>
      <c r="X67" s="36" t="n">
        <f aca="false">(U67)/($R$11*$R$12)*1000</f>
        <v>1.22292418772563</v>
      </c>
      <c r="Y67" s="37" t="str">
        <f aca="false">IF(W67&gt;X67*5,"Hit","")</f>
        <v/>
      </c>
    </row>
    <row r="68" customFormat="false" ht="14.25" hidden="false" customHeight="false" outlineLevel="0" collapsed="false">
      <c r="N68" s="1"/>
      <c r="O68" s="34" t="str">
        <f aca="false">H16</f>
        <v>C003–A033</v>
      </c>
      <c r="Q68" s="35" t="n">
        <f aca="false">H40</f>
        <v>-3.89739710789765</v>
      </c>
      <c r="R68" s="35" t="n">
        <f aca="false">H40/H27</f>
        <v>-17.0215394456744</v>
      </c>
      <c r="T68" s="35" t="n">
        <v>-5.21</v>
      </c>
      <c r="U68" s="35" t="n">
        <v>6.26</v>
      </c>
      <c r="W68" s="36" t="n">
        <f aca="false">-(R68-T68)/($R$11*$R$12)*1000</f>
        <v>2.66505853918647</v>
      </c>
      <c r="X68" s="36" t="n">
        <f aca="false">(U68)/($R$11*$R$12)*1000</f>
        <v>1.41245487364621</v>
      </c>
      <c r="Y68" s="37" t="str">
        <f aca="false">IF(W68&gt;X68*5,"Hit","")</f>
        <v/>
      </c>
    </row>
    <row r="69" customFormat="false" ht="14.25" hidden="false" customHeight="false" outlineLevel="0" collapsed="false">
      <c r="N69" s="1"/>
      <c r="O69" s="34" t="str">
        <f aca="false">H17</f>
        <v>C003–A034</v>
      </c>
      <c r="Q69" s="35" t="n">
        <f aca="false">H41</f>
        <v>-1.9750834260289</v>
      </c>
      <c r="R69" s="35" t="n">
        <f aca="false">H41/H28</f>
        <v>-9.24636658692294</v>
      </c>
      <c r="T69" s="35" t="n">
        <v>-3.69</v>
      </c>
      <c r="U69" s="35" t="n">
        <v>4.82</v>
      </c>
      <c r="W69" s="36" t="n">
        <f aca="false">-(R69-T69)/($R$11*$R$12)*1000</f>
        <v>1.25369282195915</v>
      </c>
      <c r="X69" s="36" t="n">
        <f aca="false">(U69)/($R$11*$R$12)*1000</f>
        <v>1.08754512635379</v>
      </c>
      <c r="Y69" s="37" t="str">
        <f aca="false">IF(W69&gt;X69*5,"Hit","")</f>
        <v/>
      </c>
    </row>
    <row r="70" customFormat="false" ht="14.25" hidden="false" customHeight="false" outlineLevel="0" collapsed="false">
      <c r="N70" s="1"/>
      <c r="O70" s="76" t="str">
        <f aca="false">H18</f>
        <v>C003–A050</v>
      </c>
      <c r="P70" s="77"/>
      <c r="Q70" s="78" t="n">
        <f aca="false">H42</f>
        <v>-2.03221357063394</v>
      </c>
      <c r="R70" s="78" t="n">
        <f aca="false">H42/H29</f>
        <v>-9.26011983685534</v>
      </c>
      <c r="S70" s="77"/>
      <c r="T70" s="78" t="n">
        <v>-7.81</v>
      </c>
      <c r="U70" s="78" t="n">
        <v>3.34</v>
      </c>
      <c r="V70" s="77"/>
      <c r="W70" s="36" t="n">
        <f aca="false">-(R70-T70)/($R$11*$R$12)*1000</f>
        <v>0.327193103983605</v>
      </c>
      <c r="X70" s="36" t="n">
        <f aca="false">(U70)/($R$11*$R$12)*1000</f>
        <v>0.753610108303249</v>
      </c>
      <c r="Y70" s="37" t="str">
        <f aca="false">IF(W70&gt;X70*5,"Hit","")</f>
        <v/>
      </c>
    </row>
    <row r="71" customFormat="false" ht="14.25" hidden="false" customHeight="false" outlineLevel="0" collapsed="false">
      <c r="N71" s="1"/>
      <c r="O71" s="34" t="str">
        <f aca="false">H19</f>
        <v>C003–A055</v>
      </c>
      <c r="Q71" s="35" t="n">
        <f aca="false">H43</f>
        <v>-1.77659621801992</v>
      </c>
      <c r="R71" s="35" t="n">
        <f aca="false">H43/H30</f>
        <v>-7.96264600010895</v>
      </c>
      <c r="T71" s="35" t="n">
        <v>-8.21</v>
      </c>
      <c r="U71" s="35" t="n">
        <v>5.92</v>
      </c>
      <c r="W71" s="36" t="n">
        <f aca="false">-(R71-T71)/($R$11*$R$12)*1000</f>
        <v>-0.055810920553036</v>
      </c>
      <c r="X71" s="36" t="n">
        <f aca="false">(U71)/($R$11*$R$12)*1000</f>
        <v>1.33574007220217</v>
      </c>
      <c r="Y71" s="37" t="str">
        <f aca="false">IF(W71&gt;X71*5,"Hit","")</f>
        <v/>
      </c>
    </row>
    <row r="72" customFormat="false" ht="14.25" hidden="false" customHeight="false" outlineLevel="0" collapsed="false">
      <c r="N72" s="1"/>
      <c r="O72" s="34" t="str">
        <f aca="false">I12</f>
        <v>C029–A024</v>
      </c>
      <c r="Q72" s="35" t="n">
        <f aca="false">I36</f>
        <v>-2.24716351501678</v>
      </c>
      <c r="R72" s="35" t="n">
        <f aca="false">I36/I23</f>
        <v>-9.75197626992998</v>
      </c>
      <c r="T72" s="35" t="n">
        <v>-6.13</v>
      </c>
      <c r="U72" s="35" t="n">
        <v>2.71</v>
      </c>
      <c r="W72" s="36" t="n">
        <f aca="false">-(R72-T72)/($R$11*$R$12)*1000</f>
        <v>0.817232912890339</v>
      </c>
      <c r="X72" s="36" t="n">
        <f aca="false">(U72)/($R$11*$R$12)*1000</f>
        <v>0.611462093862816</v>
      </c>
      <c r="Y72" s="37" t="str">
        <f aca="false">IF(W72&gt;X72*5,"Hit","")</f>
        <v/>
      </c>
    </row>
    <row r="73" customFormat="false" ht="14.25" hidden="false" customHeight="false" outlineLevel="0" collapsed="false">
      <c r="N73" s="1"/>
      <c r="O73" s="34" t="str">
        <f aca="false">I13</f>
        <v>C029–A027</v>
      </c>
      <c r="Q73" s="35" t="n">
        <f aca="false">I37</f>
        <v>-2.34015572858732</v>
      </c>
      <c r="R73" s="35" t="n">
        <f aca="false">I37/I24</f>
        <v>-10.2204245398686</v>
      </c>
      <c r="T73" s="35" t="n">
        <v>-2.48</v>
      </c>
      <c r="U73" s="35" t="n">
        <v>4</v>
      </c>
      <c r="W73" s="36" t="n">
        <f aca="false">-(R73-T73)/($R$11*$R$12)*1000</f>
        <v>1.74648568137829</v>
      </c>
      <c r="X73" s="36" t="n">
        <f aca="false">(U73)/($R$11*$R$12)*1000</f>
        <v>0.902527075812274</v>
      </c>
      <c r="Y73" s="37" t="str">
        <f aca="false">IF(W73&gt;X73*5,"Hit","")</f>
        <v/>
      </c>
    </row>
    <row r="74" customFormat="false" ht="14.25" hidden="false" customHeight="false" outlineLevel="0" collapsed="false">
      <c r="N74" s="1"/>
      <c r="O74" s="34" t="str">
        <f aca="false">I14</f>
        <v>C029–A029</v>
      </c>
      <c r="Q74" s="35" t="n">
        <f aca="false">I38</f>
        <v>-4.05388209121239</v>
      </c>
      <c r="R74" s="35" t="n">
        <f aca="false">I38/I25</f>
        <v>-17.1568322559979</v>
      </c>
      <c r="T74" s="35" t="n">
        <v>-13.13</v>
      </c>
      <c r="U74" s="35" t="n">
        <v>4.42</v>
      </c>
      <c r="W74" s="36" t="n">
        <f aca="false">-(R74-T74)/($R$11*$R$12)*1000</f>
        <v>0.908581285198089</v>
      </c>
      <c r="X74" s="36" t="n">
        <f aca="false">(U74)/($R$11*$R$12)*1000</f>
        <v>0.997292418772563</v>
      </c>
      <c r="Y74" s="37" t="str">
        <f aca="false">IF(W74&gt;X74*5,"Hit","")</f>
        <v/>
      </c>
    </row>
    <row r="75" customFormat="false" ht="14.25" hidden="false" customHeight="false" outlineLevel="0" collapsed="false">
      <c r="N75" s="1"/>
      <c r="O75" s="34" t="str">
        <f aca="false">I15</f>
        <v>C029–A032</v>
      </c>
      <c r="Q75" s="35" t="n">
        <f aca="false">I39</f>
        <v>-5.91719688542826</v>
      </c>
      <c r="R75" s="35" t="n">
        <f aca="false">I39/I26</f>
        <v>-26.6079215209883</v>
      </c>
      <c r="T75" s="35" t="n">
        <v>-12.36</v>
      </c>
      <c r="U75" s="35" t="n">
        <v>18.34</v>
      </c>
      <c r="W75" s="36" t="n">
        <f aca="false">-(R75-T75)/($R$11*$R$12)*1000</f>
        <v>3.21478373668508</v>
      </c>
      <c r="X75" s="36" t="n">
        <f aca="false">(U75)/($R$11*$R$12)*1000</f>
        <v>4.13808664259928</v>
      </c>
      <c r="Y75" s="37" t="str">
        <f aca="false">IF(W75&gt;X75*5,"Hit","")</f>
        <v/>
      </c>
    </row>
    <row r="76" customFormat="false" ht="14.25" hidden="false" customHeight="false" outlineLevel="0" collapsed="false">
      <c r="N76" s="1"/>
      <c r="O76" s="34" t="str">
        <f aca="false">I16</f>
        <v>C029–A033</v>
      </c>
      <c r="Q76" s="35" t="n">
        <f aca="false">I40</f>
        <v>-3.97370411568409</v>
      </c>
      <c r="R76" s="35" t="n">
        <f aca="false">I40/I27</f>
        <v>-18.7960329624227</v>
      </c>
      <c r="T76" s="35" t="n">
        <v>-2.96</v>
      </c>
      <c r="U76" s="35" t="n">
        <v>5.14</v>
      </c>
      <c r="W76" s="36" t="n">
        <f aca="false">-(R76-T76)/($R$11*$R$12)*1000</f>
        <v>3.57311213051053</v>
      </c>
      <c r="X76" s="36" t="n">
        <f aca="false">(U76)/($R$11*$R$12)*1000</f>
        <v>1.15974729241877</v>
      </c>
      <c r="Y76" s="37" t="str">
        <f aca="false">IF(W76&gt;X76*5,"Hit","")</f>
        <v/>
      </c>
    </row>
    <row r="77" customFormat="false" ht="14.25" hidden="false" customHeight="false" outlineLevel="0" collapsed="false">
      <c r="N77" s="1"/>
      <c r="O77" s="34" t="str">
        <f aca="false">I17</f>
        <v>C029–A034</v>
      </c>
      <c r="Q77" s="35" t="n">
        <f aca="false">I41</f>
        <v>-2.0773303670744</v>
      </c>
      <c r="R77" s="35" t="n">
        <f aca="false">I41/I28</f>
        <v>-9.49735990565452</v>
      </c>
      <c r="T77" s="35" t="n">
        <v>-1.51</v>
      </c>
      <c r="U77" s="35" t="n">
        <v>4.48</v>
      </c>
      <c r="W77" s="36" t="n">
        <f aca="false">-(R77-T77)/($R$11*$R$12)*1000</f>
        <v>1.80220214477764</v>
      </c>
      <c r="X77" s="36" t="n">
        <f aca="false">(U77)/($R$11*$R$12)*1000</f>
        <v>1.01083032490975</v>
      </c>
      <c r="Y77" s="37" t="str">
        <f aca="false">IF(W77&gt;X77*5,"Hit","")</f>
        <v/>
      </c>
    </row>
    <row r="78" customFormat="false" ht="14.25" hidden="false" customHeight="false" outlineLevel="0" collapsed="false">
      <c r="N78" s="1"/>
      <c r="O78" s="76" t="str">
        <f aca="false">I18</f>
        <v>C029–A050</v>
      </c>
      <c r="P78" s="77"/>
      <c r="Q78" s="78" t="n">
        <f aca="false">I42</f>
        <v>-2.20111234705222</v>
      </c>
      <c r="R78" s="78" t="n">
        <f aca="false">I42/I29</f>
        <v>-9.37358435644981</v>
      </c>
      <c r="S78" s="77"/>
      <c r="T78" s="78" t="n">
        <v>-3.37</v>
      </c>
      <c r="U78" s="78" t="n">
        <v>3.93</v>
      </c>
      <c r="V78" s="77"/>
      <c r="W78" s="36" t="n">
        <f aca="false">-(R78-T78)/($R$11*$R$12)*1000</f>
        <v>1.35459935840474</v>
      </c>
      <c r="X78" s="36" t="n">
        <f aca="false">(U78)/($R$11*$R$12)*1000</f>
        <v>0.88673285198556</v>
      </c>
      <c r="Y78" s="37" t="str">
        <f aca="false">IF(W78&gt;X78*5,"Hit","")</f>
        <v/>
      </c>
    </row>
    <row r="79" customFormat="false" ht="14.25" hidden="false" customHeight="false" outlineLevel="0" collapsed="false">
      <c r="N79" s="1"/>
      <c r="O79" s="76" t="str">
        <f aca="false">I19</f>
        <v>C029–A055</v>
      </c>
      <c r="P79" s="77"/>
      <c r="Q79" s="78" t="n">
        <f aca="false">I43</f>
        <v>-1.76293659621799</v>
      </c>
      <c r="R79" s="78" t="n">
        <f aca="false">I43/I30</f>
        <v>-7.97991499016555</v>
      </c>
      <c r="S79" s="77"/>
      <c r="T79" s="78" t="n">
        <v>-0.15</v>
      </c>
      <c r="U79" s="78" t="n">
        <v>2.75</v>
      </c>
      <c r="V79" s="77"/>
      <c r="W79" s="36" t="n">
        <f aca="false">-(R79-T79)/($R$11*$R$12)*1000</f>
        <v>1.7666775699832</v>
      </c>
      <c r="X79" s="36" t="n">
        <f aca="false">(U79)/($R$11*$R$12)*1000</f>
        <v>0.620487364620939</v>
      </c>
      <c r="Y79" s="37" t="str">
        <f aca="false">IF(W79&gt;X79*5,"Hit","")</f>
        <v/>
      </c>
    </row>
    <row r="80" customFormat="false" ht="14.25" hidden="false" customHeight="false" outlineLevel="0" collapsed="false">
      <c r="N80" s="1"/>
      <c r="O80" s="76" t="str">
        <f aca="false">J12</f>
        <v>C046–A024</v>
      </c>
      <c r="P80" s="77"/>
      <c r="Q80" s="78" t="n">
        <f aca="false">J36</f>
        <v>-2.15092324805336</v>
      </c>
      <c r="R80" s="78" t="n">
        <f aca="false">J36/J23</f>
        <v>-9.73613271552632</v>
      </c>
      <c r="S80" s="77"/>
      <c r="T80" s="78" t="n">
        <v>-10.28</v>
      </c>
      <c r="U80" s="78" t="n">
        <v>8.4</v>
      </c>
      <c r="V80" s="77"/>
      <c r="W80" s="36" t="n">
        <f aca="false">-(R80-T80)/($R$11*$R$12)*1000</f>
        <v>-0.122713737471499</v>
      </c>
      <c r="X80" s="36" t="n">
        <f aca="false">(U80)/($R$11*$R$12)*1000</f>
        <v>1.89530685920578</v>
      </c>
      <c r="Y80" s="37" t="str">
        <f aca="false">IF(W80&gt;X80*5,"Hit","")</f>
        <v/>
      </c>
    </row>
    <row r="81" customFormat="false" ht="14.25" hidden="false" customHeight="false" outlineLevel="0" collapsed="false">
      <c r="N81" s="1"/>
      <c r="O81" s="76" t="str">
        <f aca="false">J13</f>
        <v>C046–A027</v>
      </c>
      <c r="P81" s="77"/>
      <c r="Q81" s="78" t="n">
        <f aca="false">J37</f>
        <v>-2.03737486095677</v>
      </c>
      <c r="R81" s="78" t="n">
        <f aca="false">J37/J24</f>
        <v>-8.33859711056257</v>
      </c>
      <c r="S81" s="77"/>
      <c r="T81" s="78" t="n">
        <v>-3.52</v>
      </c>
      <c r="U81" s="78" t="n">
        <v>3.38</v>
      </c>
      <c r="V81" s="77"/>
      <c r="W81" s="36" t="n">
        <f aca="false">-(R81-T81)/($R$11*$R$12)*1000</f>
        <v>1.08722858992838</v>
      </c>
      <c r="X81" s="36" t="n">
        <f aca="false">(U81)/($R$11*$R$12)*1000</f>
        <v>0.762635379061372</v>
      </c>
      <c r="Y81" s="37" t="str">
        <f aca="false">IF(W81&gt;X81*5,"Hit","")</f>
        <v/>
      </c>
    </row>
    <row r="82" customFormat="false" ht="14.25" hidden="false" customHeight="false" outlineLevel="0" collapsed="false">
      <c r="N82" s="1"/>
      <c r="O82" s="76" t="str">
        <f aca="false">J14</f>
        <v>C046–A029</v>
      </c>
      <c r="P82" s="77"/>
      <c r="Q82" s="78" t="n">
        <f aca="false">J38</f>
        <v>-3.8007119021135</v>
      </c>
      <c r="R82" s="78" t="n">
        <f aca="false">J38/J25</f>
        <v>-16.5992753041187</v>
      </c>
      <c r="S82" s="77"/>
      <c r="T82" s="78" t="n">
        <v>-3.65</v>
      </c>
      <c r="U82" s="78" t="n">
        <v>2.24</v>
      </c>
      <c r="V82" s="77"/>
      <c r="W82" s="36" t="n">
        <f aca="false">-(R82-T82)/($R$11*$R$12)*1000</f>
        <v>2.92176789352859</v>
      </c>
      <c r="X82" s="36" t="n">
        <f aca="false">(U82)/($R$11*$R$12)*1000</f>
        <v>0.505415162454874</v>
      </c>
      <c r="Y82" s="37" t="str">
        <f aca="false">IF(W82&gt;X82*5,"Hit","")</f>
        <v>Hit</v>
      </c>
    </row>
    <row r="83" customFormat="false" ht="14.25" hidden="false" customHeight="false" outlineLevel="0" collapsed="false">
      <c r="N83" s="1"/>
      <c r="O83" s="76" t="str">
        <f aca="false">J15</f>
        <v>C046–A032</v>
      </c>
      <c r="P83" s="77"/>
      <c r="Q83" s="78" t="n">
        <f aca="false">J39</f>
        <v>-5.99061179087867</v>
      </c>
      <c r="R83" s="78" t="n">
        <f aca="false">J39/J26</f>
        <v>-28.2385045452798</v>
      </c>
      <c r="S83" s="77"/>
      <c r="T83" s="78" t="n">
        <v>-3.27</v>
      </c>
      <c r="U83" s="78" t="n">
        <v>1.54</v>
      </c>
      <c r="V83" s="77"/>
      <c r="W83" s="36" t="n">
        <f aca="false">-(R83-T83)/($R$11*$R$12)*1000</f>
        <v>5.63368784866421</v>
      </c>
      <c r="X83" s="36" t="n">
        <f aca="false">(U83)/($R$11*$R$12)*1000</f>
        <v>0.347472924187726</v>
      </c>
      <c r="Y83" s="37" t="str">
        <f aca="false">IF(W83&gt;X83*5,"Hit","")</f>
        <v>Hit</v>
      </c>
    </row>
    <row r="84" customFormat="false" ht="14.25" hidden="false" customHeight="false" outlineLevel="0" collapsed="false">
      <c r="N84" s="1"/>
      <c r="O84" s="76" t="str">
        <f aca="false">J16</f>
        <v>C046–A033</v>
      </c>
      <c r="P84" s="77"/>
      <c r="Q84" s="78" t="n">
        <f aca="false">J40</f>
        <v>-4.36026696329247</v>
      </c>
      <c r="R84" s="78" t="n">
        <f aca="false">J40/J27</f>
        <v>-20.6245153592415</v>
      </c>
      <c r="S84" s="77"/>
      <c r="T84" s="78" t="n">
        <v>-4.9</v>
      </c>
      <c r="U84" s="78" t="n">
        <v>3.62</v>
      </c>
      <c r="V84" s="77"/>
      <c r="W84" s="36" t="n">
        <f aca="false">-(R84-T84)/($R$11*$R$12)*1000</f>
        <v>3.54795021643536</v>
      </c>
      <c r="X84" s="36" t="n">
        <f aca="false">(U84)/($R$11*$R$12)*1000</f>
        <v>0.816787003610108</v>
      </c>
      <c r="Y84" s="37" t="str">
        <f aca="false">IF(W84&gt;X84*5,"Hit","")</f>
        <v/>
      </c>
    </row>
    <row r="85" customFormat="false" ht="14.25" hidden="false" customHeight="false" outlineLevel="0" collapsed="false">
      <c r="N85" s="1"/>
      <c r="O85" s="76" t="str">
        <f aca="false">J17</f>
        <v>C046–A034</v>
      </c>
      <c r="P85" s="77"/>
      <c r="Q85" s="78" t="n">
        <f aca="false">J41</f>
        <v>-1.53543937708562</v>
      </c>
      <c r="R85" s="78" t="n">
        <f aca="false">J41/J28</f>
        <v>-6.81475853401315</v>
      </c>
      <c r="S85" s="77"/>
      <c r="T85" s="78" t="n">
        <v>-2.2</v>
      </c>
      <c r="U85" s="78" t="n">
        <v>3.89</v>
      </c>
      <c r="V85" s="77"/>
      <c r="W85" s="36" t="n">
        <f aca="false">-(R85-T85)/($R$11*$R$12)*1000</f>
        <v>1.04123613132066</v>
      </c>
      <c r="X85" s="36" t="n">
        <f aca="false">(U85)/($R$11*$R$12)*1000</f>
        <v>0.877707581227437</v>
      </c>
      <c r="Y85" s="37" t="str">
        <f aca="false">IF(W85&gt;X85*5,"Hit","")</f>
        <v/>
      </c>
    </row>
    <row r="86" customFormat="false" ht="14.25" hidden="false" customHeight="false" outlineLevel="0" collapsed="false">
      <c r="N86" s="1"/>
      <c r="O86" s="76" t="str">
        <f aca="false">J18</f>
        <v>C046–A050</v>
      </c>
      <c r="P86" s="77"/>
      <c r="Q86" s="78" t="n">
        <f aca="false">J42</f>
        <v>-1.7507007786429</v>
      </c>
      <c r="R86" s="78" t="n">
        <f aca="false">J42/J29</f>
        <v>-8.25244125656842</v>
      </c>
      <c r="S86" s="77"/>
      <c r="T86" s="78" t="n">
        <v>-16.32</v>
      </c>
      <c r="U86" s="78" t="n">
        <v>8.74</v>
      </c>
      <c r="V86" s="77"/>
      <c r="W86" s="36" t="n">
        <f aca="false">-(R86-T86)/($R$11*$R$12)*1000</f>
        <v>-1.82029755041326</v>
      </c>
      <c r="X86" s="36" t="n">
        <f aca="false">(U86)/($R$11*$R$12)*1000</f>
        <v>1.97202166064982</v>
      </c>
      <c r="Y86" s="37" t="str">
        <f aca="false">IF(W86&gt;X86*5,"Hit","")</f>
        <v/>
      </c>
    </row>
    <row r="87" customFormat="false" ht="14.25" hidden="false" customHeight="false" outlineLevel="0" collapsed="false">
      <c r="N87" s="1"/>
      <c r="O87" s="76" t="str">
        <f aca="false">J19</f>
        <v>C046–A055</v>
      </c>
      <c r="P87" s="77"/>
      <c r="Q87" s="78" t="n">
        <f aca="false">J43</f>
        <v>-1.82727474972188</v>
      </c>
      <c r="R87" s="78" t="n">
        <f aca="false">J43/J30</f>
        <v>-8.58379581742204</v>
      </c>
      <c r="S87" s="77"/>
      <c r="T87" s="78" t="n">
        <v>-7.94</v>
      </c>
      <c r="U87" s="78" t="n">
        <v>4.66</v>
      </c>
      <c r="V87" s="77"/>
      <c r="W87" s="36" t="n">
        <f aca="false">-(R87-T87)/($R$11*$R$12)*1000</f>
        <v>0.145260789129521</v>
      </c>
      <c r="X87" s="36" t="n">
        <f aca="false">(U87)/($R$11*$R$12)*1000</f>
        <v>1.0514440433213</v>
      </c>
      <c r="Y87" s="37" t="str">
        <f aca="false">IF(W87&gt;X87*5,"Hit","")</f>
        <v/>
      </c>
    </row>
    <row r="88" customFormat="false" ht="14.25" hidden="false" customHeight="false" outlineLevel="0" collapsed="false">
      <c r="N88" s="1"/>
      <c r="O88" s="34" t="str">
        <f aca="false">K12</f>
        <v>C054–A024</v>
      </c>
      <c r="P88" s="77"/>
      <c r="Q88" s="78" t="n">
        <f aca="false">K36</f>
        <v>-2.04787541713027</v>
      </c>
      <c r="R88" s="78" t="n">
        <f aca="false">K36/K23</f>
        <v>-8.45753986470417</v>
      </c>
      <c r="S88" s="77"/>
      <c r="T88" s="78" t="n">
        <v>-8.18</v>
      </c>
      <c r="U88" s="78" t="n">
        <v>3.78</v>
      </c>
      <c r="V88" s="77"/>
      <c r="W88" s="36" t="n">
        <f aca="false">-(R88-T88)/($R$11*$R$12)*1000</f>
        <v>0.0626218106281977</v>
      </c>
      <c r="X88" s="36" t="n">
        <f aca="false">(U88)/($R$11*$R$12)*1000</f>
        <v>0.852888086642599</v>
      </c>
      <c r="Y88" s="37" t="str">
        <f aca="false">IF(W88&gt;X88*5,"Hit","")</f>
        <v/>
      </c>
    </row>
    <row r="89" customFormat="false" ht="14.25" hidden="false" customHeight="false" outlineLevel="0" collapsed="false">
      <c r="N89" s="1"/>
      <c r="O89" s="34" t="str">
        <f aca="false">K13</f>
        <v>C054–A027</v>
      </c>
      <c r="P89" s="77"/>
      <c r="Q89" s="78" t="n">
        <f aca="false">K37</f>
        <v>-1.82834260289213</v>
      </c>
      <c r="R89" s="78" t="n">
        <f aca="false">K37/K24</f>
        <v>-7.6199522504681</v>
      </c>
      <c r="S89" s="77"/>
      <c r="T89" s="78" t="n">
        <v>-7.3</v>
      </c>
      <c r="U89" s="78" t="n">
        <v>3.75</v>
      </c>
      <c r="V89" s="77"/>
      <c r="W89" s="36" t="n">
        <f aca="false">-(R89-T89)/($R$11*$R$12)*1000</f>
        <v>0.0721913922536337</v>
      </c>
      <c r="X89" s="36" t="n">
        <f aca="false">(U89)/($R$11*$R$12)*1000</f>
        <v>0.846119133574007</v>
      </c>
      <c r="Y89" s="37" t="str">
        <f aca="false">IF(W89&gt;X89*5,"Hit","")</f>
        <v/>
      </c>
    </row>
    <row r="90" customFormat="false" ht="14.25" hidden="false" customHeight="false" outlineLevel="0" collapsed="false">
      <c r="N90" s="1"/>
      <c r="O90" s="34" t="str">
        <f aca="false">K14</f>
        <v>C054–A029</v>
      </c>
      <c r="P90" s="77"/>
      <c r="Q90" s="78" t="n">
        <f aca="false">K38</f>
        <v>-2.92778642936606</v>
      </c>
      <c r="R90" s="78" t="n">
        <f aca="false">K38/K25</f>
        <v>-12.3147201505951</v>
      </c>
      <c r="S90" s="77"/>
      <c r="T90" s="78" t="n">
        <v>-10.55</v>
      </c>
      <c r="U90" s="78" t="n">
        <v>6.4</v>
      </c>
      <c r="V90" s="77"/>
      <c r="W90" s="36" t="n">
        <f aca="false">-(R90-T90)/($R$11*$R$12)*1000</f>
        <v>0.398176929285892</v>
      </c>
      <c r="X90" s="36" t="n">
        <f aca="false">(U90)/($R$11*$R$12)*1000</f>
        <v>1.44404332129964</v>
      </c>
      <c r="Y90" s="37" t="str">
        <f aca="false">IF(W90&gt;X90*5,"Hit","")</f>
        <v/>
      </c>
    </row>
    <row r="91" customFormat="false" ht="14.25" hidden="false" customHeight="false" outlineLevel="0" collapsed="false">
      <c r="N91" s="1"/>
      <c r="O91" s="34" t="str">
        <f aca="false">K15</f>
        <v>C054–A032</v>
      </c>
      <c r="P91" s="77"/>
      <c r="Q91" s="78" t="n">
        <f aca="false">K39</f>
        <v>-4.28360400444945</v>
      </c>
      <c r="R91" s="78" t="n">
        <f aca="false">K39/K26</f>
        <v>-20.546269031868</v>
      </c>
      <c r="S91" s="77"/>
      <c r="T91" s="78" t="n">
        <v>-1.82</v>
      </c>
      <c r="U91" s="78" t="n">
        <v>4.4</v>
      </c>
      <c r="V91" s="77"/>
      <c r="W91" s="36" t="n">
        <f aca="false">-(R91-T91)/($R$11*$R$12)*1000</f>
        <v>4.22524120755145</v>
      </c>
      <c r="X91" s="36" t="n">
        <f aca="false">(U91)/($R$11*$R$12)*1000</f>
        <v>0.992779783393502</v>
      </c>
      <c r="Y91" s="37" t="str">
        <f aca="false">IF(W91&gt;X91*5,"Hit","")</f>
        <v/>
      </c>
    </row>
    <row r="92" customFormat="false" ht="14.25" hidden="false" customHeight="false" outlineLevel="0" collapsed="false">
      <c r="N92" s="1"/>
      <c r="O92" s="34" t="str">
        <f aca="false">K16</f>
        <v>C054–A033</v>
      </c>
      <c r="P92" s="77"/>
      <c r="Q92" s="78" t="n">
        <f aca="false">K40</f>
        <v>-2.39888765294776</v>
      </c>
      <c r="R92" s="78" t="n">
        <f aca="false">K40/K27</f>
        <v>-11.1540116380258</v>
      </c>
      <c r="S92" s="77"/>
      <c r="T92" s="78" t="n">
        <v>-14.3</v>
      </c>
      <c r="U92" s="78" t="n">
        <v>7.08</v>
      </c>
      <c r="V92" s="77"/>
      <c r="W92" s="36" t="n">
        <f aca="false">-(R92-T92)/($R$11*$R$12)*1000</f>
        <v>-0.709834919218005</v>
      </c>
      <c r="X92" s="36" t="n">
        <f aca="false">(U92)/($R$11*$R$12)*1000</f>
        <v>1.59747292418773</v>
      </c>
      <c r="Y92" s="37" t="str">
        <f aca="false">IF(W92&gt;X92*5,"Hit","")</f>
        <v/>
      </c>
    </row>
    <row r="93" customFormat="false" ht="14.25" hidden="false" customHeight="false" outlineLevel="0" collapsed="false">
      <c r="N93" s="1"/>
      <c r="O93" s="34" t="str">
        <f aca="false">K17</f>
        <v>C054–A034</v>
      </c>
      <c r="P93" s="77"/>
      <c r="Q93" s="78" t="n">
        <f aca="false">K41</f>
        <v>-1.27639599555047</v>
      </c>
      <c r="R93" s="78" t="n">
        <f aca="false">K41/K28</f>
        <v>-5.521624449106</v>
      </c>
      <c r="S93" s="77"/>
      <c r="T93" s="78" t="n">
        <v>0</v>
      </c>
      <c r="U93" s="78" t="n">
        <v>3.77</v>
      </c>
      <c r="V93" s="77"/>
      <c r="W93" s="36" t="n">
        <f aca="false">-(R93-T93)/($R$11*$R$12)*1000</f>
        <v>1.2458538919463</v>
      </c>
      <c r="X93" s="36" t="n">
        <f aca="false">(U93)/($R$11*$R$12)*1000</f>
        <v>0.850631768953069</v>
      </c>
      <c r="Y93" s="37" t="str">
        <f aca="false">IF(W93&gt;X93*5,"Hit","")</f>
        <v/>
      </c>
    </row>
    <row r="94" customFormat="false" ht="14.25" hidden="false" customHeight="false" outlineLevel="0" collapsed="false">
      <c r="N94" s="1"/>
      <c r="O94" s="34" t="str">
        <f aca="false">K18</f>
        <v>C054–A050</v>
      </c>
      <c r="P94" s="77"/>
      <c r="Q94" s="78" t="n">
        <f aca="false">K42</f>
        <v>-1.58509454949961</v>
      </c>
      <c r="R94" s="78" t="n">
        <f aca="false">K42/K29</f>
        <v>-6.83540772607559</v>
      </c>
      <c r="S94" s="77"/>
      <c r="T94" s="78" t="n">
        <v>-6.55</v>
      </c>
      <c r="U94" s="78" t="n">
        <v>7.4</v>
      </c>
      <c r="V94" s="77"/>
      <c r="W94" s="36" t="n">
        <f aca="false">-(R94-T94)/($R$11*$R$12)*1000</f>
        <v>0.0643970501073076</v>
      </c>
      <c r="X94" s="36" t="n">
        <f aca="false">(U94)/($R$11*$R$12)*1000</f>
        <v>1.66967509025271</v>
      </c>
      <c r="Y94" s="37" t="str">
        <f aca="false">IF(W94&gt;X94*5,"Hit","")</f>
        <v/>
      </c>
    </row>
    <row r="95" customFormat="false" ht="14.25" hidden="false" customHeight="false" outlineLevel="0" collapsed="false">
      <c r="N95" s="1"/>
      <c r="O95" s="34" t="str">
        <f aca="false">K19</f>
        <v>C054–A055</v>
      </c>
      <c r="P95" s="77"/>
      <c r="Q95" s="78" t="n">
        <f aca="false">K43</f>
        <v>-1.50749721913237</v>
      </c>
      <c r="R95" s="78" t="n">
        <f aca="false">K43/K30</f>
        <v>-6.91526408910721</v>
      </c>
      <c r="S95" s="77"/>
      <c r="T95" s="78" t="n">
        <v>-4.33</v>
      </c>
      <c r="U95" s="78" t="n">
        <v>2.55</v>
      </c>
      <c r="V95" s="77"/>
      <c r="W95" s="36" t="n">
        <f aca="false">-(R95-T95)/($R$11*$R$12)*1000</f>
        <v>0.583317709636104</v>
      </c>
      <c r="X95" s="36" t="n">
        <f aca="false">(U95)/($R$11*$R$12)*1000</f>
        <v>0.575361010830325</v>
      </c>
      <c r="Y95" s="37" t="str">
        <f aca="false">IF(W95&gt;X95*5,"Hit","")</f>
        <v/>
      </c>
    </row>
    <row r="96" customFormat="false" ht="14.25" hidden="false" customHeight="false" outlineLevel="0" collapsed="false">
      <c r="N96" s="1"/>
      <c r="O96" s="34" t="str">
        <f aca="false">L12</f>
        <v>C105–A024</v>
      </c>
      <c r="P96" s="77"/>
      <c r="Q96" s="78" t="n">
        <f aca="false">L36</f>
        <v>-4.96565072302549</v>
      </c>
      <c r="R96" s="78" t="n">
        <f aca="false">L36/L23</f>
        <v>-28.7629005863384</v>
      </c>
      <c r="S96" s="77"/>
      <c r="T96" s="78" t="n">
        <v>-7.83</v>
      </c>
      <c r="U96" s="78" t="n">
        <v>7.47</v>
      </c>
      <c r="V96" s="77"/>
      <c r="W96" s="36" t="n">
        <f aca="false">-(R96-T96)/($R$11*$R$12)*1000</f>
        <v>4.72312738861425</v>
      </c>
      <c r="X96" s="36" t="n">
        <f aca="false">(U96)/($R$11*$R$12)*1000</f>
        <v>1.68546931407942</v>
      </c>
      <c r="Y96" s="37" t="str">
        <f aca="false">IF(W96&gt;X96*5,"Hit","")</f>
        <v/>
      </c>
    </row>
    <row r="97" customFormat="false" ht="14.25" hidden="false" customHeight="false" outlineLevel="0" collapsed="false">
      <c r="N97" s="1"/>
      <c r="O97" s="34" t="str">
        <f aca="false">L13</f>
        <v>C105–A027</v>
      </c>
      <c r="P97" s="77"/>
      <c r="Q97" s="78" t="n">
        <f aca="false">L37</f>
        <v>-6.28102335928809</v>
      </c>
      <c r="R97" s="78" t="n">
        <f aca="false">L37/L24</f>
        <v>-41.4790286577141</v>
      </c>
      <c r="S97" s="77"/>
      <c r="T97" s="78" t="n">
        <v>-6.68</v>
      </c>
      <c r="U97" s="78" t="n">
        <v>5.32</v>
      </c>
      <c r="V97" s="77"/>
      <c r="W97" s="36" t="n">
        <f aca="false">-(R97-T97)/($R$11*$R$12)*1000</f>
        <v>7.85176639388857</v>
      </c>
      <c r="X97" s="36" t="n">
        <f aca="false">(U97)/($R$11*$R$12)*1000</f>
        <v>1.20036101083032</v>
      </c>
      <c r="Y97" s="37" t="str">
        <f aca="false">IF(W97&gt;X97*5,"Hit","")</f>
        <v>Hit</v>
      </c>
    </row>
    <row r="98" customFormat="false" ht="14.25" hidden="false" customHeight="false" outlineLevel="0" collapsed="false">
      <c r="N98" s="1"/>
      <c r="O98" s="34" t="str">
        <f aca="false">L14</f>
        <v>C105–A029</v>
      </c>
      <c r="P98" s="77"/>
      <c r="Q98" s="78" t="str">
        <f aca="false">L38</f>
        <v>X</v>
      </c>
      <c r="R98" s="78" t="e">
        <f aca="false">L38/L25</f>
        <v>#VALUE!</v>
      </c>
      <c r="S98" s="77"/>
      <c r="T98" s="78" t="n">
        <v>-0.08</v>
      </c>
      <c r="U98" s="78" t="n">
        <v>8.26</v>
      </c>
      <c r="V98" s="77"/>
      <c r="W98" s="36" t="e">
        <f aca="false">-(R98-T98)/($R$11*$R$12)*1000</f>
        <v>#VALUE!</v>
      </c>
      <c r="X98" s="36" t="n">
        <f aca="false">(U98)/($R$11*$R$12)*1000</f>
        <v>1.86371841155235</v>
      </c>
      <c r="Y98" s="37" t="e">
        <f aca="false">IF(W98&gt;X98*5,"Hit","")</f>
        <v>#VALUE!</v>
      </c>
    </row>
    <row r="99" customFormat="false" ht="14.25" hidden="false" customHeight="false" outlineLevel="0" collapsed="false">
      <c r="N99" s="1"/>
      <c r="O99" s="34" t="str">
        <f aca="false">L15</f>
        <v>C105–A032</v>
      </c>
      <c r="P99" s="77"/>
      <c r="Q99" s="78" t="str">
        <f aca="false">L39</f>
        <v>X</v>
      </c>
      <c r="R99" s="78" t="e">
        <f aca="false">L39/L26</f>
        <v>#VALUE!</v>
      </c>
      <c r="S99" s="77"/>
      <c r="T99" s="78" t="n">
        <v>-5.78</v>
      </c>
      <c r="U99" s="78" t="n">
        <v>5.71</v>
      </c>
      <c r="V99" s="77"/>
      <c r="W99" s="36" t="e">
        <f aca="false">-(R99-T99)/($R$11*$R$12)*1000</f>
        <v>#VALUE!</v>
      </c>
      <c r="X99" s="36" t="n">
        <f aca="false">(U99)/($R$11*$R$12)*1000</f>
        <v>1.28835740072202</v>
      </c>
      <c r="Y99" s="37" t="e">
        <f aca="false">IF(W99&gt;X99*5,"Hit","")</f>
        <v>#VALUE!</v>
      </c>
    </row>
    <row r="100" customFormat="false" ht="14.25" hidden="false" customHeight="false" outlineLevel="0" collapsed="false">
      <c r="N100" s="1"/>
      <c r="O100" s="34" t="str">
        <f aca="false">L16</f>
        <v>C105–A033</v>
      </c>
      <c r="P100" s="77"/>
      <c r="Q100" s="78" t="str">
        <f aca="false">L40</f>
        <v>X</v>
      </c>
      <c r="R100" s="78" t="e">
        <f aca="false">L40/L27</f>
        <v>#VALUE!</v>
      </c>
      <c r="S100" s="77"/>
      <c r="T100" s="78" t="n">
        <v>-8.94</v>
      </c>
      <c r="U100" s="78" t="n">
        <v>1.64</v>
      </c>
      <c r="V100" s="77"/>
      <c r="W100" s="36" t="e">
        <f aca="false">-(R100-T100)/($R$11*$R$12)*1000</f>
        <v>#VALUE!</v>
      </c>
      <c r="X100" s="36" t="n">
        <f aca="false">(U100)/($R$11*$R$12)*1000</f>
        <v>0.370036101083033</v>
      </c>
      <c r="Y100" s="37" t="e">
        <f aca="false">IF(W100&gt;X100*5,"Hit","")</f>
        <v>#VALUE!</v>
      </c>
    </row>
    <row r="101" customFormat="false" ht="14.25" hidden="false" customHeight="false" outlineLevel="0" collapsed="false">
      <c r="N101" s="1"/>
      <c r="O101" s="34" t="str">
        <f aca="false">L17</f>
        <v>C105–A034</v>
      </c>
      <c r="P101" s="77"/>
      <c r="Q101" s="78" t="n">
        <f aca="false">L41</f>
        <v>-3.39034482758628</v>
      </c>
      <c r="R101" s="78" t="n">
        <f aca="false">L41/L28</f>
        <v>-29.7089832007079</v>
      </c>
      <c r="S101" s="77"/>
      <c r="T101" s="78" t="n">
        <v>-7.5</v>
      </c>
      <c r="U101" s="78" t="n">
        <v>2.97</v>
      </c>
      <c r="V101" s="77"/>
      <c r="W101" s="36" t="n">
        <f aca="false">-(R101-T101)/($R$11*$R$12)*1000</f>
        <v>5.01105216622472</v>
      </c>
      <c r="X101" s="36" t="n">
        <f aca="false">(U101)/($R$11*$R$12)*1000</f>
        <v>0.670126353790614</v>
      </c>
      <c r="Y101" s="37" t="str">
        <f aca="false">IF(W101&gt;X101*5,"Hit","")</f>
        <v>Hit</v>
      </c>
    </row>
    <row r="102" customFormat="false" ht="14.25" hidden="false" customHeight="false" outlineLevel="0" collapsed="false">
      <c r="N102" s="1"/>
      <c r="O102" s="34" t="str">
        <f aca="false">L18</f>
        <v>C105–A050</v>
      </c>
      <c r="P102" s="77"/>
      <c r="Q102" s="78" t="n">
        <f aca="false">L42</f>
        <v>-4.56818687430492</v>
      </c>
      <c r="R102" s="78" t="n">
        <f aca="false">L42/L29</f>
        <v>-24.2043079735459</v>
      </c>
      <c r="S102" s="77"/>
      <c r="T102" s="78" t="n">
        <v>-9.22</v>
      </c>
      <c r="U102" s="78" t="n">
        <v>2.8</v>
      </c>
      <c r="V102" s="77"/>
      <c r="W102" s="36" t="n">
        <f aca="false">-(R102-T102)/($R$11*$R$12)*1000</f>
        <v>3.38093591460872</v>
      </c>
      <c r="X102" s="36" t="n">
        <f aca="false">(U102)/($R$11*$R$12)*1000</f>
        <v>0.631768953068592</v>
      </c>
      <c r="Y102" s="37" t="str">
        <f aca="false">IF(W102&gt;X102*5,"Hit","")</f>
        <v>Hit</v>
      </c>
    </row>
    <row r="103" customFormat="false" ht="14.25" hidden="false" customHeight="false" outlineLevel="0" collapsed="false">
      <c r="N103" s="1"/>
      <c r="O103" s="34" t="str">
        <f aca="false">L19</f>
        <v>C105–A055</v>
      </c>
      <c r="P103" s="77"/>
      <c r="Q103" s="78" t="n">
        <f aca="false">L43</f>
        <v>-3.59065628476072</v>
      </c>
      <c r="R103" s="78" t="n">
        <f aca="false">L43/L30</f>
        <v>-19.7920449244673</v>
      </c>
      <c r="S103" s="77"/>
      <c r="T103" s="78" t="n">
        <v>-6.2</v>
      </c>
      <c r="U103" s="78" t="n">
        <v>4.89</v>
      </c>
      <c r="V103" s="77"/>
      <c r="W103" s="36" t="n">
        <f aca="false">-(R103-T103)/($R$11*$R$12)*1000</f>
        <v>3.06679713999714</v>
      </c>
      <c r="X103" s="36" t="n">
        <f aca="false">(U103)/($R$11*$R$12)*1000</f>
        <v>1.10333935018051</v>
      </c>
      <c r="Y103" s="37" t="str">
        <f aca="false">IF(W103&gt;X103*5,"Hit","")</f>
        <v/>
      </c>
    </row>
    <row r="104" customFormat="false" ht="14.25" hidden="false" customHeight="false" outlineLevel="0" collapsed="false">
      <c r="N104" s="1"/>
      <c r="O104" s="34" t="str">
        <f aca="false">M12</f>
        <v>C139–A024</v>
      </c>
      <c r="P104" s="77"/>
      <c r="Q104" s="78" t="n">
        <f aca="false">M36</f>
        <v>-1.58033370411569</v>
      </c>
      <c r="R104" s="78" t="n">
        <f aca="false">M36/M23</f>
        <v>-6.81487751900991</v>
      </c>
      <c r="S104" s="77"/>
      <c r="T104" s="78" t="n">
        <v>-16.31</v>
      </c>
      <c r="U104" s="78" t="n">
        <v>7.57</v>
      </c>
      <c r="V104" s="77"/>
      <c r="W104" s="36" t="n">
        <f aca="false">-(R104-T104)/($R$11*$R$12)*1000</f>
        <v>-2.14240128181184</v>
      </c>
      <c r="X104" s="36" t="n">
        <f aca="false">(U104)/($R$11*$R$12)*1000</f>
        <v>1.70803249097473</v>
      </c>
      <c r="Y104" s="37" t="str">
        <f aca="false">IF(W104&gt;X104*5,"Hit","")</f>
        <v/>
      </c>
    </row>
    <row r="105" customFormat="false" ht="14.25" hidden="false" customHeight="false" outlineLevel="0" collapsed="false">
      <c r="N105" s="1"/>
      <c r="O105" s="34" t="str">
        <f aca="false">M13</f>
        <v>C139–A027</v>
      </c>
      <c r="P105" s="77"/>
      <c r="Q105" s="78" t="n">
        <f aca="false">M37</f>
        <v>-1.65944382647374</v>
      </c>
      <c r="R105" s="78" t="n">
        <f aca="false">M37/M24</f>
        <v>-6.97987603319877</v>
      </c>
      <c r="S105" s="77"/>
      <c r="T105" s="78" t="n">
        <v>-7.54</v>
      </c>
      <c r="U105" s="78" t="n">
        <v>4.83</v>
      </c>
      <c r="V105" s="77"/>
      <c r="W105" s="36" t="n">
        <f aca="false">-(R105-T105)/($R$11*$R$12)*1000</f>
        <v>-0.126381761462372</v>
      </c>
      <c r="X105" s="36" t="n">
        <f aca="false">(U105)/($R$11*$R$12)*1000</f>
        <v>1.08980144404332</v>
      </c>
      <c r="Y105" s="37" t="str">
        <f aca="false">IF(W105&gt;X105*5,"Hit","")</f>
        <v/>
      </c>
    </row>
    <row r="106" customFormat="false" ht="14.25" hidden="false" customHeight="false" outlineLevel="0" collapsed="false">
      <c r="N106" s="1"/>
      <c r="O106" s="34" t="str">
        <f aca="false">M14</f>
        <v>C139–A029</v>
      </c>
      <c r="P106" s="77"/>
      <c r="Q106" s="78" t="str">
        <f aca="false">M38</f>
        <v>X</v>
      </c>
      <c r="R106" s="78" t="e">
        <f aca="false">M38/M25</f>
        <v>#VALUE!</v>
      </c>
      <c r="S106" s="77"/>
      <c r="T106" s="78" t="n">
        <v>-4.21</v>
      </c>
      <c r="U106" s="78" t="n">
        <v>2.91</v>
      </c>
      <c r="V106" s="77"/>
      <c r="W106" s="36" t="e">
        <f aca="false">-(R106-T106)/($R$11*$R$12)*1000</f>
        <v>#VALUE!</v>
      </c>
      <c r="X106" s="36" t="n">
        <f aca="false">(U106)/($R$11*$R$12)*1000</f>
        <v>0.65658844765343</v>
      </c>
      <c r="Y106" s="37" t="e">
        <f aca="false">IF(W106&gt;X106*5,"Hit","")</f>
        <v>#VALUE!</v>
      </c>
    </row>
    <row r="107" customFormat="false" ht="14.25" hidden="false" customHeight="false" outlineLevel="0" collapsed="false">
      <c r="N107" s="1"/>
      <c r="O107" s="34" t="str">
        <f aca="false">M15</f>
        <v>C139–A032</v>
      </c>
      <c r="P107" s="77"/>
      <c r="Q107" s="78" t="str">
        <f aca="false">M39</f>
        <v>X</v>
      </c>
      <c r="R107" s="78" t="e">
        <f aca="false">M39/M26</f>
        <v>#VALUE!</v>
      </c>
      <c r="S107" s="77"/>
      <c r="T107" s="78" t="n">
        <v>-4.23</v>
      </c>
      <c r="U107" s="78" t="n">
        <v>1.08</v>
      </c>
      <c r="V107" s="77"/>
      <c r="W107" s="36" t="e">
        <f aca="false">-(R107-T107)/($R$11*$R$12)*1000</f>
        <v>#VALUE!</v>
      </c>
      <c r="X107" s="36" t="n">
        <f aca="false">(U107)/($R$11*$R$12)*1000</f>
        <v>0.243682310469314</v>
      </c>
      <c r="Y107" s="37" t="e">
        <f aca="false">IF(W107&gt;X107*5,"Hit","")</f>
        <v>#VALUE!</v>
      </c>
    </row>
    <row r="108" customFormat="false" ht="14.25" hidden="false" customHeight="false" outlineLevel="0" collapsed="false">
      <c r="N108" s="1"/>
      <c r="O108" s="34" t="str">
        <f aca="false">M16</f>
        <v>C139–A033</v>
      </c>
      <c r="P108" s="77"/>
      <c r="Q108" s="78" t="str">
        <f aca="false">M40</f>
        <v>X</v>
      </c>
      <c r="R108" s="78" t="e">
        <f aca="false">M40/M27</f>
        <v>#VALUE!</v>
      </c>
      <c r="S108" s="77"/>
      <c r="T108" s="78" t="n">
        <v>-4.54</v>
      </c>
      <c r="U108" s="78" t="n">
        <v>2.89</v>
      </c>
      <c r="V108" s="77"/>
      <c r="W108" s="36" t="e">
        <f aca="false">-(R108-T108)/($R$11*$R$12)*1000</f>
        <v>#VALUE!</v>
      </c>
      <c r="X108" s="36" t="n">
        <f aca="false">(U108)/($R$11*$R$12)*1000</f>
        <v>0.652075812274368</v>
      </c>
      <c r="Y108" s="37" t="e">
        <f aca="false">IF(W108&gt;X108*5,"Hit","")</f>
        <v>#VALUE!</v>
      </c>
    </row>
    <row r="109" customFormat="false" ht="14.25" hidden="false" customHeight="false" outlineLevel="0" collapsed="false">
      <c r="N109" s="1"/>
      <c r="O109" s="34" t="str">
        <f aca="false">M17</f>
        <v>C139–A034</v>
      </c>
      <c r="P109" s="77"/>
      <c r="Q109" s="78" t="n">
        <f aca="false">M41</f>
        <v>-0.614994438264636</v>
      </c>
      <c r="R109" s="78" t="n">
        <f aca="false">M41/M28</f>
        <v>-2.86927439285924</v>
      </c>
      <c r="S109" s="77"/>
      <c r="T109" s="78" t="n">
        <v>-1.41</v>
      </c>
      <c r="U109" s="78" t="n">
        <v>2.71</v>
      </c>
      <c r="V109" s="77"/>
      <c r="W109" s="36" t="n">
        <f aca="false">-(R109-T109)/($R$11*$R$12)*1000</f>
        <v>0.329258662648746</v>
      </c>
      <c r="X109" s="36" t="n">
        <f aca="false">(U109)/($R$11*$R$12)*1000</f>
        <v>0.611462093862816</v>
      </c>
      <c r="Y109" s="37" t="str">
        <f aca="false">IF(W109&gt;X109*5,"Hit","")</f>
        <v/>
      </c>
    </row>
    <row r="110" customFormat="false" ht="14.25" hidden="false" customHeight="false" outlineLevel="0" collapsed="false">
      <c r="N110" s="1"/>
      <c r="O110" s="34" t="str">
        <f aca="false">M18</f>
        <v>C139–A050</v>
      </c>
      <c r="P110" s="77"/>
      <c r="Q110" s="78" t="n">
        <f aca="false">M42</f>
        <v>-1.44360400444954</v>
      </c>
      <c r="R110" s="78" t="n">
        <f aca="false">M42/M29</f>
        <v>-6.5344591857037</v>
      </c>
      <c r="S110" s="77"/>
      <c r="T110" s="78" t="n">
        <v>-13.89</v>
      </c>
      <c r="U110" s="78" t="n">
        <v>8.59</v>
      </c>
      <c r="V110" s="77"/>
      <c r="W110" s="36" t="n">
        <f aca="false">-(R110-T110)/($R$11*$R$12)*1000</f>
        <v>-1.65964368553617</v>
      </c>
      <c r="X110" s="36" t="n">
        <f aca="false">(U110)/($R$11*$R$12)*1000</f>
        <v>1.93817689530686</v>
      </c>
      <c r="Y110" s="37" t="str">
        <f aca="false">IF(W110&gt;X110*5,"Hit","")</f>
        <v/>
      </c>
    </row>
    <row r="111" customFormat="false" ht="15" hidden="false" customHeight="false" outlineLevel="0" collapsed="false">
      <c r="N111" s="1"/>
      <c r="O111" s="79" t="str">
        <f aca="false">M19</f>
        <v>C139–A055</v>
      </c>
      <c r="P111" s="80"/>
      <c r="Q111" s="81" t="n">
        <f aca="false">M43</f>
        <v>-1.47385984427141</v>
      </c>
      <c r="R111" s="81" t="n">
        <f aca="false">M43/M30</f>
        <v>-6.94747036937594</v>
      </c>
      <c r="S111" s="80"/>
      <c r="T111" s="81" t="n">
        <v>-2.96</v>
      </c>
      <c r="U111" s="81" t="n">
        <v>1.29</v>
      </c>
      <c r="V111" s="80"/>
      <c r="W111" s="82" t="n">
        <f aca="false">-(R111-T111)/($R$11*$R$12)*1000</f>
        <v>0.899699993090239</v>
      </c>
      <c r="X111" s="82" t="n">
        <f aca="false">(U111)/($R$11*$R$12)*1000</f>
        <v>0.291064981949459</v>
      </c>
      <c r="Y111" s="83" t="str">
        <f aca="false">IF(W111&gt;X111*5,"Hit","")</f>
        <v/>
      </c>
    </row>
    <row r="113" customFormat="false" ht="14.25" hidden="false" customHeight="false" outlineLevel="0" collapsed="false">
      <c r="N113" s="1"/>
    </row>
    <row r="114" customFormat="false" ht="14.25" hidden="false" customHeight="false" outlineLevel="0" collapsed="false">
      <c r="N114" s="1"/>
    </row>
    <row r="115" customFormat="false" ht="14.25" hidden="false" customHeight="false" outlineLevel="0" collapsed="false">
      <c r="N115" s="1"/>
    </row>
    <row r="116" customFormat="false" ht="14.25" hidden="false" customHeight="false" outlineLevel="0" collapsed="false">
      <c r="N116" s="1"/>
    </row>
  </sheetData>
  <mergeCells count="9">
    <mergeCell ref="E3:F3"/>
    <mergeCell ref="E7:F7"/>
    <mergeCell ref="E8:F8"/>
    <mergeCell ref="O11:Q11"/>
    <mergeCell ref="O12:Q12"/>
    <mergeCell ref="O14:O15"/>
    <mergeCell ref="Q14:R14"/>
    <mergeCell ref="T14:U14"/>
    <mergeCell ref="W14:Y14"/>
  </mergeCells>
  <conditionalFormatting sqref="E3 E7:E8">
    <cfRule type="expression" priority="2" aboveAverage="0" equalAverage="0" bottom="0" percent="0" rank="0" text="" dxfId="0">
      <formula>LEN(TRIM(E3))=0</formula>
    </cfRule>
  </conditionalFormatting>
  <conditionalFormatting sqref="E4">
    <cfRule type="expression" priority="3" aboveAverage="0" equalAverage="0" bottom="0" percent="0" rank="0" text="" dxfId="1">
      <formula>LEN(TRIM(E4))=0</formula>
    </cfRule>
  </conditionalFormatting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75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2021-03-18T15:08:46Z</dcterms:created>
  <dc:creator>joerg</dc:creator>
  <dc:description/>
  <dc:language>en-US</dc:language>
  <cp:lastModifiedBy/>
  <dcterms:modified xsi:type="dcterms:W3CDTF">2023-01-09T08:45:58Z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