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brinaxie/Documents/CT DEEP/CLMEDR/2019/UI/"/>
    </mc:Choice>
  </mc:AlternateContent>
  <xr:revisionPtr revIDLastSave="0" documentId="13_ncr:1_{4F21ED0D-20EA-4944-9533-ADA5866638DA}" xr6:coauthVersionLast="47" xr6:coauthVersionMax="47" xr10:uidLastSave="{00000000-0000-0000-0000-000000000000}"/>
  <bookViews>
    <workbookView xWindow="880" yWindow="500" windowWidth="28040" windowHeight="16440" activeTab="1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9" i="5" l="1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H181" i="5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30" i="1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6" i="9"/>
  <c r="E339" i="9"/>
  <c r="O339" i="9" l="1"/>
  <c r="J339" i="9" l="1"/>
  <c r="F6" i="1"/>
  <c r="D168" i="1"/>
  <c r="F168" i="1"/>
  <c r="F317" i="9" l="1"/>
  <c r="K317" i="9"/>
  <c r="F318" i="9"/>
  <c r="K318" i="9"/>
  <c r="F319" i="9"/>
  <c r="K319" i="9"/>
  <c r="F320" i="9"/>
  <c r="K320" i="9"/>
  <c r="F321" i="9"/>
  <c r="K321" i="9"/>
  <c r="F322" i="9"/>
  <c r="K322" i="9"/>
  <c r="F323" i="9"/>
  <c r="K323" i="9"/>
  <c r="F324" i="9"/>
  <c r="K324" i="9"/>
  <c r="F325" i="9"/>
  <c r="K325" i="9"/>
  <c r="F326" i="9"/>
  <c r="K326" i="9"/>
  <c r="F327" i="9"/>
  <c r="K327" i="9"/>
  <c r="F328" i="9"/>
  <c r="K328" i="9"/>
  <c r="F329" i="9"/>
  <c r="K329" i="9"/>
  <c r="F330" i="9"/>
  <c r="K330" i="9"/>
  <c r="F331" i="9"/>
  <c r="K331" i="9"/>
  <c r="F332" i="9"/>
  <c r="K332" i="9"/>
  <c r="F333" i="9"/>
  <c r="K333" i="9"/>
  <c r="F334" i="9"/>
  <c r="K334" i="9"/>
  <c r="F335" i="9"/>
  <c r="K335" i="9"/>
  <c r="F336" i="9"/>
  <c r="K336" i="9"/>
  <c r="F337" i="9"/>
  <c r="K337" i="9"/>
  <c r="F296" i="9"/>
  <c r="K296" i="9"/>
  <c r="F297" i="9"/>
  <c r="K297" i="9"/>
  <c r="F298" i="9"/>
  <c r="K298" i="9"/>
  <c r="F299" i="9"/>
  <c r="K299" i="9"/>
  <c r="F300" i="9"/>
  <c r="K300" i="9"/>
  <c r="F301" i="9"/>
  <c r="K301" i="9"/>
  <c r="F302" i="9"/>
  <c r="K302" i="9"/>
  <c r="F303" i="9"/>
  <c r="K303" i="9"/>
  <c r="F304" i="9"/>
  <c r="K304" i="9"/>
  <c r="F305" i="9"/>
  <c r="K305" i="9"/>
  <c r="F306" i="9"/>
  <c r="K306" i="9"/>
  <c r="F307" i="9"/>
  <c r="K307" i="9"/>
  <c r="F308" i="9"/>
  <c r="K308" i="9"/>
  <c r="F309" i="9"/>
  <c r="K309" i="9"/>
  <c r="F310" i="9"/>
  <c r="K310" i="9"/>
  <c r="F311" i="9"/>
  <c r="K311" i="9"/>
  <c r="F312" i="9"/>
  <c r="K312" i="9"/>
  <c r="F313" i="9"/>
  <c r="K313" i="9"/>
  <c r="F314" i="9"/>
  <c r="K314" i="9"/>
  <c r="F315" i="9"/>
  <c r="K315" i="9"/>
  <c r="F316" i="9"/>
  <c r="K316" i="9"/>
  <c r="D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H338" i="1"/>
  <c r="F4" i="3" s="1"/>
  <c r="J338" i="1"/>
  <c r="F5" i="3" s="1"/>
  <c r="L338" i="1"/>
  <c r="G4" i="3" s="1"/>
  <c r="N338" i="1"/>
  <c r="G5" i="3" s="1"/>
  <c r="F338" i="1" l="1"/>
  <c r="G6" i="3"/>
  <c r="F6" i="3"/>
  <c r="E5" i="3"/>
  <c r="E4" i="3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6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7" i="5"/>
  <c r="D8" i="5"/>
  <c r="D9" i="5"/>
  <c r="D6" i="5"/>
  <c r="E6" i="3" l="1"/>
  <c r="N339" i="9"/>
  <c r="M339" i="9"/>
  <c r="L339" i="9"/>
  <c r="G339" i="9"/>
  <c r="H339" i="9"/>
  <c r="I339" i="9"/>
  <c r="D339" i="9"/>
  <c r="J181" i="5"/>
  <c r="I5" i="3" s="1"/>
  <c r="N181" i="5"/>
  <c r="J5" i="3" s="1"/>
  <c r="L181" i="5"/>
  <c r="D338" i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6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6" i="9"/>
  <c r="F191" i="9"/>
  <c r="F192" i="9"/>
  <c r="F193" i="9"/>
  <c r="F194" i="9"/>
  <c r="F195" i="9"/>
  <c r="F196" i="9"/>
  <c r="F197" i="9"/>
  <c r="F198" i="9"/>
  <c r="F199" i="9"/>
  <c r="F237" i="9"/>
  <c r="F238" i="9"/>
  <c r="F239" i="9"/>
  <c r="F240" i="9"/>
  <c r="F241" i="9"/>
  <c r="F242" i="9"/>
  <c r="F243" i="9"/>
  <c r="F244" i="9"/>
  <c r="F245" i="9"/>
  <c r="I4" i="3" l="1"/>
  <c r="J4" i="3"/>
  <c r="D4" i="3" s="1"/>
  <c r="I6" i="3"/>
  <c r="D5" i="3"/>
  <c r="D6" i="3" s="1"/>
  <c r="J6" i="3"/>
  <c r="H4" i="3"/>
  <c r="C4" i="3"/>
  <c r="B4" i="3" s="1"/>
  <c r="I181" i="5" s="1"/>
  <c r="H5" i="3"/>
  <c r="C5" i="3"/>
  <c r="F339" i="9"/>
  <c r="K339" i="9"/>
  <c r="H6" i="3" l="1"/>
  <c r="I42" i="5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335" i="1"/>
  <c r="M327" i="1"/>
  <c r="M319" i="1"/>
  <c r="M311" i="1"/>
  <c r="M303" i="1"/>
  <c r="M295" i="1"/>
  <c r="M287" i="1"/>
  <c r="M279" i="1"/>
  <c r="M271" i="1"/>
  <c r="M263" i="1"/>
  <c r="M255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337" i="1"/>
  <c r="M273" i="1"/>
  <c r="M231" i="1"/>
  <c r="M208" i="1"/>
  <c r="M192" i="1"/>
  <c r="M176" i="1"/>
  <c r="M164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I11" i="1"/>
  <c r="I19" i="1"/>
  <c r="I27" i="1"/>
  <c r="I35" i="1"/>
  <c r="I43" i="1"/>
  <c r="I51" i="1"/>
  <c r="I59" i="1"/>
  <c r="I67" i="1"/>
  <c r="I75" i="1"/>
  <c r="M329" i="1"/>
  <c r="M265" i="1"/>
  <c r="M225" i="1"/>
  <c r="M207" i="1"/>
  <c r="M191" i="1"/>
  <c r="M175" i="1"/>
  <c r="M163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21" i="1"/>
  <c r="M257" i="1"/>
  <c r="M223" i="1"/>
  <c r="M204" i="1"/>
  <c r="M188" i="1"/>
  <c r="M172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I13" i="1"/>
  <c r="I21" i="1"/>
  <c r="M313" i="1"/>
  <c r="M249" i="1"/>
  <c r="M217" i="1"/>
  <c r="M201" i="1"/>
  <c r="M185" i="1"/>
  <c r="M169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05" i="1"/>
  <c r="M247" i="1"/>
  <c r="M216" i="1"/>
  <c r="M200" i="1"/>
  <c r="M184" i="1"/>
  <c r="M168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I7" i="1"/>
  <c r="I15" i="1"/>
  <c r="I23" i="1"/>
  <c r="I31" i="1"/>
  <c r="I39" i="1"/>
  <c r="I47" i="1"/>
  <c r="I55" i="1"/>
  <c r="I63" i="1"/>
  <c r="I71" i="1"/>
  <c r="I79" i="1"/>
  <c r="M297" i="1"/>
  <c r="M241" i="1"/>
  <c r="M215" i="1"/>
  <c r="M199" i="1"/>
  <c r="M183" i="1"/>
  <c r="M167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M289" i="1"/>
  <c r="M239" i="1"/>
  <c r="M212" i="1"/>
  <c r="M196" i="1"/>
  <c r="M180" i="1"/>
  <c r="M166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I9" i="1"/>
  <c r="M281" i="1"/>
  <c r="M140" i="1"/>
  <c r="M76" i="1"/>
  <c r="M12" i="1"/>
  <c r="I17" i="1"/>
  <c r="I29" i="1"/>
  <c r="I40" i="1"/>
  <c r="I50" i="1"/>
  <c r="I61" i="1"/>
  <c r="I72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M209" i="1"/>
  <c r="M124" i="1"/>
  <c r="M60" i="1"/>
  <c r="I6" i="1"/>
  <c r="I20" i="1"/>
  <c r="I32" i="1"/>
  <c r="I42" i="1"/>
  <c r="I53" i="1"/>
  <c r="I64" i="1"/>
  <c r="I74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M193" i="1"/>
  <c r="M116" i="1"/>
  <c r="M52" i="1"/>
  <c r="I8" i="1"/>
  <c r="I22" i="1"/>
  <c r="I33" i="1"/>
  <c r="I44" i="1"/>
  <c r="I54" i="1"/>
  <c r="I65" i="1"/>
  <c r="I76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M177" i="1"/>
  <c r="M108" i="1"/>
  <c r="M44" i="1"/>
  <c r="I10" i="1"/>
  <c r="I24" i="1"/>
  <c r="I34" i="1"/>
  <c r="I45" i="1"/>
  <c r="I56" i="1"/>
  <c r="I66" i="1"/>
  <c r="I77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M100" i="1"/>
  <c r="I12" i="1"/>
  <c r="I36" i="1"/>
  <c r="I57" i="1"/>
  <c r="I78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3" i="1"/>
  <c r="I319" i="1"/>
  <c r="I335" i="1"/>
  <c r="M174" i="5"/>
  <c r="M166" i="5"/>
  <c r="M158" i="5"/>
  <c r="M150" i="5"/>
  <c r="M142" i="5"/>
  <c r="M134" i="5"/>
  <c r="M126" i="5"/>
  <c r="M118" i="5"/>
  <c r="M110" i="5"/>
  <c r="M102" i="5"/>
  <c r="M94" i="5"/>
  <c r="M86" i="5"/>
  <c r="M78" i="5"/>
  <c r="M70" i="5"/>
  <c r="M62" i="5"/>
  <c r="M54" i="5"/>
  <c r="M46" i="5"/>
  <c r="M38" i="5"/>
  <c r="M30" i="5"/>
  <c r="M22" i="5"/>
  <c r="M14" i="5"/>
  <c r="M6" i="5"/>
  <c r="I172" i="5"/>
  <c r="I164" i="5"/>
  <c r="I156" i="5"/>
  <c r="I148" i="5"/>
  <c r="I140" i="5"/>
  <c r="I132" i="5"/>
  <c r="I124" i="5"/>
  <c r="I116" i="5"/>
  <c r="I108" i="5"/>
  <c r="I100" i="5"/>
  <c r="I92" i="5"/>
  <c r="M92" i="1"/>
  <c r="I14" i="1"/>
  <c r="I37" i="1"/>
  <c r="I58" i="1"/>
  <c r="I80" i="1"/>
  <c r="I96" i="1"/>
  <c r="I112" i="1"/>
  <c r="I128" i="1"/>
  <c r="I144" i="1"/>
  <c r="I160" i="1"/>
  <c r="I176" i="1"/>
  <c r="I192" i="1"/>
  <c r="I208" i="1"/>
  <c r="I224" i="1"/>
  <c r="I240" i="1"/>
  <c r="I256" i="1"/>
  <c r="I272" i="1"/>
  <c r="I288" i="1"/>
  <c r="I304" i="1"/>
  <c r="I320" i="1"/>
  <c r="I336" i="1"/>
  <c r="M173" i="5"/>
  <c r="M165" i="5"/>
  <c r="M157" i="5"/>
  <c r="M149" i="5"/>
  <c r="M141" i="5"/>
  <c r="M133" i="5"/>
  <c r="M125" i="5"/>
  <c r="M117" i="5"/>
  <c r="M109" i="5"/>
  <c r="M101" i="5"/>
  <c r="M93" i="5"/>
  <c r="M85" i="5"/>
  <c r="M77" i="5"/>
  <c r="M69" i="5"/>
  <c r="M61" i="5"/>
  <c r="M53" i="5"/>
  <c r="M45" i="5"/>
  <c r="M37" i="5"/>
  <c r="M29" i="5"/>
  <c r="M21" i="5"/>
  <c r="M13" i="5"/>
  <c r="I179" i="5"/>
  <c r="I171" i="5"/>
  <c r="I163" i="5"/>
  <c r="I155" i="5"/>
  <c r="I147" i="5"/>
  <c r="I139" i="5"/>
  <c r="I131" i="5"/>
  <c r="I123" i="5"/>
  <c r="I115" i="5"/>
  <c r="I107" i="5"/>
  <c r="I99" i="5"/>
  <c r="M84" i="1"/>
  <c r="I16" i="1"/>
  <c r="I38" i="1"/>
  <c r="I60" i="1"/>
  <c r="I81" i="1"/>
  <c r="I97" i="1"/>
  <c r="I113" i="1"/>
  <c r="I129" i="1"/>
  <c r="I145" i="1"/>
  <c r="I161" i="1"/>
  <c r="I177" i="1"/>
  <c r="I193" i="1"/>
  <c r="I209" i="1"/>
  <c r="I225" i="1"/>
  <c r="I241" i="1"/>
  <c r="I257" i="1"/>
  <c r="I273" i="1"/>
  <c r="I289" i="1"/>
  <c r="I305" i="1"/>
  <c r="I321" i="1"/>
  <c r="I337" i="1"/>
  <c r="M180" i="5"/>
  <c r="M172" i="5"/>
  <c r="M164" i="5"/>
  <c r="M156" i="5"/>
  <c r="M148" i="5"/>
  <c r="M140" i="5"/>
  <c r="M132" i="5"/>
  <c r="M124" i="5"/>
  <c r="M116" i="5"/>
  <c r="M108" i="5"/>
  <c r="M100" i="5"/>
  <c r="M92" i="5"/>
  <c r="M84" i="5"/>
  <c r="M76" i="5"/>
  <c r="M68" i="5"/>
  <c r="M60" i="5"/>
  <c r="M52" i="5"/>
  <c r="M44" i="5"/>
  <c r="M36" i="5"/>
  <c r="M28" i="5"/>
  <c r="M20" i="5"/>
  <c r="M12" i="5"/>
  <c r="I178" i="5"/>
  <c r="I170" i="5"/>
  <c r="I162" i="5"/>
  <c r="I154" i="5"/>
  <c r="I146" i="5"/>
  <c r="I138" i="5"/>
  <c r="I130" i="5"/>
  <c r="I122" i="5"/>
  <c r="I114" i="5"/>
  <c r="I106" i="5"/>
  <c r="I98" i="5"/>
  <c r="M233" i="1"/>
  <c r="M68" i="1"/>
  <c r="I18" i="1"/>
  <c r="I41" i="1"/>
  <c r="I62" i="1"/>
  <c r="I83" i="1"/>
  <c r="I99" i="1"/>
  <c r="I115" i="1"/>
  <c r="I131" i="1"/>
  <c r="I147" i="1"/>
  <c r="I163" i="1"/>
  <c r="I179" i="1"/>
  <c r="I195" i="1"/>
  <c r="I211" i="1"/>
  <c r="I227" i="1"/>
  <c r="I243" i="1"/>
  <c r="I259" i="1"/>
  <c r="I275" i="1"/>
  <c r="I291" i="1"/>
  <c r="I307" i="1"/>
  <c r="I323" i="1"/>
  <c r="M179" i="5"/>
  <c r="M171" i="5"/>
  <c r="M163" i="5"/>
  <c r="M155" i="5"/>
  <c r="M147" i="5"/>
  <c r="M139" i="5"/>
  <c r="M131" i="5"/>
  <c r="M123" i="5"/>
  <c r="M115" i="5"/>
  <c r="M107" i="5"/>
  <c r="M99" i="5"/>
  <c r="M91" i="5"/>
  <c r="M83" i="5"/>
  <c r="M75" i="5"/>
  <c r="M67" i="5"/>
  <c r="M59" i="5"/>
  <c r="M51" i="5"/>
  <c r="M43" i="5"/>
  <c r="M35" i="5"/>
  <c r="M27" i="5"/>
  <c r="M19" i="5"/>
  <c r="M11" i="5"/>
  <c r="I177" i="5"/>
  <c r="I169" i="5"/>
  <c r="I161" i="5"/>
  <c r="I153" i="5"/>
  <c r="I145" i="5"/>
  <c r="I137" i="5"/>
  <c r="I129" i="5"/>
  <c r="I121" i="5"/>
  <c r="I113" i="5"/>
  <c r="I105" i="5"/>
  <c r="I97" i="5"/>
  <c r="M20" i="1"/>
  <c r="I49" i="1"/>
  <c r="I89" i="1"/>
  <c r="I121" i="1"/>
  <c r="I153" i="1"/>
  <c r="I185" i="1"/>
  <c r="I217" i="1"/>
  <c r="I249" i="1"/>
  <c r="I281" i="1"/>
  <c r="I313" i="1"/>
  <c r="I52" i="1"/>
  <c r="I91" i="1"/>
  <c r="I123" i="1"/>
  <c r="I155" i="1"/>
  <c r="I187" i="1"/>
  <c r="I219" i="1"/>
  <c r="I251" i="1"/>
  <c r="I283" i="1"/>
  <c r="I315" i="1"/>
  <c r="M167" i="5"/>
  <c r="M151" i="5"/>
  <c r="M135" i="5"/>
  <c r="M119" i="5"/>
  <c r="M103" i="5"/>
  <c r="M87" i="5"/>
  <c r="M71" i="5"/>
  <c r="M55" i="5"/>
  <c r="M39" i="5"/>
  <c r="M23" i="5"/>
  <c r="M7" i="5"/>
  <c r="I165" i="5"/>
  <c r="I149" i="5"/>
  <c r="I133" i="5"/>
  <c r="I117" i="5"/>
  <c r="I101" i="5"/>
  <c r="I88" i="5"/>
  <c r="I80" i="5"/>
  <c r="I72" i="5"/>
  <c r="I64" i="5"/>
  <c r="I56" i="5"/>
  <c r="I48" i="5"/>
  <c r="I39" i="5"/>
  <c r="I31" i="5"/>
  <c r="I23" i="5"/>
  <c r="I15" i="5"/>
  <c r="I7" i="5"/>
  <c r="M165" i="1"/>
  <c r="I25" i="1"/>
  <c r="I68" i="1"/>
  <c r="I103" i="1"/>
  <c r="I135" i="1"/>
  <c r="I167" i="1"/>
  <c r="I199" i="1"/>
  <c r="I231" i="1"/>
  <c r="I263" i="1"/>
  <c r="I295" i="1"/>
  <c r="I327" i="1"/>
  <c r="M156" i="1"/>
  <c r="I26" i="1"/>
  <c r="I69" i="1"/>
  <c r="I104" i="1"/>
  <c r="I136" i="1"/>
  <c r="I168" i="1"/>
  <c r="I200" i="1"/>
  <c r="I232" i="1"/>
  <c r="I264" i="1"/>
  <c r="I296" i="1"/>
  <c r="I328" i="1"/>
  <c r="M177" i="5"/>
  <c r="M161" i="5"/>
  <c r="M145" i="5"/>
  <c r="M129" i="5"/>
  <c r="M113" i="5"/>
  <c r="M97" i="5"/>
  <c r="M81" i="5"/>
  <c r="M65" i="5"/>
  <c r="M49" i="5"/>
  <c r="M33" i="5"/>
  <c r="M17" i="5"/>
  <c r="I175" i="5"/>
  <c r="I159" i="5"/>
  <c r="I143" i="5"/>
  <c r="I127" i="5"/>
  <c r="I111" i="5"/>
  <c r="I95" i="5"/>
  <c r="I86" i="5"/>
  <c r="I78" i="5"/>
  <c r="I70" i="5"/>
  <c r="I62" i="5"/>
  <c r="I54" i="5"/>
  <c r="I46" i="5"/>
  <c r="I37" i="5"/>
  <c r="I29" i="5"/>
  <c r="I21" i="5"/>
  <c r="I13" i="5"/>
  <c r="I180" i="5"/>
  <c r="M148" i="1"/>
  <c r="I28" i="1"/>
  <c r="I70" i="1"/>
  <c r="I105" i="1"/>
  <c r="I137" i="1"/>
  <c r="I169" i="1"/>
  <c r="I201" i="1"/>
  <c r="I233" i="1"/>
  <c r="I265" i="1"/>
  <c r="I297" i="1"/>
  <c r="I329" i="1"/>
  <c r="M176" i="5"/>
  <c r="M160" i="5"/>
  <c r="M144" i="5"/>
  <c r="M128" i="5"/>
  <c r="M112" i="5"/>
  <c r="M96" i="5"/>
  <c r="M80" i="5"/>
  <c r="M64" i="5"/>
  <c r="M48" i="5"/>
  <c r="M32" i="5"/>
  <c r="M16" i="5"/>
  <c r="I174" i="5"/>
  <c r="I158" i="5"/>
  <c r="I142" i="5"/>
  <c r="I126" i="5"/>
  <c r="I110" i="5"/>
  <c r="I94" i="5"/>
  <c r="I85" i="5"/>
  <c r="I77" i="5"/>
  <c r="I69" i="5"/>
  <c r="I61" i="5"/>
  <c r="I53" i="5"/>
  <c r="I45" i="5"/>
  <c r="I36" i="5"/>
  <c r="I28" i="5"/>
  <c r="I20" i="5"/>
  <c r="I12" i="5"/>
  <c r="M132" i="1"/>
  <c r="I30" i="1"/>
  <c r="I73" i="1"/>
  <c r="I107" i="1"/>
  <c r="I139" i="1"/>
  <c r="I171" i="1"/>
  <c r="I203" i="1"/>
  <c r="I235" i="1"/>
  <c r="I267" i="1"/>
  <c r="I299" i="1"/>
  <c r="I331" i="1"/>
  <c r="M175" i="5"/>
  <c r="M159" i="5"/>
  <c r="M143" i="5"/>
  <c r="M127" i="5"/>
  <c r="M111" i="5"/>
  <c r="M95" i="5"/>
  <c r="M79" i="5"/>
  <c r="M63" i="5"/>
  <c r="M47" i="5"/>
  <c r="M31" i="5"/>
  <c r="M15" i="5"/>
  <c r="I173" i="5"/>
  <c r="I157" i="5"/>
  <c r="I141" i="5"/>
  <c r="I125" i="5"/>
  <c r="I109" i="5"/>
  <c r="I93" i="5"/>
  <c r="I84" i="5"/>
  <c r="I76" i="5"/>
  <c r="I68" i="5"/>
  <c r="I60" i="5"/>
  <c r="I52" i="5"/>
  <c r="I44" i="5"/>
  <c r="I35" i="5"/>
  <c r="I27" i="5"/>
  <c r="I19" i="5"/>
  <c r="I11" i="5"/>
  <c r="M36" i="1"/>
  <c r="I46" i="1"/>
  <c r="I87" i="1"/>
  <c r="I119" i="1"/>
  <c r="I151" i="1"/>
  <c r="I183" i="1"/>
  <c r="I215" i="1"/>
  <c r="I247" i="1"/>
  <c r="I279" i="1"/>
  <c r="I311" i="1"/>
  <c r="M170" i="5"/>
  <c r="M154" i="5"/>
  <c r="M138" i="5"/>
  <c r="M122" i="5"/>
  <c r="M106" i="5"/>
  <c r="M90" i="5"/>
  <c r="M74" i="5"/>
  <c r="M58" i="5"/>
  <c r="M42" i="5"/>
  <c r="M26" i="5"/>
  <c r="M10" i="5"/>
  <c r="I168" i="5"/>
  <c r="I152" i="5"/>
  <c r="I136" i="5"/>
  <c r="I120" i="5"/>
  <c r="I104" i="5"/>
  <c r="I91" i="5"/>
  <c r="I83" i="5"/>
  <c r="I75" i="5"/>
  <c r="I67" i="5"/>
  <c r="I59" i="5"/>
  <c r="I51" i="5"/>
  <c r="I43" i="5"/>
  <c r="I34" i="5"/>
  <c r="I26" i="5"/>
  <c r="I18" i="5"/>
  <c r="I10" i="5"/>
  <c r="I184" i="1"/>
  <c r="M153" i="5"/>
  <c r="M114" i="5"/>
  <c r="M72" i="5"/>
  <c r="M25" i="5"/>
  <c r="I160" i="5"/>
  <c r="I118" i="5"/>
  <c r="I82" i="5"/>
  <c r="I63" i="5"/>
  <c r="I40" i="5"/>
  <c r="I17" i="5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M120" i="5"/>
  <c r="E256" i="1"/>
  <c r="M28" i="1"/>
  <c r="I216" i="1"/>
  <c r="M152" i="5"/>
  <c r="M105" i="5"/>
  <c r="M66" i="5"/>
  <c r="M24" i="5"/>
  <c r="I151" i="5"/>
  <c r="I112" i="5"/>
  <c r="I81" i="5"/>
  <c r="I58" i="5"/>
  <c r="I38" i="5"/>
  <c r="I16" i="5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51" i="1"/>
  <c r="E131" i="1"/>
  <c r="E163" i="1"/>
  <c r="E179" i="1"/>
  <c r="E187" i="1"/>
  <c r="E203" i="1"/>
  <c r="E211" i="1"/>
  <c r="E227" i="1"/>
  <c r="E243" i="1"/>
  <c r="E251" i="1"/>
  <c r="E267" i="1"/>
  <c r="E275" i="1"/>
  <c r="E291" i="1"/>
  <c r="E299" i="1"/>
  <c r="E315" i="1"/>
  <c r="E323" i="1"/>
  <c r="E7" i="1"/>
  <c r="E199" i="1"/>
  <c r="E287" i="1"/>
  <c r="I41" i="5"/>
  <c r="E24" i="1"/>
  <c r="E64" i="1"/>
  <c r="E72" i="1"/>
  <c r="E104" i="1"/>
  <c r="E136" i="1"/>
  <c r="E176" i="1"/>
  <c r="E224" i="1"/>
  <c r="E272" i="1"/>
  <c r="E312" i="1"/>
  <c r="I248" i="1"/>
  <c r="M146" i="5"/>
  <c r="M104" i="5"/>
  <c r="M57" i="5"/>
  <c r="M18" i="5"/>
  <c r="I150" i="5"/>
  <c r="I103" i="5"/>
  <c r="I79" i="5"/>
  <c r="I57" i="5"/>
  <c r="I33" i="5"/>
  <c r="I14" i="5"/>
  <c r="E11" i="1"/>
  <c r="E19" i="1"/>
  <c r="E27" i="1"/>
  <c r="E35" i="1"/>
  <c r="E43" i="1"/>
  <c r="E59" i="1"/>
  <c r="E67" i="1"/>
  <c r="E75" i="1"/>
  <c r="E83" i="1"/>
  <c r="E91" i="1"/>
  <c r="E99" i="1"/>
  <c r="E107" i="1"/>
  <c r="E115" i="1"/>
  <c r="E123" i="1"/>
  <c r="E139" i="1"/>
  <c r="E147" i="1"/>
  <c r="E155" i="1"/>
  <c r="E171" i="1"/>
  <c r="E195" i="1"/>
  <c r="E219" i="1"/>
  <c r="E235" i="1"/>
  <c r="E259" i="1"/>
  <c r="E283" i="1"/>
  <c r="E307" i="1"/>
  <c r="E331" i="1"/>
  <c r="E39" i="1"/>
  <c r="E231" i="1"/>
  <c r="E311" i="1"/>
  <c r="I22" i="5"/>
  <c r="E48" i="1"/>
  <c r="E112" i="1"/>
  <c r="E168" i="1"/>
  <c r="E232" i="1"/>
  <c r="E280" i="1"/>
  <c r="E336" i="1"/>
  <c r="I280" i="1"/>
  <c r="M137" i="5"/>
  <c r="M98" i="5"/>
  <c r="M56" i="5"/>
  <c r="M9" i="5"/>
  <c r="I144" i="5"/>
  <c r="I102" i="5"/>
  <c r="I74" i="5"/>
  <c r="I55" i="5"/>
  <c r="I32" i="5"/>
  <c r="I9" i="5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M168" i="5"/>
  <c r="M40" i="5"/>
  <c r="I89" i="5"/>
  <c r="E15" i="1"/>
  <c r="E63" i="1"/>
  <c r="E103" i="1"/>
  <c r="E127" i="1"/>
  <c r="E151" i="1"/>
  <c r="E175" i="1"/>
  <c r="E207" i="1"/>
  <c r="E239" i="1"/>
  <c r="E263" i="1"/>
  <c r="E303" i="1"/>
  <c r="E335" i="1"/>
  <c r="M162" i="5"/>
  <c r="I119" i="5"/>
  <c r="E32" i="1"/>
  <c r="E96" i="1"/>
  <c r="E144" i="1"/>
  <c r="E200" i="1"/>
  <c r="E248" i="1"/>
  <c r="E296" i="1"/>
  <c r="I48" i="1"/>
  <c r="I312" i="1"/>
  <c r="M178" i="5"/>
  <c r="M136" i="5"/>
  <c r="M89" i="5"/>
  <c r="M50" i="5"/>
  <c r="M8" i="5"/>
  <c r="I135" i="5"/>
  <c r="I96" i="5"/>
  <c r="I73" i="5"/>
  <c r="I50" i="5"/>
  <c r="I30" i="5"/>
  <c r="I8" i="5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M82" i="5"/>
  <c r="I128" i="5"/>
  <c r="I66" i="5"/>
  <c r="I24" i="5"/>
  <c r="E23" i="1"/>
  <c r="E47" i="1"/>
  <c r="E71" i="1"/>
  <c r="E87" i="1"/>
  <c r="E111" i="1"/>
  <c r="E135" i="1"/>
  <c r="E159" i="1"/>
  <c r="E183" i="1"/>
  <c r="E223" i="1"/>
  <c r="E255" i="1"/>
  <c r="E271" i="1"/>
  <c r="E295" i="1"/>
  <c r="E327" i="1"/>
  <c r="I152" i="1"/>
  <c r="M34" i="5"/>
  <c r="I87" i="5"/>
  <c r="E8" i="1"/>
  <c r="E40" i="1"/>
  <c r="E80" i="1"/>
  <c r="E120" i="1"/>
  <c r="E152" i="1"/>
  <c r="E192" i="1"/>
  <c r="E216" i="1"/>
  <c r="E264" i="1"/>
  <c r="E304" i="1"/>
  <c r="E328" i="1"/>
  <c r="I88" i="1"/>
  <c r="M169" i="5"/>
  <c r="M130" i="5"/>
  <c r="M88" i="5"/>
  <c r="M41" i="5"/>
  <c r="I176" i="5"/>
  <c r="I134" i="5"/>
  <c r="I90" i="5"/>
  <c r="I71" i="5"/>
  <c r="I49" i="5"/>
  <c r="I25" i="5"/>
  <c r="I6" i="5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I120" i="1"/>
  <c r="M121" i="5"/>
  <c r="I167" i="5"/>
  <c r="I47" i="5"/>
  <c r="E31" i="1"/>
  <c r="E55" i="1"/>
  <c r="E79" i="1"/>
  <c r="E95" i="1"/>
  <c r="E119" i="1"/>
  <c r="E143" i="1"/>
  <c r="E167" i="1"/>
  <c r="E191" i="1"/>
  <c r="E215" i="1"/>
  <c r="E247" i="1"/>
  <c r="E279" i="1"/>
  <c r="E319" i="1"/>
  <c r="M73" i="5"/>
  <c r="I166" i="5"/>
  <c r="I65" i="5"/>
  <c r="E16" i="1"/>
  <c r="E56" i="1"/>
  <c r="E88" i="1"/>
  <c r="E128" i="1"/>
  <c r="E160" i="1"/>
  <c r="E184" i="1"/>
  <c r="E208" i="1"/>
  <c r="E240" i="1"/>
  <c r="E288" i="1"/>
  <c r="E320" i="1"/>
  <c r="B5" i="3"/>
  <c r="C6" i="3"/>
  <c r="M181" i="5"/>
  <c r="E180" i="5"/>
  <c r="D181" i="5"/>
  <c r="F181" i="5"/>
  <c r="O13" i="1" l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305" i="1"/>
  <c r="O313" i="1"/>
  <c r="O321" i="1"/>
  <c r="O329" i="1"/>
  <c r="O337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20" i="1"/>
  <c r="O84" i="1"/>
  <c r="O148" i="1"/>
  <c r="O212" i="1"/>
  <c r="O276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O28" i="1"/>
  <c r="O92" i="1"/>
  <c r="O156" i="1"/>
  <c r="O220" i="1"/>
  <c r="O28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O36" i="1"/>
  <c r="O100" i="1"/>
  <c r="O164" i="1"/>
  <c r="O228" i="1"/>
  <c r="O29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O44" i="1"/>
  <c r="O108" i="1"/>
  <c r="O172" i="1"/>
  <c r="O236" i="1"/>
  <c r="O300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O52" i="1"/>
  <c r="O116" i="1"/>
  <c r="O180" i="1"/>
  <c r="O244" i="1"/>
  <c r="O308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O60" i="1"/>
  <c r="O124" i="1"/>
  <c r="O188" i="1"/>
  <c r="O252" i="1"/>
  <c r="O316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O68" i="1"/>
  <c r="O132" i="1"/>
  <c r="O196" i="1"/>
  <c r="O260" i="1"/>
  <c r="O324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63" i="1"/>
  <c r="K127" i="1"/>
  <c r="K191" i="1"/>
  <c r="K231" i="1"/>
  <c r="K263" i="1"/>
  <c r="K295" i="1"/>
  <c r="K319" i="1"/>
  <c r="K335" i="1"/>
  <c r="K173" i="5"/>
  <c r="K165" i="5"/>
  <c r="K157" i="5"/>
  <c r="K149" i="5"/>
  <c r="K141" i="5"/>
  <c r="K133" i="5"/>
  <c r="K125" i="5"/>
  <c r="K117" i="5"/>
  <c r="K109" i="5"/>
  <c r="K101" i="5"/>
  <c r="K93" i="5"/>
  <c r="K85" i="5"/>
  <c r="K77" i="5"/>
  <c r="K69" i="5"/>
  <c r="K61" i="5"/>
  <c r="K53" i="5"/>
  <c r="K45" i="5"/>
  <c r="K37" i="5"/>
  <c r="K29" i="5"/>
  <c r="K21" i="5"/>
  <c r="K13" i="5"/>
  <c r="O180" i="5"/>
  <c r="O172" i="5"/>
  <c r="O164" i="5"/>
  <c r="O156" i="5"/>
  <c r="O148" i="5"/>
  <c r="O140" i="5"/>
  <c r="O132" i="5"/>
  <c r="O124" i="5"/>
  <c r="O116" i="5"/>
  <c r="O108" i="5"/>
  <c r="O100" i="5"/>
  <c r="O92" i="5"/>
  <c r="O12" i="1"/>
  <c r="K15" i="1"/>
  <c r="K79" i="1"/>
  <c r="K143" i="1"/>
  <c r="K207" i="1"/>
  <c r="K239" i="1"/>
  <c r="K271" i="1"/>
  <c r="K303" i="1"/>
  <c r="K323" i="1"/>
  <c r="K179" i="5"/>
  <c r="K171" i="5"/>
  <c r="K163" i="5"/>
  <c r="K155" i="5"/>
  <c r="K147" i="5"/>
  <c r="K139" i="5"/>
  <c r="K131" i="5"/>
  <c r="K123" i="5"/>
  <c r="K115" i="5"/>
  <c r="K107" i="5"/>
  <c r="K99" i="5"/>
  <c r="K91" i="5"/>
  <c r="K83" i="5"/>
  <c r="K75" i="5"/>
  <c r="K67" i="5"/>
  <c r="K59" i="5"/>
  <c r="K51" i="5"/>
  <c r="K43" i="5"/>
  <c r="K35" i="5"/>
  <c r="K27" i="5"/>
  <c r="K19" i="5"/>
  <c r="K11" i="5"/>
  <c r="O178" i="5"/>
  <c r="O170" i="5"/>
  <c r="O162" i="5"/>
  <c r="O154" i="5"/>
  <c r="O146" i="5"/>
  <c r="O138" i="5"/>
  <c r="O130" i="5"/>
  <c r="O122" i="5"/>
  <c r="O114" i="5"/>
  <c r="O106" i="5"/>
  <c r="O98" i="5"/>
  <c r="O90" i="5"/>
  <c r="O76" i="1"/>
  <c r="K23" i="1"/>
  <c r="K87" i="1"/>
  <c r="K151" i="1"/>
  <c r="K213" i="1"/>
  <c r="K245" i="1"/>
  <c r="K277" i="1"/>
  <c r="K309" i="1"/>
  <c r="K325" i="1"/>
  <c r="K178" i="5"/>
  <c r="K170" i="5"/>
  <c r="K162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O177" i="5"/>
  <c r="O169" i="5"/>
  <c r="O161" i="5"/>
  <c r="O153" i="5"/>
  <c r="O145" i="5"/>
  <c r="O137" i="5"/>
  <c r="O129" i="5"/>
  <c r="O121" i="5"/>
  <c r="O113" i="5"/>
  <c r="O105" i="5"/>
  <c r="O97" i="5"/>
  <c r="O89" i="5"/>
  <c r="O140" i="1"/>
  <c r="K31" i="1"/>
  <c r="K95" i="1"/>
  <c r="K159" i="1"/>
  <c r="K215" i="1"/>
  <c r="K247" i="1"/>
  <c r="K279" i="1"/>
  <c r="K311" i="1"/>
  <c r="K327" i="1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O176" i="5"/>
  <c r="O168" i="5"/>
  <c r="O160" i="5"/>
  <c r="O152" i="5"/>
  <c r="O144" i="5"/>
  <c r="O136" i="5"/>
  <c r="O128" i="5"/>
  <c r="O120" i="5"/>
  <c r="O112" i="5"/>
  <c r="O104" i="5"/>
  <c r="O96" i="5"/>
  <c r="O88" i="5"/>
  <c r="O204" i="1"/>
  <c r="K39" i="1"/>
  <c r="K167" i="1"/>
  <c r="K253" i="1"/>
  <c r="K313" i="1"/>
  <c r="K168" i="5"/>
  <c r="K152" i="5"/>
  <c r="K136" i="5"/>
  <c r="K120" i="5"/>
  <c r="K104" i="5"/>
  <c r="K88" i="5"/>
  <c r="K72" i="5"/>
  <c r="K56" i="5"/>
  <c r="K40" i="5"/>
  <c r="K24" i="5"/>
  <c r="K8" i="5"/>
  <c r="O167" i="5"/>
  <c r="O151" i="5"/>
  <c r="O135" i="5"/>
  <c r="O119" i="5"/>
  <c r="O103" i="5"/>
  <c r="O87" i="5"/>
  <c r="O79" i="5"/>
  <c r="O71" i="5"/>
  <c r="O63" i="5"/>
  <c r="O55" i="5"/>
  <c r="O47" i="5"/>
  <c r="O39" i="5"/>
  <c r="O31" i="5"/>
  <c r="O23" i="5"/>
  <c r="O15" i="5"/>
  <c r="O7" i="5"/>
  <c r="O268" i="1"/>
  <c r="K47" i="1"/>
  <c r="K175" i="1"/>
  <c r="K255" i="1"/>
  <c r="K315" i="1"/>
  <c r="K167" i="5"/>
  <c r="K151" i="5"/>
  <c r="K135" i="5"/>
  <c r="K119" i="5"/>
  <c r="K103" i="5"/>
  <c r="K87" i="5"/>
  <c r="K71" i="5"/>
  <c r="K55" i="5"/>
  <c r="K39" i="5"/>
  <c r="K23" i="5"/>
  <c r="K7" i="5"/>
  <c r="O166" i="5"/>
  <c r="O150" i="5"/>
  <c r="O134" i="5"/>
  <c r="O118" i="5"/>
  <c r="O102" i="5"/>
  <c r="O86" i="5"/>
  <c r="O78" i="5"/>
  <c r="O70" i="5"/>
  <c r="O62" i="5"/>
  <c r="O54" i="5"/>
  <c r="O46" i="5"/>
  <c r="O38" i="5"/>
  <c r="O30" i="5"/>
  <c r="O22" i="5"/>
  <c r="O14" i="5"/>
  <c r="O6" i="5"/>
  <c r="O332" i="1"/>
  <c r="K55" i="1"/>
  <c r="K183" i="1"/>
  <c r="K261" i="1"/>
  <c r="K317" i="1"/>
  <c r="K166" i="5"/>
  <c r="K150" i="5"/>
  <c r="K134" i="5"/>
  <c r="K118" i="5"/>
  <c r="K102" i="5"/>
  <c r="K86" i="5"/>
  <c r="K70" i="5"/>
  <c r="K54" i="5"/>
  <c r="K38" i="5"/>
  <c r="K22" i="5"/>
  <c r="K6" i="5"/>
  <c r="O165" i="5"/>
  <c r="O149" i="5"/>
  <c r="O133" i="5"/>
  <c r="O117" i="5"/>
  <c r="O101" i="5"/>
  <c r="O85" i="5"/>
  <c r="O77" i="5"/>
  <c r="O69" i="5"/>
  <c r="O61" i="5"/>
  <c r="O53" i="5"/>
  <c r="O45" i="5"/>
  <c r="O37" i="5"/>
  <c r="O29" i="5"/>
  <c r="O21" i="5"/>
  <c r="O13" i="5"/>
  <c r="K71" i="1"/>
  <c r="K199" i="1"/>
  <c r="K269" i="1"/>
  <c r="K321" i="1"/>
  <c r="K180" i="5"/>
  <c r="K164" i="5"/>
  <c r="K148" i="5"/>
  <c r="K132" i="5"/>
  <c r="K116" i="5"/>
  <c r="K100" i="5"/>
  <c r="K84" i="5"/>
  <c r="K68" i="5"/>
  <c r="K52" i="5"/>
  <c r="K36" i="5"/>
  <c r="K20" i="5"/>
  <c r="O179" i="5"/>
  <c r="O163" i="5"/>
  <c r="O147" i="5"/>
  <c r="O131" i="5"/>
  <c r="O115" i="5"/>
  <c r="O99" i="5"/>
  <c r="O84" i="5"/>
  <c r="O76" i="5"/>
  <c r="O68" i="5"/>
  <c r="O60" i="5"/>
  <c r="O52" i="5"/>
  <c r="O44" i="5"/>
  <c r="O36" i="5"/>
  <c r="O28" i="5"/>
  <c r="O20" i="5"/>
  <c r="O12" i="5"/>
  <c r="K229" i="1"/>
  <c r="K333" i="1"/>
  <c r="K174" i="5"/>
  <c r="K142" i="5"/>
  <c r="K110" i="5"/>
  <c r="K78" i="5"/>
  <c r="K46" i="5"/>
  <c r="K14" i="5"/>
  <c r="O157" i="5"/>
  <c r="O125" i="5"/>
  <c r="O93" i="5"/>
  <c r="K7" i="1"/>
  <c r="K237" i="1"/>
  <c r="K337" i="1"/>
  <c r="K172" i="5"/>
  <c r="K140" i="5"/>
  <c r="K108" i="5"/>
  <c r="K76" i="5"/>
  <c r="K44" i="5"/>
  <c r="K12" i="5"/>
  <c r="O155" i="5"/>
  <c r="O123" i="5"/>
  <c r="O91" i="5"/>
  <c r="O72" i="5"/>
  <c r="O56" i="5"/>
  <c r="O40" i="5"/>
  <c r="O24" i="5"/>
  <c r="O8" i="5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K103" i="1"/>
  <c r="K285" i="1"/>
  <c r="K160" i="5"/>
  <c r="K128" i="5"/>
  <c r="K96" i="5"/>
  <c r="K64" i="5"/>
  <c r="K32" i="5"/>
  <c r="O175" i="5"/>
  <c r="O143" i="5"/>
  <c r="O111" i="5"/>
  <c r="O83" i="5"/>
  <c r="K111" i="1"/>
  <c r="K287" i="1"/>
  <c r="K159" i="5"/>
  <c r="K127" i="5"/>
  <c r="K95" i="5"/>
  <c r="K63" i="5"/>
  <c r="K31" i="5"/>
  <c r="O174" i="5"/>
  <c r="O142" i="5"/>
  <c r="O110" i="5"/>
  <c r="O82" i="5"/>
  <c r="O66" i="5"/>
  <c r="O50" i="5"/>
  <c r="O34" i="5"/>
  <c r="O18" i="5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K119" i="1"/>
  <c r="K293" i="1"/>
  <c r="K158" i="5"/>
  <c r="K126" i="5"/>
  <c r="K94" i="5"/>
  <c r="K62" i="5"/>
  <c r="K30" i="5"/>
  <c r="O173" i="5"/>
  <c r="O141" i="5"/>
  <c r="O109" i="5"/>
  <c r="O81" i="5"/>
  <c r="O65" i="5"/>
  <c r="O49" i="5"/>
  <c r="O33" i="5"/>
  <c r="O17" i="5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K135" i="1"/>
  <c r="K301" i="1"/>
  <c r="K156" i="5"/>
  <c r="K124" i="5"/>
  <c r="K92" i="5"/>
  <c r="K60" i="5"/>
  <c r="K28" i="5"/>
  <c r="O171" i="5"/>
  <c r="O139" i="5"/>
  <c r="O107" i="5"/>
  <c r="O80" i="5"/>
  <c r="O64" i="5"/>
  <c r="O48" i="5"/>
  <c r="O32" i="5"/>
  <c r="O16" i="5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K221" i="1"/>
  <c r="K329" i="1"/>
  <c r="K176" i="5"/>
  <c r="K144" i="5"/>
  <c r="K112" i="5"/>
  <c r="K80" i="5"/>
  <c r="K48" i="5"/>
  <c r="K16" i="5"/>
  <c r="O159" i="5"/>
  <c r="O127" i="5"/>
  <c r="O95" i="5"/>
  <c r="O75" i="5"/>
  <c r="O59" i="5"/>
  <c r="O43" i="5"/>
  <c r="O27" i="5"/>
  <c r="O11" i="5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K79" i="5"/>
  <c r="O67" i="5"/>
  <c r="O25" i="5"/>
  <c r="G11" i="1"/>
  <c r="G33" i="1"/>
  <c r="G56" i="1"/>
  <c r="G75" i="1"/>
  <c r="G97" i="1"/>
  <c r="G120" i="1"/>
  <c r="G139" i="1"/>
  <c r="G161" i="1"/>
  <c r="G184" i="1"/>
  <c r="G203" i="1"/>
  <c r="G225" i="1"/>
  <c r="G248" i="1"/>
  <c r="G262" i="1"/>
  <c r="G270" i="1"/>
  <c r="G278" i="1"/>
  <c r="G286" i="1"/>
  <c r="G294" i="1"/>
  <c r="G302" i="1"/>
  <c r="G310" i="1"/>
  <c r="G318" i="1"/>
  <c r="G326" i="1"/>
  <c r="G334" i="1"/>
  <c r="K47" i="5"/>
  <c r="O58" i="5"/>
  <c r="O19" i="5"/>
  <c r="G16" i="1"/>
  <c r="G35" i="1"/>
  <c r="G57" i="1"/>
  <c r="G80" i="1"/>
  <c r="G99" i="1"/>
  <c r="G121" i="1"/>
  <c r="G144" i="1"/>
  <c r="G163" i="1"/>
  <c r="G185" i="1"/>
  <c r="G208" i="1"/>
  <c r="G227" i="1"/>
  <c r="G249" i="1"/>
  <c r="G263" i="1"/>
  <c r="G271" i="1"/>
  <c r="G279" i="1"/>
  <c r="G287" i="1"/>
  <c r="G295" i="1"/>
  <c r="G303" i="1"/>
  <c r="G311" i="1"/>
  <c r="G319" i="1"/>
  <c r="G327" i="1"/>
  <c r="G335" i="1"/>
  <c r="O73" i="5"/>
  <c r="G96" i="1"/>
  <c r="G243" i="1"/>
  <c r="G277" i="1"/>
  <c r="G325" i="1"/>
  <c r="K223" i="1"/>
  <c r="K15" i="5"/>
  <c r="O57" i="5"/>
  <c r="O10" i="5"/>
  <c r="G17" i="1"/>
  <c r="G40" i="1"/>
  <c r="G59" i="1"/>
  <c r="G81" i="1"/>
  <c r="G104" i="1"/>
  <c r="G123" i="1"/>
  <c r="G145" i="1"/>
  <c r="G168" i="1"/>
  <c r="G187" i="1"/>
  <c r="G209" i="1"/>
  <c r="G232" i="1"/>
  <c r="G251" i="1"/>
  <c r="G264" i="1"/>
  <c r="G272" i="1"/>
  <c r="G280" i="1"/>
  <c r="G288" i="1"/>
  <c r="G296" i="1"/>
  <c r="G304" i="1"/>
  <c r="G312" i="1"/>
  <c r="G320" i="1"/>
  <c r="G328" i="1"/>
  <c r="G336" i="1"/>
  <c r="O26" i="5"/>
  <c r="G160" i="1"/>
  <c r="G301" i="1"/>
  <c r="K331" i="1"/>
  <c r="O158" i="5"/>
  <c r="O51" i="5"/>
  <c r="O9" i="5"/>
  <c r="G19" i="1"/>
  <c r="G41" i="1"/>
  <c r="G64" i="1"/>
  <c r="G83" i="1"/>
  <c r="G105" i="1"/>
  <c r="G128" i="1"/>
  <c r="G147" i="1"/>
  <c r="G169" i="1"/>
  <c r="G192" i="1"/>
  <c r="G211" i="1"/>
  <c r="G233" i="1"/>
  <c r="G256" i="1"/>
  <c r="G265" i="1"/>
  <c r="G273" i="1"/>
  <c r="G281" i="1"/>
  <c r="G289" i="1"/>
  <c r="G297" i="1"/>
  <c r="G305" i="1"/>
  <c r="G313" i="1"/>
  <c r="G321" i="1"/>
  <c r="G329" i="1"/>
  <c r="G337" i="1"/>
  <c r="O74" i="5"/>
  <c r="G27" i="1"/>
  <c r="G91" i="1"/>
  <c r="G155" i="1"/>
  <c r="G219" i="1"/>
  <c r="G268" i="1"/>
  <c r="G292" i="1"/>
  <c r="G316" i="1"/>
  <c r="G32" i="1"/>
  <c r="G115" i="1"/>
  <c r="G224" i="1"/>
  <c r="G293" i="1"/>
  <c r="G333" i="1"/>
  <c r="O126" i="5"/>
  <c r="O42" i="5"/>
  <c r="G24" i="1"/>
  <c r="G43" i="1"/>
  <c r="G65" i="1"/>
  <c r="G88" i="1"/>
  <c r="G107" i="1"/>
  <c r="G129" i="1"/>
  <c r="G152" i="1"/>
  <c r="G171" i="1"/>
  <c r="G193" i="1"/>
  <c r="G216" i="1"/>
  <c r="G235" i="1"/>
  <c r="G257" i="1"/>
  <c r="G266" i="1"/>
  <c r="G274" i="1"/>
  <c r="G282" i="1"/>
  <c r="G290" i="1"/>
  <c r="G298" i="1"/>
  <c r="G306" i="1"/>
  <c r="G314" i="1"/>
  <c r="G322" i="1"/>
  <c r="G330" i="1"/>
  <c r="G338" i="1"/>
  <c r="K143" i="5"/>
  <c r="O35" i="5"/>
  <c r="G49" i="1"/>
  <c r="G113" i="1"/>
  <c r="G177" i="1"/>
  <c r="G260" i="1"/>
  <c r="G284" i="1"/>
  <c r="G300" i="1"/>
  <c r="G324" i="1"/>
  <c r="G9" i="1"/>
  <c r="G73" i="1"/>
  <c r="G137" i="1"/>
  <c r="G201" i="1"/>
  <c r="G269" i="1"/>
  <c r="G285" i="1"/>
  <c r="G317" i="1"/>
  <c r="K175" i="5"/>
  <c r="O94" i="5"/>
  <c r="O41" i="5"/>
  <c r="G25" i="1"/>
  <c r="G48" i="1"/>
  <c r="G67" i="1"/>
  <c r="G89" i="1"/>
  <c r="G112" i="1"/>
  <c r="G131" i="1"/>
  <c r="G153" i="1"/>
  <c r="G176" i="1"/>
  <c r="G195" i="1"/>
  <c r="G217" i="1"/>
  <c r="G240" i="1"/>
  <c r="G259" i="1"/>
  <c r="G267" i="1"/>
  <c r="G275" i="1"/>
  <c r="G283" i="1"/>
  <c r="G291" i="1"/>
  <c r="G299" i="1"/>
  <c r="G307" i="1"/>
  <c r="G315" i="1"/>
  <c r="G323" i="1"/>
  <c r="G331" i="1"/>
  <c r="G8" i="1"/>
  <c r="G72" i="1"/>
  <c r="G136" i="1"/>
  <c r="G200" i="1"/>
  <c r="G241" i="1"/>
  <c r="G276" i="1"/>
  <c r="G308" i="1"/>
  <c r="G332" i="1"/>
  <c r="K111" i="5"/>
  <c r="G51" i="1"/>
  <c r="G179" i="1"/>
  <c r="G261" i="1"/>
  <c r="G309" i="1"/>
  <c r="O181" i="5"/>
  <c r="G180" i="5"/>
  <c r="K181" i="5"/>
  <c r="G181" i="5"/>
  <c r="B6" i="3"/>
  <c r="B7" i="3"/>
  <c r="E181" i="5"/>
</calcChain>
</file>

<file path=xl/sharedStrings.xml><?xml version="1.0" encoding="utf-8"?>
<sst xmlns="http://schemas.openxmlformats.org/spreadsheetml/2006/main" count="18984" uniqueCount="16644">
  <si>
    <t>EQUITABLE DISTRIBUTION OF FUNDS</t>
  </si>
  <si>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</si>
  <si>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</si>
  <si>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</si>
  <si>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</si>
  <si>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</si>
  <si>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</si>
  <si>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</si>
  <si>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</si>
  <si>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</si>
  <si>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</si>
  <si>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r>
      <t>Distressed Tract</t>
    </r>
    <r>
      <rPr>
        <b/>
        <vertAlign val="superscript"/>
        <sz val="12"/>
        <color theme="1"/>
        <rFont val="Calibri"/>
        <family val="2"/>
      </rPr>
      <t>1</t>
    </r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</si>
  <si>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</si>
  <si>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</si>
  <si>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</si>
  <si>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</si>
  <si>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</si>
  <si>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</si>
  <si>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</si>
  <si>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</si>
  <si>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</si>
  <si>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</si>
  <si>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>Customers &gt;100kW</t>
  </si>
  <si>
    <t xml:space="preserve">Total </t>
  </si>
  <si>
    <t>Totals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</si>
  <si>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</si>
  <si>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</si>
  <si>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</si>
  <si>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</si>
  <si>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</si>
  <si>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</si>
  <si>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</si>
  <si>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</si>
  <si>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</si>
  <si>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</si>
  <si>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</si>
  <si>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</si>
  <si>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</si>
  <si>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</si>
  <si>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HES</t>
  </si>
  <si>
    <t>HES-IE</t>
  </si>
  <si>
    <t>Residential Customers</t>
  </si>
  <si>
    <t>Total Units</t>
  </si>
  <si>
    <t>Single Family</t>
  </si>
  <si>
    <t>2-4 Units</t>
  </si>
  <si>
    <t>&gt;4 Units</t>
  </si>
  <si>
    <t>Incentives</t>
  </si>
  <si>
    <t>Total Units2</t>
  </si>
  <si>
    <t xml:space="preserve">Single Family </t>
  </si>
  <si>
    <t>2-4 Units2</t>
  </si>
  <si>
    <t xml:space="preserve">&gt;4 Units </t>
  </si>
  <si>
    <t xml:space="preserve">Incentives </t>
  </si>
  <si>
    <t>The United Illuminating Company</t>
  </si>
  <si>
    <t>09001060100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</si>
  <si>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</si>
  <si>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</si>
  <si>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</si>
  <si>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</si>
  <si>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</si>
  <si>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</si>
  <si>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</si>
  <si>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</si>
  <si>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</si>
  <si>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</si>
  <si>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</si>
  <si>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</si>
  <si>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</si>
  <si>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</si>
  <si>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</si>
  <si>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</si>
  <si>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</si>
  <si>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</si>
  <si>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</si>
  <si>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</si>
  <si>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</si>
  <si>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</si>
  <si>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</si>
  <si>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</si>
  <si>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</si>
  <si>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</si>
  <si>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</si>
  <si>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</si>
  <si>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</si>
  <si>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</si>
  <si>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</si>
  <si>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</si>
  <si>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</si>
  <si>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</si>
  <si>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</si>
  <si>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</si>
  <si>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</si>
  <si>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</si>
  <si>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</si>
  <si>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</si>
  <si>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</si>
  <si>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</si>
  <si>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</si>
  <si>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</si>
  <si>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</si>
  <si>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</si>
  <si>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</si>
  <si>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</si>
  <si>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</si>
  <si>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</si>
  <si>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</si>
  <si>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</si>
  <si>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</si>
  <si>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</si>
  <si>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</si>
  <si>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</si>
  <si>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</si>
  <si>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</si>
  <si>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</si>
  <si>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</si>
  <si>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</si>
  <si>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</si>
  <si>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</si>
  <si>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</si>
  <si>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</si>
  <si>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</si>
  <si>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</si>
  <si>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</si>
  <si>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</si>
  <si>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</si>
  <si>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</si>
  <si>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</si>
  <si>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</si>
  <si>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</si>
  <si>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</si>
  <si>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</si>
  <si>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</si>
  <si>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</si>
  <si>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</si>
  <si>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</si>
  <si>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</si>
  <si>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</si>
  <si>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</si>
  <si>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</si>
  <si>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</si>
  <si>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</si>
  <si>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</si>
  <si>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</si>
  <si>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</si>
  <si>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</si>
  <si>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</si>
  <si>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</si>
  <si>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</si>
  <si>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</si>
  <si>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</si>
  <si>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</si>
  <si>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</si>
  <si>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</si>
  <si>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</si>
  <si>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</si>
  <si>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</si>
  <si>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</si>
  <si>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</si>
  <si>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</si>
  <si>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</si>
  <si>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</si>
  <si>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</si>
  <si>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</si>
  <si>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</si>
  <si>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</si>
  <si>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</si>
  <si>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</si>
  <si>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</si>
  <si>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</si>
  <si>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</si>
  <si>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</si>
  <si>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</si>
  <si>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</si>
  <si>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</si>
  <si>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</si>
  <si>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</si>
  <si>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</si>
  <si>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</si>
  <si>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</si>
  <si>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</si>
  <si>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</si>
  <si>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</si>
  <si>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</si>
  <si>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</si>
  <si>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</si>
  <si>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</si>
  <si>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</si>
  <si>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</si>
  <si>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</si>
  <si>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</si>
  <si>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</si>
  <si>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</si>
  <si>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</si>
  <si>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</si>
  <si>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</si>
  <si>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</si>
  <si>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</si>
  <si>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</si>
  <si>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</si>
  <si>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</si>
  <si>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</si>
  <si>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</si>
  <si>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</si>
  <si>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</si>
  <si>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</si>
  <si>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</si>
  <si>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</si>
  <si>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</si>
  <si>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</si>
  <si>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</si>
  <si>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</si>
  <si>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</si>
  <si>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</si>
  <si>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</si>
  <si>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</si>
  <si>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</si>
  <si>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</si>
  <si>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</si>
  <si>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</si>
  <si>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</si>
  <si>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</si>
  <si>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</si>
  <si>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</si>
  <si>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</si>
  <si>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</si>
  <si>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09001100100</t>
  </si>
  <si>
    <t>09001100200</t>
  </si>
  <si>
    <t>09001105200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</si>
  <si>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</si>
  <si>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</si>
  <si>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</si>
  <si>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</si>
  <si>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</si>
  <si>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</si>
  <si>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</si>
  <si>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09009184700</t>
  </si>
  <si>
    <t>09009190302</t>
  </si>
  <si>
    <t>Easton</t>
  </si>
  <si>
    <t>No</t>
  </si>
  <si>
    <t>Bridgeport</t>
  </si>
  <si>
    <t>Fairfield</t>
  </si>
  <si>
    <t>Trumbull</t>
  </si>
  <si>
    <t>Stratford</t>
  </si>
  <si>
    <t>Yes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</si>
  <si>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</si>
  <si>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</si>
  <si>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</si>
  <si>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</si>
  <si>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</si>
  <si>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</si>
  <si>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</si>
  <si>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</si>
  <si>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</si>
  <si>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</si>
  <si>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</si>
  <si>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Note</t>
  </si>
  <si>
    <t>UI 2019</t>
  </si>
  <si>
    <t>BRIDGEPORT</t>
  </si>
  <si>
    <t>TRUMBULL</t>
  </si>
  <si>
    <t>ANSONIA</t>
  </si>
  <si>
    <t>DERBY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</si>
  <si>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</si>
  <si>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</si>
  <si>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</si>
  <si>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</si>
  <si>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</si>
  <si>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</si>
  <si>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</si>
  <si>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</si>
  <si>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East Haven</t>
  </si>
  <si>
    <t>2. CLM $ Collected includes the 3 Mill Customer Charge plus the Conservation Adjustment Mechanism (CAM) Charge.</t>
  </si>
  <si>
    <t>3. $5.35M of UI Collections were diverted to the State of CT General Fund for 2019.</t>
  </si>
  <si>
    <t>As collected</t>
  </si>
  <si>
    <t>Less of State Diversion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</si>
  <si>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</si>
  <si>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</si>
  <si>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</si>
  <si>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</si>
  <si>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</si>
  <si>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</si>
  <si>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</si>
  <si>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</si>
  <si>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</si>
  <si>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</si>
  <si>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</si>
  <si>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</si>
  <si>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</si>
  <si>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</si>
  <si>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</si>
  <si>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</si>
  <si>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</si>
  <si>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</si>
  <si>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</si>
  <si>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</si>
  <si>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</si>
  <si>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</si>
  <si>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</si>
  <si>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</si>
  <si>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</si>
  <si>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</si>
  <si>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</si>
  <si>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</si>
  <si>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</si>
  <si>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</si>
  <si>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</si>
  <si>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</si>
  <si>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</si>
  <si>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</si>
  <si>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</si>
  <si>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</si>
  <si>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</si>
  <si>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</si>
  <si>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</si>
  <si>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</si>
  <si>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</si>
  <si>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</si>
  <si>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</si>
  <si>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</si>
  <si>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</si>
  <si>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</si>
  <si>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</si>
  <si>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</si>
  <si>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</si>
  <si>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</si>
  <si>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</si>
  <si>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</si>
  <si>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</si>
  <si>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</si>
  <si>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</si>
  <si>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</si>
  <si>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</si>
  <si>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</si>
  <si>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</si>
  <si>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</si>
  <si>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</si>
  <si>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</si>
  <si>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</si>
  <si>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</si>
  <si>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</si>
  <si>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</si>
  <si>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</si>
  <si>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</si>
  <si>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</si>
  <si>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</si>
  <si>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</si>
  <si>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</si>
  <si>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</si>
  <si>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</si>
  <si>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</si>
  <si>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</si>
  <si>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</si>
  <si>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</si>
  <si>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</si>
  <si>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</si>
  <si>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</si>
  <si>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</si>
  <si>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</si>
  <si>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</si>
  <si>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</si>
  <si>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</si>
  <si>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</si>
  <si>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</si>
  <si>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</si>
  <si>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</si>
  <si>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</si>
  <si>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</si>
  <si>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</si>
  <si>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</si>
  <si>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</si>
  <si>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</si>
  <si>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</si>
  <si>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</si>
  <si>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</si>
  <si>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</si>
  <si>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</si>
  <si>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</si>
  <si>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</si>
  <si>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</si>
  <si>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</si>
  <si>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</si>
  <si>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</si>
  <si>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</si>
  <si>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</si>
  <si>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</si>
  <si>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</si>
  <si>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</si>
  <si>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</si>
  <si>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</si>
  <si>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</si>
  <si>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</si>
  <si>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</si>
  <si>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</si>
  <si>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</si>
  <si>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</si>
  <si>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</si>
  <si>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</si>
  <si>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</si>
  <si>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</si>
  <si>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</si>
  <si>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</si>
  <si>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</si>
  <si>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</si>
  <si>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</si>
  <si>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</si>
  <si>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</si>
  <si>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</si>
  <si>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</si>
  <si>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</si>
  <si>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</si>
  <si>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</si>
  <si>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</si>
  <si>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</si>
  <si>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</si>
  <si>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</si>
  <si>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</si>
  <si>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</si>
  <si>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</si>
  <si>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</si>
  <si>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</si>
  <si>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</si>
  <si>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</si>
  <si>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</si>
  <si>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</si>
  <si>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</si>
  <si>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</si>
  <si>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</si>
  <si>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</si>
  <si>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</si>
  <si>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</si>
  <si>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</si>
  <si>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</si>
  <si>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</si>
  <si>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</si>
  <si>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</si>
  <si>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</si>
  <si>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</si>
  <si>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</si>
  <si>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</si>
  <si>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</si>
  <si>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</si>
  <si>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</si>
  <si>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</si>
  <si>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</si>
  <si>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</si>
  <si>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</si>
  <si>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</si>
  <si>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</si>
  <si>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</si>
  <si>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</si>
  <si>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</si>
  <si>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</si>
  <si>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</si>
  <si>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</si>
  <si>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</si>
  <si>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</si>
  <si>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</si>
  <si>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</si>
  <si>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</si>
  <si>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</si>
  <si>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</si>
  <si>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</si>
  <si>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</si>
  <si>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</si>
  <si>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</si>
  <si>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</si>
  <si>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</si>
  <si>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</si>
  <si>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</si>
  <si>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</si>
  <si>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</si>
  <si>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</si>
  <si>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</si>
  <si>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</si>
  <si>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</si>
  <si>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</si>
  <si>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</si>
  <si>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</si>
  <si>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</si>
  <si>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</si>
  <si>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</si>
  <si>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</si>
  <si>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</si>
  <si>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</si>
  <si>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</si>
  <si>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</si>
  <si>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</si>
  <si>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</si>
  <si>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</si>
  <si>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</si>
  <si>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</si>
  <si>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</si>
  <si>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</si>
  <si>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</si>
  <si>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</si>
  <si>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</si>
  <si>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</si>
  <si>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</si>
  <si>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</si>
  <si>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</si>
  <si>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</si>
  <si>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</si>
  <si>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</si>
  <si>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</si>
  <si>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</si>
  <si>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</si>
  <si>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</si>
  <si>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</si>
  <si>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</si>
  <si>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</si>
  <si>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</si>
  <si>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</si>
  <si>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</si>
  <si>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</si>
  <si>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</si>
  <si>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</si>
  <si>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</si>
  <si>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</si>
  <si>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</si>
  <si>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</si>
  <si>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</si>
  <si>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</si>
  <si>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</si>
  <si>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</si>
  <si>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</si>
  <si>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</si>
  <si>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</si>
  <si>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</si>
  <si>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</si>
  <si>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</si>
  <si>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</si>
  <si>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</si>
  <si>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</si>
  <si>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</si>
  <si>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</si>
  <si>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</si>
  <si>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</si>
  <si>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</si>
  <si>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</si>
  <si>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</si>
  <si>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</si>
  <si>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</si>
  <si>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</si>
  <si>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</si>
  <si>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</si>
  <si>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</si>
  <si>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</si>
  <si>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</si>
  <si>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</si>
  <si>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</si>
  <si>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</si>
  <si>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</si>
  <si>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</si>
  <si>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</si>
  <si>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</si>
  <si>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</si>
  <si>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</si>
  <si>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</si>
  <si>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</si>
  <si>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</si>
  <si>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</si>
  <si>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</si>
  <si>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</si>
  <si>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</si>
  <si>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</si>
  <si>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</si>
  <si>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</si>
  <si>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</si>
  <si>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</si>
  <si>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</si>
  <si>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</si>
  <si>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</si>
  <si>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</si>
  <si>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</si>
  <si>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</si>
  <si>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</si>
  <si>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</si>
  <si>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</si>
  <si>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</si>
  <si>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</si>
  <si>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</si>
  <si>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</si>
  <si>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</si>
  <si>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</si>
  <si>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</si>
  <si>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</si>
  <si>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</si>
  <si>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</si>
  <si>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</si>
  <si>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</si>
  <si>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</si>
  <si>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</si>
  <si>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</si>
  <si>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</si>
  <si>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</si>
  <si>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</si>
  <si>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</si>
  <si>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</si>
  <si>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</si>
  <si>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</si>
  <si>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</si>
  <si>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</si>
  <si>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</si>
  <si>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</si>
  <si>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</si>
  <si>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</si>
  <si>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</si>
  <si>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</si>
  <si>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</si>
  <si>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</si>
  <si>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</si>
  <si>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</si>
  <si>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</si>
  <si>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</si>
  <si>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</si>
  <si>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</si>
  <si>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</si>
  <si>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</si>
  <si>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</si>
  <si>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</si>
  <si>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</si>
  <si>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</si>
  <si>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</si>
  <si>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</si>
  <si>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</si>
  <si>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</si>
  <si>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</si>
  <si>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</si>
  <si>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</si>
  <si>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</si>
  <si>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</si>
  <si>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</si>
  <si>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</si>
  <si>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</si>
  <si>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</si>
  <si>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</si>
  <si>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</si>
  <si>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</si>
  <si>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</si>
  <si>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</si>
  <si>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</si>
  <si>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</si>
  <si>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</si>
  <si>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</si>
  <si>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</si>
  <si>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</si>
  <si>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</si>
  <si>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</si>
  <si>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</si>
  <si>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</si>
  <si>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</si>
  <si>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</si>
  <si>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</si>
  <si>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</si>
  <si>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</si>
  <si>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</si>
  <si>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</si>
  <si>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</si>
  <si>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</si>
  <si>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</si>
  <si>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</si>
  <si>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</si>
  <si>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</si>
  <si>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</si>
  <si>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</si>
  <si>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</si>
  <si>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</si>
  <si>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</si>
  <si>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</si>
  <si>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</si>
  <si>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</si>
  <si>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</si>
  <si>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</si>
  <si>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</si>
  <si>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</si>
  <si>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</si>
  <si>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</si>
  <si>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</si>
  <si>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</si>
  <si>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</si>
  <si>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</si>
  <si>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</si>
  <si>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</si>
  <si>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</si>
  <si>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</si>
  <si>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</si>
  <si>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</si>
  <si>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</si>
  <si>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</si>
  <si>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</si>
  <si>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</si>
  <si>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</si>
  <si>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</si>
  <si>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</si>
  <si>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</si>
  <si>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</si>
  <si>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</si>
  <si>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</si>
  <si>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</si>
  <si>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</si>
  <si>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</si>
  <si>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</si>
  <si>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</si>
  <si>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</si>
  <si>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</si>
  <si>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</si>
  <si>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</si>
  <si>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</si>
  <si>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</si>
  <si>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</si>
  <si>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</si>
  <si>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</si>
  <si>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</si>
  <si>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</si>
  <si>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</si>
  <si>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</si>
  <si>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</si>
  <si>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</si>
  <si>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</si>
  <si>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</si>
  <si>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</si>
  <si>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</si>
  <si>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</si>
  <si>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</si>
  <si>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</si>
  <si>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</si>
  <si>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</si>
  <si>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</si>
  <si>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</si>
  <si>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</si>
  <si>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</si>
  <si>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</si>
  <si>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</si>
  <si>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</si>
  <si>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</si>
  <si>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</si>
  <si>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</si>
  <si>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</si>
  <si>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</si>
  <si>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</si>
  <si>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</si>
  <si>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</si>
  <si>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</si>
  <si>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</si>
  <si>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</si>
  <si>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</si>
  <si>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</si>
  <si>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</si>
  <si>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</si>
  <si>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</si>
  <si>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</si>
  <si>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</si>
  <si>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</si>
  <si>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</si>
  <si>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</si>
  <si>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</si>
  <si>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</si>
  <si>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</si>
  <si>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</si>
  <si>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</si>
  <si>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</si>
  <si>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</si>
  <si>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</si>
  <si>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</si>
  <si>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</si>
  <si>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</si>
  <si>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</si>
  <si>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</si>
  <si>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</si>
  <si>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</si>
  <si>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</si>
  <si>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</si>
  <si>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</si>
  <si>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</si>
  <si>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</si>
  <si>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</si>
  <si>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</si>
  <si>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</si>
  <si>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</si>
  <si>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</si>
  <si>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</si>
  <si>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</si>
  <si>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</si>
  <si>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</si>
  <si>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</si>
  <si>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</si>
  <si>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</si>
  <si>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</si>
  <si>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</si>
  <si>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</si>
  <si>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</si>
  <si>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</si>
  <si>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</si>
  <si>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</si>
  <si>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</si>
  <si>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</si>
  <si>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</si>
  <si>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</si>
  <si>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</si>
  <si>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</si>
  <si>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</si>
  <si>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</si>
  <si>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</si>
  <si>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</si>
  <si>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</si>
  <si>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</si>
  <si>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</si>
  <si>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</si>
  <si>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</si>
  <si>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</si>
  <si>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</si>
  <si>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</si>
  <si>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</si>
  <si>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</si>
  <si>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</si>
  <si>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</si>
  <si>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</si>
  <si>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</si>
  <si>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</si>
  <si>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</si>
  <si>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</si>
  <si>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</si>
  <si>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</si>
  <si>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</si>
  <si>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</si>
  <si>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</si>
  <si>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</si>
  <si>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</si>
  <si>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</si>
  <si>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</si>
  <si>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</si>
  <si>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</si>
  <si>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</si>
  <si>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</si>
  <si>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</si>
  <si>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</si>
  <si>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</si>
  <si>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</si>
  <si>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</si>
  <si>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</si>
  <si>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</si>
  <si>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</si>
  <si>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</si>
  <si>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</si>
  <si>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</si>
  <si>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</si>
  <si>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</si>
  <si>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</si>
  <si>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</si>
  <si>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</si>
  <si>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</si>
  <si>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</si>
  <si>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</si>
  <si>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</si>
  <si>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</si>
  <si>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</si>
  <si>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</si>
  <si>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</si>
  <si>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</si>
  <si>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</si>
  <si>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</si>
  <si>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</si>
  <si>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</si>
  <si>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</si>
  <si>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</si>
  <si>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</si>
  <si>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</si>
  <si>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</si>
  <si>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</si>
  <si>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</si>
  <si>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</si>
  <si>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</si>
  <si>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</si>
  <si>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</si>
  <si>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</si>
  <si>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</si>
  <si>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</si>
  <si>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</si>
  <si>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</si>
  <si>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</si>
  <si>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</si>
  <si>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</si>
  <si>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</si>
  <si>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</si>
  <si>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</si>
  <si>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</si>
  <si>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</si>
  <si>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</si>
  <si>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</si>
  <si>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</si>
  <si>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</si>
  <si>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</si>
  <si>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</si>
  <si>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</si>
  <si>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</si>
  <si>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</si>
  <si>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</si>
  <si>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</si>
  <si>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</si>
  <si>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</si>
  <si>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</si>
  <si>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</si>
  <si>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</si>
  <si>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</si>
  <si>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</si>
  <si>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</si>
  <si>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</si>
  <si>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</si>
  <si>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</si>
  <si>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</si>
  <si>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</si>
  <si>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</si>
  <si>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</si>
  <si>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</si>
  <si>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</si>
  <si>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</si>
  <si>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</si>
  <si>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</si>
  <si>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</si>
  <si>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</si>
  <si>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</si>
  <si>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</si>
  <si>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</si>
  <si>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</si>
  <si>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</si>
  <si>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</si>
  <si>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</si>
  <si>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</si>
  <si>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</si>
  <si>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</si>
  <si>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</si>
  <si>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</si>
  <si>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</si>
  <si>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</si>
  <si>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</si>
  <si>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</si>
  <si>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</si>
  <si>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</si>
  <si>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</si>
  <si>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</si>
  <si>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</si>
  <si>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</si>
  <si>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</si>
  <si>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</si>
  <si>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</si>
  <si>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</si>
  <si>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</si>
  <si>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</si>
  <si>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</si>
  <si>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</si>
  <si>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</si>
  <si>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</si>
  <si>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</si>
  <si>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</si>
  <si>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</si>
  <si>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</si>
  <si>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</si>
  <si>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</si>
  <si>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</si>
  <si>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</si>
  <si>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</si>
  <si>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</si>
  <si>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</si>
  <si>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</si>
  <si>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</si>
  <si>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</si>
  <si>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</si>
  <si>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</si>
  <si>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</si>
  <si>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</si>
  <si>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</si>
  <si>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</si>
  <si>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</si>
  <si>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</si>
  <si>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</si>
  <si>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</si>
  <si>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</si>
  <si>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</si>
  <si>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</si>
  <si>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</si>
  <si>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</si>
  <si>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</si>
  <si>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</si>
  <si>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</si>
  <si>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</si>
  <si>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</si>
  <si>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</si>
  <si>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</si>
  <si>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</si>
  <si>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</si>
  <si>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</si>
  <si>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</si>
  <si>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</si>
  <si>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</si>
  <si>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</si>
  <si>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</si>
  <si>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</si>
  <si>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</si>
  <si>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</si>
  <si>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</si>
  <si>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</si>
  <si>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</si>
  <si>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</si>
  <si>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</si>
  <si>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</si>
  <si>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</si>
  <si>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</si>
  <si>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</si>
  <si>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</si>
  <si>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</si>
  <si>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</si>
  <si>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</si>
  <si>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</si>
  <si>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</si>
  <si>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</si>
  <si>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</si>
  <si>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</si>
  <si>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</si>
  <si>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</si>
  <si>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</si>
  <si>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</si>
  <si>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</si>
  <si>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</si>
  <si>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</si>
  <si>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</si>
  <si>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</si>
  <si>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</si>
  <si>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</si>
  <si>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</si>
  <si>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</si>
  <si>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</si>
  <si>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</si>
  <si>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</si>
  <si>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</si>
  <si>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</si>
  <si>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</si>
  <si>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</si>
  <si>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</si>
  <si>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</si>
  <si>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</si>
  <si>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</si>
  <si>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</si>
  <si>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</si>
  <si>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</si>
  <si>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</si>
  <si>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</si>
  <si>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</si>
  <si>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</si>
  <si>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</si>
  <si>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</si>
  <si>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</si>
  <si>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</si>
  <si>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</si>
  <si>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</si>
  <si>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</si>
  <si>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</si>
  <si>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</si>
  <si>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</si>
  <si>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</si>
  <si>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</si>
  <si>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</si>
  <si>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</si>
  <si>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</si>
  <si>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</si>
  <si>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</si>
  <si>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</si>
  <si>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</si>
  <si>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</si>
  <si>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</si>
  <si>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</si>
  <si>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</si>
  <si>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</si>
  <si>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</si>
  <si>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</si>
  <si>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</si>
  <si>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</si>
  <si>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</si>
  <si>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</si>
  <si>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</si>
  <si>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</si>
  <si>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</si>
  <si>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</si>
  <si>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</si>
  <si>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</si>
  <si>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</si>
  <si>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</si>
  <si>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</si>
  <si>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</si>
  <si>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</si>
  <si>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</si>
  <si>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</si>
  <si>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</si>
  <si>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</si>
  <si>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</si>
  <si>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</si>
  <si>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</si>
  <si>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</si>
  <si>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</si>
  <si>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</si>
  <si>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</si>
  <si>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</si>
  <si>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</si>
  <si>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</si>
  <si>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</si>
  <si>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</si>
  <si>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</si>
  <si>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</si>
  <si>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</si>
  <si>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</si>
  <si>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</si>
  <si>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</si>
  <si>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</si>
  <si>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</si>
  <si>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</si>
  <si>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</si>
  <si>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</si>
  <si>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</si>
  <si>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</si>
  <si>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</si>
  <si>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</si>
  <si>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</si>
  <si>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</si>
  <si>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</si>
  <si>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</si>
  <si>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</si>
  <si>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</si>
  <si>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</si>
  <si>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</si>
  <si>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</si>
  <si>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</si>
  <si>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</si>
  <si>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</si>
  <si>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</si>
  <si>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</si>
  <si>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</si>
  <si>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</si>
  <si>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</si>
  <si>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</si>
  <si>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</si>
  <si>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</si>
  <si>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</si>
  <si>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</si>
  <si>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</si>
  <si>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</si>
  <si>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</si>
  <si>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</si>
  <si>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</si>
  <si>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</si>
  <si>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</si>
  <si>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</si>
  <si>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</si>
  <si>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</si>
  <si>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</si>
  <si>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</si>
  <si>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</si>
  <si>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</si>
  <si>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</si>
  <si>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</si>
  <si>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</si>
  <si>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</si>
  <si>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</si>
  <si>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</si>
  <si>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</si>
  <si>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</si>
  <si>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</si>
  <si>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</si>
  <si>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</si>
  <si>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</si>
  <si>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</si>
  <si>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</si>
  <si>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</si>
  <si>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</si>
  <si>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</si>
  <si>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</si>
  <si>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</si>
  <si>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</si>
  <si>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</si>
  <si>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</si>
  <si>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</si>
  <si>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</si>
  <si>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</si>
  <si>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</si>
  <si>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</si>
  <si>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</si>
  <si>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</si>
  <si>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</si>
  <si>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</si>
  <si>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</si>
  <si>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</si>
  <si>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</si>
  <si>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</si>
  <si>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</si>
  <si>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</si>
  <si>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</si>
  <si>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</si>
  <si>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</si>
  <si>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</si>
  <si>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</si>
  <si>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</si>
  <si>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</si>
  <si>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</si>
  <si>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</si>
  <si>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</si>
  <si>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</si>
  <si>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</si>
  <si>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</si>
  <si>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</si>
  <si>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</si>
  <si>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</si>
  <si>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</si>
  <si>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</si>
  <si>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</si>
  <si>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</si>
  <si>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</si>
  <si>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</si>
  <si>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</si>
  <si>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</si>
  <si>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</si>
  <si>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</si>
  <si>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</si>
  <si>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</si>
  <si>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</si>
  <si>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</si>
  <si>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</si>
  <si>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</si>
  <si>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</si>
  <si>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</si>
  <si>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</si>
  <si>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</si>
  <si>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</si>
  <si>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</si>
  <si>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</si>
  <si>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</si>
  <si>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</si>
  <si>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</si>
  <si>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</si>
  <si>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</si>
  <si>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</si>
  <si>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</si>
  <si>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</si>
  <si>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</si>
  <si>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</si>
  <si>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</si>
  <si>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</si>
  <si>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</si>
  <si>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</si>
  <si>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</si>
  <si>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</si>
  <si>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</si>
  <si>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</si>
  <si>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</si>
  <si>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</si>
  <si>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</si>
  <si>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</si>
  <si>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</si>
  <si>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</si>
  <si>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</si>
  <si>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</si>
  <si>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</si>
  <si>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</si>
  <si>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</si>
  <si>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</si>
  <si>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</si>
  <si>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</si>
  <si>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</si>
  <si>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</si>
  <si>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</si>
  <si>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</si>
  <si>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</si>
  <si>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</si>
  <si>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</si>
  <si>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</si>
  <si>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</si>
  <si>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</si>
  <si>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</si>
  <si>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</si>
  <si>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</si>
  <si>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</si>
  <si>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</si>
  <si>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</si>
  <si>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</si>
  <si>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</si>
  <si>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</si>
  <si>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</si>
  <si>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</si>
  <si>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</si>
  <si>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</si>
  <si>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</si>
  <si>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</si>
  <si>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</si>
  <si>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</si>
  <si>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</si>
  <si>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</si>
  <si>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</si>
  <si>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</si>
  <si>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</si>
  <si>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</si>
  <si>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</si>
  <si>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</si>
  <si>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</si>
  <si>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</si>
  <si>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</si>
  <si>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</si>
  <si>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</si>
  <si>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</si>
  <si>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</si>
  <si>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</si>
  <si>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</si>
  <si>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</si>
  <si>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</si>
  <si>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</si>
  <si>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</si>
  <si>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</si>
  <si>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</si>
  <si>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</si>
  <si>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</si>
  <si>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</si>
  <si>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</si>
  <si>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</si>
  <si>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</si>
  <si>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</si>
  <si>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</si>
  <si>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</si>
  <si>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</si>
  <si>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</si>
  <si>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</si>
  <si>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</si>
  <si>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</si>
  <si>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</si>
  <si>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</si>
  <si>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</si>
  <si>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</si>
  <si>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</si>
  <si>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</si>
  <si>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</si>
  <si>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</si>
  <si>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</si>
  <si>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</si>
  <si>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</si>
  <si>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</si>
  <si>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</si>
  <si>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</si>
  <si>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</si>
  <si>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</si>
  <si>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</si>
  <si>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</si>
  <si>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</si>
  <si>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</si>
  <si>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</si>
  <si>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</si>
  <si>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</si>
  <si>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</si>
  <si>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</si>
  <si>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</si>
  <si>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</si>
  <si>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</si>
  <si>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</si>
  <si>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</si>
  <si>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</si>
  <si>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</si>
  <si>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</si>
  <si>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</si>
  <si>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</si>
  <si>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</si>
  <si>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</si>
  <si>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</si>
  <si>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</si>
  <si>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</si>
  <si>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</si>
  <si>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</si>
  <si>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</si>
  <si>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</si>
  <si>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</si>
  <si>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</si>
  <si>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</si>
  <si>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</si>
  <si>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</si>
  <si>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</si>
  <si>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</si>
  <si>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</si>
  <si>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</si>
  <si>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</si>
  <si>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</si>
  <si>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</si>
  <si>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</si>
  <si>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</si>
  <si>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</si>
  <si>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</si>
  <si>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</si>
  <si>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</si>
  <si>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</si>
  <si>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</si>
  <si>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</si>
  <si>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</si>
  <si>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</si>
  <si>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</si>
  <si>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</si>
  <si>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</si>
  <si>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</si>
  <si>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</si>
  <si>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</si>
  <si>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</si>
  <si>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</si>
  <si>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</si>
  <si>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</si>
  <si>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</si>
  <si>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</si>
  <si>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</si>
  <si>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</si>
  <si>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</si>
  <si>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</si>
  <si>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</si>
  <si>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</si>
  <si>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</si>
  <si>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</si>
  <si>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</si>
  <si>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</si>
  <si>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</si>
  <si>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</si>
  <si>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</si>
  <si>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</si>
  <si>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</si>
  <si>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</si>
  <si>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</si>
  <si>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</si>
  <si>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</si>
  <si>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</si>
  <si>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</si>
  <si>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</si>
  <si>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</si>
  <si>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</si>
  <si>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</si>
  <si>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</si>
  <si>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</si>
  <si>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</si>
  <si>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</si>
  <si>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</si>
  <si>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</si>
  <si>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</si>
  <si>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</si>
  <si>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</si>
  <si>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</si>
  <si>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</si>
  <si>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</si>
  <si>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</si>
  <si>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</si>
  <si>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</si>
  <si>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</si>
  <si>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</si>
  <si>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</si>
  <si>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</si>
  <si>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</si>
  <si>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</si>
  <si>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</si>
  <si>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</si>
  <si>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</si>
  <si>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</si>
  <si>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</si>
  <si>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</si>
  <si>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</si>
  <si>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</si>
  <si>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</si>
  <si>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</si>
  <si>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</si>
  <si>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</si>
  <si>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</si>
  <si>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</si>
  <si>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</si>
  <si>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</si>
  <si>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</si>
  <si>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</si>
  <si>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</si>
  <si>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</si>
  <si>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</si>
  <si>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</si>
  <si>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</si>
  <si>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</si>
  <si>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</si>
  <si>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</si>
  <si>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</si>
  <si>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</si>
  <si>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</si>
  <si>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</si>
  <si>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</si>
  <si>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</si>
  <si>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</si>
  <si>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</si>
  <si>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</si>
  <si>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</si>
  <si>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</si>
  <si>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</si>
  <si>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</si>
  <si>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</si>
  <si>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</si>
  <si>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</si>
  <si>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</si>
  <si>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</si>
  <si>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</si>
  <si>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</si>
  <si>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</si>
  <si>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</si>
  <si>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</si>
  <si>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</si>
  <si>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</si>
  <si>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</si>
  <si>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</si>
  <si>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</si>
  <si>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</si>
  <si>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</si>
  <si>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</si>
  <si>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</si>
  <si>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</si>
  <si>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</si>
  <si>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</si>
  <si>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</si>
  <si>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</si>
  <si>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</si>
  <si>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</si>
  <si>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</si>
  <si>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</si>
  <si>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</si>
  <si>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</si>
  <si>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</si>
  <si>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</si>
  <si>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</si>
  <si>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</si>
  <si>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</si>
  <si>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</si>
  <si>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</si>
  <si>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</si>
  <si>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</si>
  <si>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</si>
  <si>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</si>
  <si>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</si>
  <si>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</si>
  <si>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</si>
  <si>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</si>
  <si>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</si>
  <si>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</si>
  <si>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</si>
  <si>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</si>
  <si>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</si>
  <si>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</si>
  <si>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</si>
  <si>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</si>
  <si>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</si>
  <si>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</si>
  <si>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</si>
  <si>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</si>
  <si>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</si>
  <si>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</si>
  <si>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</si>
  <si>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</si>
  <si>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</si>
  <si>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</si>
  <si>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</si>
  <si>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</si>
  <si>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</si>
  <si>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</si>
  <si>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</si>
  <si>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</si>
  <si>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</si>
  <si>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</si>
  <si>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</si>
  <si>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</si>
  <si>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</si>
  <si>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</si>
  <si>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</si>
  <si>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</si>
  <si>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</si>
  <si>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</si>
  <si>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</si>
  <si>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</si>
  <si>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</si>
  <si>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</si>
  <si>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</si>
  <si>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</si>
  <si>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</si>
  <si>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</si>
  <si>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</si>
  <si>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</si>
  <si>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</si>
  <si>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</si>
  <si>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</si>
  <si>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</si>
  <si>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</si>
  <si>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</si>
  <si>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</si>
  <si>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</si>
  <si>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</si>
  <si>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</si>
  <si>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</si>
  <si>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</si>
  <si>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</si>
  <si>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</si>
  <si>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</si>
  <si>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</si>
  <si>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</si>
  <si>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</si>
  <si>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</si>
  <si>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</si>
  <si>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</si>
  <si>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</si>
  <si>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</si>
  <si>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</si>
  <si>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</si>
  <si>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</si>
  <si>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</si>
  <si>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</si>
  <si>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</si>
  <si>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</si>
  <si>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</si>
  <si>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</si>
  <si>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</si>
  <si>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</si>
  <si>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</si>
  <si>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</si>
  <si>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</si>
  <si>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</si>
  <si>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</si>
  <si>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</si>
  <si>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</si>
  <si>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</si>
  <si>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</si>
  <si>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</si>
  <si>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</si>
  <si>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</si>
  <si>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</si>
  <si>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</si>
  <si>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</si>
  <si>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</si>
  <si>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</si>
  <si>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</si>
  <si>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</si>
  <si>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</si>
  <si>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</si>
  <si>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</si>
  <si>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</si>
  <si>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</si>
  <si>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</si>
  <si>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</si>
  <si>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</si>
  <si>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</si>
  <si>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</si>
  <si>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</si>
  <si>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</si>
  <si>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</si>
  <si>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</si>
  <si>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</si>
  <si>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</si>
  <si>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</si>
  <si>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</si>
  <si>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</si>
  <si>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</si>
  <si>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</si>
  <si>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</si>
  <si>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</si>
  <si>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</si>
  <si>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</si>
  <si>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</si>
  <si>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</si>
  <si>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</si>
  <si>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</si>
  <si>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</si>
  <si>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</si>
  <si>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</si>
  <si>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</si>
  <si>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</si>
  <si>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</si>
  <si>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</si>
  <si>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</si>
  <si>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</si>
  <si>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</si>
  <si>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</si>
  <si>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</si>
  <si>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</si>
  <si>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</si>
  <si>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</si>
  <si>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</si>
  <si>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</si>
  <si>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</si>
  <si>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</si>
  <si>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</si>
  <si>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</si>
  <si>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</si>
  <si>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</si>
  <si>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</si>
  <si>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</si>
  <si>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</si>
  <si>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</si>
  <si>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</si>
  <si>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</si>
  <si>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</si>
  <si>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</si>
  <si>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</si>
  <si>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</si>
  <si>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</si>
  <si>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</si>
  <si>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</si>
  <si>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</si>
  <si>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</si>
  <si>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</si>
  <si>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</si>
  <si>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</si>
  <si>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</si>
  <si>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</si>
  <si>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</si>
  <si>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</si>
  <si>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</si>
  <si>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</si>
  <si>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</si>
  <si>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</si>
  <si>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</si>
  <si>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</si>
  <si>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</si>
  <si>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</si>
  <si>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</si>
  <si>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</si>
  <si>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</si>
  <si>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</si>
  <si>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</si>
  <si>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</si>
  <si>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</si>
  <si>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</si>
  <si>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</si>
  <si>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</si>
  <si>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</si>
  <si>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</si>
  <si>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</si>
  <si>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</si>
  <si>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</si>
  <si>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</si>
  <si>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</si>
  <si>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</si>
  <si>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</si>
  <si>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</si>
  <si>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</si>
  <si>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</si>
  <si>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</si>
  <si>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</si>
  <si>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</si>
  <si>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</si>
  <si>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</si>
  <si>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</si>
  <si>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</si>
  <si>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</si>
  <si>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</si>
  <si>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</si>
  <si>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</si>
  <si>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</si>
  <si>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</si>
  <si>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</si>
  <si>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</si>
  <si>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</si>
  <si>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</si>
  <si>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</si>
  <si>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</si>
  <si>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</si>
  <si>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</si>
  <si>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</si>
  <si>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</si>
  <si>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</si>
  <si>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</si>
  <si>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</si>
  <si>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</si>
  <si>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</si>
  <si>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</si>
  <si>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</si>
  <si>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</si>
  <si>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</si>
  <si>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</si>
  <si>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</si>
  <si>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</si>
  <si>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</si>
  <si>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</si>
  <si>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</si>
  <si>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</si>
  <si>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</si>
  <si>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</si>
  <si>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</si>
  <si>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</si>
  <si>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</si>
  <si>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</si>
  <si>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</si>
  <si>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</si>
  <si>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</si>
  <si>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</si>
  <si>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</si>
  <si>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</si>
  <si>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</si>
  <si>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</si>
  <si>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</si>
  <si>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</si>
  <si>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</si>
  <si>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</si>
  <si>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</si>
  <si>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</si>
  <si>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</si>
  <si>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</si>
  <si>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</si>
  <si>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</si>
  <si>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</si>
  <si>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</si>
  <si>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</si>
  <si>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</si>
  <si>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</si>
  <si>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</si>
  <si>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</si>
  <si>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</si>
  <si>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</si>
  <si>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</si>
  <si>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</si>
  <si>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</si>
  <si>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</si>
  <si>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</si>
  <si>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</si>
  <si>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</si>
  <si>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</si>
  <si>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</si>
  <si>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</si>
  <si>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</si>
  <si>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</si>
  <si>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</si>
  <si>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</si>
  <si>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</si>
  <si>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</si>
  <si>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</si>
  <si>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</si>
  <si>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</si>
  <si>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</si>
  <si>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</si>
  <si>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</si>
  <si>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</si>
  <si>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</si>
  <si>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</si>
  <si>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</si>
  <si>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</si>
  <si>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</si>
  <si>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</si>
  <si>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</si>
  <si>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</si>
  <si>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</si>
  <si>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</si>
  <si>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</si>
  <si>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</si>
  <si>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</si>
  <si>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</si>
  <si>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</si>
  <si>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</si>
  <si>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</si>
  <si>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</si>
  <si>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</si>
  <si>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</si>
  <si>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</si>
  <si>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</si>
  <si>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</si>
  <si>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</si>
  <si>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</si>
  <si>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</si>
  <si>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</si>
  <si>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</si>
  <si>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</si>
  <si>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</si>
  <si>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</si>
  <si>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</si>
  <si>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</si>
  <si>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</si>
  <si>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</si>
  <si>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</si>
  <si>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</si>
  <si>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</si>
  <si>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</si>
  <si>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</si>
  <si>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</si>
  <si>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</si>
  <si>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</si>
  <si>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</si>
  <si>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</si>
  <si>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</si>
  <si>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</si>
  <si>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</si>
  <si>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</si>
  <si>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</si>
  <si>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</si>
  <si>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</si>
  <si>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</si>
  <si>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</si>
  <si>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</si>
  <si>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</si>
  <si>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</si>
  <si>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</si>
  <si>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</si>
  <si>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</si>
  <si>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</si>
  <si>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</si>
  <si>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</si>
  <si>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</si>
  <si>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</si>
  <si>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</si>
  <si>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</si>
  <si>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</si>
  <si>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</si>
  <si>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</si>
  <si>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</si>
  <si>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</si>
  <si>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</si>
  <si>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</si>
  <si>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</si>
  <si>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</si>
  <si>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</si>
  <si>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</si>
  <si>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</si>
  <si>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</si>
  <si>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</si>
  <si>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</si>
  <si>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</si>
  <si>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</si>
  <si>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</si>
  <si>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</si>
  <si>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</si>
  <si>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</si>
  <si>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</si>
  <si>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</si>
  <si>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</si>
  <si>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</si>
  <si>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</si>
  <si>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</si>
  <si>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</si>
  <si>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</si>
  <si>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</si>
  <si>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</si>
  <si>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</si>
  <si>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</si>
  <si>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</si>
  <si>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</si>
  <si>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</si>
  <si>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</si>
  <si>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</si>
  <si>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</si>
  <si>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</si>
  <si>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</si>
  <si>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</si>
  <si>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</si>
  <si>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</si>
  <si>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</si>
  <si>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</si>
  <si>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</si>
  <si>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</si>
  <si>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</si>
  <si>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</si>
  <si>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</si>
  <si>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</si>
  <si>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</si>
  <si>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</si>
  <si>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</si>
  <si>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</si>
  <si>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</si>
  <si>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</si>
  <si>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</si>
  <si>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</si>
  <si>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</si>
  <si>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</si>
  <si>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</si>
  <si>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</si>
  <si>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</si>
  <si>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</si>
  <si>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</si>
  <si>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</si>
  <si>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</si>
  <si>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</si>
  <si>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</si>
  <si>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</si>
  <si>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</si>
  <si>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</si>
  <si>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</si>
  <si>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</si>
  <si>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</si>
  <si>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</si>
  <si>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</si>
  <si>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</si>
  <si>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</si>
  <si>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</si>
  <si>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</si>
  <si>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</si>
  <si>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</si>
  <si>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</si>
  <si>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</si>
  <si>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</si>
  <si>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</si>
  <si>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</si>
  <si>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</si>
  <si>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</si>
  <si>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</si>
  <si>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</si>
  <si>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</si>
  <si>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</si>
  <si>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</si>
  <si>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</si>
  <si>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</si>
  <si>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</si>
  <si>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</si>
  <si>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</si>
  <si>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</si>
  <si>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</si>
  <si>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</si>
  <si>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</si>
  <si>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</si>
  <si>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</si>
  <si>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</si>
  <si>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</si>
  <si>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</si>
  <si>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</si>
  <si>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</si>
  <si>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</si>
  <si>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</si>
  <si>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</si>
  <si>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</si>
  <si>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</si>
  <si>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</si>
  <si>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</si>
  <si>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</si>
  <si>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</si>
  <si>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</si>
  <si>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</si>
  <si>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</si>
  <si>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</si>
  <si>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</si>
  <si>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</si>
  <si>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</si>
  <si>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</si>
  <si>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</si>
  <si>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</si>
  <si>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</si>
  <si>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</si>
  <si>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</si>
  <si>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</si>
  <si>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</si>
  <si>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</si>
  <si>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</si>
  <si>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</si>
  <si>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</si>
  <si>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</si>
  <si>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</si>
  <si>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</si>
  <si>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</si>
  <si>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</si>
  <si>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</si>
  <si>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</si>
  <si>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</si>
  <si>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</si>
  <si>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</si>
  <si>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</si>
  <si>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</si>
  <si>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</si>
  <si>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</si>
  <si>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</si>
  <si>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</si>
  <si>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</si>
  <si>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</si>
  <si>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</si>
  <si>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</si>
  <si>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</si>
  <si>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</si>
  <si>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</si>
  <si>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</si>
  <si>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</si>
  <si>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</si>
  <si>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</si>
  <si>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</si>
  <si>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</si>
  <si>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</si>
  <si>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</si>
  <si>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</si>
  <si>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</si>
  <si>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</si>
  <si>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</si>
  <si>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</si>
  <si>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</si>
  <si>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</si>
  <si>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</si>
  <si>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</si>
  <si>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</si>
  <si>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</si>
  <si>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</si>
  <si>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</si>
  <si>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</si>
  <si>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</si>
  <si>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</si>
  <si>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</si>
  <si>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</si>
  <si>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</si>
  <si>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</si>
  <si>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</si>
  <si>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</si>
  <si>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</si>
  <si>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</si>
  <si>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</si>
  <si>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</si>
  <si>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</si>
  <si>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</si>
  <si>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</si>
  <si>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</si>
  <si>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</si>
  <si>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</si>
  <si>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</si>
  <si>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</si>
  <si>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</si>
  <si>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</si>
  <si>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</si>
  <si>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</si>
  <si>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</si>
  <si>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</si>
  <si>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</si>
  <si>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</si>
  <si>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</si>
  <si>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</si>
  <si>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</si>
  <si>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</si>
  <si>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</si>
  <si>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</si>
  <si>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</si>
  <si>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</si>
  <si>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</si>
  <si>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</si>
  <si>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</si>
  <si>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</si>
  <si>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</si>
  <si>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</si>
  <si>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</si>
  <si>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</si>
  <si>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</si>
  <si>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</si>
  <si>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</si>
  <si>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</si>
  <si>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</si>
  <si>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</si>
  <si>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</si>
  <si>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</si>
  <si>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</si>
  <si>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</si>
  <si>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</si>
  <si>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</si>
  <si>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</si>
  <si>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</si>
  <si>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</si>
  <si>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</si>
  <si>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</si>
  <si>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</si>
  <si>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</si>
  <si>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</si>
  <si>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</si>
  <si>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</si>
  <si>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</si>
  <si>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</si>
  <si>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</si>
  <si>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</si>
  <si>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</si>
  <si>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</si>
  <si>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</si>
  <si>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</si>
  <si>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</si>
  <si>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</si>
  <si>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</si>
  <si>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</si>
  <si>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</si>
  <si>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</si>
  <si>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</si>
  <si>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</si>
  <si>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</si>
  <si>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</si>
  <si>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</si>
  <si>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</si>
  <si>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</si>
  <si>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</si>
  <si>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</si>
  <si>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</si>
  <si>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</si>
  <si>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</si>
  <si>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</si>
  <si>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</si>
  <si>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</si>
  <si>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</si>
  <si>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</si>
  <si>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</si>
  <si>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</si>
  <si>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</si>
  <si>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</si>
  <si>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</si>
  <si>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</si>
  <si>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</si>
  <si>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</si>
  <si>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</si>
  <si>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</si>
  <si>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</si>
  <si>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</si>
  <si>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</si>
  <si>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</si>
  <si>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</si>
  <si>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</si>
  <si>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</si>
  <si>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</si>
  <si>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</si>
  <si>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</si>
  <si>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</si>
  <si>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</si>
  <si>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</si>
  <si>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</si>
  <si>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</si>
  <si>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</si>
  <si>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</si>
  <si>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</si>
  <si>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</si>
  <si>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</si>
  <si>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</si>
  <si>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</si>
  <si>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</si>
  <si>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</si>
  <si>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</si>
  <si>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</si>
  <si>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</si>
  <si>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</si>
  <si>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</si>
  <si>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</si>
  <si>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</si>
  <si>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</si>
  <si>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</si>
  <si>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</si>
  <si>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</si>
  <si>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</si>
  <si>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</si>
  <si>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</si>
  <si>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</si>
  <si>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</si>
  <si>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</si>
  <si>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</si>
  <si>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</si>
  <si>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</si>
  <si>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</si>
  <si>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</si>
  <si>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</si>
  <si>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</si>
  <si>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</si>
  <si>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</si>
  <si>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</si>
  <si>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</si>
  <si>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</si>
  <si>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</si>
  <si>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</si>
  <si>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</si>
  <si>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</si>
  <si>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</si>
  <si>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</si>
  <si>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</si>
  <si>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</si>
  <si>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</si>
  <si>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</si>
  <si>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</si>
  <si>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</si>
  <si>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</si>
  <si>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</si>
  <si>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</si>
  <si>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</si>
  <si>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</si>
  <si>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</si>
  <si>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</si>
  <si>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</si>
  <si>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</si>
  <si>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</si>
  <si>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</si>
  <si>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</si>
  <si>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</si>
  <si>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</si>
  <si>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</si>
  <si>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</si>
  <si>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</si>
  <si>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</si>
  <si>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</si>
  <si>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</si>
  <si>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</si>
  <si>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</si>
  <si>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</si>
  <si>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</si>
  <si>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</si>
  <si>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</si>
  <si>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</si>
  <si>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</si>
  <si>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</si>
  <si>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</si>
  <si>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</si>
  <si>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</si>
  <si>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</si>
  <si>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</si>
  <si>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</si>
  <si>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</si>
  <si>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</si>
  <si>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</si>
  <si>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</si>
  <si>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</si>
  <si>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</si>
  <si>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</si>
  <si>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</si>
  <si>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</si>
  <si>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</si>
  <si>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</si>
  <si>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</si>
  <si>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</si>
  <si>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</si>
  <si>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</si>
  <si>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</si>
  <si>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</si>
  <si>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</si>
  <si>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</si>
  <si>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</si>
  <si>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</si>
  <si>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</si>
  <si>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</si>
  <si>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</si>
  <si>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</si>
  <si>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</si>
  <si>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</si>
  <si>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</si>
  <si>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</si>
  <si>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</si>
  <si>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</si>
  <si>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</si>
  <si>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</si>
  <si>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</si>
  <si>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</si>
  <si>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</si>
  <si>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</si>
  <si>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</si>
  <si>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</si>
  <si>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</si>
  <si>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</si>
  <si>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</si>
  <si>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</si>
  <si>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</si>
  <si>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</si>
  <si>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</si>
  <si>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</si>
  <si>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</si>
  <si>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</si>
  <si>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</si>
  <si>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</si>
  <si>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</si>
  <si>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</si>
  <si>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</si>
  <si>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</si>
  <si>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</si>
  <si>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</si>
  <si>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</si>
  <si>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</si>
  <si>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</si>
  <si>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</si>
  <si>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</si>
  <si>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</si>
  <si>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</si>
  <si>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</si>
  <si>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</si>
  <si>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</si>
  <si>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</si>
  <si>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</si>
  <si>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</si>
  <si>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</si>
  <si>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</si>
  <si>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</si>
  <si>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</si>
  <si>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</si>
  <si>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</si>
  <si>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</si>
  <si>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</si>
  <si>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</si>
  <si>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</si>
  <si>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</si>
  <si>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</si>
  <si>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</si>
  <si>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</si>
  <si>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</si>
  <si>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</si>
  <si>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</si>
  <si>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</si>
  <si>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</si>
  <si>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</si>
  <si>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</si>
  <si>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</si>
  <si>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</si>
  <si>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</si>
  <si>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</si>
  <si>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</si>
  <si>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</si>
  <si>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</si>
  <si>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</si>
  <si>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</si>
  <si>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</si>
  <si>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</si>
  <si>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</si>
  <si>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</si>
  <si>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</si>
  <si>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</si>
  <si>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</si>
  <si>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</si>
  <si>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</si>
  <si>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</si>
  <si>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</si>
  <si>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</si>
  <si>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</si>
  <si>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</si>
  <si>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</si>
  <si>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</si>
  <si>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</si>
  <si>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</si>
  <si>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</si>
  <si>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</si>
  <si>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</si>
  <si>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</si>
  <si>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</si>
  <si>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</si>
  <si>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</si>
  <si>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</si>
  <si>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</si>
  <si>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</si>
  <si>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</si>
  <si>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</si>
  <si>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</si>
  <si>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</si>
  <si>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</si>
  <si>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</si>
  <si>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</si>
  <si>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</si>
  <si>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</si>
  <si>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</si>
  <si>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</si>
  <si>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</si>
  <si>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</si>
  <si>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</si>
  <si>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</si>
  <si>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</si>
  <si>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</si>
  <si>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</si>
  <si>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</si>
  <si>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</si>
  <si>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</si>
  <si>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</si>
  <si>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</si>
  <si>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</si>
  <si>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</si>
  <si>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</si>
  <si>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</si>
  <si>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</si>
  <si>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</si>
  <si>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</si>
  <si>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</si>
  <si>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</si>
  <si>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</si>
  <si>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</si>
  <si>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</si>
  <si>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</si>
  <si>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</si>
  <si>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</si>
  <si>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</si>
  <si>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</si>
  <si>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</si>
  <si>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</si>
  <si>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</si>
  <si>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</si>
  <si>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</si>
  <si>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</si>
  <si>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</si>
  <si>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</si>
  <si>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</si>
  <si>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</si>
  <si>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</si>
  <si>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</si>
  <si>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</si>
  <si>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</si>
  <si>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</si>
  <si>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</si>
  <si>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</si>
  <si>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</si>
  <si>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</si>
  <si>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</si>
  <si>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</si>
  <si>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</si>
  <si>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</si>
  <si>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</si>
  <si>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</si>
  <si>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</si>
  <si>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</si>
  <si>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</si>
  <si>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</si>
  <si>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</si>
  <si>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</si>
  <si>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</si>
  <si>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</si>
  <si>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</si>
  <si>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</si>
  <si>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</si>
  <si>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</si>
  <si>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</si>
  <si>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</si>
  <si>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</si>
  <si>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</si>
  <si>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</si>
  <si>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</si>
  <si>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</si>
  <si>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</si>
  <si>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</si>
  <si>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</si>
  <si>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</si>
  <si>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</si>
  <si>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</si>
  <si>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</si>
  <si>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</si>
  <si>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</si>
  <si>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</si>
  <si>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</si>
  <si>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</si>
  <si>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</si>
  <si>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</si>
  <si>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</si>
  <si>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</si>
  <si>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</si>
  <si>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</si>
  <si>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</si>
  <si>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</si>
  <si>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</si>
  <si>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</si>
  <si>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</si>
  <si>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</si>
  <si>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</si>
  <si>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</si>
  <si>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</si>
  <si>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</si>
  <si>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</si>
  <si>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</si>
  <si>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</si>
  <si>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</si>
  <si>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</si>
  <si>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</si>
  <si>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</si>
  <si>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</si>
  <si>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</si>
  <si>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</si>
  <si>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</si>
  <si>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</si>
  <si>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</si>
  <si>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</si>
  <si>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</si>
  <si>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</si>
  <si>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</si>
  <si>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</si>
  <si>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</si>
  <si>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</si>
  <si>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</si>
  <si>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</si>
  <si>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</si>
  <si>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</si>
  <si>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</si>
  <si>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</si>
  <si>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</si>
  <si>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</si>
  <si>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</si>
  <si>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</si>
  <si>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</si>
  <si>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</si>
  <si>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</si>
  <si>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</si>
  <si>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</si>
  <si>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</si>
  <si>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</si>
  <si>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</si>
  <si>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</si>
  <si>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</si>
  <si>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</si>
  <si>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</si>
  <si>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</si>
  <si>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</si>
  <si>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</si>
  <si>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</si>
  <si>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</si>
  <si>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</si>
  <si>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</si>
  <si>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</si>
  <si>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</si>
  <si>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</si>
  <si>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</si>
  <si>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</si>
  <si>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</si>
  <si>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</si>
  <si>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</si>
  <si>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</si>
  <si>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</si>
  <si>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</si>
  <si>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</si>
  <si>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</si>
  <si>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</si>
  <si>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</si>
  <si>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</si>
  <si>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</si>
  <si>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</si>
  <si>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</si>
  <si>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</si>
  <si>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</si>
  <si>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</si>
  <si>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</si>
  <si>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</si>
  <si>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</si>
  <si>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</si>
  <si>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</si>
  <si>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</si>
  <si>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</si>
  <si>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</si>
  <si>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</si>
  <si>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</si>
  <si>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</si>
  <si>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</si>
  <si>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</si>
  <si>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</si>
  <si>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</si>
  <si>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</si>
  <si>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</si>
  <si>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</si>
  <si>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</si>
  <si>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</si>
  <si>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</si>
  <si>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</si>
  <si>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</si>
  <si>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</si>
  <si>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</si>
  <si>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</si>
  <si>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</si>
  <si>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</si>
  <si>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</si>
  <si>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</si>
  <si>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</si>
  <si>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</si>
  <si>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</si>
  <si>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</si>
  <si>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</si>
  <si>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</si>
  <si>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</si>
  <si>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</si>
  <si>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</si>
  <si>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</si>
  <si>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</si>
  <si>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</si>
  <si>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</si>
  <si>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</si>
  <si>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</si>
  <si>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</si>
  <si>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</si>
  <si>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</si>
  <si>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</si>
  <si>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</si>
  <si>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</si>
  <si>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</si>
  <si>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</si>
  <si>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</si>
  <si>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</si>
  <si>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</si>
  <si>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</si>
  <si>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</si>
  <si>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</si>
  <si>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</si>
  <si>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</si>
  <si>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</si>
  <si>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</si>
  <si>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</si>
  <si>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</si>
  <si>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</si>
  <si>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</si>
  <si>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</si>
  <si>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</si>
  <si>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</si>
  <si>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</si>
  <si>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</si>
  <si>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</si>
  <si>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</si>
  <si>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</si>
  <si>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</si>
  <si>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</si>
  <si>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</si>
  <si>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</si>
  <si>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</si>
  <si>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</si>
  <si>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</si>
  <si>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</si>
  <si>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</si>
  <si>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</si>
  <si>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</si>
  <si>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</si>
  <si>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</si>
  <si>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</si>
  <si>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</si>
  <si>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</si>
  <si>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</si>
  <si>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</si>
  <si>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</si>
  <si>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</si>
  <si>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</si>
  <si>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</si>
  <si>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</si>
  <si>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</si>
  <si>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</si>
  <si>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</si>
  <si>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</si>
  <si>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</si>
  <si>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</si>
  <si>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</si>
  <si>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</si>
  <si>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</si>
  <si>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</si>
  <si>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</si>
  <si>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</si>
  <si>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</si>
  <si>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</si>
  <si>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</si>
  <si>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</si>
  <si>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</si>
  <si>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</si>
  <si>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</si>
  <si>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</si>
  <si>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</si>
  <si>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</si>
  <si>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</si>
  <si>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</si>
  <si>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</si>
  <si>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</si>
  <si>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</si>
  <si>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</si>
  <si>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</si>
  <si>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</si>
  <si>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</si>
  <si>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</si>
  <si>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</si>
  <si>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</si>
  <si>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</si>
  <si>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</si>
  <si>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</si>
  <si>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</si>
  <si>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</si>
  <si>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</si>
  <si>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</si>
  <si>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</si>
  <si>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</si>
  <si>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</si>
  <si>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</si>
  <si>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</si>
  <si>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</si>
  <si>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</si>
  <si>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</si>
  <si>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</si>
  <si>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</si>
  <si>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</si>
  <si>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</si>
  <si>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</si>
  <si>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</si>
  <si>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</si>
  <si>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</si>
  <si>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</si>
  <si>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</si>
  <si>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</si>
  <si>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</si>
  <si>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</si>
  <si>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</si>
  <si>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</si>
  <si>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</si>
  <si>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</si>
  <si>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</si>
  <si>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</si>
  <si>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</si>
  <si>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</si>
  <si>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</si>
  <si>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</si>
  <si>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</si>
  <si>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</si>
  <si>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</si>
  <si>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</si>
  <si>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</si>
  <si>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</si>
  <si>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</si>
  <si>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</si>
  <si>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</si>
  <si>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</si>
  <si>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</si>
  <si>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</si>
  <si>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</si>
  <si>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</si>
  <si>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</si>
  <si>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</si>
  <si>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</si>
  <si>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</si>
  <si>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</si>
  <si>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</si>
  <si>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</si>
  <si>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</si>
  <si>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</si>
  <si>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</si>
  <si>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</si>
  <si>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</si>
  <si>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</si>
  <si>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</si>
  <si>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</si>
  <si>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</si>
  <si>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</si>
  <si>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</si>
  <si>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</si>
  <si>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</si>
  <si>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</si>
  <si>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</si>
  <si>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</si>
  <si>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</si>
  <si>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</si>
  <si>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</si>
  <si>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</si>
  <si>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</si>
  <si>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</si>
  <si>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</si>
  <si>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</si>
  <si>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</si>
  <si>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</si>
  <si>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</si>
  <si>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</si>
  <si>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</si>
  <si>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</si>
  <si>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</si>
  <si>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</si>
  <si>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</si>
  <si>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</si>
  <si>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</si>
  <si>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</si>
  <si>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</si>
  <si>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</si>
  <si>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</si>
  <si>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</si>
  <si>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</si>
  <si>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</si>
  <si>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</si>
  <si>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</si>
  <si>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</si>
  <si>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</si>
  <si>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</si>
  <si>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</si>
  <si>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</si>
  <si>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</si>
  <si>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</si>
  <si>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</si>
  <si>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</si>
  <si>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</si>
  <si>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</si>
  <si>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</si>
  <si>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</si>
  <si>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</si>
  <si>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</si>
  <si>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</si>
  <si>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</si>
  <si>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</si>
  <si>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</si>
  <si>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</si>
  <si>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</si>
  <si>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</si>
  <si>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</si>
  <si>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</si>
  <si>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</si>
  <si>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</si>
  <si>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</si>
  <si>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</si>
  <si>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</si>
  <si>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</si>
  <si>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</si>
  <si>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</si>
  <si>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</si>
  <si>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</si>
  <si>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</si>
  <si>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</si>
  <si>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</si>
  <si>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</si>
  <si>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</si>
  <si>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</si>
  <si>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</si>
  <si>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</si>
  <si>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</si>
  <si>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</si>
  <si>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</si>
  <si>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</si>
  <si>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</si>
  <si>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</si>
  <si>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</si>
  <si>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</si>
  <si>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</si>
  <si>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</si>
  <si>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</si>
  <si>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</si>
  <si>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</si>
  <si>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</si>
  <si>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</si>
  <si>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</si>
  <si>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</si>
  <si>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</si>
  <si>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</si>
  <si>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</si>
  <si>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</si>
  <si>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</si>
  <si>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</si>
  <si>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</si>
  <si>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</si>
  <si>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</si>
  <si>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</si>
  <si>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</si>
  <si>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</si>
  <si>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</si>
  <si>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</si>
  <si>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</si>
  <si>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</si>
  <si>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</si>
  <si>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</si>
  <si>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</si>
  <si>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</si>
  <si>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</si>
  <si>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</si>
  <si>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</si>
  <si>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</si>
  <si>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</si>
  <si>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</si>
  <si>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</si>
  <si>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</si>
  <si>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</si>
  <si>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</si>
  <si>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</si>
  <si>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</si>
  <si>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</si>
  <si>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</si>
  <si>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</si>
  <si>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</si>
  <si>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</si>
  <si>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</si>
  <si>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</si>
  <si>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</si>
  <si>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</si>
  <si>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</si>
  <si>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</si>
  <si>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</si>
  <si>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</si>
  <si>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</si>
  <si>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</si>
  <si>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</si>
  <si>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</si>
  <si>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</si>
  <si>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</si>
  <si>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</si>
  <si>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</si>
  <si>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</si>
  <si>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</si>
  <si>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</si>
  <si>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</si>
  <si>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</si>
  <si>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</si>
  <si>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</si>
  <si>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</si>
  <si>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</si>
  <si>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</si>
  <si>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</si>
  <si>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</si>
  <si>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</si>
  <si>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</si>
  <si>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</si>
  <si>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</si>
  <si>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</si>
  <si>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</si>
  <si>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</si>
  <si>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</si>
  <si>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</si>
  <si>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</si>
  <si>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</si>
  <si>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</si>
  <si>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</si>
  <si>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</si>
  <si>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</si>
  <si>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</si>
  <si>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</si>
  <si>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</si>
  <si>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</si>
  <si>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</si>
  <si>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</si>
  <si>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</si>
  <si>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</si>
  <si>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</si>
  <si>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</si>
  <si>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</si>
  <si>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</si>
  <si>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</si>
  <si>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</si>
  <si>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</si>
  <si>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</si>
  <si>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</si>
  <si>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</si>
  <si>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</si>
  <si>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</si>
  <si>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</si>
  <si>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</si>
  <si>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</si>
  <si>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</si>
  <si>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</si>
  <si>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</si>
  <si>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</si>
  <si>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</si>
  <si>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</si>
  <si>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</si>
  <si>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</si>
  <si>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</si>
  <si>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</si>
  <si>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</si>
  <si>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</si>
  <si>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</si>
  <si>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</si>
  <si>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</si>
  <si>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</si>
  <si>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</si>
  <si>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</si>
  <si>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</si>
  <si>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</si>
  <si>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</si>
  <si>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</si>
  <si>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</si>
  <si>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</si>
  <si>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</si>
  <si>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</si>
  <si>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</si>
  <si>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</si>
  <si>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</si>
  <si>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</si>
  <si>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</si>
  <si>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</si>
  <si>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</si>
  <si>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</si>
  <si>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</si>
  <si>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</si>
  <si>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</si>
  <si>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</si>
  <si>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</si>
  <si>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</si>
  <si>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</si>
  <si>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</si>
  <si>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</si>
  <si>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</si>
  <si>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</si>
  <si>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</si>
  <si>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</si>
  <si>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</si>
  <si>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</si>
  <si>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</si>
  <si>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</si>
  <si>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</si>
  <si>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</si>
  <si>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</si>
  <si>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</si>
  <si>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</si>
  <si>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</si>
  <si>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</si>
  <si>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</si>
  <si>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</si>
  <si>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</si>
  <si>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</si>
  <si>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</si>
  <si>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</si>
  <si>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</si>
  <si>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</si>
  <si>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</si>
  <si>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</si>
  <si>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</si>
  <si>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</si>
  <si>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</si>
  <si>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</si>
  <si>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</si>
  <si>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</si>
  <si>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</si>
  <si>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</si>
  <si>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</si>
  <si>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</si>
  <si>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</si>
  <si>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</si>
  <si>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</si>
  <si>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</si>
  <si>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</si>
  <si>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</si>
  <si>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</si>
  <si>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</si>
  <si>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</si>
  <si>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</si>
  <si>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</si>
  <si>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</si>
  <si>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</si>
  <si>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</si>
  <si>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</si>
  <si>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</si>
  <si>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</si>
  <si>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</si>
  <si>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</si>
  <si>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</si>
  <si>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</si>
  <si>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</si>
  <si>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</si>
  <si>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</si>
  <si>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</si>
  <si>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</si>
  <si>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</si>
  <si>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</si>
  <si>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</si>
  <si>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</si>
  <si>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</si>
  <si>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</si>
  <si>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</si>
  <si>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</si>
  <si>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</si>
  <si>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</si>
  <si>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</si>
  <si>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</si>
  <si>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</si>
  <si>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</si>
  <si>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</si>
  <si>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</si>
  <si>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</si>
  <si>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</si>
  <si>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</si>
  <si>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</si>
  <si>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</si>
  <si>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</si>
  <si>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</si>
  <si>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</si>
  <si>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</si>
  <si>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</si>
  <si>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</si>
  <si>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</si>
  <si>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</si>
  <si>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</si>
  <si>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</si>
  <si>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</si>
  <si>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</si>
  <si>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</si>
  <si>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</si>
  <si>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</si>
  <si>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</si>
  <si>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</si>
  <si>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</si>
  <si>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</si>
  <si>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</si>
  <si>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</si>
  <si>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</si>
  <si>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</si>
  <si>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</si>
  <si>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</si>
  <si>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</si>
  <si>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</si>
  <si>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</si>
  <si>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</si>
  <si>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</si>
  <si>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</si>
  <si>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</si>
  <si>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</si>
  <si>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</si>
  <si>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</si>
  <si>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</si>
  <si>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</si>
  <si>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</si>
  <si>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</si>
  <si>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</si>
  <si>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</si>
  <si>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</si>
  <si>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</si>
  <si>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</si>
  <si>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</si>
  <si>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</si>
  <si>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</si>
  <si>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</si>
  <si>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</si>
  <si>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</si>
  <si>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</si>
  <si>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</si>
  <si>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</si>
  <si>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</si>
  <si>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</si>
  <si>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</si>
  <si>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</si>
  <si>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</si>
  <si>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</si>
  <si>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</si>
  <si>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</si>
  <si>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</si>
  <si>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</si>
  <si>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</si>
  <si>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</si>
  <si>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</si>
  <si>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</si>
  <si>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</si>
  <si>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</si>
  <si>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</si>
  <si>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</si>
  <si>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</si>
  <si>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</si>
  <si>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</si>
  <si>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</si>
  <si>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</si>
  <si>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</si>
  <si>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</si>
  <si>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</si>
  <si>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</si>
  <si>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</si>
  <si>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</si>
  <si>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</si>
  <si>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</si>
  <si>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</si>
  <si>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</si>
  <si>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</si>
  <si>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</si>
  <si>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</si>
  <si>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</si>
  <si>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</si>
  <si>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</si>
  <si>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</si>
  <si>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</si>
  <si>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</si>
  <si>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</si>
  <si>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</si>
  <si>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</si>
  <si>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</si>
  <si>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</si>
  <si>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</si>
  <si>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</si>
  <si>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</si>
  <si>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</si>
  <si>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</si>
  <si>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</si>
  <si>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</si>
  <si>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</si>
  <si>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</si>
  <si>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</si>
  <si>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</si>
  <si>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</si>
  <si>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</si>
  <si>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</si>
  <si>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</si>
  <si>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</si>
  <si>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</si>
  <si>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</si>
  <si>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</si>
  <si>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</si>
  <si>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</si>
  <si>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</si>
  <si>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</si>
  <si>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</si>
  <si>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</si>
  <si>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</si>
  <si>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</si>
  <si>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</si>
  <si>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</si>
  <si>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</si>
  <si>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</si>
  <si>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</si>
  <si>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</si>
  <si>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</si>
  <si>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</si>
  <si>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</si>
  <si>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</si>
  <si>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</si>
  <si>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</si>
  <si>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</si>
  <si>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</si>
  <si>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</si>
  <si>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</si>
  <si>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</si>
  <si>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</si>
  <si>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</si>
  <si>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</si>
  <si>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</si>
  <si>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</si>
  <si>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</si>
  <si>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</si>
  <si>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</si>
  <si>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</si>
  <si>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</si>
  <si>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</si>
  <si>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</si>
  <si>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</si>
  <si>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</si>
  <si>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</si>
  <si>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</si>
  <si>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</si>
  <si>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</si>
  <si>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</si>
  <si>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</si>
  <si>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</si>
  <si>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</si>
  <si>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</si>
  <si>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</si>
  <si>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</si>
  <si>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</si>
  <si>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</si>
  <si>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</si>
  <si>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</si>
  <si>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</si>
  <si>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</si>
  <si>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</si>
  <si>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</si>
  <si>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</si>
  <si>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</si>
  <si>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</si>
  <si>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</si>
  <si>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</si>
  <si>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</si>
  <si>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</si>
  <si>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</si>
  <si>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</si>
  <si>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</si>
  <si>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</si>
  <si>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</si>
  <si>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</si>
  <si>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</si>
  <si>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</si>
  <si>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</si>
  <si>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</si>
  <si>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</si>
  <si>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</si>
  <si>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</si>
  <si>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</si>
  <si>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</si>
  <si>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</si>
  <si>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</si>
  <si>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</si>
  <si>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</si>
  <si>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</si>
  <si>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</si>
  <si>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</si>
  <si>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</si>
  <si>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</si>
  <si>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</si>
  <si>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</si>
  <si>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</si>
  <si>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</si>
  <si>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</si>
  <si>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</si>
  <si>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</si>
  <si>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</si>
  <si>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</si>
  <si>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</si>
  <si>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</si>
  <si>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</si>
  <si>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</si>
  <si>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</si>
  <si>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</si>
  <si>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</si>
  <si>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</si>
  <si>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</si>
  <si>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</si>
  <si>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</si>
  <si>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</si>
  <si>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</si>
  <si>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</si>
  <si>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</si>
  <si>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</si>
  <si>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</si>
  <si>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</si>
  <si>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</si>
  <si>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</si>
  <si>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</si>
  <si>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</si>
  <si>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</si>
  <si>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</si>
  <si>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</si>
  <si>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</si>
  <si>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</si>
  <si>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</si>
  <si>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</si>
  <si>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</si>
  <si>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</si>
  <si>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</si>
  <si>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</si>
  <si>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</si>
  <si>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</si>
  <si>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</si>
  <si>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</si>
  <si>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</si>
  <si>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</si>
  <si>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</si>
  <si>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</si>
  <si>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</si>
  <si>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</si>
  <si>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</si>
  <si>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</si>
  <si>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</si>
  <si>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</si>
  <si>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</si>
  <si>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</si>
  <si>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</si>
  <si>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</si>
  <si>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</si>
  <si>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</si>
  <si>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</si>
  <si>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</si>
  <si>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</si>
  <si>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</si>
  <si>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</si>
  <si>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</si>
  <si>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</si>
  <si>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</si>
  <si>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</si>
  <si>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</si>
  <si>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</si>
  <si>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</si>
  <si>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</si>
  <si>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</si>
  <si>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</si>
  <si>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</si>
  <si>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</si>
  <si>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</si>
  <si>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</si>
  <si>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</si>
  <si>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</si>
  <si>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</si>
  <si>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</si>
  <si>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</si>
  <si>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</si>
  <si>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</si>
  <si>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</si>
  <si>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</si>
  <si>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</si>
  <si>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</si>
  <si>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</si>
  <si>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</si>
  <si>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</si>
  <si>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</si>
  <si>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</si>
  <si>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</si>
  <si>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</si>
  <si>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</si>
  <si>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</si>
  <si>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</si>
  <si>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</si>
  <si>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</si>
  <si>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</si>
  <si>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</si>
  <si>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</si>
  <si>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</si>
  <si>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</si>
  <si>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</si>
  <si>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</si>
  <si>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</si>
  <si>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</si>
  <si>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</si>
  <si>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</si>
  <si>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</si>
  <si>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</si>
  <si>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</si>
  <si>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</si>
  <si>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</si>
  <si>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</si>
  <si>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</si>
  <si>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</si>
  <si>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</si>
  <si>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</si>
  <si>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</si>
  <si>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</si>
  <si>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</si>
  <si>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</si>
  <si>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</si>
  <si>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</si>
  <si>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</si>
  <si>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</si>
  <si>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</si>
  <si>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</si>
  <si>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</si>
  <si>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</si>
  <si>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</si>
  <si>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</si>
  <si>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</si>
  <si>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</si>
  <si>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</si>
  <si>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</si>
  <si>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</si>
  <si>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</si>
  <si>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</si>
  <si>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</si>
  <si>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</si>
  <si>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</si>
  <si>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</si>
  <si>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</si>
  <si>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</si>
  <si>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</si>
  <si>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</si>
  <si>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</si>
  <si>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</si>
  <si>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</si>
  <si>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</si>
  <si>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</si>
  <si>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</si>
  <si>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</si>
  <si>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</si>
  <si>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</si>
  <si>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</si>
  <si>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</si>
  <si>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</si>
  <si>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</si>
  <si>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</si>
  <si>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</si>
  <si>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</si>
  <si>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</si>
  <si>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</si>
  <si>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</si>
  <si>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</si>
  <si>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</si>
  <si>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</si>
  <si>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</si>
  <si>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</si>
  <si>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</si>
  <si>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</si>
  <si>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</si>
  <si>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</si>
  <si>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</si>
  <si>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</si>
  <si>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</si>
  <si>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</si>
  <si>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</si>
  <si>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</si>
  <si>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</si>
  <si>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</si>
  <si>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</si>
  <si>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</si>
  <si>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</si>
  <si>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</si>
  <si>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</si>
  <si>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</si>
  <si>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</si>
  <si>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</si>
  <si>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</si>
  <si>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</si>
  <si>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</si>
  <si>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</si>
  <si>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</si>
  <si>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</si>
  <si>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</si>
  <si>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</si>
  <si>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</si>
  <si>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</si>
  <si>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</si>
  <si>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</si>
  <si>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</si>
  <si>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</si>
  <si>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</si>
  <si>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</si>
  <si>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</si>
  <si>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</si>
  <si>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</si>
  <si>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</si>
  <si>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</si>
  <si>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</si>
  <si>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</si>
  <si>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</si>
  <si>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</si>
  <si>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</si>
  <si>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</si>
  <si>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</si>
  <si>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</si>
  <si>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</si>
  <si>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</si>
  <si>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</si>
  <si>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</si>
  <si>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</si>
  <si>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</si>
  <si>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</si>
  <si>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</si>
  <si>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</si>
  <si>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</si>
  <si>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</si>
  <si>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</si>
  <si>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</si>
  <si>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</si>
  <si>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</si>
  <si>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</si>
  <si>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</si>
  <si>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</si>
  <si>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</si>
  <si>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</si>
  <si>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</si>
  <si>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</si>
  <si>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</si>
  <si>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</si>
  <si>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</si>
  <si>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</si>
  <si>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</si>
  <si>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</si>
  <si>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</si>
  <si>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</si>
  <si>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</si>
  <si>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</si>
  <si>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</si>
  <si>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</si>
  <si>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</si>
  <si>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</si>
  <si>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</si>
  <si>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</si>
  <si>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</si>
  <si>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</si>
  <si>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</si>
  <si>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</si>
  <si>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</si>
  <si>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</si>
  <si>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</si>
  <si>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</si>
  <si>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</si>
  <si>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</si>
  <si>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</si>
  <si>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</si>
  <si>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</si>
  <si>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</si>
  <si>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</si>
  <si>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</si>
  <si>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</si>
  <si>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</si>
  <si>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</si>
  <si>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</si>
  <si>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</si>
  <si>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</si>
  <si>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</si>
  <si>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</si>
  <si>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</si>
  <si>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</si>
  <si>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</si>
  <si>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</si>
  <si>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</si>
  <si>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</si>
  <si>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</si>
  <si>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</si>
  <si>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</si>
  <si>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</si>
  <si>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</si>
  <si>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</si>
  <si>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</si>
  <si>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</si>
  <si>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</si>
  <si>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</si>
  <si>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</si>
  <si>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</si>
  <si>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</si>
  <si>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</si>
  <si>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</si>
  <si>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</si>
  <si>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</si>
  <si>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</si>
  <si>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</si>
  <si>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</si>
  <si>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</si>
  <si>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</si>
  <si>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</si>
  <si>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</si>
  <si>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</si>
  <si>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</si>
  <si>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</si>
  <si>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</si>
  <si>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</si>
  <si>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</si>
  <si>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</si>
  <si>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</si>
  <si>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</si>
  <si>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</si>
  <si>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</si>
  <si>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</si>
  <si>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</si>
  <si>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</si>
  <si>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</si>
  <si>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</si>
  <si>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</si>
  <si>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</si>
  <si>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</si>
  <si>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</si>
  <si>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</si>
  <si>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</si>
  <si>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</si>
  <si>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</si>
  <si>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</si>
  <si>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</si>
  <si>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</si>
  <si>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</si>
  <si>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</si>
  <si>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</si>
  <si>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</si>
  <si>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</si>
  <si>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</si>
  <si>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</si>
  <si>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</si>
  <si>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</si>
  <si>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</si>
  <si>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</si>
  <si>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</si>
  <si>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</si>
  <si>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</si>
  <si>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</si>
  <si>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</si>
  <si>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</si>
  <si>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</si>
  <si>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</si>
  <si>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</si>
  <si>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</si>
  <si>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</si>
  <si>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</si>
  <si>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</si>
  <si>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</si>
  <si>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</si>
  <si>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</si>
  <si>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</si>
  <si>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</si>
  <si>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</si>
  <si>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</si>
  <si>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</si>
  <si>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</si>
  <si>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</si>
  <si>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</si>
  <si>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</si>
  <si>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</si>
  <si>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</si>
  <si>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</si>
  <si>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</si>
  <si>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</si>
  <si>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</si>
  <si>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</si>
  <si>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</si>
  <si>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</si>
  <si>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</si>
  <si>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</si>
  <si>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</si>
  <si>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</si>
  <si>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</si>
  <si>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</si>
  <si>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</si>
  <si>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</si>
  <si>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</si>
  <si>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</si>
  <si>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</si>
  <si>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</si>
  <si>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</si>
  <si>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</si>
  <si>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</si>
  <si>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</si>
  <si>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</si>
  <si>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</si>
  <si>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</si>
  <si>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</si>
  <si>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</si>
  <si>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</si>
  <si>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</si>
  <si>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</si>
  <si>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</si>
  <si>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</si>
  <si>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</si>
  <si>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</si>
  <si>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</si>
  <si>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</si>
  <si>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</si>
  <si>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</si>
  <si>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</si>
  <si>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</si>
  <si>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</si>
  <si>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</si>
  <si>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</si>
  <si>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</si>
  <si>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</si>
  <si>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</si>
  <si>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</si>
  <si>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</si>
  <si>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</si>
  <si>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</si>
  <si>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</si>
  <si>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</si>
  <si>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</si>
  <si>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</si>
  <si>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</si>
  <si>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</si>
  <si>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</si>
  <si>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</si>
  <si>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</si>
  <si>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</si>
  <si>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</si>
  <si>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</si>
  <si>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</si>
  <si>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</si>
  <si>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</si>
  <si>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</si>
  <si>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</si>
  <si>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</si>
  <si>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</si>
  <si>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</si>
  <si>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</si>
  <si>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</si>
  <si>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</si>
  <si>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</si>
  <si>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</si>
  <si>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</si>
  <si>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</si>
  <si>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</si>
  <si>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</si>
  <si>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</si>
  <si>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</si>
  <si>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</si>
  <si>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</si>
  <si>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</si>
  <si>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</si>
  <si>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</si>
  <si>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</si>
  <si>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</si>
  <si>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</si>
  <si>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</si>
  <si>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</si>
  <si>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</si>
  <si>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</si>
  <si>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</si>
  <si>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</si>
  <si>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</si>
  <si>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</si>
  <si>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</si>
  <si>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</si>
  <si>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</si>
  <si>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</si>
  <si>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</si>
  <si>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</si>
  <si>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</si>
  <si>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</si>
  <si>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</si>
  <si>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</si>
  <si>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</si>
  <si>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</si>
  <si>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</si>
  <si>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</si>
  <si>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</si>
  <si>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</si>
  <si>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</si>
  <si>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</si>
  <si>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</si>
  <si>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</si>
  <si>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</si>
  <si>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</si>
  <si>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</si>
  <si>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</si>
  <si>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</si>
  <si>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</si>
  <si>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</si>
  <si>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</si>
  <si>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</si>
  <si>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</si>
  <si>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</si>
  <si>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</si>
  <si>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</si>
  <si>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</si>
  <si>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</si>
  <si>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</si>
  <si>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</si>
  <si>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</si>
  <si>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</si>
  <si>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</si>
  <si>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</si>
  <si>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</si>
  <si>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</si>
  <si>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</si>
  <si>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</si>
  <si>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</si>
  <si>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</si>
  <si>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</si>
  <si>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</si>
  <si>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</si>
  <si>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</si>
  <si>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</si>
  <si>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</si>
  <si>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</si>
  <si>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</si>
  <si>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</si>
  <si>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</si>
  <si>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</si>
  <si>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</si>
  <si>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</si>
  <si>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</si>
  <si>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</si>
  <si>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</si>
  <si>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</si>
  <si>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</si>
  <si>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</si>
  <si>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</si>
  <si>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</si>
  <si>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</si>
  <si>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</si>
  <si>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</si>
  <si>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</si>
  <si>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</si>
  <si>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</si>
  <si>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</si>
  <si>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</si>
  <si>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</si>
  <si>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</si>
  <si>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</si>
  <si>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</si>
  <si>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</si>
  <si>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</si>
  <si>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</si>
  <si>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</si>
  <si>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</si>
  <si>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</si>
  <si>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</si>
  <si>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</si>
  <si>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</si>
  <si>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</si>
  <si>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</si>
  <si>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</si>
  <si>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</si>
  <si>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</si>
  <si>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</si>
  <si>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</si>
  <si>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</si>
  <si>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</si>
  <si>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</si>
  <si>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</si>
  <si>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</si>
  <si>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</si>
  <si>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</si>
  <si>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</si>
  <si>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</si>
  <si>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</si>
  <si>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</si>
  <si>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</si>
  <si>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</si>
  <si>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</si>
  <si>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</si>
  <si>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</si>
  <si>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</si>
  <si>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</si>
  <si>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</si>
  <si>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</si>
  <si>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</si>
  <si>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</si>
  <si>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</si>
  <si>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</si>
  <si>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</si>
  <si>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</si>
  <si>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</si>
  <si>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</si>
  <si>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</si>
  <si>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</si>
  <si>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</si>
  <si>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</si>
  <si>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</si>
  <si>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</si>
  <si>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</si>
  <si>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</si>
  <si>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</si>
  <si>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</si>
  <si>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</si>
  <si>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</si>
  <si>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</si>
  <si>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</si>
  <si>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</si>
  <si>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</si>
  <si>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</si>
  <si>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</si>
  <si>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</si>
  <si>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</si>
  <si>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</si>
  <si>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</si>
  <si>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</si>
  <si>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</si>
  <si>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</si>
  <si>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</si>
  <si>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</si>
  <si>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</si>
  <si>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</si>
  <si>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</si>
  <si>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</si>
  <si>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</si>
  <si>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</si>
  <si>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</si>
  <si>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</si>
  <si>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</si>
  <si>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</si>
  <si>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</si>
  <si>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</si>
  <si>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</si>
  <si>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</si>
  <si>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</si>
  <si>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</si>
  <si>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</si>
  <si>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</si>
  <si>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</si>
  <si>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</si>
  <si>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</si>
  <si>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</si>
  <si>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</si>
  <si>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</si>
  <si>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</si>
  <si>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</si>
  <si>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</si>
  <si>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</si>
  <si>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</si>
  <si>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</si>
  <si>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</si>
  <si>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</si>
  <si>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</si>
  <si>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</si>
  <si>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</si>
  <si>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</si>
  <si>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</si>
  <si>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</si>
  <si>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</si>
  <si>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</si>
  <si>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</si>
  <si>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</si>
  <si>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</si>
  <si>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</si>
  <si>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</si>
  <si>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</si>
  <si>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</si>
  <si>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</si>
  <si>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</si>
  <si>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</si>
  <si>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</si>
  <si>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</si>
  <si>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</si>
  <si>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</si>
  <si>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</si>
  <si>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</si>
  <si>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</si>
  <si>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</si>
  <si>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</si>
  <si>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</si>
  <si>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</si>
  <si>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</si>
  <si>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</si>
  <si>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</si>
  <si>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</si>
  <si>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</si>
  <si>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</si>
  <si>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</si>
  <si>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</si>
  <si>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</si>
  <si>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</si>
  <si>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</si>
  <si>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</si>
  <si>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</si>
  <si>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</si>
  <si>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</si>
  <si>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</si>
  <si>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</si>
  <si>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</si>
  <si>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</si>
  <si>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</si>
  <si>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</si>
  <si>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</si>
  <si>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</si>
  <si>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</si>
  <si>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</si>
  <si>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</si>
  <si>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</si>
  <si>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</si>
  <si>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</si>
  <si>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</si>
  <si>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</si>
  <si>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</si>
  <si>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</si>
  <si>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</si>
  <si>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</si>
  <si>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</si>
  <si>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</si>
  <si>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</si>
  <si>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</si>
  <si>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</si>
  <si>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</si>
  <si>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</si>
  <si>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</si>
  <si>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</si>
  <si>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</si>
  <si>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</si>
  <si>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</si>
  <si>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</si>
  <si>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</si>
  <si>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</si>
  <si>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</si>
  <si>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</si>
  <si>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</si>
  <si>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</si>
  <si>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</si>
  <si>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</si>
  <si>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</si>
  <si>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</si>
  <si>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</si>
  <si>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</si>
  <si>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</si>
  <si>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</si>
  <si>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</si>
  <si>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</si>
  <si>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</si>
  <si>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</si>
  <si>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</si>
  <si>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</si>
  <si>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</si>
  <si>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</si>
  <si>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</si>
  <si>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</si>
  <si>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</si>
  <si>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</si>
  <si>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</si>
  <si>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</si>
  <si>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</si>
  <si>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</si>
  <si>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</si>
  <si>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</si>
  <si>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</si>
  <si>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</si>
  <si>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</si>
  <si>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</si>
  <si>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</si>
  <si>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</si>
  <si>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</si>
  <si>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</si>
  <si>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</si>
  <si>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</si>
  <si>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</si>
  <si>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</si>
  <si>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</si>
  <si>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</si>
  <si>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</si>
  <si>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</si>
  <si>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</si>
  <si>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</si>
  <si>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</si>
  <si>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</si>
  <si>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</si>
  <si>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</si>
  <si>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</si>
  <si>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</si>
  <si>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</si>
  <si>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</si>
  <si>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</si>
  <si>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</si>
  <si>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</si>
  <si>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</si>
  <si>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</si>
  <si>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</si>
  <si>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</si>
  <si>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</si>
  <si>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</si>
  <si>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</si>
  <si>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</si>
  <si>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</si>
  <si>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</si>
  <si>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</si>
  <si>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</si>
  <si>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</si>
  <si>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</si>
  <si>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</si>
  <si>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</si>
  <si>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</si>
  <si>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</si>
  <si>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</si>
  <si>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</si>
  <si>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</si>
  <si>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</si>
  <si>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</si>
  <si>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</si>
  <si>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</si>
  <si>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</si>
  <si>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</si>
  <si>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</si>
  <si>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</si>
  <si>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</si>
  <si>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</si>
  <si>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</si>
  <si>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</si>
  <si>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</si>
  <si>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</si>
  <si>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</si>
  <si>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</si>
  <si>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</si>
  <si>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</si>
  <si>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</si>
  <si>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</si>
  <si>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</si>
  <si>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</si>
  <si>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</si>
  <si>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</si>
  <si>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</si>
  <si>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</si>
  <si>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</si>
  <si>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</si>
  <si>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</si>
  <si>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</si>
  <si>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</si>
  <si>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</si>
  <si>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</si>
  <si>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</si>
  <si>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</si>
  <si>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</si>
  <si>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</si>
  <si>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</si>
  <si>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</si>
  <si>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</si>
  <si>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</si>
  <si>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</si>
  <si>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</si>
  <si>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</si>
  <si>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</si>
  <si>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</si>
  <si>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</si>
  <si>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</si>
  <si>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</si>
  <si>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</si>
  <si>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</si>
  <si>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</si>
  <si>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</si>
  <si>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</si>
  <si>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</si>
  <si>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</si>
  <si>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</si>
  <si>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</si>
  <si>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</si>
  <si>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</si>
  <si>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</si>
  <si>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</si>
  <si>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</si>
  <si>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</si>
  <si>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</si>
  <si>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</si>
  <si>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</si>
  <si>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</si>
  <si>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</si>
  <si>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</si>
  <si>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</si>
  <si>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</si>
  <si>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</si>
  <si>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</si>
  <si>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</si>
  <si>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</si>
  <si>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</si>
  <si>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</si>
  <si>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</si>
  <si>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</si>
  <si>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</si>
  <si>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</si>
  <si>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</si>
  <si>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</si>
  <si>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</si>
  <si>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</si>
  <si>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</si>
  <si>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</si>
  <si>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</si>
  <si>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</si>
  <si>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</si>
  <si>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</si>
  <si>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</si>
  <si>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</si>
  <si>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</si>
  <si>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</si>
  <si>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</si>
  <si>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</si>
  <si>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</si>
  <si>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</si>
  <si>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</si>
  <si>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</si>
  <si>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</si>
  <si>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</si>
  <si>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</si>
  <si>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</si>
  <si>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</si>
  <si>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</si>
  <si>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</si>
  <si>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</si>
  <si>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</si>
  <si>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</si>
  <si>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</si>
  <si>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</si>
  <si>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</si>
  <si>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</si>
  <si>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</si>
  <si>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</si>
  <si>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</si>
  <si>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</si>
  <si>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</si>
  <si>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</si>
  <si>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</si>
  <si>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</si>
  <si>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</si>
  <si>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</si>
  <si>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</si>
  <si>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</si>
  <si>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</si>
  <si>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</si>
  <si>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</si>
  <si>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</si>
  <si>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</si>
  <si>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</si>
  <si>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</si>
  <si>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</si>
  <si>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</si>
  <si>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</si>
  <si>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</si>
  <si>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</si>
  <si>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</si>
  <si>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</si>
  <si>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</si>
  <si>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</si>
  <si>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</si>
  <si>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</si>
  <si>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</si>
  <si>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</si>
  <si>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</si>
  <si>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</si>
  <si>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</si>
  <si>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</si>
  <si>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</si>
  <si>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</si>
  <si>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</si>
  <si>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</si>
  <si>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</si>
  <si>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</si>
  <si>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</si>
  <si>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</si>
  <si>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</si>
  <si>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</si>
  <si>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</si>
  <si>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</si>
  <si>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</si>
  <si>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</si>
  <si>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</si>
  <si>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</si>
  <si>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</si>
  <si>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</si>
  <si>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</si>
  <si>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</si>
  <si>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</si>
  <si>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</si>
  <si>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</si>
  <si>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</si>
  <si>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</si>
  <si>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</si>
  <si>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</si>
  <si>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</si>
  <si>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</si>
  <si>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</si>
  <si>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</si>
  <si>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</si>
  <si>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</si>
  <si>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</si>
  <si>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</si>
  <si>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</si>
  <si>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</si>
  <si>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</si>
  <si>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</si>
  <si>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</si>
  <si>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</si>
  <si>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</si>
  <si>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</si>
  <si>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</si>
  <si>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</si>
  <si>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</si>
  <si>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</si>
  <si>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</si>
  <si>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</si>
  <si>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</si>
  <si>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</si>
  <si>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</si>
  <si>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</si>
  <si>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</si>
  <si>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</si>
  <si>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</si>
  <si>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</si>
  <si>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</si>
  <si>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</si>
  <si>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</si>
  <si>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</si>
  <si>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</si>
  <si>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</si>
  <si>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</si>
  <si>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</si>
  <si>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</si>
  <si>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</si>
  <si>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</si>
  <si>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</si>
  <si>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</si>
  <si>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</si>
  <si>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</si>
  <si>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</si>
  <si>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</si>
  <si>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</si>
  <si>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</si>
  <si>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</si>
  <si>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</si>
  <si>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</si>
  <si>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</si>
  <si>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</si>
  <si>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</si>
  <si>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</si>
  <si>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</si>
  <si>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</si>
  <si>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</si>
  <si>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</si>
  <si>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</si>
  <si>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</si>
  <si>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</si>
  <si>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</si>
  <si>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</si>
  <si>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</si>
  <si>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</si>
  <si>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</si>
  <si>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</si>
  <si>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</si>
  <si>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</si>
  <si>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</si>
  <si>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</si>
  <si>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</si>
  <si>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</si>
  <si>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</si>
  <si>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</si>
  <si>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</si>
  <si>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</si>
  <si>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</si>
  <si>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</si>
  <si>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</si>
  <si>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</si>
  <si>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</si>
  <si>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</si>
  <si>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</si>
  <si>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</si>
  <si>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</si>
  <si>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</si>
  <si>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</si>
  <si>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</si>
  <si>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</si>
  <si>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</si>
  <si>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</si>
  <si>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</si>
  <si>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</si>
  <si>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</si>
  <si>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</si>
  <si>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</si>
  <si>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</si>
  <si>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</si>
  <si>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</si>
  <si>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</si>
  <si>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</si>
  <si>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</si>
  <si>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</si>
  <si>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</si>
  <si>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</si>
  <si>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</si>
  <si>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</si>
  <si>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</si>
  <si>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</si>
  <si>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</si>
  <si>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</si>
  <si>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</si>
  <si>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</si>
  <si>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</si>
  <si>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</si>
  <si>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</si>
  <si>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</si>
  <si>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</si>
  <si>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</si>
  <si>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</si>
  <si>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</si>
  <si>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</si>
  <si>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</si>
  <si>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</si>
  <si>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</si>
  <si>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</si>
  <si>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</si>
  <si>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</si>
  <si>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</si>
  <si>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</si>
  <si>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</si>
  <si>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</si>
  <si>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</si>
  <si>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</si>
  <si>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</si>
  <si>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</si>
  <si>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</si>
  <si>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</si>
  <si>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</si>
  <si>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</si>
  <si>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</si>
  <si>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</si>
  <si>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</si>
  <si>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</si>
  <si>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</si>
  <si>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</si>
  <si>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</si>
  <si>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</si>
  <si>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</si>
  <si>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</si>
  <si>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</si>
  <si>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</si>
  <si>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</si>
  <si>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</si>
  <si>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</si>
  <si>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</si>
  <si>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</si>
  <si>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</si>
  <si>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</si>
  <si>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</si>
  <si>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</si>
  <si>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</si>
  <si>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</si>
  <si>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</si>
  <si>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</si>
  <si>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</si>
  <si>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</si>
  <si>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</si>
  <si>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</si>
  <si>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</si>
  <si>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</si>
  <si>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</si>
  <si>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</si>
  <si>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</si>
  <si>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</si>
  <si>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</si>
  <si>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</si>
  <si>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</si>
  <si>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</si>
  <si>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</si>
  <si>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</si>
  <si>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</si>
  <si>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</si>
  <si>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</si>
  <si>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</si>
  <si>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</si>
  <si>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</si>
  <si>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</si>
  <si>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</si>
  <si>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</si>
  <si>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</si>
  <si>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</si>
  <si>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</si>
  <si>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</si>
  <si>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</si>
  <si>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</si>
  <si>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</si>
  <si>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</si>
  <si>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</si>
  <si>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</si>
  <si>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</si>
  <si>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</si>
  <si>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</si>
  <si>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</si>
  <si>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</si>
  <si>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</si>
  <si>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</si>
  <si>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</si>
  <si>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</si>
  <si>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</si>
  <si>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</si>
  <si>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</si>
  <si>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</si>
  <si>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</si>
  <si>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</si>
  <si>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</si>
  <si>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</si>
  <si>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</si>
  <si>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</si>
  <si>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</si>
  <si>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</si>
  <si>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</si>
  <si>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</si>
  <si>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</si>
  <si>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</si>
  <si>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</si>
  <si>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</si>
  <si>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</si>
  <si>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</si>
  <si>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</si>
  <si>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</si>
  <si>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</si>
  <si>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</si>
  <si>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</si>
  <si>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</si>
  <si>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</si>
  <si>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</si>
  <si>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</si>
  <si>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</si>
  <si>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</si>
  <si>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</si>
  <si>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</si>
  <si>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</si>
  <si>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</si>
  <si>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</si>
  <si>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</si>
  <si>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</si>
  <si>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</si>
  <si>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</si>
  <si>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</si>
  <si>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</si>
  <si>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</si>
  <si>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</si>
  <si>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</si>
  <si>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</si>
  <si>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</si>
  <si>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</si>
  <si>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</si>
  <si>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</si>
  <si>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</si>
  <si>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</si>
  <si>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</si>
  <si>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</si>
  <si>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</si>
  <si>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</si>
  <si>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</si>
  <si>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</si>
  <si>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</si>
  <si>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</si>
  <si>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</si>
  <si>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</si>
  <si>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</si>
  <si>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</si>
  <si>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</si>
  <si>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</si>
  <si>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</si>
  <si>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</si>
  <si>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</si>
  <si>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</si>
  <si>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</si>
  <si>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</si>
  <si>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</si>
  <si>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</si>
  <si>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</si>
  <si>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</si>
  <si>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</si>
  <si>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</si>
  <si>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</si>
  <si>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</si>
  <si>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</si>
  <si>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</si>
  <si>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</si>
  <si>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</si>
  <si>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</si>
  <si>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</si>
  <si>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</si>
  <si>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</si>
  <si>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</si>
  <si>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</si>
  <si>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</si>
  <si>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</si>
  <si>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</si>
  <si>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</si>
  <si>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</si>
  <si>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</si>
  <si>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</si>
  <si>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</si>
  <si>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</si>
  <si>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</si>
  <si>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</si>
  <si>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</si>
  <si>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</si>
  <si>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</si>
  <si>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</si>
  <si>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</si>
  <si>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</si>
  <si>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</si>
  <si>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</si>
  <si>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</si>
  <si>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</si>
  <si>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</si>
  <si>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</si>
  <si>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</si>
  <si>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</si>
  <si>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</si>
  <si>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</si>
  <si>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</si>
  <si>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</si>
  <si>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</si>
  <si>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</si>
  <si>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</si>
  <si>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</si>
  <si>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</si>
  <si>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</si>
  <si>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</si>
  <si>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</si>
  <si>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</si>
  <si>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</si>
  <si>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</si>
  <si>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</si>
  <si>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</si>
  <si>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</si>
  <si>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</si>
  <si>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</si>
  <si>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</si>
  <si>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</si>
  <si>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</si>
  <si>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</si>
  <si>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</si>
  <si>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</si>
  <si>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</si>
  <si>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</si>
  <si>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</si>
  <si>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</si>
  <si>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</si>
  <si>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</si>
  <si>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</si>
  <si>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</si>
  <si>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</si>
  <si>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</si>
  <si>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</si>
  <si>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</si>
  <si>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</si>
  <si>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</si>
  <si>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</si>
  <si>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</si>
  <si>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</si>
  <si>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</si>
  <si>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</si>
  <si>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</si>
  <si>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</si>
  <si>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</si>
  <si>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</si>
  <si>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</si>
  <si>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</si>
  <si>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</si>
  <si>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</si>
  <si>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</si>
  <si>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</si>
  <si>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</si>
  <si>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</si>
  <si>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</si>
  <si>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</si>
  <si>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</si>
  <si>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</si>
  <si>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</si>
  <si>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</si>
  <si>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</si>
  <si>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</si>
  <si>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</si>
  <si>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</si>
  <si>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</si>
  <si>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</si>
  <si>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</si>
  <si>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</si>
  <si>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</si>
  <si>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</si>
  <si>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</si>
  <si>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</si>
  <si>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</si>
  <si>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</si>
  <si>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</si>
  <si>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</si>
  <si>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</si>
  <si>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</si>
  <si>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</si>
  <si>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</si>
  <si>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</si>
  <si>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</si>
  <si>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</si>
  <si>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</si>
  <si>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</si>
  <si>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</si>
  <si>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</si>
  <si>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</si>
  <si>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</si>
  <si>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</si>
  <si>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</si>
  <si>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</si>
  <si>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</si>
  <si>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</si>
  <si>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</si>
  <si>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</si>
  <si>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</si>
  <si>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</si>
  <si>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</si>
  <si>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</si>
  <si>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</si>
  <si>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</si>
  <si>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</si>
  <si>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</si>
  <si>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</si>
  <si>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</si>
  <si>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</si>
  <si>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</si>
  <si>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</si>
  <si>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</si>
  <si>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</si>
  <si>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</si>
  <si>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</si>
  <si>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</si>
  <si>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</si>
  <si>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</si>
  <si>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</si>
  <si>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</si>
  <si>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</si>
  <si>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</si>
  <si>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</si>
  <si>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</si>
  <si>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</si>
  <si>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</si>
  <si>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</si>
  <si>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</si>
  <si>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</si>
  <si>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</si>
  <si>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</si>
  <si>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</si>
  <si>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</si>
  <si>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</si>
  <si>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</si>
  <si>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</si>
  <si>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</si>
  <si>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</si>
  <si>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</si>
  <si>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</si>
  <si>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</si>
  <si>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</si>
  <si>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</si>
  <si>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</si>
  <si>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</si>
  <si>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</si>
  <si>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</si>
  <si>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</si>
  <si>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</si>
  <si>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</si>
  <si>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</si>
  <si>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</si>
  <si>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</si>
  <si>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</si>
  <si>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</si>
  <si>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</si>
  <si>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</si>
  <si>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</si>
  <si>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</si>
  <si>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</si>
  <si>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</si>
  <si>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</si>
  <si>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</si>
  <si>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</si>
  <si>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</si>
  <si>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</si>
  <si>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</si>
  <si>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</si>
  <si>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</si>
  <si>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</si>
  <si>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</si>
  <si>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</si>
  <si>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</si>
  <si>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</si>
  <si>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</si>
  <si>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</si>
  <si>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</si>
  <si>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</si>
  <si>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</si>
  <si>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</si>
  <si>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</si>
  <si>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</si>
  <si>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</si>
  <si>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</si>
  <si>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</si>
  <si>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</si>
  <si>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</si>
  <si>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</si>
  <si>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</si>
  <si>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</si>
  <si>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</si>
  <si>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</si>
  <si>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</si>
  <si>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</si>
  <si>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</si>
  <si>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</si>
  <si>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</si>
  <si>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</si>
  <si>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</si>
  <si>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</si>
  <si>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</si>
  <si>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</si>
  <si>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</si>
  <si>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</si>
  <si>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</si>
  <si>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</si>
  <si>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</si>
  <si>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</si>
  <si>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</si>
  <si>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</si>
  <si>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</si>
  <si>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</si>
  <si>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</si>
  <si>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</si>
  <si>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</si>
  <si>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</si>
  <si>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</si>
  <si>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</si>
  <si>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</si>
  <si>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</si>
  <si>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</si>
  <si>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</si>
  <si>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</si>
  <si>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</si>
  <si>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</si>
  <si>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</si>
  <si>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</si>
  <si>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</si>
  <si>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</si>
  <si>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</si>
  <si>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</si>
  <si>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</si>
  <si>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</si>
  <si>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</si>
  <si>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</si>
  <si>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</si>
  <si>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</si>
  <si>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</si>
  <si>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</si>
  <si>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</si>
  <si>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</si>
  <si>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</si>
  <si>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</si>
  <si>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</si>
  <si>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</si>
  <si>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</si>
  <si>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</si>
  <si>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</si>
  <si>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</si>
  <si>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</si>
  <si>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</si>
  <si>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</si>
  <si>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</si>
  <si>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</si>
  <si>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</si>
  <si>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</si>
  <si>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</si>
  <si>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</si>
  <si>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</si>
  <si>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</si>
  <si>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</si>
  <si>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</si>
  <si>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</si>
  <si>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</si>
  <si>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</si>
  <si>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</si>
  <si>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</si>
  <si>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</si>
  <si>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</si>
  <si>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</si>
  <si>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</si>
  <si>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</si>
  <si>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</si>
  <si>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</si>
  <si>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</si>
  <si>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</si>
  <si>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</si>
  <si>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</si>
  <si>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</si>
  <si>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</si>
  <si>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</si>
  <si>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</si>
  <si>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</si>
  <si>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</si>
  <si>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</si>
  <si>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</si>
  <si>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</si>
  <si>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</si>
  <si>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</si>
  <si>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</si>
  <si>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</si>
  <si>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</si>
  <si>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</si>
  <si>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</si>
  <si>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</si>
  <si>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</si>
  <si>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</si>
  <si>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</si>
  <si>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</si>
  <si>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</si>
  <si>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</si>
  <si>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</si>
  <si>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</si>
  <si>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</si>
  <si>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</si>
  <si>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</si>
  <si>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</si>
  <si>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</si>
  <si>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</si>
  <si>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</si>
  <si>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</si>
  <si>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</si>
  <si>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</si>
  <si>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</si>
  <si>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</si>
  <si>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</si>
  <si>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</si>
  <si>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</si>
  <si>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</si>
  <si>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</si>
  <si>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</si>
  <si>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</si>
  <si>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</si>
  <si>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</si>
  <si>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</si>
  <si>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</si>
  <si>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</si>
  <si>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</si>
  <si>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</si>
  <si>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</si>
  <si>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</si>
  <si>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</si>
  <si>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</si>
  <si>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</si>
  <si>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</si>
  <si>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</si>
  <si>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</si>
  <si>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</si>
  <si>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</si>
  <si>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</si>
  <si>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</si>
  <si>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</si>
  <si>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</si>
  <si>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</si>
  <si>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</si>
  <si>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</si>
  <si>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</si>
  <si>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</si>
  <si>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</si>
  <si>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</si>
  <si>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</si>
  <si>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</si>
  <si>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</si>
  <si>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</si>
  <si>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</si>
  <si>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</si>
  <si>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</si>
  <si>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</si>
  <si>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</si>
  <si>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</si>
  <si>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</si>
  <si>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</si>
  <si>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</si>
  <si>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</si>
  <si>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</si>
  <si>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</si>
  <si>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</si>
  <si>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</si>
  <si>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</si>
  <si>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</si>
  <si>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</si>
  <si>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</si>
  <si>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</si>
  <si>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</si>
  <si>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</si>
  <si>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</si>
  <si>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</si>
  <si>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</si>
  <si>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</si>
  <si>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</si>
  <si>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</si>
  <si>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</si>
  <si>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</si>
  <si>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</si>
  <si>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</si>
  <si>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</si>
  <si>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</si>
  <si>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</si>
  <si>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</si>
  <si>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</si>
  <si>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</si>
  <si>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</si>
  <si>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</si>
  <si>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</si>
  <si>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</si>
  <si>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</si>
  <si>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</si>
  <si>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</si>
  <si>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</si>
  <si>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</si>
  <si>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</si>
  <si>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</si>
  <si>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</si>
  <si>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</si>
  <si>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</si>
  <si>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</si>
  <si>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</si>
  <si>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</si>
  <si>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</si>
  <si>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</si>
  <si>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</si>
  <si>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</si>
  <si>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</si>
  <si>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</si>
  <si>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</si>
  <si>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</si>
  <si>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</si>
  <si>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</si>
  <si>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</si>
  <si>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</si>
  <si>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</si>
  <si>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</si>
  <si>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</si>
  <si>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</si>
  <si>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</si>
  <si>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</si>
  <si>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</si>
  <si>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</si>
  <si>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</si>
  <si>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</si>
  <si>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</si>
  <si>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</si>
  <si>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</si>
  <si>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</si>
  <si>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</si>
  <si>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</si>
  <si>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</si>
  <si>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</si>
  <si>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</si>
  <si>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</si>
  <si>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</si>
  <si>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</si>
  <si>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</si>
  <si>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</si>
  <si>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</si>
  <si>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</si>
  <si>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</si>
  <si>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</si>
  <si>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</si>
  <si>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</si>
  <si>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</si>
  <si>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</si>
  <si>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</si>
  <si>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</si>
  <si>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</si>
  <si>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</si>
  <si>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</si>
  <si>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</si>
  <si>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</si>
  <si>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</si>
  <si>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</si>
  <si>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</si>
  <si>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</si>
  <si>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</si>
  <si>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</si>
  <si>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</si>
  <si>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</si>
  <si>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</si>
  <si>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</si>
  <si>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</si>
  <si>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</si>
  <si>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</si>
  <si>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</si>
  <si>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</si>
  <si>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</si>
  <si>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</si>
  <si>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</si>
  <si>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</si>
  <si>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</si>
  <si>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</si>
  <si>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</si>
  <si>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</si>
  <si>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</si>
  <si>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</si>
  <si>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</si>
  <si>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</si>
  <si>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</si>
  <si>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</si>
  <si>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</si>
  <si>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</si>
  <si>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</si>
  <si>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</si>
  <si>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</si>
  <si>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</si>
  <si>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</si>
  <si>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</si>
  <si>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</si>
  <si>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</si>
  <si>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</si>
  <si>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</si>
  <si>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</si>
  <si>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</si>
  <si>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</si>
  <si>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</si>
  <si>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</si>
  <si>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</si>
  <si>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</si>
  <si>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</si>
  <si>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</si>
  <si>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</si>
  <si>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</si>
  <si>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</si>
  <si>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</si>
  <si>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</si>
  <si>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</si>
  <si>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</si>
  <si>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</si>
  <si>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</si>
  <si>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</si>
  <si>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</si>
  <si>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</si>
  <si>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</si>
  <si>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</si>
  <si>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</si>
  <si>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</si>
  <si>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</si>
  <si>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</si>
  <si>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</si>
  <si>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</si>
  <si>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</si>
  <si>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</si>
  <si>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</si>
  <si>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</si>
  <si>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</si>
  <si>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</si>
  <si>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</si>
  <si>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</si>
  <si>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</si>
  <si>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</si>
  <si>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</si>
  <si>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</si>
  <si>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</si>
  <si>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</si>
  <si>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</si>
  <si>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</si>
  <si>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</si>
  <si>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</si>
  <si>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</si>
  <si>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</si>
  <si>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</si>
  <si>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</si>
  <si>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</si>
  <si>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</si>
  <si>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</si>
  <si>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</si>
  <si>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</si>
  <si>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</si>
  <si>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</si>
  <si>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</si>
  <si>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</si>
  <si>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</si>
  <si>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</si>
  <si>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</si>
  <si>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</si>
  <si>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</si>
  <si>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</si>
  <si>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</si>
  <si>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</si>
  <si>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</si>
  <si>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</si>
  <si>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</si>
  <si>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</si>
  <si>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</si>
  <si>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</si>
  <si>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</si>
  <si>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</si>
  <si>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</si>
  <si>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</si>
  <si>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</si>
  <si>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</si>
  <si>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</si>
  <si>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</si>
  <si>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</si>
  <si>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</si>
  <si>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</si>
  <si>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</si>
  <si>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</si>
  <si>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</si>
  <si>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</si>
  <si>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</si>
  <si>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</si>
  <si>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</si>
  <si>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</si>
  <si>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</si>
  <si>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</si>
  <si>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</si>
  <si>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</si>
  <si>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</si>
  <si>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</si>
  <si>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</si>
  <si>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</si>
  <si>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</si>
  <si>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</si>
  <si>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</si>
  <si>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</si>
  <si>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</si>
  <si>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</si>
  <si>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</si>
  <si>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</si>
  <si>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</si>
  <si>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</si>
  <si>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</si>
  <si>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</si>
  <si>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</si>
  <si>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</si>
  <si>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</si>
  <si>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</si>
  <si>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</si>
  <si>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</si>
  <si>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</si>
  <si>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</si>
  <si>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</si>
  <si>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</si>
  <si>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</si>
  <si>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</si>
  <si>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</si>
  <si>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</si>
  <si>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</si>
  <si>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</si>
  <si>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</si>
  <si>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</si>
  <si>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</si>
  <si>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</si>
  <si>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</si>
  <si>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</si>
  <si>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</si>
  <si>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</si>
  <si>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</si>
  <si>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</si>
  <si>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</si>
  <si>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</si>
  <si>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</si>
  <si>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</si>
  <si>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</si>
  <si>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</si>
  <si>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</si>
  <si>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</si>
  <si>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</si>
  <si>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</si>
  <si>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</si>
  <si>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</si>
  <si>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</si>
  <si>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</si>
  <si>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</si>
  <si>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</si>
  <si>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</si>
  <si>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</si>
  <si>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</si>
  <si>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</si>
  <si>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</si>
  <si>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</si>
  <si>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</si>
  <si>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</si>
  <si>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</si>
  <si>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</si>
  <si>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</si>
  <si>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</si>
  <si>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</si>
  <si>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</si>
  <si>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</si>
  <si>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</si>
  <si>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</si>
  <si>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</si>
  <si>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</si>
  <si>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</si>
  <si>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</si>
  <si>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</si>
  <si>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</si>
  <si>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</si>
  <si>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</si>
  <si>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</si>
  <si>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</si>
  <si>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</si>
  <si>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</si>
  <si>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</si>
  <si>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</si>
  <si>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</si>
  <si>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</si>
  <si>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</si>
  <si>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</si>
  <si>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</si>
  <si>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</si>
  <si>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</si>
  <si>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</si>
  <si>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</si>
  <si>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</si>
  <si>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</si>
  <si>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</si>
  <si>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</si>
  <si>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</si>
  <si>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</si>
  <si>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</si>
  <si>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</si>
  <si>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</si>
  <si>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</si>
  <si>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</si>
  <si>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</si>
  <si>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</si>
  <si>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</si>
  <si>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</si>
  <si>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</si>
  <si>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</si>
  <si>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</si>
  <si>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</si>
  <si>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</si>
  <si>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</si>
  <si>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</si>
  <si>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</si>
  <si>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</si>
  <si>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</si>
  <si>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</si>
  <si>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</si>
  <si>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</si>
  <si>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</si>
  <si>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</si>
  <si>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</si>
  <si>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</si>
  <si>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</si>
  <si>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</si>
  <si>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</si>
  <si>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</si>
  <si>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</si>
  <si>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</si>
  <si>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</si>
  <si>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</si>
  <si>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</si>
  <si>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</si>
  <si>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</si>
  <si>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</si>
  <si>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</si>
  <si>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</si>
  <si>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</si>
  <si>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</si>
  <si>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</si>
  <si>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</si>
  <si>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</si>
  <si>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</si>
  <si>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</si>
  <si>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</si>
  <si>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</si>
  <si>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</si>
  <si>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</si>
  <si>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</si>
  <si>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</si>
  <si>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</si>
  <si>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</si>
  <si>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</si>
  <si>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</si>
  <si>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</si>
  <si>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</si>
  <si>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</si>
  <si>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</si>
  <si>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</si>
  <si>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</si>
  <si>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</si>
  <si>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</si>
  <si>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</si>
  <si>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</si>
  <si>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</si>
  <si>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</si>
  <si>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</si>
  <si>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</si>
  <si>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</si>
  <si>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</si>
  <si>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</si>
  <si>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</si>
  <si>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</si>
  <si>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</si>
  <si>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</si>
  <si>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</si>
  <si>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</si>
  <si>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</si>
  <si>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</si>
  <si>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</si>
  <si>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</si>
  <si>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</si>
  <si>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</si>
  <si>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</si>
  <si>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</si>
  <si>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</si>
  <si>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</si>
  <si>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</si>
  <si>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</si>
  <si>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</si>
  <si>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</si>
  <si>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</si>
  <si>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</si>
  <si>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</si>
  <si>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</si>
  <si>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</si>
  <si>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</si>
  <si>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</si>
  <si>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</si>
  <si>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</si>
  <si>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</si>
  <si>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</si>
  <si>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</si>
  <si>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</si>
  <si>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</si>
  <si>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</si>
  <si>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</si>
  <si>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</si>
  <si>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</si>
  <si>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</si>
  <si>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</si>
  <si>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</si>
  <si>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</si>
  <si>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</si>
  <si>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</si>
  <si>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</si>
  <si>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</si>
  <si>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</si>
  <si>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</si>
  <si>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</si>
  <si>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</si>
  <si>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</si>
  <si>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</si>
  <si>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</si>
  <si>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</si>
  <si>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</si>
  <si>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</si>
  <si>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</si>
  <si>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</si>
  <si>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</si>
  <si>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</si>
  <si>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</si>
  <si>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</si>
  <si>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</si>
  <si>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</si>
  <si>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</si>
  <si>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</si>
  <si>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</si>
  <si>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</si>
  <si>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</si>
  <si>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</si>
  <si>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</si>
  <si>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</si>
  <si>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</si>
  <si>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</si>
  <si>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</si>
  <si>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</si>
  <si>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</si>
  <si>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</si>
  <si>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</si>
  <si>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</si>
  <si>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</si>
  <si>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</si>
  <si>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</si>
  <si>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</si>
  <si>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</si>
  <si>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</si>
  <si>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</si>
  <si>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</si>
  <si>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</si>
  <si>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</si>
  <si>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</si>
  <si>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</si>
  <si>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</si>
  <si>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</si>
  <si>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</si>
  <si>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</si>
  <si>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</si>
  <si>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</si>
  <si>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</si>
  <si>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</si>
  <si>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</si>
  <si>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</si>
  <si>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</si>
  <si>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</si>
  <si>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</si>
  <si>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</si>
  <si>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</si>
  <si>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</si>
  <si>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</si>
  <si>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</si>
  <si>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</si>
  <si>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</si>
  <si>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</si>
  <si>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</si>
  <si>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</si>
  <si>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</si>
  <si>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</si>
  <si>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</si>
  <si>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</si>
  <si>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</si>
  <si>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</si>
  <si>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</si>
  <si>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</si>
  <si>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</si>
  <si>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</si>
  <si>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</si>
  <si>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</si>
  <si>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</si>
  <si>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</si>
  <si>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</si>
  <si>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</si>
  <si>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</si>
  <si>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</si>
  <si>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</si>
  <si>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</si>
  <si>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</si>
  <si>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</si>
  <si>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</si>
  <si>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</si>
  <si>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</si>
  <si>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</si>
  <si>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</si>
  <si>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</si>
  <si>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</si>
  <si>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</si>
  <si>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</si>
  <si>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</si>
  <si>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</si>
  <si>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</si>
  <si>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</si>
  <si>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</si>
  <si>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</si>
  <si>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</si>
  <si>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</si>
  <si>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</si>
  <si>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</si>
  <si>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</si>
  <si>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</si>
  <si>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</si>
  <si>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</si>
  <si>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</si>
  <si>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</si>
  <si>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</si>
  <si>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</si>
  <si>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</si>
  <si>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</si>
  <si>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</si>
  <si>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</si>
  <si>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</si>
  <si>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</si>
  <si>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</si>
  <si>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</si>
  <si>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</si>
  <si>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</si>
  <si>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</si>
  <si>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</si>
  <si>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</si>
  <si>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</si>
  <si>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</si>
  <si>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</si>
  <si>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</si>
  <si>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</si>
  <si>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</si>
  <si>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</si>
  <si>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</si>
  <si>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</si>
  <si>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</si>
  <si>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</si>
  <si>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</si>
  <si>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</si>
  <si>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</si>
  <si>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</si>
  <si>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</si>
  <si>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</si>
  <si>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</si>
  <si>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</si>
  <si>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</si>
  <si>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</si>
  <si>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</si>
  <si>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</si>
  <si>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</si>
  <si>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</si>
  <si>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</si>
  <si>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</si>
  <si>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</si>
  <si>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</si>
  <si>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</si>
  <si>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</si>
  <si>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</si>
  <si>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</si>
  <si>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</si>
  <si>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</si>
  <si>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</si>
  <si>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</si>
  <si>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</si>
  <si>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</si>
  <si>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</si>
  <si>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</si>
  <si>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</si>
  <si>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</si>
  <si>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</si>
  <si>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</si>
  <si>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</si>
  <si>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</si>
  <si>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</si>
  <si>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</si>
  <si>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</si>
  <si>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</si>
  <si>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</si>
  <si>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</si>
  <si>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</si>
  <si>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</si>
  <si>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</si>
  <si>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</si>
  <si>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</si>
  <si>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</si>
  <si>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</si>
  <si>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</si>
  <si>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</si>
  <si>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</si>
  <si>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</si>
  <si>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</si>
  <si>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</si>
  <si>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</si>
  <si>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</si>
  <si>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</si>
  <si>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</si>
  <si>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</si>
  <si>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</si>
  <si>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</si>
  <si>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</si>
  <si>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</si>
  <si>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</si>
  <si>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</si>
  <si>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</si>
  <si>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</si>
  <si>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</si>
  <si>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</si>
  <si>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</si>
  <si>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</si>
  <si>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</si>
  <si>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</si>
  <si>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</si>
  <si>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</si>
  <si>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</si>
  <si>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</si>
  <si>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</si>
  <si>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</si>
  <si>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</si>
  <si>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</si>
  <si>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</si>
  <si>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</si>
  <si>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</si>
  <si>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</si>
  <si>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</si>
  <si>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</si>
  <si>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</si>
  <si>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</si>
  <si>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</si>
  <si>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</si>
  <si>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</si>
  <si>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</si>
  <si>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</si>
  <si>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</si>
  <si>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</si>
  <si>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</si>
  <si>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</si>
  <si>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</si>
  <si>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</si>
  <si>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</si>
  <si>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</si>
  <si>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</si>
  <si>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</si>
  <si>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</si>
  <si>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</si>
  <si>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</si>
  <si>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</si>
  <si>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</si>
  <si>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</si>
  <si>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</si>
  <si>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</si>
  <si>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</si>
  <si>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</si>
  <si>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</si>
  <si>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</si>
  <si>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</si>
  <si>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</si>
  <si>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</si>
  <si>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</si>
  <si>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</si>
  <si>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</si>
  <si>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</si>
  <si>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</si>
  <si>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</si>
  <si>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</si>
  <si>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</si>
  <si>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</si>
  <si>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</si>
  <si>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</si>
  <si>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</si>
  <si>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</si>
  <si>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</si>
  <si>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</si>
  <si>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</si>
  <si>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</si>
  <si>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</si>
  <si>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</si>
  <si>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</si>
  <si>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</si>
  <si>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</si>
  <si>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</si>
  <si>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</si>
  <si>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</si>
  <si>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</si>
  <si>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</si>
  <si>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</si>
  <si>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</si>
  <si>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</si>
  <si>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</si>
  <si>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</si>
  <si>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</si>
  <si>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</si>
  <si>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</si>
  <si>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</si>
  <si>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</si>
  <si>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</si>
  <si>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</si>
  <si>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</si>
  <si>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</si>
  <si>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</si>
  <si>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</si>
  <si>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</si>
  <si>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</si>
  <si>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</si>
  <si>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</si>
  <si>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</si>
  <si>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</si>
  <si>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</si>
  <si>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</si>
  <si>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</si>
  <si>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</si>
  <si>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</si>
  <si>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</si>
  <si>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</si>
  <si>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</si>
  <si>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</si>
  <si>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</si>
  <si>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</si>
  <si>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</si>
  <si>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</si>
  <si>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</si>
  <si>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</si>
  <si>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</si>
  <si>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</si>
  <si>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</si>
  <si>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</si>
  <si>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</si>
  <si>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</si>
  <si>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</si>
  <si>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</si>
  <si>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</si>
  <si>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</si>
  <si>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</si>
  <si>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</si>
  <si>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</si>
  <si>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</si>
  <si>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</si>
  <si>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</si>
  <si>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</si>
  <si>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</si>
  <si>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</si>
  <si>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</si>
  <si>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</si>
  <si>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</si>
  <si>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</si>
  <si>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</si>
  <si>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</si>
  <si>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</si>
  <si>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</si>
  <si>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</si>
  <si>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</si>
  <si>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</si>
  <si>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</si>
  <si>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</si>
  <si>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</si>
  <si>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</si>
  <si>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</si>
  <si>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</si>
  <si>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</si>
  <si>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</si>
  <si>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</si>
  <si>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</si>
  <si>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</si>
  <si>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</si>
  <si>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</si>
  <si>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</si>
  <si>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</si>
  <si>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</si>
  <si>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</si>
  <si>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</si>
  <si>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</si>
  <si>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</si>
  <si>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</si>
  <si>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</si>
  <si>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</si>
  <si>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</si>
  <si>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</si>
  <si>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</si>
  <si>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</si>
  <si>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</si>
  <si>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</si>
  <si>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</si>
  <si>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</si>
  <si>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</si>
  <si>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</si>
  <si>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</si>
  <si>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</si>
  <si>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</si>
  <si>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</si>
  <si>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</si>
  <si>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</si>
  <si>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</si>
  <si>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</si>
  <si>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</si>
  <si>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</si>
  <si>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</si>
  <si>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</si>
  <si>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</si>
  <si>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</si>
  <si>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</si>
  <si>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</si>
  <si>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</si>
  <si>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</si>
  <si>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</si>
  <si>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</si>
  <si>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</si>
  <si>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</si>
  <si>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</si>
  <si>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</si>
  <si>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</si>
  <si>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</si>
  <si>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</si>
  <si>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</si>
  <si>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</si>
  <si>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</si>
  <si>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</si>
  <si>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</si>
  <si>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</si>
  <si>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</si>
  <si>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</si>
  <si>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</si>
  <si>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</si>
  <si>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</si>
  <si>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</si>
  <si>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</si>
  <si>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</si>
  <si>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</si>
  <si>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</si>
  <si>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</si>
  <si>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</si>
  <si>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</si>
  <si>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</si>
  <si>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</si>
  <si>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</si>
  <si>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</si>
  <si>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</si>
  <si>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</si>
  <si>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</si>
  <si>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</si>
  <si>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</si>
  <si>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</si>
  <si>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</si>
  <si>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</si>
  <si>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</si>
  <si>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</si>
  <si>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</si>
  <si>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</si>
  <si>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</si>
  <si>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</si>
  <si>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</si>
  <si>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</si>
  <si>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</si>
  <si>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</si>
  <si>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</si>
  <si>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</si>
  <si>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</si>
  <si>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</si>
  <si>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</si>
  <si>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</si>
  <si>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</si>
  <si>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</si>
  <si>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</si>
  <si>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</si>
  <si>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</si>
  <si>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</si>
  <si>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</si>
  <si>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</si>
  <si>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</si>
  <si>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</si>
  <si>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</si>
  <si>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</si>
  <si>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</si>
  <si>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</si>
  <si>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</si>
  <si>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</si>
  <si>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</si>
  <si>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</si>
  <si>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</si>
  <si>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</si>
  <si>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</si>
  <si>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</si>
  <si>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</si>
  <si>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</si>
  <si>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</si>
  <si>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</si>
  <si>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</si>
  <si>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</si>
  <si>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</si>
  <si>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</si>
  <si>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</si>
  <si>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</si>
  <si>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</si>
  <si>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</si>
  <si>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</si>
  <si>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</si>
  <si>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</si>
  <si>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</si>
  <si>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</si>
  <si>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</si>
  <si>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</si>
  <si>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</si>
  <si>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</si>
  <si>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</si>
  <si>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</si>
  <si>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</si>
  <si>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</si>
  <si>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</si>
  <si>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</si>
  <si>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</si>
  <si>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</si>
  <si>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</si>
  <si>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</si>
  <si>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</si>
  <si>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</si>
  <si>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</si>
  <si>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</si>
  <si>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</si>
  <si>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</si>
  <si>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</si>
  <si>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</si>
  <si>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</si>
  <si>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</si>
  <si>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</si>
  <si>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</si>
  <si>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</si>
  <si>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</si>
  <si>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</si>
  <si>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</si>
  <si>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</si>
  <si>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</si>
  <si>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</si>
  <si>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</si>
  <si>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</si>
  <si>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</si>
  <si>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</si>
  <si>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</si>
  <si>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</si>
  <si>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</si>
  <si>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</si>
  <si>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</si>
  <si>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</si>
  <si>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</si>
  <si>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</si>
  <si>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</si>
  <si>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</si>
  <si>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</si>
  <si>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</si>
  <si>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</si>
  <si>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</si>
  <si>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</si>
  <si>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</si>
  <si>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</si>
  <si>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</si>
  <si>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</si>
  <si>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</si>
  <si>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</si>
  <si>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</si>
  <si>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</si>
  <si>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</si>
  <si>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</si>
  <si>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</si>
  <si>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</si>
  <si>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</si>
  <si>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</si>
  <si>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</si>
  <si>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</si>
  <si>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</si>
  <si>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</si>
  <si>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</si>
  <si>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</si>
  <si>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</si>
  <si>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</si>
  <si>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</si>
  <si>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</si>
  <si>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</si>
  <si>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</si>
  <si>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</si>
  <si>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</si>
  <si>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</si>
  <si>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</si>
  <si>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</si>
  <si>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</si>
  <si>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</si>
  <si>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</si>
  <si>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</si>
  <si>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</si>
  <si>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</si>
  <si>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</si>
  <si>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</si>
  <si>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</si>
  <si>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</si>
  <si>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</si>
  <si>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</si>
  <si>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</si>
  <si>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</si>
  <si>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</si>
  <si>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</si>
  <si>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</si>
  <si>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</si>
  <si>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</si>
  <si>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</si>
  <si>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</si>
  <si>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</si>
  <si>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</si>
  <si>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</si>
  <si>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</si>
  <si>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</si>
  <si>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</si>
  <si>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</si>
  <si>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</si>
  <si>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</si>
  <si>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</si>
  <si>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</si>
  <si>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</si>
  <si>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</si>
  <si>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</si>
  <si>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</si>
  <si>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</si>
  <si>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</si>
  <si>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</si>
  <si>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</si>
  <si>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</si>
  <si>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</si>
  <si>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</si>
  <si>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</si>
  <si>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</si>
  <si>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</si>
  <si>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</si>
  <si>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</si>
  <si>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</si>
  <si>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</si>
  <si>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</si>
  <si>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</si>
  <si>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</si>
  <si>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</si>
  <si>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</si>
  <si>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</si>
  <si>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</si>
  <si>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</si>
  <si>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</si>
  <si>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</si>
  <si>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</si>
  <si>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</si>
  <si>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</si>
  <si>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</si>
  <si>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</si>
  <si>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</si>
  <si>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</si>
  <si>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</si>
  <si>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</si>
  <si>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</si>
  <si>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</si>
  <si>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</si>
  <si>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</si>
  <si>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</si>
  <si>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</si>
  <si>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</si>
  <si>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</si>
  <si>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</si>
  <si>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</si>
  <si>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</si>
  <si>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</si>
  <si>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</si>
  <si>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</si>
  <si>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</si>
  <si>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</si>
  <si>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</si>
  <si>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</si>
  <si>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</si>
  <si>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</si>
  <si>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</si>
  <si>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</si>
  <si>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</si>
  <si>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</si>
  <si>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</si>
  <si>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</si>
  <si>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</si>
  <si>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</si>
  <si>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</si>
  <si>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</si>
  <si>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</si>
  <si>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</si>
  <si>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</si>
  <si>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</si>
  <si>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</si>
  <si>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</si>
  <si>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</si>
  <si>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</si>
  <si>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</si>
  <si>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</si>
  <si>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</si>
  <si>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</si>
  <si>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</si>
  <si>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</si>
  <si>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</si>
  <si>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</si>
  <si>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</si>
  <si>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</si>
  <si>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</si>
  <si>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</si>
  <si>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</si>
  <si>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</si>
  <si>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</si>
  <si>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</si>
  <si>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</si>
  <si>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</si>
  <si>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</si>
  <si>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</si>
  <si>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</si>
  <si>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</si>
  <si>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</si>
  <si>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</si>
  <si>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</si>
  <si>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</si>
  <si>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</si>
  <si>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</si>
  <si>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</si>
  <si>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</si>
  <si>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</si>
  <si>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</si>
  <si>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</si>
  <si>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</si>
  <si>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</si>
  <si>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</si>
  <si>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</si>
  <si>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</si>
  <si>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</si>
  <si>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</si>
  <si>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</si>
  <si>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</si>
  <si>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</si>
  <si>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</si>
  <si>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</si>
  <si>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</si>
  <si>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</si>
  <si>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</si>
  <si>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</si>
  <si>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</si>
  <si>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</si>
  <si>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</si>
  <si>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</si>
  <si>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</si>
  <si>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</si>
  <si>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</si>
  <si>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</si>
  <si>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</si>
  <si>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</si>
  <si>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</si>
  <si>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</si>
  <si>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</si>
  <si>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</si>
  <si>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</si>
  <si>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</si>
  <si>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</si>
  <si>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</si>
  <si>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</si>
  <si>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</si>
  <si>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</si>
  <si>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</si>
  <si>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</si>
  <si>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</si>
  <si>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</si>
  <si>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</si>
  <si>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</si>
  <si>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</si>
  <si>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</si>
  <si>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</si>
  <si>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</si>
  <si>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</si>
  <si>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</si>
  <si>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</si>
  <si>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</si>
  <si>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</si>
  <si>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</si>
  <si>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</si>
  <si>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</si>
  <si>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</si>
  <si>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</si>
  <si>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</si>
  <si>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</si>
  <si>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</si>
  <si>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</si>
  <si>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</si>
  <si>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</si>
  <si>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</si>
  <si>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</si>
  <si>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</si>
  <si>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</si>
  <si>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</si>
  <si>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</si>
  <si>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</si>
  <si>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</si>
  <si>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</si>
  <si>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</si>
  <si>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</si>
  <si>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</si>
  <si>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</si>
  <si>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</si>
  <si>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</si>
  <si>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</si>
  <si>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</si>
  <si>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</si>
  <si>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</si>
  <si>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</si>
  <si>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</si>
  <si>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</si>
  <si>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</si>
  <si>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</si>
  <si>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</si>
  <si>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</si>
  <si>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</si>
  <si>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</si>
  <si>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</si>
  <si>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</si>
  <si>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</si>
  <si>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</si>
  <si>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</si>
  <si>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</si>
  <si>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</si>
  <si>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</si>
  <si>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</si>
  <si>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</si>
  <si>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</si>
  <si>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</si>
  <si>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</si>
  <si>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</si>
  <si>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</si>
  <si>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</si>
  <si>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</si>
  <si>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</si>
  <si>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</si>
  <si>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</si>
  <si>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</si>
  <si>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</si>
  <si>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</si>
  <si>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</si>
  <si>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</si>
  <si>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</si>
  <si>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</si>
  <si>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</si>
  <si>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</si>
  <si>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</si>
  <si>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</si>
  <si>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</si>
  <si>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</si>
  <si>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</si>
  <si>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</si>
  <si>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</si>
  <si>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</si>
  <si>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</si>
  <si>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</si>
  <si>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</si>
  <si>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</si>
  <si>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</si>
  <si>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</si>
  <si>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</si>
  <si>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</si>
  <si>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</si>
  <si>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</si>
  <si>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</si>
  <si>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</si>
  <si>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</si>
  <si>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</si>
  <si>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</si>
  <si>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</si>
  <si>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</si>
  <si>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</si>
  <si>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</si>
  <si>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</si>
  <si>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</si>
  <si>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</si>
  <si>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</si>
  <si>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</si>
  <si>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</si>
  <si>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</si>
  <si>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</si>
  <si>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</si>
  <si>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</si>
  <si>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</si>
  <si>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</si>
  <si>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</si>
  <si>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</si>
  <si>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</si>
  <si>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</si>
  <si>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</si>
  <si>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</si>
  <si>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</si>
  <si>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</si>
  <si>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</si>
  <si>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</si>
  <si>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</si>
  <si>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</si>
  <si>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</si>
  <si>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</si>
  <si>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</si>
  <si>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</si>
  <si>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</si>
  <si>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</si>
  <si>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</si>
  <si>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</si>
  <si>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</si>
  <si>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</si>
  <si>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</si>
  <si>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</si>
  <si>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</si>
  <si>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</si>
  <si>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</si>
  <si>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</si>
  <si>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</si>
  <si>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</si>
  <si>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</si>
  <si>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</si>
  <si>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</si>
  <si>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</si>
  <si>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</si>
  <si>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</si>
  <si>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</si>
  <si>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</si>
  <si>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</si>
  <si>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</si>
  <si>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</si>
  <si>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</si>
  <si>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</si>
  <si>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</si>
  <si>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</si>
  <si>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</si>
  <si>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</si>
  <si>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</si>
  <si>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</si>
  <si>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</si>
  <si>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</si>
  <si>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</si>
  <si>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</si>
  <si>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</si>
  <si>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</si>
  <si>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</si>
  <si>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</si>
  <si>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</si>
  <si>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</si>
  <si>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</si>
  <si>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</si>
  <si>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</si>
  <si>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</si>
  <si>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</si>
  <si>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</si>
  <si>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</si>
  <si>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</si>
  <si>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</si>
  <si>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</si>
  <si>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</si>
  <si>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</si>
  <si>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</si>
  <si>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</si>
  <si>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</si>
  <si>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</si>
  <si>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</si>
  <si>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</si>
  <si>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</si>
  <si>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</si>
  <si>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</si>
  <si>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</si>
  <si>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</si>
  <si>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</si>
  <si>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</si>
  <si>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</si>
  <si>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</si>
  <si>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</si>
  <si>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</si>
  <si>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</si>
  <si>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</si>
  <si>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</si>
  <si>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</si>
  <si>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</si>
  <si>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</si>
  <si>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</si>
  <si>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</si>
  <si>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</si>
  <si>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</si>
  <si>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</si>
  <si>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</si>
  <si>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</si>
  <si>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</si>
  <si>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</si>
  <si>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</si>
  <si>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</si>
  <si>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</si>
  <si>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</si>
  <si>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</si>
  <si>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</si>
  <si>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</si>
  <si>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</si>
  <si>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</si>
  <si>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</si>
  <si>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</si>
  <si>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</si>
  <si>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</si>
  <si>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</si>
  <si>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</si>
  <si>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</si>
  <si>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</si>
  <si>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</si>
  <si>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</si>
  <si>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</si>
  <si>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</si>
  <si>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</si>
  <si>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</si>
  <si>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</si>
  <si>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</si>
  <si>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</si>
  <si>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</si>
  <si>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</si>
  <si>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</si>
  <si>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</si>
  <si>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</si>
  <si>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</si>
  <si>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</si>
  <si>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</si>
  <si>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</si>
  <si>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</si>
  <si>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</si>
  <si>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</si>
  <si>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</si>
  <si>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</si>
  <si>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</si>
  <si>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</si>
  <si>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</si>
  <si>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</si>
  <si>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</si>
  <si>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</si>
  <si>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</si>
  <si>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</si>
  <si>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</si>
  <si>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</si>
  <si>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</si>
  <si>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</si>
  <si>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</si>
  <si>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</si>
  <si>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</si>
  <si>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</si>
  <si>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</si>
  <si>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</si>
  <si>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</si>
  <si>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</si>
  <si>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</si>
  <si>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</si>
  <si>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</si>
  <si>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</si>
  <si>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</si>
  <si>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</si>
  <si>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</si>
  <si>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</si>
  <si>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</si>
  <si>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</si>
  <si>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</si>
  <si>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</si>
  <si>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</si>
  <si>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</si>
  <si>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</si>
  <si>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</si>
  <si>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</si>
  <si>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</si>
  <si>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</si>
  <si>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</si>
  <si>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</si>
  <si>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</si>
  <si>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</si>
  <si>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</si>
  <si>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</si>
  <si>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</si>
  <si>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</si>
  <si>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</si>
  <si>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</si>
  <si>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</si>
  <si>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</si>
  <si>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</si>
  <si>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</si>
  <si>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</si>
  <si>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</si>
  <si>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</si>
  <si>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</si>
  <si>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</si>
  <si>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</si>
  <si>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</si>
  <si>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</si>
  <si>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</si>
  <si>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</si>
  <si>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</si>
  <si>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</si>
  <si>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</si>
  <si>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</si>
  <si>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</si>
  <si>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</si>
  <si>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</si>
  <si>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</si>
  <si>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</si>
  <si>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</si>
  <si>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</si>
  <si>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</si>
  <si>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</si>
  <si>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</si>
  <si>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</si>
  <si>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</si>
  <si>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</si>
  <si>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</si>
  <si>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</si>
  <si>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</si>
  <si>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</si>
  <si>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</si>
  <si>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</si>
  <si>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</si>
  <si>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</si>
  <si>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</si>
  <si>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</si>
  <si>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</si>
  <si>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</si>
  <si>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</si>
  <si>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</si>
  <si>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</si>
  <si>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</si>
  <si>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</si>
  <si>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</si>
  <si>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</si>
  <si>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</si>
  <si>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</si>
  <si>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</si>
  <si>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</si>
  <si>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</si>
  <si>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</si>
  <si>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</si>
  <si>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</si>
  <si>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</si>
  <si>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</si>
  <si>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</si>
  <si>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</si>
  <si>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</si>
  <si>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</si>
  <si>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</si>
  <si>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</si>
  <si>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</si>
  <si>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</si>
  <si>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</si>
  <si>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</si>
  <si>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</si>
  <si>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</si>
  <si>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</si>
  <si>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</si>
  <si>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</si>
  <si>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</si>
  <si>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</si>
  <si>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</si>
  <si>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</si>
  <si>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</si>
  <si>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</si>
  <si>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</si>
  <si>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</si>
  <si>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</si>
  <si>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</si>
  <si>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</si>
  <si>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</si>
  <si>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</si>
  <si>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</si>
  <si>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</si>
  <si>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</si>
  <si>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</si>
  <si>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</si>
  <si>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</si>
  <si>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</si>
  <si>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</si>
  <si>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</si>
  <si>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</si>
  <si>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</si>
  <si>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</si>
  <si>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</si>
  <si>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</si>
  <si>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</si>
  <si>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</si>
  <si>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</si>
  <si>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</si>
  <si>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</si>
  <si>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</si>
  <si>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</si>
  <si>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</si>
  <si>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</si>
  <si>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</si>
  <si>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</si>
  <si>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</si>
  <si>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</si>
  <si>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</si>
  <si>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</si>
  <si>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</si>
  <si>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</si>
  <si>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</si>
  <si>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</si>
  <si>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</si>
  <si>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</si>
  <si>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</si>
  <si>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</si>
  <si>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</si>
  <si>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</si>
  <si>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</si>
  <si>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</si>
  <si>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</si>
  <si>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</si>
  <si>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</si>
  <si>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</si>
  <si>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</si>
  <si>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</si>
  <si>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</si>
  <si>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</si>
  <si>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</si>
  <si>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</si>
  <si>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</si>
  <si>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</si>
  <si>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</si>
  <si>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</si>
  <si>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</si>
  <si>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</si>
  <si>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</si>
  <si>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</si>
  <si>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</si>
  <si>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</si>
  <si>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</si>
  <si>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</si>
  <si>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</si>
  <si>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</si>
  <si>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</si>
  <si>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</si>
  <si>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</si>
  <si>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</si>
  <si>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</si>
  <si>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</si>
  <si>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</si>
  <si>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</si>
  <si>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</si>
  <si>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</si>
  <si>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</si>
  <si>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</si>
  <si>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</si>
  <si>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</si>
  <si>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</si>
  <si>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</si>
  <si>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</si>
  <si>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</si>
  <si>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</si>
  <si>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</si>
  <si>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</si>
  <si>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</si>
  <si>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</si>
  <si>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</si>
  <si>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</si>
  <si>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</si>
  <si>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</si>
  <si>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</si>
  <si>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</si>
  <si>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</si>
  <si>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</si>
  <si>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</si>
  <si>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</si>
  <si>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</si>
  <si>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</si>
  <si>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</si>
  <si>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</si>
  <si>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</si>
  <si>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</si>
  <si>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</si>
  <si>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</si>
  <si>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</si>
  <si>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</si>
  <si>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</si>
  <si>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</si>
  <si>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</si>
  <si>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</si>
  <si>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</si>
  <si>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</si>
  <si>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</si>
  <si>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</si>
  <si>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</si>
  <si>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</si>
  <si>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</si>
  <si>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</si>
  <si>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</si>
  <si>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</si>
  <si>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</si>
  <si>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</si>
  <si>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</si>
  <si>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</si>
  <si>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</si>
  <si>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</si>
  <si>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</si>
  <si>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</si>
  <si>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</si>
  <si>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</si>
  <si>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</si>
  <si>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</si>
  <si>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</si>
  <si>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</si>
  <si>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</si>
  <si>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</si>
  <si>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</si>
  <si>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</si>
  <si>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</si>
  <si>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</si>
  <si>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</si>
  <si>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</si>
  <si>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</si>
  <si>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</si>
  <si>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</si>
  <si>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</si>
  <si>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</si>
  <si>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</si>
  <si>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</si>
  <si>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</si>
  <si>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</si>
  <si>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</si>
  <si>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</si>
  <si>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</si>
  <si>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</si>
  <si>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</si>
  <si>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</si>
  <si>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</si>
  <si>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</si>
  <si>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</si>
  <si>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</si>
  <si>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</si>
  <si>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</si>
  <si>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</si>
  <si>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</si>
  <si>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</si>
  <si>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</si>
  <si>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</si>
  <si>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</si>
  <si>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</si>
  <si>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</si>
  <si>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</si>
  <si>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</si>
  <si>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</si>
  <si>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</si>
  <si>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</si>
  <si>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</si>
  <si>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</si>
  <si>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</si>
  <si>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</si>
  <si>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</si>
  <si>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</si>
  <si>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</si>
  <si>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</si>
  <si>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</si>
  <si>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</si>
  <si>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</si>
  <si>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</si>
  <si>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</si>
  <si>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</si>
  <si>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</si>
  <si>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</si>
  <si>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</si>
  <si>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</si>
  <si>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</si>
  <si>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</si>
  <si>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</si>
  <si>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</si>
  <si>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</si>
  <si>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</si>
  <si>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</si>
  <si>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</si>
  <si>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</si>
  <si>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</si>
  <si>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</si>
  <si>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</si>
  <si>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</si>
  <si>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</si>
  <si>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</si>
  <si>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</si>
  <si>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</si>
  <si>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</si>
  <si>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</si>
  <si>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</si>
  <si>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</si>
  <si>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</si>
  <si>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</si>
  <si>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</si>
  <si>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</si>
  <si>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</si>
  <si>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</si>
  <si>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</si>
  <si>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</si>
  <si>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</si>
  <si>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</si>
  <si>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</si>
  <si>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</si>
  <si>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</si>
  <si>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</si>
  <si>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</si>
  <si>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</si>
  <si>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</si>
  <si>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</si>
  <si>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</si>
  <si>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</si>
  <si>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</si>
  <si>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</si>
  <si>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</si>
  <si>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</si>
  <si>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</si>
  <si>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</si>
  <si>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</si>
  <si>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</si>
  <si>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</si>
  <si>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</si>
  <si>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</si>
  <si>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</si>
  <si>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</si>
  <si>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</si>
  <si>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</si>
  <si>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</si>
  <si>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</si>
  <si>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</si>
  <si>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</si>
  <si>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</si>
  <si>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</si>
  <si>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</si>
  <si>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</si>
  <si>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</si>
  <si>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</si>
  <si>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</si>
  <si>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</si>
  <si>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</si>
  <si>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</si>
  <si>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</si>
  <si>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</si>
  <si>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</si>
  <si>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</si>
  <si>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</si>
  <si>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</si>
  <si>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</si>
  <si>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</si>
  <si>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</si>
  <si>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</si>
  <si>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</si>
  <si>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</si>
  <si>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</si>
  <si>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</si>
  <si>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</si>
  <si>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</si>
  <si>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</si>
  <si>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</si>
  <si>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</si>
  <si>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</si>
  <si>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</si>
  <si>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</si>
  <si>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</si>
  <si>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</si>
  <si>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</si>
  <si>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</si>
  <si>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</si>
  <si>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</si>
  <si>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</si>
  <si>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</si>
  <si>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</si>
  <si>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</si>
  <si>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</si>
  <si>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</si>
  <si>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</si>
  <si>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</si>
  <si>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</si>
  <si>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</si>
  <si>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</si>
  <si>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</si>
  <si>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</si>
  <si>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</si>
  <si>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</si>
  <si>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</si>
  <si>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</si>
  <si>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</si>
  <si>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</si>
  <si>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</si>
  <si>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</si>
  <si>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</si>
  <si>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</si>
  <si>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</si>
  <si>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</si>
  <si>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</si>
  <si>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</si>
  <si>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</si>
  <si>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</si>
  <si>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</si>
  <si>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</si>
  <si>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</si>
  <si>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</si>
  <si>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</si>
  <si>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</si>
  <si>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</si>
  <si>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</si>
  <si>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</si>
  <si>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</si>
  <si>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</si>
  <si>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</si>
  <si>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</si>
  <si>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</si>
  <si>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</si>
  <si>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</si>
  <si>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</si>
  <si>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</si>
  <si>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</si>
  <si>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</si>
  <si>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</si>
  <si>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</si>
  <si>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</si>
  <si>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</si>
  <si>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</si>
  <si>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</si>
  <si>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</si>
  <si>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</si>
  <si>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</si>
  <si>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</si>
  <si>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</si>
  <si>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</si>
  <si>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</si>
  <si>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</si>
  <si>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</si>
  <si>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</si>
  <si>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</si>
  <si>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</si>
  <si>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</si>
  <si>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</si>
  <si>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</si>
  <si>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</si>
  <si>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</si>
  <si>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</si>
  <si>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</si>
  <si>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</si>
  <si>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</si>
  <si>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</si>
  <si>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</si>
  <si>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</si>
  <si>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</si>
  <si>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</si>
  <si>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</si>
  <si>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</si>
  <si>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</si>
  <si>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</si>
  <si>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</si>
  <si>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</si>
  <si>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</si>
  <si>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</si>
  <si>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</si>
  <si>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</si>
  <si>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</si>
  <si>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</si>
  <si>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</si>
  <si>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</si>
  <si>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</si>
  <si>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</si>
  <si>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</si>
  <si>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</si>
  <si>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</si>
  <si>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</si>
  <si>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</si>
  <si>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</si>
  <si>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</si>
  <si>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</si>
  <si>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</si>
  <si>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</si>
  <si>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</si>
  <si>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</si>
  <si>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</si>
  <si>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</si>
  <si>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</si>
  <si>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</si>
  <si>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</si>
  <si>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</si>
  <si>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</si>
  <si>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</si>
  <si>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</si>
  <si>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</si>
  <si>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</si>
  <si>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</si>
  <si>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</si>
  <si>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</si>
  <si>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</si>
  <si>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</si>
  <si>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</si>
  <si>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</si>
  <si>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</si>
  <si>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</si>
  <si>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</si>
  <si>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</si>
  <si>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</si>
  <si>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</si>
  <si>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</si>
  <si>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</si>
  <si>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</si>
  <si>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</si>
  <si>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</si>
  <si>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</si>
  <si>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</si>
  <si>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</si>
  <si>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</si>
  <si>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</si>
  <si>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</si>
  <si>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</si>
  <si>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</si>
  <si>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</si>
  <si>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</si>
  <si>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</si>
  <si>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</si>
  <si>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</si>
  <si>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</si>
  <si>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</si>
  <si>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</si>
  <si>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</si>
  <si>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</si>
  <si>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</si>
  <si>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</si>
  <si>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</si>
  <si>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</si>
  <si>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</si>
  <si>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</si>
  <si>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</si>
  <si>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</si>
  <si>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</si>
  <si>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</si>
  <si>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</si>
  <si>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</si>
  <si>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</si>
  <si>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</si>
  <si>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</si>
  <si>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</si>
  <si>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</si>
  <si>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</si>
  <si>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</si>
  <si>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</si>
  <si>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</si>
  <si>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</si>
  <si>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</si>
  <si>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</si>
  <si>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</si>
  <si>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</si>
  <si>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</si>
  <si>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</si>
  <si>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</si>
  <si>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</si>
  <si>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</si>
  <si>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</si>
  <si>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</si>
  <si>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</si>
  <si>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</si>
  <si>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</si>
  <si>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</si>
  <si>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</si>
  <si>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</si>
  <si>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</si>
  <si>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</si>
  <si>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</si>
  <si>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</si>
  <si>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</si>
  <si>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</si>
  <si>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</si>
  <si>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</si>
  <si>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</si>
  <si>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</si>
  <si>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</si>
  <si>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</si>
  <si>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</si>
  <si>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</si>
  <si>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</si>
  <si>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</si>
  <si>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</si>
  <si>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</si>
  <si>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</si>
  <si>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</si>
  <si>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</si>
  <si>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</si>
  <si>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</si>
  <si>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</si>
  <si>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</si>
  <si>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</si>
  <si>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</si>
  <si>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</si>
  <si>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</si>
  <si>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</si>
  <si>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</si>
  <si>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</si>
  <si>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</si>
  <si>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</si>
  <si>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</si>
  <si>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</si>
  <si>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</si>
  <si>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</si>
  <si>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</si>
  <si>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</si>
  <si>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</si>
  <si>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</si>
  <si>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</si>
  <si>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</si>
  <si>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</si>
  <si>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</si>
  <si>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</si>
  <si>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</si>
  <si>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</si>
  <si>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</si>
  <si>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</si>
  <si>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</si>
  <si>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</si>
  <si>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</si>
  <si>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</si>
  <si>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</si>
  <si>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</si>
  <si>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</si>
  <si>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</si>
  <si>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</si>
  <si>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</si>
  <si>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</si>
  <si>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</si>
  <si>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</si>
  <si>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</si>
  <si>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</si>
  <si>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</si>
  <si>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</si>
  <si>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</si>
  <si>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</si>
  <si>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</si>
  <si>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</si>
  <si>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</si>
  <si>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</si>
  <si>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</si>
  <si>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</si>
  <si>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</si>
  <si>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</si>
  <si>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</si>
  <si>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</si>
  <si>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</si>
  <si>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</si>
  <si>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</si>
  <si>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</si>
  <si>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</si>
  <si>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</si>
  <si>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</si>
  <si>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</si>
  <si>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</si>
  <si>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</si>
  <si>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</si>
  <si>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</si>
  <si>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</si>
  <si>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</si>
  <si>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</si>
  <si>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</si>
  <si>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</si>
  <si>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</si>
  <si>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</si>
  <si>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</si>
  <si>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</si>
  <si>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</si>
  <si>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</si>
  <si>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</si>
  <si>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</si>
  <si>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</si>
  <si>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</si>
  <si>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</si>
  <si>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</si>
  <si>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</si>
  <si>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</si>
  <si>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</si>
  <si>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</si>
  <si>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</si>
  <si>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</si>
  <si>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</si>
  <si>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</si>
  <si>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</si>
  <si>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</si>
  <si>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</si>
  <si>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</si>
  <si>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</si>
  <si>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</si>
  <si>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</si>
  <si>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</si>
  <si>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</si>
  <si>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</si>
  <si>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</si>
  <si>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</si>
  <si>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</si>
  <si>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</si>
  <si>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</si>
  <si>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</si>
  <si>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</si>
  <si>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</si>
  <si>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</si>
  <si>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</si>
  <si>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</si>
  <si>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</si>
  <si>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</si>
  <si>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</si>
  <si>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</si>
  <si>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</si>
  <si>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</si>
  <si>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</si>
  <si>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</si>
  <si>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</si>
  <si>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</si>
  <si>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</si>
  <si>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</si>
  <si>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</si>
  <si>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</si>
  <si>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</si>
  <si>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</si>
  <si>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</si>
  <si>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</si>
  <si>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</si>
  <si>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</si>
  <si>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</si>
  <si>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</si>
  <si>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</si>
  <si>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</si>
  <si>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</si>
  <si>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</si>
  <si>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</si>
  <si>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</si>
  <si>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</si>
  <si>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</si>
  <si>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</si>
  <si>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</si>
  <si>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</si>
  <si>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</si>
  <si>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</si>
  <si>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</si>
  <si>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</si>
  <si>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</si>
  <si>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</si>
  <si>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</si>
  <si>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</si>
  <si>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</si>
  <si>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</si>
  <si>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</si>
  <si>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</si>
  <si>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</si>
  <si>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</si>
  <si>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</si>
  <si>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</si>
  <si>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</si>
  <si>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</si>
  <si>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</si>
  <si>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</si>
  <si>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</si>
  <si>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</si>
  <si>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</si>
  <si>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</si>
  <si>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</si>
  <si>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</si>
  <si>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</si>
  <si>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</si>
  <si>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</si>
  <si>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</si>
  <si>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</si>
  <si>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</si>
  <si>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</si>
  <si>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</si>
  <si>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</si>
  <si>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</si>
  <si>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</si>
  <si>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</si>
  <si>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</si>
  <si>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</si>
  <si>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</si>
  <si>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</si>
  <si>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</si>
  <si>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</si>
  <si>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</si>
  <si>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</si>
  <si>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</si>
  <si>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</si>
  <si>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</si>
  <si>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</si>
  <si>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</si>
  <si>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</si>
  <si>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</si>
  <si>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</si>
  <si>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</si>
  <si>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</si>
  <si>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</si>
  <si>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</si>
  <si>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</si>
  <si>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</si>
  <si>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</si>
  <si>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</si>
  <si>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</si>
  <si>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</si>
  <si>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</si>
  <si>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</si>
  <si>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</si>
  <si>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</si>
  <si>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</si>
  <si>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</si>
  <si>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</si>
  <si>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</si>
  <si>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</si>
  <si>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</si>
  <si>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</si>
  <si>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</si>
  <si>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</si>
  <si>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</si>
  <si>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</si>
  <si>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</si>
  <si>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</si>
  <si>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</si>
  <si>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</si>
  <si>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</si>
  <si>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</si>
  <si>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</si>
  <si>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</si>
  <si>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</si>
  <si>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</si>
  <si>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</si>
  <si>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</si>
  <si>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</si>
  <si>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</si>
  <si>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</si>
  <si>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</si>
  <si>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</si>
  <si>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</si>
  <si>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</si>
  <si>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</si>
  <si>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</si>
  <si>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</si>
  <si>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</si>
  <si>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</si>
  <si>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</si>
  <si>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</si>
  <si>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</si>
  <si>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</si>
  <si>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</si>
  <si>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</si>
  <si>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</si>
  <si>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</si>
  <si>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</si>
  <si>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</si>
  <si>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</si>
  <si>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</si>
  <si>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</si>
  <si>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</si>
  <si>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</si>
  <si>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</si>
  <si>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</si>
  <si>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</si>
  <si>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</si>
  <si>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</si>
  <si>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</si>
  <si>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</si>
  <si>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</si>
  <si>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</si>
  <si>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</si>
  <si>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</si>
  <si>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</si>
  <si>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</si>
  <si>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</si>
  <si>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</si>
  <si>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</si>
  <si>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</si>
  <si>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</si>
  <si>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</si>
  <si>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</si>
  <si>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</si>
  <si>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</si>
  <si>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</si>
  <si>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</si>
  <si>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</si>
  <si>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</si>
  <si>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</si>
  <si>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</si>
  <si>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</si>
  <si>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</si>
  <si>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</si>
  <si>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</si>
  <si>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</si>
  <si>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</si>
  <si>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</si>
  <si>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</si>
  <si>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</si>
  <si>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</si>
  <si>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</si>
  <si>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</si>
  <si>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</si>
  <si>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</si>
  <si>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</si>
  <si>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</si>
  <si>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</si>
  <si>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</si>
  <si>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</si>
  <si>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</si>
  <si>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</si>
  <si>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</si>
  <si>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</si>
  <si>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</si>
  <si>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</si>
  <si>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</si>
  <si>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</si>
  <si>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</si>
  <si>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</si>
  <si>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</si>
  <si>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</si>
  <si>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</si>
  <si>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</si>
  <si>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</si>
  <si>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</si>
  <si>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</si>
  <si>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</si>
  <si>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</si>
  <si>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</si>
  <si>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</si>
  <si>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</si>
  <si>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</si>
  <si>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</si>
  <si>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</si>
  <si>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</si>
  <si>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</si>
  <si>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</si>
  <si>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</si>
  <si>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</si>
  <si>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</si>
  <si>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</si>
  <si>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</si>
  <si>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</si>
  <si>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</si>
  <si>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</si>
  <si>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</si>
  <si>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</si>
  <si>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</si>
  <si>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</si>
  <si>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</si>
  <si>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</si>
  <si>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</si>
  <si>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</si>
  <si>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</si>
  <si>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</si>
  <si>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</si>
  <si>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</si>
  <si>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</si>
  <si>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</si>
  <si>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</si>
  <si>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</si>
  <si>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</si>
  <si>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</si>
  <si>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</si>
  <si>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</si>
  <si>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</si>
  <si>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</si>
  <si>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</si>
  <si>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</si>
  <si>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</si>
  <si>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</si>
  <si>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</si>
  <si>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</si>
  <si>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</si>
  <si>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</si>
  <si>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</si>
  <si>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</si>
  <si>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</si>
  <si>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</si>
  <si>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</si>
  <si>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</si>
  <si>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</si>
  <si>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</si>
  <si>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</si>
  <si>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</si>
  <si>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</si>
  <si>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</si>
  <si>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</si>
  <si>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</si>
  <si>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</si>
  <si>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</si>
  <si>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</si>
  <si>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</si>
  <si>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</si>
  <si>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</si>
  <si>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</si>
  <si>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</si>
  <si>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</si>
  <si>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</si>
  <si>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</si>
  <si>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</si>
  <si>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</si>
  <si>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</si>
  <si>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</si>
  <si>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</si>
  <si>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</si>
  <si>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</si>
  <si>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</si>
  <si>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</si>
  <si>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</si>
  <si>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</si>
  <si>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</si>
  <si>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</si>
  <si>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</si>
  <si>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</si>
  <si>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</si>
  <si>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</si>
  <si>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</si>
  <si>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</si>
  <si>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</si>
  <si>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</si>
  <si>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</si>
  <si>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</si>
  <si>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</si>
  <si>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</si>
  <si>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</si>
  <si>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</si>
  <si>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</si>
  <si>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</si>
  <si>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</si>
  <si>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</si>
  <si>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</si>
  <si>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</si>
  <si>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</si>
  <si>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</si>
  <si>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</si>
  <si>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</si>
  <si>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</si>
  <si>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</si>
  <si>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</si>
  <si>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</si>
  <si>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</si>
  <si>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</si>
  <si>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</si>
  <si>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</si>
  <si>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</si>
  <si>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</si>
  <si>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</si>
  <si>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</si>
  <si>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</si>
  <si>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</si>
  <si>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</si>
  <si>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</si>
  <si>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</si>
  <si>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</si>
  <si>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</si>
  <si>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</si>
  <si>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</si>
  <si>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</si>
  <si>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</si>
  <si>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</si>
  <si>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</si>
  <si>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</si>
  <si>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</si>
  <si>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</si>
  <si>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</si>
  <si>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</si>
  <si>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</si>
  <si>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</si>
  <si>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</si>
  <si>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</si>
  <si>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</si>
  <si>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</si>
  <si>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</si>
  <si>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</si>
  <si>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</si>
  <si>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</si>
  <si>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</si>
  <si>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</si>
  <si>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</si>
  <si>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</si>
  <si>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</si>
  <si>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</si>
  <si>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</si>
  <si>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</si>
  <si>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</si>
  <si>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</si>
  <si>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</si>
  <si>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</si>
  <si>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</si>
  <si>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</si>
  <si>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</si>
  <si>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</si>
  <si>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</si>
  <si>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</si>
  <si>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</si>
  <si>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</si>
  <si>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</si>
  <si>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</si>
  <si>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</si>
  <si>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</si>
  <si>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</si>
  <si>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</si>
  <si>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</si>
  <si>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</si>
  <si>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</si>
  <si>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</si>
  <si>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</si>
  <si>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</si>
  <si>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</si>
  <si>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</si>
  <si>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</si>
  <si>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</si>
  <si>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</si>
  <si>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</si>
  <si>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</si>
  <si>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</si>
  <si>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</si>
  <si>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</si>
  <si>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</si>
  <si>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</si>
  <si>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</si>
  <si>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</si>
  <si>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</si>
  <si>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</si>
  <si>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</si>
  <si>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</si>
  <si>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</si>
  <si>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</si>
  <si>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</si>
  <si>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</si>
  <si>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</si>
  <si>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</si>
  <si>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</si>
  <si>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</si>
  <si>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</si>
  <si>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</si>
  <si>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</si>
  <si>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</si>
  <si>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</si>
  <si>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</si>
  <si>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</si>
  <si>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</si>
  <si>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</si>
  <si>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</si>
  <si>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</si>
  <si>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</si>
  <si>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</si>
  <si>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</si>
  <si>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</si>
  <si>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</si>
  <si>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</si>
  <si>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</si>
  <si>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</si>
  <si>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</si>
  <si>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</si>
  <si>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</si>
  <si>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</si>
  <si>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</si>
  <si>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</si>
  <si>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</si>
  <si>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</si>
  <si>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</si>
  <si>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</si>
  <si>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</si>
  <si>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</si>
  <si>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</si>
  <si>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</si>
  <si>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</si>
  <si>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</si>
  <si>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</si>
  <si>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</si>
  <si>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</si>
  <si>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</si>
  <si>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</si>
  <si>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</si>
  <si>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</si>
  <si>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</si>
  <si>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</si>
  <si>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</si>
  <si>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</si>
  <si>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</si>
  <si>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</si>
  <si>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</si>
  <si>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</si>
  <si>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</si>
  <si>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</si>
  <si>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</si>
  <si>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</si>
  <si>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</si>
  <si>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</si>
  <si>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</si>
  <si>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</si>
  <si>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</si>
  <si>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</si>
  <si>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</si>
  <si>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</si>
  <si>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</si>
  <si>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</si>
  <si>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</si>
  <si>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</si>
  <si>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</si>
  <si>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</si>
  <si>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</si>
  <si>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</si>
  <si>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</si>
  <si>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</si>
  <si>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</si>
  <si>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</si>
  <si>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</si>
  <si>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</si>
  <si>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</si>
  <si>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</si>
  <si>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</si>
  <si>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</si>
  <si>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</si>
  <si>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</si>
  <si>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</si>
  <si>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</si>
  <si>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</si>
  <si>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</si>
  <si>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</si>
  <si>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</si>
  <si>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</si>
  <si>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</si>
  <si>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</si>
  <si>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</si>
  <si>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</si>
  <si>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</si>
  <si>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</si>
  <si>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</si>
  <si>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</si>
  <si>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</si>
  <si>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</si>
  <si>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</si>
  <si>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</si>
  <si>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</si>
  <si>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</si>
  <si>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</si>
  <si>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</si>
  <si>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</si>
  <si>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</si>
  <si>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</si>
  <si>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</si>
  <si>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</si>
  <si>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</si>
  <si>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</si>
  <si>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</si>
  <si>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</si>
  <si>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</si>
  <si>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</si>
  <si>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</si>
  <si>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</si>
  <si>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</si>
  <si>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</si>
  <si>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</si>
  <si>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</si>
  <si>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</si>
  <si>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</si>
  <si>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</si>
  <si>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</si>
  <si>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</si>
  <si>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</si>
  <si>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</si>
  <si>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</si>
  <si>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</si>
  <si>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</si>
  <si>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</si>
  <si>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</si>
  <si>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</si>
  <si>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</si>
  <si>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</si>
  <si>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</si>
  <si>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</si>
  <si>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</si>
  <si>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</si>
  <si>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</si>
  <si>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</si>
  <si>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</si>
  <si>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</si>
  <si>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</si>
  <si>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</si>
  <si>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</si>
  <si>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</si>
  <si>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</si>
  <si>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</si>
  <si>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</si>
  <si>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</si>
  <si>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</si>
  <si>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</si>
  <si>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</si>
  <si>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</si>
  <si>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</si>
  <si>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</si>
  <si>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</si>
  <si>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</si>
  <si>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</si>
  <si>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</si>
  <si>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</si>
  <si>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</si>
  <si>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</si>
  <si>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</si>
  <si>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</si>
  <si>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</si>
  <si>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</si>
  <si>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</si>
  <si>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</si>
  <si>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</si>
  <si>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</si>
  <si>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</si>
  <si>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</si>
  <si>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</si>
  <si>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</si>
  <si>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</si>
  <si>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</si>
  <si>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</si>
  <si>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</si>
  <si>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</si>
  <si>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</si>
  <si>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</si>
  <si>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</si>
  <si>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</si>
  <si>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</si>
  <si>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</si>
  <si>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</si>
  <si>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</si>
  <si>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</si>
  <si>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</si>
  <si>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</si>
  <si>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</si>
  <si>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</si>
  <si>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</si>
  <si>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</si>
  <si>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</si>
  <si>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</si>
  <si>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</si>
  <si>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</si>
  <si>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</si>
  <si>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</si>
  <si>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</si>
  <si>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</si>
  <si>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</si>
  <si>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</si>
  <si>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</si>
  <si>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</si>
  <si>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</si>
  <si>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</si>
  <si>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</si>
  <si>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</si>
  <si>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</si>
  <si>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</si>
  <si>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</si>
  <si>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</si>
  <si>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</si>
  <si>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</si>
  <si>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</si>
  <si>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</si>
  <si>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</si>
  <si>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</si>
  <si>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</si>
  <si>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</si>
  <si>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</si>
  <si>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</si>
  <si>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</si>
  <si>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</si>
  <si>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</si>
  <si>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</si>
  <si>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</si>
  <si>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</si>
  <si>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</si>
  <si>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</si>
  <si>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</si>
  <si>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</si>
  <si>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</si>
  <si>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</si>
  <si>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</si>
  <si>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</si>
  <si>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</si>
  <si>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</si>
  <si>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</si>
  <si>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</si>
  <si>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</si>
  <si>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</si>
  <si>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</si>
  <si>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</si>
  <si>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</si>
  <si>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</si>
  <si>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</si>
  <si>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</si>
  <si>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</si>
  <si>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</si>
  <si>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</si>
  <si>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</si>
  <si>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</si>
  <si>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</si>
  <si>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</si>
  <si>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</si>
  <si>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</si>
  <si>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</si>
  <si>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</si>
  <si>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</si>
  <si>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</si>
  <si>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</si>
  <si>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</si>
  <si>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</si>
  <si>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</si>
  <si>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</si>
  <si>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</si>
  <si>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</si>
  <si>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</si>
  <si>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</si>
  <si>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</si>
  <si>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</si>
  <si>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</si>
  <si>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</si>
  <si>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</si>
  <si>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</si>
  <si>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</si>
  <si>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</si>
  <si>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</si>
  <si>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</si>
  <si>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</si>
  <si>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</si>
  <si>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</si>
  <si>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</si>
  <si>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</si>
  <si>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</si>
  <si>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</si>
  <si>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</si>
  <si>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</si>
  <si>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</si>
  <si>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</si>
  <si>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</si>
  <si>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</si>
  <si>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</si>
  <si>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</si>
  <si>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</si>
  <si>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</si>
  <si>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</si>
  <si>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</si>
  <si>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</si>
  <si>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</si>
  <si>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</si>
  <si>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</si>
  <si>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</si>
  <si>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</si>
  <si>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</si>
  <si>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</si>
  <si>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</si>
  <si>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</si>
  <si>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</si>
  <si>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</si>
  <si>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</si>
  <si>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</si>
  <si>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</si>
  <si>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</si>
  <si>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</si>
  <si>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</si>
  <si>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</si>
  <si>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</si>
  <si>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</si>
  <si>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</si>
  <si>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</si>
  <si>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</si>
  <si>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</si>
  <si>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</si>
  <si>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</si>
  <si>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</si>
  <si>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</si>
  <si>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</si>
  <si>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</si>
  <si>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</si>
  <si>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</si>
  <si>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</si>
  <si>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</si>
  <si>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</si>
  <si>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</si>
  <si>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</si>
  <si>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</si>
  <si>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</si>
  <si>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</si>
  <si>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</si>
  <si>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</si>
  <si>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</si>
  <si>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</si>
  <si>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</si>
  <si>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</si>
  <si>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</si>
  <si>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</si>
  <si>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</si>
  <si>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</si>
  <si>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</si>
  <si>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</si>
  <si>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</si>
  <si>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</si>
  <si>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</si>
  <si>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</si>
  <si>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</si>
  <si>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</si>
  <si>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</si>
  <si>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</si>
  <si>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</si>
  <si>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</si>
  <si>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</si>
  <si>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</si>
  <si>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</si>
  <si>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</si>
  <si>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</si>
  <si>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</si>
  <si>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</si>
  <si>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</si>
  <si>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</si>
  <si>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</si>
  <si>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</si>
  <si>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</si>
  <si>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</si>
  <si>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</si>
  <si>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</si>
  <si>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</si>
  <si>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</si>
  <si>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</si>
  <si>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</si>
  <si>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</si>
  <si>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</si>
  <si>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</si>
  <si>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</si>
  <si>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</si>
  <si>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</si>
  <si>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</si>
  <si>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</si>
  <si>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</si>
  <si>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</si>
  <si>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</si>
  <si>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</si>
  <si>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</si>
  <si>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</si>
  <si>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</si>
  <si>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</si>
  <si>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</si>
  <si>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</si>
  <si>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</si>
  <si>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</si>
  <si>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</si>
  <si>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</si>
  <si>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</si>
  <si>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</si>
  <si>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</si>
  <si>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</si>
  <si>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</si>
  <si>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</si>
  <si>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</si>
  <si>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</si>
  <si>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</si>
  <si>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</si>
  <si>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</si>
  <si>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</si>
  <si>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</si>
  <si>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</si>
  <si>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</si>
  <si>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</si>
  <si>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</si>
  <si>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</si>
  <si>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</si>
  <si>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</si>
  <si>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</si>
  <si>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</si>
  <si>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</si>
  <si>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</si>
  <si>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</si>
  <si>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</si>
  <si>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</si>
  <si>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</si>
  <si>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</si>
  <si>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</si>
  <si>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</si>
  <si>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</si>
  <si>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</si>
  <si>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</si>
  <si>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</si>
  <si>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</si>
  <si>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</si>
  <si>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</si>
  <si>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</si>
  <si>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</si>
  <si>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</si>
  <si>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</si>
  <si>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</si>
  <si>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</si>
  <si>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</si>
  <si>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</si>
  <si>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</si>
  <si>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</si>
  <si>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</si>
  <si>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</si>
  <si>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</si>
  <si>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</si>
  <si>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</si>
  <si>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</si>
  <si>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</si>
  <si>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</si>
  <si>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</si>
  <si>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</si>
  <si>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</si>
  <si>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</si>
  <si>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</si>
  <si>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</si>
  <si>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</si>
  <si>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</si>
  <si>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</si>
  <si>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</si>
  <si>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</si>
  <si>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</si>
  <si>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</si>
  <si>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</si>
  <si>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</si>
  <si>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</si>
  <si>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</si>
  <si>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</si>
  <si>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</si>
  <si>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</si>
  <si>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</si>
  <si>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</si>
  <si>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</si>
  <si>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</si>
  <si>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</si>
  <si>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</si>
  <si>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</si>
  <si>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</si>
  <si>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</si>
  <si>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</si>
  <si>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</si>
  <si>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</si>
  <si>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</si>
  <si>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</si>
  <si>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</si>
  <si>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</si>
  <si>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</si>
  <si>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</si>
  <si>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</si>
  <si>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</si>
  <si>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</si>
  <si>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</si>
  <si>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</si>
  <si>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</si>
  <si>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</si>
  <si>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</si>
  <si>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</si>
  <si>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</si>
  <si>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</si>
  <si>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</si>
  <si>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</si>
  <si>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</si>
  <si>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</si>
  <si>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</si>
  <si>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</si>
  <si>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</si>
  <si>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</si>
  <si>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</si>
  <si>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</si>
  <si>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</si>
  <si>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</si>
  <si>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</si>
  <si>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</si>
  <si>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</si>
  <si>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</si>
  <si>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</si>
  <si>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</si>
  <si>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</si>
  <si>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</si>
  <si>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</si>
  <si>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</si>
  <si>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</si>
  <si>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</si>
  <si>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</si>
  <si>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</si>
  <si>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</si>
  <si>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</si>
  <si>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</si>
  <si>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</si>
  <si>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</si>
  <si>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</si>
  <si>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</si>
  <si>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</si>
  <si>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</si>
  <si>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</si>
  <si>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</si>
  <si>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</si>
  <si>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</si>
  <si>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</si>
  <si>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</si>
  <si>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</si>
  <si>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</si>
  <si>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</si>
  <si>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</si>
  <si>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</si>
  <si>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</si>
  <si>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</si>
  <si>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</si>
  <si>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</si>
  <si>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</si>
  <si>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</si>
  <si>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</si>
  <si>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</si>
  <si>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</si>
  <si>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</si>
  <si>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</si>
  <si>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</si>
  <si>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</si>
  <si>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</si>
  <si>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</si>
  <si>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</si>
  <si>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</si>
  <si>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</si>
  <si>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</si>
  <si>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</si>
  <si>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</si>
  <si>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</si>
  <si>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</si>
  <si>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</si>
  <si>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</si>
  <si>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</si>
  <si>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</si>
  <si>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</si>
  <si>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</si>
  <si>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</si>
  <si>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</si>
  <si>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</si>
  <si>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</si>
  <si>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</si>
  <si>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</si>
  <si>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</si>
  <si>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</si>
  <si>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</si>
  <si>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</si>
  <si>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</si>
  <si>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</si>
  <si>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</si>
  <si>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</si>
  <si>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</si>
  <si>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</si>
  <si>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</si>
  <si>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</si>
  <si>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</si>
  <si>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</si>
  <si>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</si>
  <si>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</si>
  <si>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</si>
  <si>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</si>
  <si>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</si>
  <si>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</si>
  <si>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</si>
  <si>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</si>
  <si>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</si>
  <si>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</si>
  <si>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</si>
  <si>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</si>
  <si>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</si>
  <si>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</si>
  <si>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</si>
  <si>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</si>
  <si>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</si>
  <si>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</si>
  <si>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</si>
  <si>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</si>
  <si>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</si>
  <si>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</si>
  <si>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</si>
  <si>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</si>
  <si>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</si>
  <si>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</si>
  <si>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</si>
  <si>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</si>
  <si>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</si>
  <si>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</si>
  <si>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</si>
  <si>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</si>
  <si>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</si>
  <si>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</si>
  <si>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</si>
  <si>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</si>
  <si>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</si>
  <si>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</si>
  <si>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</si>
  <si>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</si>
  <si>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</si>
  <si>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</si>
  <si>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</si>
  <si>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</si>
  <si>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</si>
  <si>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</si>
  <si>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</si>
  <si>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</si>
  <si>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</si>
  <si>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</si>
  <si>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</si>
  <si>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</si>
  <si>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</si>
  <si>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</si>
  <si>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</si>
  <si>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</si>
  <si>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</si>
  <si>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</si>
  <si>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</si>
  <si>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</si>
  <si>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</si>
  <si>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</si>
  <si>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</si>
  <si>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</si>
  <si>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</si>
  <si>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</si>
  <si>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</si>
  <si>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</si>
  <si>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</si>
  <si>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</si>
  <si>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</si>
  <si>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</si>
  <si>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</si>
  <si>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</si>
  <si>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</si>
  <si>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</si>
  <si>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</si>
  <si>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</si>
  <si>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</si>
  <si>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</si>
  <si>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</si>
  <si>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</si>
  <si>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</si>
  <si>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</si>
  <si>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</si>
  <si>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</si>
  <si>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</si>
  <si>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</si>
  <si>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</si>
  <si>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</si>
  <si>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</si>
  <si>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</si>
  <si>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</si>
  <si>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</si>
  <si>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</si>
  <si>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</si>
  <si>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</si>
  <si>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</si>
  <si>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</si>
  <si>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</si>
  <si>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</si>
  <si>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</si>
  <si>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</si>
  <si>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</si>
  <si>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</si>
  <si>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</si>
  <si>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</si>
  <si>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</si>
  <si>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</si>
  <si>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</si>
  <si>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</si>
  <si>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</si>
  <si>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</si>
  <si>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</si>
  <si>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</si>
  <si>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</si>
  <si>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</si>
  <si>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</si>
  <si>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</si>
  <si>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</si>
  <si>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</si>
  <si>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</si>
  <si>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</si>
  <si>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</si>
  <si>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</si>
  <si>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</si>
  <si>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</si>
  <si>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</si>
  <si>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</si>
  <si>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</si>
  <si>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</si>
  <si>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</si>
  <si>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</si>
  <si>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</si>
  <si>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</si>
  <si>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</si>
  <si>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</si>
  <si>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</si>
  <si>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</si>
  <si>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</si>
  <si>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</si>
  <si>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</si>
  <si>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</si>
  <si>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</si>
  <si>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</si>
  <si>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</si>
  <si>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</si>
  <si>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</si>
  <si>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</si>
  <si>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</si>
  <si>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</si>
  <si>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</si>
  <si>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</si>
  <si>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</si>
  <si>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</si>
  <si>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</si>
  <si>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</si>
  <si>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</si>
  <si>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</si>
  <si>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</si>
  <si>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</si>
  <si>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</si>
  <si>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</si>
  <si>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</si>
  <si>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</si>
  <si>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</si>
  <si>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</si>
  <si>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</si>
  <si>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</si>
  <si>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</si>
  <si>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</si>
  <si>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</si>
  <si>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</si>
  <si>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</si>
  <si>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</si>
  <si>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</si>
  <si>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</si>
  <si>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</si>
  <si>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</si>
  <si>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</si>
  <si>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</si>
  <si>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</si>
  <si>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</si>
  <si>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</si>
  <si>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</si>
  <si>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</si>
  <si>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</si>
  <si>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</si>
  <si>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</si>
  <si>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</si>
  <si>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</si>
  <si>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</si>
  <si>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</si>
  <si>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</si>
  <si>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</si>
  <si>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</si>
  <si>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</si>
  <si>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</si>
  <si>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</si>
  <si>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</si>
  <si>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</si>
  <si>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</si>
  <si>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</si>
  <si>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</si>
  <si>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</si>
  <si>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</si>
  <si>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</si>
  <si>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</si>
  <si>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</si>
  <si>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</si>
  <si>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</si>
  <si>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</si>
  <si>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</si>
  <si>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</si>
  <si>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</si>
  <si>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</si>
  <si>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</si>
  <si>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</si>
  <si>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</si>
  <si>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</si>
  <si>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</si>
  <si>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</si>
  <si>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</si>
  <si>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</si>
  <si>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</si>
  <si>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</si>
  <si>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</si>
  <si>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</si>
  <si>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</si>
  <si>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</si>
  <si>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</si>
  <si>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</si>
  <si>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</si>
  <si>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</si>
  <si>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</si>
  <si>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</si>
  <si>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</si>
  <si>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</si>
  <si>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</si>
  <si>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</si>
  <si>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</si>
  <si>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</si>
  <si>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</si>
  <si>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</si>
  <si>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</si>
  <si>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</si>
  <si>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</si>
  <si>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</si>
  <si>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</si>
  <si>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</si>
  <si>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</si>
  <si>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</si>
  <si>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</si>
  <si>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</si>
  <si>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</si>
  <si>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</si>
  <si>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</si>
  <si>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</si>
  <si>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</si>
  <si>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</si>
  <si>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</si>
  <si>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</si>
  <si>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</si>
  <si>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</si>
  <si>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</si>
  <si>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</si>
  <si>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</si>
  <si>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</si>
  <si>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</si>
  <si>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</si>
  <si>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</si>
  <si>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</si>
  <si>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</si>
  <si>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</si>
  <si>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</si>
  <si>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</si>
  <si>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</si>
  <si>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</si>
  <si>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</si>
  <si>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</si>
  <si>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</si>
  <si>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</si>
  <si>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</si>
  <si>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</si>
  <si>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</si>
  <si>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</si>
  <si>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</si>
  <si>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</si>
  <si>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</si>
  <si>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</si>
  <si>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</si>
  <si>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</si>
  <si>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</si>
  <si>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</si>
  <si>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</si>
  <si>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</si>
  <si>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</si>
  <si>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</si>
  <si>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</si>
  <si>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</si>
  <si>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</si>
  <si>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</si>
  <si>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</si>
  <si>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</si>
  <si>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</si>
  <si>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</si>
  <si>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</si>
  <si>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</si>
  <si>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</si>
  <si>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</si>
  <si>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</si>
  <si>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</si>
  <si>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</si>
  <si>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</si>
  <si>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</si>
  <si>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</si>
  <si>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</si>
  <si>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</si>
  <si>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</si>
  <si>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</si>
  <si>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</si>
  <si>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</si>
  <si>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</si>
  <si>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</si>
  <si>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</si>
  <si>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</si>
  <si>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</si>
  <si>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</si>
  <si>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</si>
  <si>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</si>
  <si>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</si>
  <si>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</si>
  <si>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</si>
  <si>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</si>
  <si>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</si>
  <si>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</si>
  <si>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</si>
  <si>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</si>
  <si>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</si>
  <si>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</si>
  <si>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</si>
  <si>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</si>
  <si>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</si>
  <si>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</si>
  <si>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</si>
  <si>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</si>
  <si>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</si>
  <si>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</si>
  <si>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</si>
  <si>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</si>
  <si>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</si>
  <si>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</si>
  <si>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</si>
  <si>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</si>
  <si>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</si>
  <si>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</si>
  <si>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</si>
  <si>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</si>
  <si>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</si>
  <si>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</si>
  <si>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</si>
  <si>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</si>
  <si>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</si>
  <si>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</si>
  <si>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</si>
  <si>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</si>
  <si>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</si>
  <si>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</si>
  <si>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</si>
  <si>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</si>
  <si>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</si>
  <si>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</si>
  <si>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</si>
  <si>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</si>
  <si>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</si>
  <si>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</si>
  <si>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</si>
  <si>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</si>
  <si>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</si>
  <si>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</si>
  <si>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</si>
  <si>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</si>
  <si>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</si>
  <si>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</si>
  <si>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</si>
  <si>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</si>
  <si>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</si>
  <si>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</si>
  <si>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</si>
  <si>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</si>
  <si>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</si>
  <si>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</si>
  <si>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</si>
  <si>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</si>
  <si>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</si>
  <si>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</si>
  <si>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</si>
  <si>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</si>
  <si>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</si>
  <si>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</si>
  <si>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</si>
  <si>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</si>
  <si>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</si>
  <si>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</si>
  <si>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</si>
  <si>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</si>
  <si>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</si>
  <si>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</si>
  <si>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</si>
  <si>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</si>
  <si>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</si>
  <si>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</si>
  <si>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</si>
  <si>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</si>
  <si>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</si>
  <si>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</si>
  <si>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</si>
  <si>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</si>
  <si>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</si>
  <si>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</si>
  <si>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</si>
  <si>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</si>
  <si>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</si>
  <si>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</si>
  <si>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</si>
  <si>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</si>
  <si>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</si>
  <si>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</si>
  <si>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</si>
  <si>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</si>
  <si>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</si>
  <si>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</si>
  <si>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</si>
  <si>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</si>
  <si>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</si>
  <si>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</si>
  <si>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</si>
  <si>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</si>
  <si>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</si>
  <si>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</si>
  <si>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</si>
  <si>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</si>
  <si>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</si>
  <si>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</si>
  <si>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</si>
  <si>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</si>
  <si>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</si>
  <si>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</si>
  <si>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</si>
  <si>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</si>
  <si>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</si>
  <si>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</si>
  <si>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</si>
  <si>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</si>
  <si>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</si>
  <si>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</si>
  <si>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</si>
  <si>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</si>
  <si>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</si>
  <si>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</si>
  <si>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</si>
  <si>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</si>
  <si>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</si>
  <si>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</si>
  <si>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</si>
  <si>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</si>
  <si>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</si>
  <si>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</si>
  <si>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</si>
  <si>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</si>
  <si>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</si>
  <si>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</si>
  <si>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</si>
  <si>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</si>
  <si>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</si>
  <si>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</si>
  <si>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</si>
  <si>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</si>
  <si>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</si>
  <si>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</si>
  <si>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</si>
  <si>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</si>
  <si>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</si>
  <si>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</si>
  <si>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</si>
  <si>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</si>
  <si>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</si>
  <si>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</si>
  <si>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</si>
  <si>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</si>
  <si>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</si>
  <si>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</si>
  <si>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</si>
  <si>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</si>
  <si>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</si>
  <si>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</si>
  <si>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</si>
  <si>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</si>
  <si>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</si>
  <si>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</si>
  <si>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</si>
  <si>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</si>
  <si>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</si>
  <si>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</si>
  <si>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</si>
  <si>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</si>
  <si>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</si>
  <si>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</si>
  <si>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</si>
  <si>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</si>
  <si>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</si>
  <si>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</si>
  <si>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</si>
  <si>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</si>
  <si>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</si>
  <si>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</si>
  <si>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</si>
  <si>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</si>
  <si>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</si>
  <si>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</si>
  <si>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</si>
  <si>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</si>
  <si>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</si>
  <si>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</si>
  <si>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</si>
  <si>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</si>
  <si>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</si>
  <si>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</si>
  <si>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</si>
  <si>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</si>
  <si>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</si>
  <si>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</si>
  <si>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</si>
  <si>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</si>
  <si>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</si>
  <si>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</si>
  <si>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</si>
  <si>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</si>
  <si>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</si>
  <si>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</si>
  <si>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</si>
  <si>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</si>
  <si>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</si>
  <si>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</si>
  <si>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</si>
  <si>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</si>
  <si>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</si>
  <si>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</si>
  <si>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</si>
  <si>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</si>
  <si>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</si>
  <si>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</si>
  <si>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</si>
  <si>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</si>
  <si>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</si>
  <si>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</si>
  <si>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</si>
  <si>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</si>
  <si>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</si>
  <si>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</si>
  <si>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</si>
  <si>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</si>
  <si>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</si>
  <si>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</si>
  <si>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</si>
  <si>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</si>
  <si>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</si>
  <si>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</si>
  <si>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</si>
  <si>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</si>
  <si>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</si>
  <si>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</si>
  <si>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</si>
  <si>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</si>
  <si>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</si>
  <si>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</si>
  <si>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</si>
  <si>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</si>
  <si>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</si>
  <si>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</si>
  <si>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</si>
  <si>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</si>
  <si>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</si>
  <si>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</si>
  <si>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</si>
  <si>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</si>
  <si>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</si>
  <si>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</si>
  <si>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</si>
  <si>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</si>
  <si>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</si>
  <si>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</si>
  <si>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</si>
  <si>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</si>
  <si>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</si>
  <si>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</si>
  <si>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</si>
  <si>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</si>
  <si>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</si>
  <si>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</si>
  <si>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</si>
  <si>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</si>
  <si>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</si>
  <si>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</si>
  <si>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</si>
  <si>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</si>
  <si>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</si>
  <si>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</si>
  <si>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</si>
  <si>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</si>
  <si>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</si>
  <si>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</si>
  <si>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</si>
  <si>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</si>
  <si>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</si>
  <si>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</si>
  <si>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</si>
  <si>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</si>
  <si>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</si>
  <si>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</si>
  <si>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</si>
  <si>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</si>
  <si>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</si>
  <si>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</si>
  <si>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</si>
  <si>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</si>
  <si>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</si>
  <si>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</si>
  <si>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</si>
  <si>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</si>
  <si>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</si>
  <si>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</si>
  <si>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</si>
  <si>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</si>
  <si>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</si>
  <si>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</si>
  <si>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</si>
  <si>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</si>
  <si>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</si>
  <si>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</si>
  <si>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</si>
  <si>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</si>
  <si>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</si>
  <si>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</si>
  <si>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</si>
  <si>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</si>
  <si>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</si>
  <si>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</si>
  <si>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</si>
  <si>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</si>
  <si>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</si>
  <si>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</si>
  <si>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</si>
  <si>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</si>
  <si>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</si>
  <si>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</si>
  <si>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</si>
  <si>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</si>
  <si>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</si>
  <si>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</si>
  <si>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</si>
  <si>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</si>
  <si>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</si>
  <si>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</si>
  <si>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</si>
  <si>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</si>
  <si>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</si>
  <si>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</si>
  <si>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</si>
  <si>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</si>
  <si>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</si>
  <si>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</si>
  <si>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</si>
  <si>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</si>
  <si>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</si>
  <si>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</si>
  <si>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</si>
  <si>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</si>
  <si>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</si>
  <si>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</si>
  <si>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</si>
  <si>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</si>
  <si>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</si>
  <si>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</si>
  <si>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</si>
  <si>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</si>
  <si>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</si>
  <si>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</si>
  <si>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</si>
  <si>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</si>
  <si>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</si>
  <si>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</si>
  <si>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</si>
  <si>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</si>
  <si>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</si>
  <si>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</si>
  <si>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</si>
  <si>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</si>
  <si>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</si>
  <si>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</si>
  <si>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</si>
  <si>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</si>
  <si>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</si>
  <si>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</si>
  <si>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</si>
  <si>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</si>
  <si>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</si>
  <si>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</si>
  <si>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</si>
  <si>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</si>
  <si>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</si>
  <si>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</si>
  <si>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</si>
  <si>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</si>
  <si>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</si>
  <si>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</si>
  <si>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</si>
  <si>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</si>
  <si>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</si>
  <si>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</si>
  <si>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</si>
  <si>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</si>
  <si>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</si>
  <si>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</si>
  <si>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</si>
  <si>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</si>
  <si>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</si>
  <si>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</si>
  <si>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</si>
  <si>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</si>
  <si>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</si>
  <si>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</si>
  <si>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</si>
  <si>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</si>
  <si>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</si>
  <si>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</si>
  <si>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</si>
  <si>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</si>
  <si>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</si>
  <si>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</si>
  <si>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</si>
  <si>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</si>
  <si>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</si>
  <si>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</si>
  <si>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</si>
  <si>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</si>
  <si>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</si>
  <si>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</si>
  <si>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</si>
  <si>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</si>
  <si>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</si>
  <si>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</si>
  <si>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</si>
  <si>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</si>
  <si>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</si>
  <si>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</si>
  <si>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</si>
  <si>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</si>
  <si>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</si>
  <si>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</si>
  <si>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</si>
  <si>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</si>
  <si>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</si>
  <si>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</si>
  <si>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</si>
  <si>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</si>
  <si>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</si>
  <si>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</si>
  <si>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</si>
  <si>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</si>
  <si>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</si>
  <si>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</si>
  <si>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</si>
  <si>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</si>
  <si>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</si>
  <si>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</si>
  <si>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</si>
  <si>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</si>
  <si>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</si>
  <si>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</si>
  <si>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</si>
  <si>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</si>
  <si>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</si>
  <si>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</si>
  <si>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</si>
  <si>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</si>
  <si>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</si>
  <si>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</si>
  <si>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</si>
  <si>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</si>
  <si>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</si>
  <si>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</si>
  <si>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</si>
  <si>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</si>
  <si>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</si>
  <si>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</si>
  <si>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</si>
  <si>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</si>
  <si>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</si>
  <si>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</si>
  <si>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</si>
  <si>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</si>
  <si>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</si>
  <si>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</si>
  <si>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</si>
  <si>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</si>
  <si>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</si>
  <si>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</si>
  <si>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</si>
  <si>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</si>
  <si>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</si>
  <si>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</si>
  <si>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</si>
  <si>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</si>
  <si>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</si>
  <si>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</si>
  <si>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</si>
  <si>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</si>
  <si>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</si>
  <si>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</si>
  <si>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</si>
  <si>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</si>
  <si>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</si>
  <si>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</si>
  <si>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</si>
  <si>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</si>
  <si>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</si>
  <si>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</si>
  <si>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</si>
  <si>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</si>
  <si>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</si>
  <si>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</si>
  <si>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</si>
  <si>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</si>
  <si>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</si>
  <si>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</si>
  <si>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</si>
  <si>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</si>
  <si>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</si>
  <si>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</si>
  <si>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</si>
  <si>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</si>
  <si>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</si>
  <si>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</si>
  <si>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</si>
  <si>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</si>
  <si>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</si>
  <si>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</si>
  <si>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</si>
  <si>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</si>
  <si>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</si>
  <si>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</si>
  <si>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</si>
  <si>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</si>
  <si>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</si>
  <si>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</si>
  <si>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</si>
  <si>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</si>
  <si>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</si>
  <si>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</si>
  <si>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</si>
  <si>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</si>
  <si>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</si>
  <si>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</si>
  <si>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</si>
  <si>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</si>
  <si>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</si>
  <si>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</si>
  <si>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</si>
  <si>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</si>
  <si>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</si>
  <si>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</si>
  <si>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</si>
  <si>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</si>
  <si>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</si>
  <si>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</si>
  <si>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</si>
  <si>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</si>
  <si>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</si>
  <si>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</si>
  <si>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</si>
  <si>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</si>
  <si>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</si>
  <si>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</si>
  <si>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</si>
  <si>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</si>
  <si>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</si>
  <si>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</si>
  <si>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</si>
  <si>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</si>
  <si>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</si>
  <si>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</si>
  <si>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</si>
  <si>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</si>
  <si>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</si>
  <si>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</si>
  <si>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</si>
  <si>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</si>
  <si>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</si>
  <si>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</si>
  <si>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</si>
  <si>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</si>
  <si>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</si>
  <si>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</si>
  <si>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</si>
  <si>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</si>
  <si>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</si>
  <si>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</si>
  <si>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</si>
  <si>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</si>
  <si>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</si>
  <si>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</si>
  <si>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</si>
  <si>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</si>
  <si>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</si>
  <si>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</si>
  <si>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</si>
  <si>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</si>
  <si>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</si>
  <si>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</si>
  <si>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</si>
  <si>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</si>
  <si>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</si>
  <si>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</si>
  <si>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</si>
  <si>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</si>
  <si>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</si>
  <si>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</si>
  <si>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</si>
  <si>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</si>
  <si>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</si>
  <si>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</si>
  <si>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</si>
  <si>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</si>
  <si>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</si>
  <si>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</si>
  <si>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</si>
  <si>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</si>
  <si>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</si>
  <si>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</si>
  <si>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</si>
  <si>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</si>
  <si>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</si>
  <si>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</si>
  <si>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</si>
  <si>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</si>
  <si>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</si>
  <si>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</si>
  <si>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</si>
  <si>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</si>
  <si>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</si>
  <si>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</si>
  <si>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</si>
  <si>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</si>
  <si>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</si>
  <si>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</si>
  <si>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</si>
  <si>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</si>
  <si>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</si>
  <si>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</si>
  <si>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</si>
  <si>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</si>
  <si>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</si>
  <si>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</si>
  <si>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</si>
  <si>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</si>
  <si>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</si>
  <si>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</si>
  <si>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</si>
  <si>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</si>
  <si>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</si>
  <si>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</si>
  <si>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</si>
  <si>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</si>
  <si>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</si>
  <si>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</si>
  <si>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</si>
  <si>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</si>
  <si>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</si>
  <si>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</si>
  <si>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</si>
  <si>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</si>
  <si>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</si>
  <si>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</si>
  <si>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</si>
  <si>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</si>
  <si>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</si>
  <si>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</si>
  <si>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</si>
  <si>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</si>
  <si>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</si>
  <si>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</si>
  <si>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</si>
  <si>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</si>
  <si>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</si>
  <si>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</si>
  <si>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</si>
  <si>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</si>
  <si>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</si>
  <si>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</si>
  <si>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</si>
  <si>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</si>
  <si>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</si>
  <si>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</si>
  <si>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</si>
  <si>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</si>
  <si>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</si>
  <si>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</si>
  <si>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</si>
  <si>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</si>
  <si>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</si>
  <si>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</si>
  <si>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</si>
  <si>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</si>
  <si>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</si>
  <si>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</si>
  <si>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</si>
  <si>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</si>
  <si>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</si>
  <si>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</si>
  <si>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</si>
  <si>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</si>
  <si>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</si>
  <si>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</si>
  <si>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</si>
  <si>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</si>
  <si>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</si>
  <si>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</si>
  <si>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</si>
  <si>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</si>
  <si>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</si>
  <si>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</si>
  <si>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</si>
  <si>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</si>
  <si>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</si>
  <si>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</si>
  <si>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</si>
  <si>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</si>
  <si>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</si>
  <si>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</si>
  <si>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</si>
  <si>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</si>
  <si>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</si>
  <si>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</si>
  <si>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</si>
  <si>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</si>
  <si>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</si>
  <si>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</si>
  <si>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</si>
  <si>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</si>
  <si>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</si>
  <si>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</si>
  <si>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</si>
  <si>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</si>
  <si>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</si>
  <si>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</si>
  <si>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</si>
  <si>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</si>
  <si>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</si>
  <si>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</si>
  <si>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</si>
  <si>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</si>
  <si>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</si>
  <si>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</si>
  <si>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</si>
  <si>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</si>
  <si>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</si>
  <si>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</si>
  <si>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</si>
  <si>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</si>
  <si>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</si>
  <si>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</si>
  <si>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</si>
  <si>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</si>
  <si>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</si>
  <si>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</si>
  <si>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</si>
  <si>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</si>
  <si>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</si>
  <si>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</si>
  <si>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</si>
  <si>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</si>
  <si>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</si>
  <si>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</si>
  <si>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</si>
  <si>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</si>
  <si>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</si>
  <si>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</si>
  <si>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</si>
  <si>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</si>
  <si>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</si>
  <si>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</si>
  <si>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</si>
  <si>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</si>
  <si>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</si>
  <si>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</si>
  <si>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</si>
  <si>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</si>
  <si>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</si>
  <si>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</si>
  <si>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</si>
  <si>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</si>
  <si>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</si>
  <si>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</si>
  <si>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</si>
  <si>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</si>
  <si>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</si>
  <si>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</si>
  <si>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</si>
  <si>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</si>
  <si>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</si>
  <si>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</si>
  <si>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</si>
  <si>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</si>
  <si>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</si>
  <si>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</si>
  <si>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</si>
  <si>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</si>
  <si>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</si>
  <si>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</si>
  <si>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</si>
  <si>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</si>
  <si>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</si>
  <si>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</si>
  <si>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</si>
  <si>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</si>
  <si>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</si>
  <si>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</si>
  <si>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</si>
  <si>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</si>
  <si>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</si>
  <si>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</si>
  <si>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</si>
  <si>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</si>
  <si>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</si>
  <si>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</si>
  <si>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</si>
  <si>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</si>
  <si>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</si>
  <si>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</si>
  <si>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</si>
  <si>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</si>
  <si>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</si>
  <si>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</si>
  <si>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</si>
  <si>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</si>
  <si>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</si>
  <si>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</si>
  <si>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</si>
  <si>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</si>
  <si>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</si>
  <si>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</si>
  <si>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</si>
  <si>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</si>
  <si>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</si>
  <si>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</si>
  <si>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</si>
  <si>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</si>
  <si>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</si>
  <si>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</si>
  <si>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</si>
  <si>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</si>
  <si>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</si>
  <si>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</si>
  <si>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</si>
  <si>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</si>
  <si>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</si>
  <si>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</si>
  <si>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</si>
  <si>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</si>
  <si>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</si>
  <si>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</si>
  <si>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</si>
  <si>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</si>
  <si>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</si>
  <si>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</si>
  <si>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</si>
  <si>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</si>
  <si>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</si>
  <si>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</si>
  <si>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</si>
  <si>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</si>
  <si>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</si>
  <si>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</si>
  <si>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</si>
  <si>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</si>
  <si>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</si>
  <si>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</si>
  <si>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</si>
  <si>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</si>
  <si>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</si>
  <si>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</si>
  <si>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</si>
  <si>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</si>
  <si>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</si>
  <si>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</si>
  <si>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</si>
  <si>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</si>
  <si>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</si>
  <si>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</si>
  <si>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</si>
  <si>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</si>
  <si>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</si>
  <si>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</si>
  <si>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</si>
  <si>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</si>
  <si>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</si>
  <si>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</si>
  <si>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</si>
  <si>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</si>
  <si>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</si>
  <si>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</si>
  <si>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</si>
  <si>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</si>
  <si>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</si>
  <si>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</si>
  <si>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</si>
  <si>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</si>
  <si>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</si>
  <si>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</si>
  <si>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</si>
  <si>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</si>
  <si>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</si>
  <si>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</si>
  <si>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</si>
  <si>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</si>
  <si>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</si>
  <si>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</si>
  <si>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</si>
  <si>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</si>
  <si>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</si>
  <si>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</si>
  <si>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</si>
  <si>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</si>
  <si>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</si>
  <si>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</si>
  <si>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</si>
  <si>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</si>
  <si>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</si>
  <si>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</si>
  <si>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</si>
  <si>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</si>
  <si>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</si>
  <si>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</si>
  <si>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</si>
  <si>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</si>
  <si>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</si>
  <si>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</si>
  <si>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</si>
  <si>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</si>
  <si>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</si>
  <si>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</si>
  <si>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</si>
  <si>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</si>
  <si>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</si>
  <si>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</si>
  <si>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</si>
  <si>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</si>
  <si>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</si>
  <si>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</si>
  <si>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</si>
  <si>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</si>
  <si>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</si>
  <si>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</si>
  <si>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</si>
  <si>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</si>
  <si>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</si>
  <si>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</si>
  <si>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</si>
  <si>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</si>
  <si>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</si>
  <si>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</si>
  <si>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</si>
  <si>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</si>
  <si>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</si>
  <si>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</si>
  <si>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</si>
  <si>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</si>
  <si>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</si>
  <si>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</si>
  <si>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</si>
  <si>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</si>
  <si>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</si>
  <si>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</si>
  <si>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</si>
  <si>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</si>
  <si>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</si>
  <si>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</si>
  <si>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</si>
  <si>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</si>
  <si>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</si>
  <si>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</si>
  <si>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</si>
  <si>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</si>
  <si>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</si>
  <si>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</si>
  <si>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</si>
  <si>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</si>
  <si>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</si>
  <si>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</si>
  <si>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</si>
  <si>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</si>
  <si>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</si>
  <si>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</si>
  <si>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</si>
  <si>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</si>
  <si>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</si>
  <si>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</si>
  <si>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</si>
  <si>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</si>
  <si>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</si>
  <si>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</si>
  <si>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</si>
  <si>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</si>
  <si>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</si>
  <si>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</si>
  <si>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</si>
  <si>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</si>
  <si>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</si>
  <si>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</si>
  <si>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</si>
  <si>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</si>
  <si>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</si>
  <si>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</si>
  <si>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</si>
  <si>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</si>
  <si>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</si>
  <si>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</si>
  <si>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</si>
  <si>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</si>
  <si>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</si>
  <si>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</si>
  <si>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</si>
  <si>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</si>
  <si>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</si>
  <si>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</si>
  <si>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</si>
  <si>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</si>
  <si>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</si>
  <si>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</si>
  <si>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</si>
  <si>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</si>
  <si>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</si>
  <si>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</si>
  <si>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</si>
  <si>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</si>
  <si>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</si>
  <si>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</si>
  <si>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</si>
  <si>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</si>
  <si>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</si>
  <si>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</si>
  <si>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</si>
  <si>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</si>
  <si>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</si>
  <si>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</si>
  <si>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</si>
  <si>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</si>
  <si>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</si>
  <si>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</si>
  <si>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</si>
  <si>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</si>
  <si>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</si>
  <si>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</si>
  <si>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</si>
  <si>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</si>
  <si>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</si>
  <si>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</si>
  <si>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</si>
  <si>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</si>
  <si>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</si>
  <si>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</si>
  <si>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</si>
  <si>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</si>
  <si>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</si>
  <si>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</si>
  <si>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</si>
  <si>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</si>
  <si>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</si>
  <si>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</si>
  <si>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</si>
  <si>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</si>
  <si>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</si>
  <si>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</si>
  <si>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</si>
  <si>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</si>
  <si>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</si>
  <si>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</si>
  <si>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</si>
  <si>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</si>
  <si>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</si>
  <si>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</si>
  <si>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</si>
  <si>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</si>
  <si>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</si>
  <si>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</si>
  <si>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</si>
  <si>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</si>
  <si>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</si>
  <si>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</si>
  <si>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</si>
  <si>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</si>
  <si>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</si>
  <si>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</si>
  <si>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</si>
  <si>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</si>
  <si>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</si>
  <si>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</si>
  <si>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</si>
  <si>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</si>
  <si>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</si>
  <si>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</si>
  <si>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</si>
  <si>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</si>
  <si>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</si>
  <si>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</si>
  <si>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</si>
  <si>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</si>
  <si>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</si>
  <si>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</si>
  <si>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</si>
  <si>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</si>
  <si>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</si>
  <si>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</si>
  <si>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</si>
  <si>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</si>
  <si>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</si>
  <si>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</si>
  <si>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</si>
  <si>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</si>
  <si>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</si>
  <si>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</si>
  <si>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</si>
  <si>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</si>
  <si>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</si>
  <si>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</si>
  <si>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</si>
  <si>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</si>
  <si>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</si>
  <si>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</si>
  <si>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</si>
  <si>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</si>
  <si>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</si>
  <si>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</si>
  <si>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</si>
  <si>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</si>
  <si>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</si>
  <si>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</si>
  <si>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</si>
  <si>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</si>
  <si>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</si>
  <si>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</si>
  <si>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</si>
  <si>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</si>
  <si>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</si>
  <si>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</si>
  <si>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</si>
  <si>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</si>
  <si>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</si>
  <si>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</si>
  <si>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</si>
  <si>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</si>
  <si>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</si>
  <si>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</si>
  <si>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</si>
  <si>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</si>
  <si>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</si>
  <si>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</si>
  <si>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</si>
  <si>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</si>
  <si>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</si>
  <si>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</si>
  <si>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</si>
  <si>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</si>
  <si>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</si>
  <si>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</si>
  <si>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</si>
  <si>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</si>
  <si>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</si>
  <si>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</si>
  <si>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</si>
  <si>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</si>
  <si>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</si>
  <si>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</si>
  <si>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</si>
  <si>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</si>
  <si>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</si>
  <si>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</si>
  <si>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</si>
  <si>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</si>
  <si>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</si>
  <si>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</si>
  <si>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</si>
  <si>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</si>
  <si>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</si>
  <si>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</si>
  <si>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</si>
  <si>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</si>
  <si>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</si>
  <si>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</si>
  <si>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</si>
  <si>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</si>
  <si>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</si>
  <si>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</si>
  <si>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</si>
  <si>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</si>
  <si>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</si>
  <si>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</si>
  <si>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</si>
  <si>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</si>
  <si>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</si>
  <si>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</si>
  <si>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</si>
  <si>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</si>
  <si>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</si>
  <si>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</si>
  <si>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</si>
  <si>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</si>
  <si>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</si>
  <si>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</si>
  <si>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</si>
  <si>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</si>
  <si>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</si>
  <si>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</si>
  <si>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</si>
  <si>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</si>
  <si>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</si>
  <si>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</si>
  <si>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</si>
  <si>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</si>
  <si>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</si>
  <si>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</si>
  <si>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</si>
  <si>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</si>
  <si>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</si>
  <si>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</si>
  <si>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</si>
  <si>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</si>
  <si>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</si>
  <si>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</si>
  <si>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</si>
  <si>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</si>
  <si>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</si>
  <si>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</si>
  <si>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</si>
  <si>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</si>
  <si>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</si>
  <si>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</si>
  <si>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</si>
  <si>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</si>
  <si>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</si>
  <si>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</si>
  <si>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</si>
  <si>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</si>
  <si>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</si>
  <si>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</si>
  <si>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</si>
  <si>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</si>
  <si>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</si>
  <si>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</si>
  <si>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</si>
  <si>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</si>
  <si>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</si>
  <si>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</si>
  <si>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</si>
  <si>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</si>
  <si>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</si>
  <si>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</si>
  <si>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</si>
  <si>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</si>
  <si>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</si>
  <si>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</si>
  <si>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</si>
  <si>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</si>
  <si>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</si>
  <si>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</si>
  <si>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</si>
  <si>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</si>
  <si>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</si>
  <si>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</si>
  <si>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</si>
  <si>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</si>
  <si>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</si>
  <si>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</si>
  <si>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</si>
  <si>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</si>
  <si>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</si>
  <si>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</si>
  <si>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</si>
  <si>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</si>
  <si>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</si>
  <si>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</si>
  <si>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</si>
  <si>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</si>
  <si>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</si>
  <si>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</si>
  <si>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</si>
  <si>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</si>
  <si>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</si>
  <si>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</si>
  <si>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</si>
  <si>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</si>
  <si>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</si>
  <si>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</si>
  <si>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</si>
  <si>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</si>
  <si>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</si>
  <si>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</si>
  <si>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</si>
  <si>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</si>
  <si>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</si>
  <si>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</si>
  <si>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</si>
  <si>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</si>
  <si>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</si>
  <si>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</si>
  <si>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</si>
  <si>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</si>
  <si>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</si>
  <si>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</si>
  <si>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</si>
  <si>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</si>
  <si>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</si>
  <si>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</si>
  <si>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</si>
  <si>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</si>
  <si>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</si>
  <si>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</si>
  <si>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</si>
  <si>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</si>
  <si>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</si>
  <si>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</si>
  <si>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</si>
  <si>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</si>
  <si>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</si>
  <si>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</si>
  <si>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</si>
  <si>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</si>
  <si>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</si>
  <si>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</si>
  <si>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</si>
  <si>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</si>
  <si>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</si>
  <si>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</si>
  <si>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</si>
  <si>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</si>
  <si>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</si>
  <si>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</si>
  <si>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</si>
  <si>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</si>
  <si>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</si>
  <si>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</si>
  <si>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</si>
  <si>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</si>
  <si>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</si>
  <si>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</si>
  <si>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</si>
  <si>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</si>
  <si>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</si>
  <si>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</si>
  <si>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</si>
  <si>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</si>
  <si>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</si>
  <si>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</si>
  <si>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</si>
  <si>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</si>
  <si>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</si>
  <si>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</si>
  <si>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</si>
  <si>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</si>
  <si>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</si>
  <si>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</si>
  <si>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</si>
  <si>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</si>
  <si>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</si>
  <si>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</si>
  <si>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</si>
  <si>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</si>
  <si>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</si>
  <si>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</si>
  <si>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</si>
  <si>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</si>
  <si>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</si>
  <si>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</si>
  <si>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</si>
  <si>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</si>
  <si>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</si>
  <si>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</si>
  <si>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</si>
  <si>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</si>
  <si>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</si>
  <si>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</si>
  <si>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</si>
  <si>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</si>
  <si>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</si>
  <si>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</si>
  <si>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</si>
  <si>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</si>
  <si>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</si>
  <si>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</si>
  <si>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</si>
  <si>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</si>
  <si>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</si>
  <si>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</si>
  <si>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</si>
  <si>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</si>
  <si>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</si>
  <si>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</si>
  <si>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</si>
  <si>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</si>
  <si>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</si>
  <si>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</si>
  <si>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</si>
  <si>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</si>
  <si>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</si>
  <si>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</si>
  <si>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</si>
  <si>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</si>
  <si>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</si>
  <si>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</si>
  <si>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</si>
  <si>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</si>
  <si>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</si>
  <si>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</si>
  <si>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</si>
  <si>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</si>
  <si>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</si>
  <si>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</si>
  <si>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</si>
  <si>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</si>
  <si>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</si>
  <si>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</si>
  <si>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</si>
  <si>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</si>
  <si>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</si>
  <si>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</si>
  <si>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</si>
  <si>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</si>
  <si>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</si>
  <si>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</si>
  <si>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</si>
  <si>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</si>
  <si>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</si>
  <si>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</si>
  <si>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</si>
  <si>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</si>
  <si>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</si>
  <si>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</si>
  <si>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</si>
  <si>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</si>
  <si>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</si>
  <si>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</si>
  <si>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</si>
  <si>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</si>
  <si>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</si>
  <si>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</si>
  <si>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</si>
  <si>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</si>
  <si>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</si>
  <si>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</si>
  <si>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</si>
  <si>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</si>
  <si>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</si>
  <si>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</si>
  <si>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</si>
  <si>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</si>
  <si>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</si>
  <si>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</si>
  <si>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</si>
  <si>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</si>
  <si>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</si>
  <si>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</si>
  <si>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</si>
  <si>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</si>
  <si>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</si>
  <si>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</si>
  <si>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</si>
  <si>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</si>
  <si>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</si>
  <si>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</si>
  <si>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</si>
  <si>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</si>
  <si>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</si>
  <si>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</si>
  <si>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</si>
  <si>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</si>
  <si>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</si>
  <si>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</si>
  <si>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</si>
  <si>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</si>
  <si>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</si>
  <si>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</si>
  <si>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</si>
  <si>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</si>
  <si>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</si>
  <si>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</si>
  <si>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</si>
  <si>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</si>
  <si>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</si>
  <si>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</si>
  <si>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</si>
  <si>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</si>
  <si>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</si>
  <si>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</si>
  <si>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</si>
  <si>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</si>
  <si>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</si>
  <si>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</si>
  <si>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</si>
  <si>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</si>
  <si>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</si>
  <si>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</si>
  <si>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</si>
  <si>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</si>
  <si>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</si>
  <si>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</si>
  <si>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</si>
  <si>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</si>
  <si>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</si>
  <si>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</si>
  <si>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</si>
  <si>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</si>
  <si>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</si>
  <si>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</si>
  <si>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</si>
  <si>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</si>
  <si>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</si>
  <si>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</si>
  <si>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</si>
  <si>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</si>
  <si>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</si>
  <si>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</si>
  <si>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</si>
  <si>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</si>
  <si>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</si>
  <si>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</si>
  <si>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</si>
  <si>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</si>
  <si>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</si>
  <si>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</si>
  <si>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</si>
  <si>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</si>
  <si>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</si>
  <si>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</si>
  <si>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</si>
  <si>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</si>
  <si>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</si>
  <si>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</si>
  <si>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</si>
  <si>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</si>
  <si>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</si>
  <si>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</si>
  <si>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</si>
  <si>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</si>
  <si>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</si>
  <si>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</si>
  <si>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</si>
  <si>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</si>
  <si>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</si>
  <si>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</si>
  <si>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</si>
  <si>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</si>
  <si>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</si>
  <si>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</si>
  <si>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</si>
  <si>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</si>
  <si>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</si>
  <si>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</si>
  <si>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</si>
  <si>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</si>
  <si>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</si>
  <si>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</si>
  <si>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</si>
  <si>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</si>
  <si>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</si>
  <si>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</si>
  <si>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</si>
  <si>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</si>
  <si>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</si>
  <si>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</si>
  <si>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</si>
  <si>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</si>
  <si>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</si>
  <si>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</si>
  <si>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</si>
  <si>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</si>
  <si>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</si>
  <si>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</si>
  <si>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</si>
  <si>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</si>
  <si>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</si>
  <si>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</si>
  <si>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</si>
  <si>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</si>
  <si>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</si>
  <si>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</si>
  <si>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</si>
  <si>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</si>
  <si>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</si>
  <si>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</si>
  <si>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</si>
  <si>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</si>
  <si>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</si>
  <si>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</si>
  <si>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</si>
  <si>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</si>
  <si>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</si>
  <si>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</si>
  <si>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</si>
  <si>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</si>
  <si>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</si>
  <si>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</si>
  <si>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</si>
  <si>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</si>
  <si>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</si>
  <si>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</si>
  <si>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</si>
  <si>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</si>
  <si>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</si>
  <si>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</si>
  <si>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</si>
  <si>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</si>
  <si>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</si>
  <si>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</si>
  <si>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</si>
  <si>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</si>
  <si>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</si>
  <si>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</si>
  <si>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</si>
  <si>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</si>
  <si>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</si>
  <si>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</si>
  <si>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</si>
  <si>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</si>
  <si>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</si>
  <si>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</si>
  <si>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</si>
  <si>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</si>
  <si>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</si>
  <si>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</si>
  <si>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</si>
  <si>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</si>
  <si>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</si>
  <si>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</si>
  <si>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</si>
  <si>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</si>
  <si>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</si>
  <si>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</si>
  <si>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</si>
  <si>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</si>
  <si>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</si>
  <si>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</si>
  <si>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</si>
  <si>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</si>
  <si>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</si>
  <si>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</si>
  <si>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</si>
  <si>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</si>
  <si>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</si>
  <si>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</si>
  <si>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</si>
  <si>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</si>
  <si>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</si>
  <si>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</si>
  <si>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</si>
  <si>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</si>
  <si>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</si>
  <si>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</si>
  <si>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</si>
  <si>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</si>
  <si>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</si>
  <si>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</si>
  <si>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</si>
  <si>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</si>
  <si>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</si>
  <si>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</si>
  <si>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</si>
  <si>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</si>
  <si>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</si>
  <si>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</si>
  <si>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</si>
  <si>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</si>
  <si>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</si>
  <si>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</si>
  <si>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</si>
  <si>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</si>
  <si>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</si>
  <si>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</si>
  <si>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</si>
  <si>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</si>
  <si>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</si>
  <si>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</si>
  <si>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</si>
  <si>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</si>
  <si>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</si>
  <si>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</si>
  <si>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</si>
  <si>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</si>
  <si>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</si>
  <si>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</si>
  <si>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</si>
  <si>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</si>
  <si>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</si>
  <si>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</si>
  <si>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</si>
  <si>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</si>
  <si>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</si>
  <si>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</si>
  <si>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</si>
  <si>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</si>
  <si>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</si>
  <si>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</si>
  <si>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</si>
  <si>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</si>
  <si>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</si>
  <si>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</si>
  <si>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</si>
  <si>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</si>
  <si>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</si>
  <si>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</si>
  <si>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</si>
  <si>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</si>
  <si>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</si>
  <si>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</si>
  <si>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</si>
  <si>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</si>
  <si>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</si>
  <si>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</si>
  <si>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</si>
  <si>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</si>
  <si>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</si>
  <si>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</si>
  <si>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</si>
  <si>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</si>
  <si>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</si>
  <si>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</si>
  <si>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</si>
  <si>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</si>
  <si>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</si>
  <si>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</si>
  <si>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</si>
  <si>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</si>
  <si>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</si>
  <si>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</si>
  <si>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</si>
  <si>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</si>
  <si>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</si>
  <si>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</si>
  <si>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</si>
  <si>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</si>
  <si>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</si>
  <si>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</si>
  <si>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</si>
  <si>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</si>
  <si>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</si>
  <si>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</si>
  <si>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</si>
  <si>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</si>
  <si>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</si>
  <si>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</si>
  <si>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</si>
  <si>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</si>
  <si>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</si>
  <si>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</si>
  <si>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</si>
  <si>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</si>
  <si>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</si>
  <si>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</si>
  <si>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</si>
  <si>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</si>
  <si>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</si>
  <si>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</si>
  <si>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</si>
  <si>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</si>
  <si>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</si>
  <si>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</si>
  <si>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</si>
  <si>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</si>
  <si>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</si>
  <si>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</si>
  <si>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</si>
  <si>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</si>
  <si>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</si>
  <si>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</si>
  <si>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</si>
  <si>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</si>
  <si>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</si>
  <si>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</si>
  <si>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</si>
  <si>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</si>
  <si>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</si>
  <si>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</si>
  <si>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</si>
  <si>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</si>
  <si>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</si>
  <si>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</si>
  <si>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</si>
  <si>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</si>
  <si>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</si>
  <si>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</si>
  <si>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</si>
  <si>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</si>
  <si>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</si>
  <si>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</si>
  <si>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</si>
  <si>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</si>
  <si>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</si>
  <si>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</si>
  <si>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</si>
  <si>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</si>
  <si>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</si>
  <si>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</si>
  <si>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</si>
  <si>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</si>
  <si>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</si>
  <si>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</si>
  <si>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</si>
  <si>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</si>
  <si>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</si>
  <si>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</si>
  <si>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</si>
  <si>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</si>
  <si>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</si>
  <si>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</si>
  <si>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</si>
  <si>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</si>
  <si>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</si>
  <si>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</si>
  <si>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</si>
  <si>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</si>
  <si>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</si>
  <si>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</si>
  <si>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</si>
  <si>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</si>
  <si>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</si>
  <si>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</si>
  <si>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</si>
  <si>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</si>
  <si>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</si>
  <si>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</si>
  <si>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</si>
  <si>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</si>
  <si>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</si>
  <si>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</si>
  <si>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</si>
  <si>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</si>
  <si>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</si>
  <si>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</si>
  <si>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</si>
  <si>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</si>
  <si>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</si>
  <si>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</si>
  <si>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</si>
  <si>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</si>
  <si>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</si>
  <si>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</si>
  <si>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</si>
  <si>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</si>
  <si>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</si>
  <si>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</si>
  <si>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</si>
  <si>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</si>
  <si>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</si>
  <si>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</si>
  <si>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</si>
  <si>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</si>
  <si>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</si>
  <si>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</si>
  <si>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</si>
  <si>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</si>
  <si>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</si>
  <si>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</si>
  <si>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</si>
  <si>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</si>
  <si>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</si>
  <si>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</si>
  <si>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</si>
  <si>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</si>
  <si>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</si>
  <si>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</si>
  <si>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</si>
  <si>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</si>
  <si>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</si>
  <si>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</si>
  <si>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</si>
  <si>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</si>
  <si>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</si>
  <si>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</si>
  <si>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</si>
  <si>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</si>
  <si>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</si>
  <si>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</si>
  <si>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</si>
  <si>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</si>
  <si>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</si>
  <si>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</si>
  <si>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</si>
  <si>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</si>
  <si>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</si>
  <si>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</si>
  <si>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</si>
  <si>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</si>
  <si>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</si>
  <si>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</si>
  <si>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</si>
  <si>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</si>
  <si>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</si>
  <si>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</si>
  <si>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</si>
  <si>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</si>
  <si>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</si>
  <si>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</si>
  <si>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</si>
  <si>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</si>
  <si>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</si>
  <si>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</si>
  <si>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</si>
  <si>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</si>
  <si>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</si>
  <si>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</si>
  <si>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</si>
  <si>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</si>
  <si>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</si>
  <si>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</si>
  <si>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</si>
  <si>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</si>
  <si>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</si>
  <si>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</si>
  <si>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</si>
  <si>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</si>
  <si>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</si>
  <si>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</si>
  <si>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</si>
  <si>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</si>
  <si>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</si>
  <si>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</si>
  <si>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</si>
  <si>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</si>
  <si>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</si>
  <si>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</si>
  <si>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</si>
  <si>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</si>
  <si>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</si>
  <si>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</si>
  <si>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</si>
  <si>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</si>
  <si>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</si>
  <si>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</si>
  <si>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</si>
  <si>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</si>
  <si>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</si>
  <si>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</si>
  <si>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</si>
  <si>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</si>
  <si>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</si>
  <si>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</si>
  <si>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</si>
  <si>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</si>
  <si>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</si>
  <si>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</si>
  <si>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</si>
  <si>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</si>
  <si>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</si>
  <si>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</si>
  <si>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</si>
  <si>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</si>
  <si>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</si>
  <si>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</si>
  <si>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</si>
  <si>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</si>
  <si>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</si>
  <si>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</si>
  <si>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</si>
  <si>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</si>
  <si>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</si>
  <si>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</si>
  <si>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</si>
  <si>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</si>
  <si>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</si>
  <si>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</si>
  <si>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</si>
  <si>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</si>
  <si>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</si>
  <si>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</si>
  <si>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</si>
  <si>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</si>
  <si>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</si>
  <si>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</si>
  <si>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</si>
  <si>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</si>
  <si>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</si>
  <si>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</si>
  <si>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</si>
  <si>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</si>
  <si>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</si>
  <si>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</si>
  <si>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</si>
  <si>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</si>
  <si>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</si>
  <si>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</si>
  <si>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</si>
  <si>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</si>
  <si>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</si>
  <si>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</si>
  <si>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</si>
  <si>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</si>
  <si>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</si>
  <si>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</si>
  <si>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</si>
  <si>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</si>
  <si>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</si>
  <si>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</si>
  <si>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</si>
  <si>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</si>
  <si>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</si>
  <si>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</si>
  <si>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</si>
  <si>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</si>
  <si>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</si>
  <si>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</si>
  <si>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</si>
  <si>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</si>
  <si>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</si>
  <si>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</si>
  <si>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</si>
  <si>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</si>
  <si>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</si>
  <si>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</si>
  <si>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</si>
  <si>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</si>
  <si>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</si>
  <si>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</si>
  <si>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</si>
  <si>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</si>
  <si>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</si>
  <si>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</si>
  <si>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</si>
  <si>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</si>
  <si>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</si>
  <si>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</si>
  <si>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</si>
  <si>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</si>
  <si>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</si>
  <si>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</si>
  <si>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</si>
  <si>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</si>
  <si>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</si>
  <si>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</si>
  <si>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</si>
  <si>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</si>
  <si>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</si>
  <si>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</si>
  <si>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</si>
  <si>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</si>
  <si>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</si>
  <si>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</si>
  <si>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</si>
  <si>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</si>
  <si>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</si>
  <si>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</si>
  <si>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</si>
  <si>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</si>
  <si>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</si>
  <si>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</si>
  <si>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</si>
  <si>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</si>
  <si>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</si>
  <si>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</si>
  <si>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</si>
  <si>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</si>
  <si>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</si>
  <si>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</si>
  <si>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</si>
  <si>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</si>
  <si>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</si>
  <si>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</si>
  <si>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</si>
  <si>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</si>
  <si>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</si>
  <si>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</si>
  <si>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</si>
  <si>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</si>
  <si>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</si>
  <si>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</si>
  <si>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</si>
  <si>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</si>
  <si>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</si>
  <si>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</si>
  <si>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</si>
  <si>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</si>
  <si>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</si>
  <si>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</si>
  <si>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</si>
  <si>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</si>
  <si>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</si>
  <si>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</si>
  <si>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</si>
  <si>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</si>
  <si>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</si>
  <si>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</si>
  <si>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</si>
  <si>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</si>
  <si>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</si>
  <si>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</si>
  <si>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</si>
  <si>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</si>
  <si>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</si>
  <si>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</si>
  <si>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</si>
  <si>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</si>
  <si>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</si>
  <si>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</si>
  <si>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</si>
  <si>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</si>
  <si>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</si>
  <si>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</si>
  <si>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</si>
  <si>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</si>
  <si>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</si>
  <si>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</si>
  <si>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</si>
  <si>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</si>
  <si>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</si>
  <si>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</si>
  <si>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</si>
  <si>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</si>
  <si>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</si>
  <si>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</si>
  <si>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</si>
  <si>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</si>
  <si>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</si>
  <si>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</si>
  <si>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</si>
  <si>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</si>
  <si>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</si>
  <si>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</si>
  <si>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</si>
  <si>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</si>
  <si>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</si>
  <si>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</si>
  <si>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</si>
  <si>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</si>
  <si>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</si>
  <si>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</si>
  <si>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</si>
  <si>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</si>
  <si>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</si>
  <si>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</si>
  <si>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</si>
  <si>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</si>
  <si>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</si>
  <si>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</si>
  <si>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</si>
  <si>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</si>
  <si>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</si>
  <si>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</si>
  <si>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</si>
  <si>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</si>
  <si>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</si>
  <si>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</si>
  <si>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</si>
  <si>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</si>
  <si>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</si>
  <si>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</si>
  <si>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</si>
  <si>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</si>
  <si>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</si>
  <si>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</si>
  <si>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</si>
  <si>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</si>
  <si>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</si>
  <si>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</si>
  <si>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</si>
  <si>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</si>
  <si>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</si>
  <si>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</si>
  <si>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</si>
  <si>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</si>
  <si>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</si>
  <si>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</si>
  <si>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</si>
  <si>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</si>
  <si>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</si>
  <si>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</si>
  <si>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</si>
  <si>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</si>
  <si>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</si>
  <si>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</si>
  <si>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</si>
  <si>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</si>
  <si>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</si>
  <si>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</si>
  <si>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</si>
  <si>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</si>
  <si>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</si>
  <si>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</si>
  <si>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</si>
  <si>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</si>
  <si>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</si>
  <si>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</si>
  <si>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</si>
  <si>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</si>
  <si>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</si>
  <si>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</si>
  <si>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</si>
  <si>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</si>
  <si>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</si>
  <si>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</si>
  <si>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</si>
  <si>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</si>
  <si>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</si>
  <si>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</si>
  <si>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</si>
  <si>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</si>
  <si>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</si>
  <si>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</si>
  <si>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</si>
  <si>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</si>
  <si>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</si>
  <si>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</si>
  <si>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</si>
  <si>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</si>
  <si>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</si>
  <si>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</si>
  <si>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</si>
  <si>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</si>
  <si>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</si>
  <si>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</si>
  <si>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</si>
  <si>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</si>
  <si>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</si>
  <si>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</si>
  <si>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</si>
  <si>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</si>
  <si>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</si>
  <si>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</si>
  <si>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</si>
  <si>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</si>
  <si>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</si>
  <si>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</si>
  <si>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</si>
  <si>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</si>
  <si>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</si>
  <si>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</si>
  <si>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</si>
  <si>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</si>
  <si>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</si>
  <si>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</si>
  <si>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</si>
  <si>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</si>
  <si>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</si>
  <si>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</si>
  <si>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</si>
  <si>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</si>
  <si>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</si>
  <si>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</si>
  <si>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</si>
  <si>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</si>
  <si>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</si>
  <si>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</si>
  <si>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</si>
  <si>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</si>
  <si>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</si>
  <si>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</si>
  <si>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</si>
  <si>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</si>
  <si>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</si>
  <si>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</si>
  <si>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</si>
  <si>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</si>
  <si>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</si>
  <si>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</si>
  <si>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</si>
  <si>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</si>
  <si>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</si>
  <si>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</si>
  <si>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</si>
  <si>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</si>
  <si>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</si>
  <si>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</si>
  <si>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</si>
  <si>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</si>
  <si>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</si>
  <si>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</si>
  <si>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</si>
  <si>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</si>
  <si>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</si>
  <si>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</si>
  <si>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</si>
  <si>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</si>
  <si>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</si>
  <si>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</si>
  <si>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</si>
  <si>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</si>
  <si>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</si>
  <si>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</si>
  <si>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</si>
  <si>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</si>
  <si>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</si>
  <si>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</si>
  <si>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</si>
  <si>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</si>
  <si>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</si>
  <si>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</si>
  <si>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</si>
  <si>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</si>
  <si>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</si>
  <si>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</si>
  <si>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</si>
  <si>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</si>
  <si>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</si>
  <si>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</si>
  <si>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</si>
  <si>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</si>
  <si>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</si>
  <si>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</si>
  <si>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</si>
  <si>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</si>
  <si>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</si>
  <si>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</si>
  <si>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</si>
  <si>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</si>
  <si>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</si>
  <si>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</si>
  <si>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</si>
  <si>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</si>
  <si>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</si>
  <si>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</si>
  <si>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</si>
  <si>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</si>
  <si>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</si>
  <si>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</si>
  <si>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</si>
  <si>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</si>
  <si>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</si>
  <si>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</si>
  <si>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</si>
  <si>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</si>
  <si>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</si>
  <si>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</si>
  <si>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</si>
  <si>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</si>
  <si>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</si>
  <si>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</si>
  <si>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</si>
  <si>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</si>
  <si>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</si>
  <si>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</si>
  <si>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</si>
  <si>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</si>
  <si>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</si>
  <si>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</si>
  <si>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</si>
  <si>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</si>
  <si>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</si>
  <si>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</si>
  <si>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</si>
  <si>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</si>
  <si>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</si>
  <si>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</si>
  <si>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</si>
  <si>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</si>
  <si>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</si>
  <si>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</si>
  <si>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</si>
  <si>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</si>
  <si>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</si>
  <si>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</si>
  <si>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</si>
  <si>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</si>
  <si>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</si>
  <si>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</si>
  <si>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</si>
  <si>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</si>
  <si>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</si>
  <si>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</si>
  <si>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</si>
  <si>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</si>
  <si>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</si>
  <si>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</si>
  <si>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</si>
  <si>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</si>
  <si>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</si>
  <si>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</si>
  <si>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</si>
  <si>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</si>
  <si>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</si>
  <si>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</si>
  <si>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</si>
  <si>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</si>
  <si>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</si>
  <si>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</si>
  <si>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</si>
  <si>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</si>
  <si>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</si>
  <si>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</si>
  <si>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</si>
  <si>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</si>
  <si>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</si>
  <si>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</si>
  <si>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</si>
  <si>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</si>
  <si>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</si>
  <si>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</si>
  <si>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</si>
  <si>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</si>
  <si>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</si>
  <si>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</si>
  <si>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</si>
  <si>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</si>
  <si>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</si>
  <si>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</si>
  <si>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</si>
  <si>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</si>
  <si>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</si>
  <si>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</si>
  <si>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</si>
  <si>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</si>
  <si>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</si>
  <si>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</si>
  <si>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</si>
  <si>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</si>
  <si>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</si>
  <si>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</si>
  <si>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</si>
  <si>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</si>
  <si>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</si>
  <si>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</si>
  <si>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</si>
  <si>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</si>
  <si>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</si>
  <si>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</si>
  <si>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</si>
  <si>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</si>
  <si>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</si>
  <si>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</si>
  <si>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</si>
  <si>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</si>
  <si>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</si>
  <si>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</si>
  <si>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</si>
  <si>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</si>
  <si>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</si>
  <si>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</si>
  <si>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</si>
  <si>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</si>
  <si>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</si>
  <si>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</si>
  <si>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</si>
  <si>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</si>
  <si>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</si>
  <si>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</si>
  <si>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</si>
  <si>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</si>
  <si>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</si>
  <si>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</si>
  <si>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</si>
  <si>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</si>
  <si>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</si>
  <si>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</si>
  <si>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</si>
  <si>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</si>
  <si>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</si>
  <si>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</si>
  <si>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</si>
  <si>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</si>
  <si>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</si>
  <si>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</si>
  <si>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</si>
  <si>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</si>
  <si>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</si>
  <si>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</si>
  <si>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</si>
  <si>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</si>
  <si>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</si>
  <si>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</si>
  <si>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</si>
  <si>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</si>
  <si>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</si>
  <si>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</si>
  <si>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</si>
  <si>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</si>
  <si>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</si>
  <si>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</si>
  <si>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</si>
  <si>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</si>
  <si>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</si>
  <si>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</si>
  <si>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</si>
  <si>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</si>
  <si>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</si>
  <si>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</si>
  <si>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</si>
  <si>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</si>
  <si>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</si>
  <si>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</si>
  <si>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</si>
  <si>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</si>
  <si>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</si>
  <si>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</si>
  <si>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</si>
  <si>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</si>
  <si>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</si>
  <si>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</si>
  <si>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</si>
  <si>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</si>
  <si>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</si>
  <si>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</si>
  <si>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</si>
  <si>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</si>
  <si>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</si>
  <si>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</si>
  <si>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</si>
  <si>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</si>
  <si>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</si>
  <si>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</si>
  <si>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</si>
  <si>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</si>
  <si>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</si>
  <si>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</si>
  <si>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</si>
  <si>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</si>
  <si>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</si>
  <si>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</si>
  <si>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</si>
  <si>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</si>
  <si>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</si>
  <si>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</si>
  <si>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</si>
  <si>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</si>
  <si>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</si>
  <si>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</si>
  <si>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</si>
  <si>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</si>
  <si>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</si>
  <si>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</si>
  <si>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</si>
  <si>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</si>
  <si>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</si>
  <si>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</si>
  <si>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</si>
  <si>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</si>
  <si>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</si>
  <si>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</si>
  <si>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</si>
  <si>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</si>
  <si>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</si>
  <si>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</si>
  <si>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</si>
  <si>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</si>
  <si>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</si>
  <si>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</si>
  <si>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</si>
  <si>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</si>
  <si>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</si>
  <si>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</si>
  <si>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</si>
  <si>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</si>
  <si>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</si>
  <si>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</si>
  <si>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</si>
  <si>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</si>
  <si>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</si>
  <si>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</si>
  <si>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</si>
  <si>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</si>
  <si>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</si>
  <si>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</si>
  <si>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</si>
  <si>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</si>
  <si>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</si>
  <si>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</si>
  <si>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</si>
  <si>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</si>
  <si>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</si>
  <si>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</si>
  <si>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</si>
  <si>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</si>
  <si>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</si>
  <si>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</si>
  <si>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</si>
  <si>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</si>
  <si>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</si>
  <si>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</si>
  <si>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</si>
  <si>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</si>
  <si>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</si>
  <si>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</si>
  <si>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</si>
  <si>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</si>
  <si>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</si>
  <si>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</si>
  <si>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</si>
  <si>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</si>
  <si>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</si>
  <si>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</si>
  <si>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</si>
  <si>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</si>
  <si>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</si>
  <si>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</si>
  <si>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</si>
  <si>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</si>
  <si>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</si>
  <si>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</si>
  <si>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</si>
  <si>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</si>
  <si>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</si>
  <si>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</si>
  <si>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</si>
  <si>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</si>
  <si>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</si>
  <si>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</si>
  <si>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</si>
  <si>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</si>
  <si>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</si>
  <si>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</si>
  <si>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</si>
  <si>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</si>
  <si>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</si>
  <si>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</si>
  <si>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</si>
  <si>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</si>
  <si>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</si>
  <si>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</si>
  <si>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</si>
  <si>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</si>
  <si>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</si>
  <si>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</si>
  <si>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</si>
  <si>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</si>
  <si>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</si>
  <si>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</si>
  <si>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</si>
  <si>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</si>
  <si>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</si>
  <si>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</si>
  <si>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</si>
  <si>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</si>
  <si>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</si>
  <si>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</si>
  <si>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</si>
  <si>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</si>
  <si>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</si>
  <si>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</si>
  <si>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</si>
  <si>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</si>
  <si>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</si>
  <si>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</si>
  <si>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</si>
  <si>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</si>
  <si>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</si>
  <si>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</si>
  <si>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</si>
  <si>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</si>
  <si>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</si>
  <si>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</si>
  <si>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</si>
  <si>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</si>
  <si>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</si>
  <si>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</si>
  <si>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</si>
  <si>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</si>
  <si>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</si>
  <si>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</si>
  <si>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</si>
  <si>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</si>
  <si>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</si>
  <si>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</si>
  <si>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</si>
  <si>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</si>
  <si>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</si>
  <si>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</si>
  <si>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</si>
  <si>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</si>
  <si>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</si>
  <si>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</si>
  <si>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</si>
  <si>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</si>
  <si>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</si>
  <si>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</si>
  <si>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</si>
  <si>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</si>
  <si>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</si>
  <si>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</si>
  <si>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</si>
  <si>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</si>
  <si>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</si>
  <si>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</si>
  <si>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</si>
  <si>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</si>
  <si>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</si>
  <si>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</si>
  <si>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</si>
  <si>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</si>
  <si>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</si>
  <si>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</si>
  <si>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</si>
  <si>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</si>
  <si>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</si>
  <si>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</si>
  <si>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</si>
  <si>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</si>
  <si>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</si>
  <si>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</si>
  <si>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</si>
  <si>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</si>
  <si>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</si>
  <si>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</si>
  <si>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</si>
  <si>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</si>
  <si>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</si>
  <si>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</si>
  <si>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</si>
  <si>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</si>
  <si>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</si>
  <si>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</si>
  <si>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</si>
  <si>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</si>
  <si>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</si>
  <si>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</si>
  <si>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</si>
  <si>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</si>
  <si>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</si>
  <si>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</si>
  <si>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</si>
  <si>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</si>
  <si>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</si>
  <si>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</si>
  <si>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</si>
  <si>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</si>
  <si>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</si>
  <si>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</si>
  <si>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</si>
  <si>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</si>
  <si>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</si>
  <si>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</si>
  <si>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</si>
  <si>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</si>
  <si>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</si>
  <si>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</si>
  <si>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</si>
  <si>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</si>
  <si>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</si>
  <si>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</si>
  <si>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</si>
  <si>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</si>
  <si>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</si>
  <si>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</si>
  <si>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</si>
  <si>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</si>
  <si>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</si>
  <si>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</si>
  <si>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</si>
  <si>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</si>
  <si>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</si>
  <si>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</si>
  <si>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</si>
  <si>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</si>
  <si>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</si>
  <si>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</si>
  <si>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</si>
  <si>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</si>
  <si>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</si>
  <si>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</si>
  <si>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</si>
  <si>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</si>
  <si>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</si>
  <si>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</si>
  <si>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</si>
  <si>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</si>
  <si>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</si>
  <si>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</si>
  <si>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</si>
  <si>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</si>
  <si>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</si>
  <si>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</si>
  <si>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</si>
  <si>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</si>
  <si>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</si>
  <si>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</si>
  <si>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</si>
  <si>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</si>
  <si>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</si>
  <si>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</si>
  <si>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</si>
  <si>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</si>
  <si>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</si>
  <si>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</si>
  <si>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</si>
  <si>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</si>
  <si>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</si>
  <si>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</si>
  <si>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</si>
  <si>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</si>
  <si>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</si>
  <si>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</si>
  <si>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</si>
  <si>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</si>
  <si>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</si>
  <si>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</si>
  <si>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</si>
  <si>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</si>
  <si>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</si>
  <si>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</si>
  <si>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</si>
  <si>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</si>
  <si>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</si>
  <si>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</si>
  <si>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</si>
  <si>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</si>
  <si>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</si>
  <si>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</si>
  <si>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</si>
  <si>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</si>
  <si>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</si>
  <si>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</si>
  <si>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</si>
  <si>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</si>
  <si>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</si>
  <si>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</si>
  <si>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</si>
  <si>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</si>
  <si>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</si>
  <si>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</si>
  <si>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</si>
  <si>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</si>
  <si>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</si>
  <si>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</si>
  <si>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</si>
  <si>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</si>
  <si>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</si>
  <si>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</si>
  <si>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</si>
  <si>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</si>
  <si>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</si>
  <si>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</si>
  <si>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</si>
  <si>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</si>
  <si>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</si>
  <si>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</si>
  <si>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</si>
  <si>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</si>
  <si>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</si>
  <si>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</si>
  <si>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</si>
  <si>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</si>
  <si>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</si>
  <si>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</si>
  <si>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</si>
  <si>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</si>
  <si>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</si>
  <si>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</si>
  <si>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</si>
  <si>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</si>
  <si>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</si>
  <si>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</si>
  <si>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</si>
  <si>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</si>
  <si>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</si>
  <si>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</si>
  <si>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</si>
  <si>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</si>
  <si>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</si>
  <si>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</si>
  <si>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</si>
  <si>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</si>
  <si>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</si>
  <si>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</si>
  <si>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</si>
  <si>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</si>
  <si>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</si>
  <si>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</si>
  <si>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</si>
  <si>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</si>
  <si>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</si>
  <si>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</si>
  <si>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</si>
  <si>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</si>
  <si>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</si>
  <si>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</si>
  <si>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</si>
  <si>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</si>
  <si>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</si>
  <si>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</si>
  <si>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</si>
  <si>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</si>
  <si>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</si>
  <si>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</si>
  <si>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</si>
  <si>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</si>
  <si>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</si>
  <si>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</si>
  <si>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</si>
  <si>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</si>
  <si>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</si>
  <si>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</si>
  <si>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</si>
  <si>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</si>
  <si>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</si>
  <si>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</si>
  <si>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</si>
  <si>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</si>
  <si>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</si>
  <si>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</si>
  <si>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</si>
  <si>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</si>
  <si>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</si>
  <si>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</si>
  <si>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</si>
  <si>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</si>
  <si>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</si>
  <si>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</si>
  <si>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</si>
  <si>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</si>
  <si>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</si>
  <si>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</si>
  <si>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</si>
  <si>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</si>
  <si>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</si>
  <si>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</si>
  <si>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</si>
  <si>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</si>
  <si>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</si>
  <si>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</si>
  <si>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</si>
  <si>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</si>
  <si>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</si>
  <si>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</si>
  <si>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</si>
  <si>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</si>
  <si>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</si>
  <si>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</si>
  <si>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</si>
  <si>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</si>
  <si>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</si>
  <si>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</si>
  <si>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</si>
  <si>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</si>
  <si>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</si>
  <si>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</si>
  <si>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</si>
  <si>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</si>
  <si>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</si>
  <si>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</si>
  <si>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</si>
  <si>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</si>
  <si>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</si>
  <si>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</si>
  <si>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</si>
  <si>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</si>
  <si>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</si>
  <si>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</si>
  <si>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</si>
  <si>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</si>
  <si>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</si>
  <si>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</si>
  <si>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</si>
  <si>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</si>
  <si>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</si>
  <si>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</si>
  <si>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</si>
  <si>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</si>
  <si>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</si>
  <si>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</si>
  <si>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</si>
  <si>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</si>
  <si>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</si>
  <si>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</si>
  <si>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</si>
  <si>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</si>
  <si>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</si>
  <si>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</si>
  <si>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</si>
  <si>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</si>
  <si>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</si>
  <si>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</si>
  <si>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</si>
  <si>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</si>
  <si>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</si>
  <si>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</si>
  <si>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</si>
  <si>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</si>
  <si>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</si>
  <si>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</si>
  <si>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</si>
  <si>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</si>
  <si>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</si>
  <si>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</si>
  <si>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</si>
  <si>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</si>
  <si>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</si>
  <si>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</si>
  <si>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</si>
  <si>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</si>
  <si>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</si>
  <si>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</si>
  <si>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</si>
  <si>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</si>
  <si>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</si>
  <si>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</si>
  <si>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</si>
  <si>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</si>
  <si>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</si>
  <si>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</si>
  <si>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</si>
  <si>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</si>
  <si>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</si>
  <si>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</si>
  <si>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</si>
  <si>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</si>
  <si>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</si>
  <si>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</si>
  <si>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</si>
  <si>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</si>
  <si>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</si>
  <si>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</si>
  <si>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</si>
  <si>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</si>
  <si>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</si>
  <si>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</si>
  <si>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</si>
  <si>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</si>
  <si>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</si>
  <si>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</si>
  <si>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</si>
  <si>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</si>
  <si>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</si>
  <si>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</si>
  <si>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</si>
  <si>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</si>
  <si>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</si>
  <si>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</si>
  <si>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</si>
  <si>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</si>
  <si>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</si>
  <si>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</si>
  <si>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</si>
  <si>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</si>
  <si>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</si>
  <si>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</si>
  <si>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</si>
  <si>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</si>
  <si>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</si>
  <si>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</si>
  <si>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</si>
  <si>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</si>
  <si>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</si>
  <si>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</si>
  <si>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</si>
  <si>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</si>
  <si>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</si>
  <si>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</si>
  <si>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</si>
  <si>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</si>
  <si>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</si>
  <si>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</si>
  <si>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</si>
  <si>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</si>
  <si>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</si>
  <si>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</si>
  <si>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</si>
  <si>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</si>
  <si>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</si>
  <si>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</si>
  <si>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</si>
  <si>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</si>
  <si>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</si>
  <si>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</si>
  <si>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</si>
  <si>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</si>
  <si>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</si>
  <si>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</si>
  <si>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</si>
  <si>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</si>
  <si>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</si>
  <si>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</si>
  <si>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</si>
  <si>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</si>
  <si>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</si>
  <si>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</si>
  <si>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</si>
  <si>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</si>
  <si>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</si>
  <si>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</si>
  <si>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</si>
  <si>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</si>
  <si>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</si>
  <si>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</si>
  <si>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</si>
  <si>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</si>
  <si>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</si>
  <si>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</si>
  <si>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</si>
  <si>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</si>
  <si>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</si>
  <si>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</si>
  <si>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</si>
  <si>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</si>
  <si>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</si>
  <si>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</si>
  <si>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</si>
  <si>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</si>
  <si>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</si>
  <si>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</si>
  <si>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</si>
  <si>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</si>
  <si>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</si>
  <si>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</si>
  <si>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</si>
  <si>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</si>
  <si>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</si>
  <si>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</si>
  <si>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</si>
  <si>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</si>
  <si>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</si>
  <si>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</si>
  <si>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</si>
  <si>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</si>
  <si>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</si>
  <si>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</si>
  <si>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</si>
  <si>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</si>
  <si>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</si>
  <si>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</si>
  <si>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</si>
  <si>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</si>
  <si>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</si>
  <si>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</si>
  <si>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</si>
  <si>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</si>
  <si>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</si>
  <si>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</si>
  <si>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</si>
  <si>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</si>
  <si>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</si>
  <si>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</si>
  <si>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</si>
  <si>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</si>
  <si>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</si>
  <si>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</si>
  <si>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</si>
  <si>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</si>
  <si>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</si>
  <si>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</si>
  <si>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</si>
  <si>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</si>
  <si>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</si>
  <si>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</si>
  <si>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</si>
  <si>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</si>
  <si>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</si>
  <si>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</si>
  <si>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</si>
  <si>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</si>
  <si>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</si>
  <si>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</si>
  <si>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</si>
  <si>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</si>
  <si>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</si>
  <si>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</si>
  <si>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</si>
  <si>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</si>
  <si>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</si>
  <si>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</si>
  <si>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</si>
  <si>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</si>
  <si>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</si>
  <si>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</si>
  <si>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</si>
  <si>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</si>
  <si>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</si>
  <si>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</si>
  <si>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</si>
  <si>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</si>
  <si>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</si>
  <si>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</si>
  <si>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</si>
  <si>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</si>
  <si>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</si>
  <si>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</si>
  <si>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</si>
  <si>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</si>
  <si>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</si>
  <si>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</si>
  <si>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</si>
  <si>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</si>
  <si>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</si>
  <si>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</si>
  <si>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</si>
  <si>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</si>
  <si>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</si>
  <si>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</si>
  <si>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</si>
  <si>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</si>
  <si>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</si>
  <si>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</si>
  <si>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</si>
  <si>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</si>
  <si>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</si>
  <si>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</si>
  <si>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</si>
  <si>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</si>
  <si>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</si>
  <si>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</si>
  <si>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</si>
  <si>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</si>
  <si>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</si>
  <si>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</si>
  <si>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</si>
  <si>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</si>
  <si>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</si>
  <si>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</si>
  <si>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</si>
  <si>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</si>
  <si>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</si>
  <si>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</si>
  <si>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</si>
  <si>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</si>
  <si>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</si>
  <si>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</si>
  <si>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</si>
  <si>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</si>
  <si>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</si>
  <si>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</si>
  <si>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</si>
  <si>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</si>
  <si>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</si>
  <si>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</si>
  <si>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</si>
  <si>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</si>
  <si>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</si>
  <si>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</si>
  <si>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</si>
  <si>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</si>
  <si>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</si>
  <si>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</si>
  <si>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</si>
  <si>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</si>
  <si>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</si>
  <si>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</si>
  <si>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</si>
  <si>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</si>
  <si>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</si>
  <si>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</si>
  <si>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</si>
  <si>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</si>
  <si>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</si>
  <si>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</si>
  <si>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</si>
  <si>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</si>
  <si>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</si>
  <si>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</si>
  <si>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</si>
  <si>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</si>
  <si>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</si>
  <si>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</si>
  <si>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</si>
  <si>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</si>
  <si>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</si>
  <si>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</si>
  <si>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</si>
  <si>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</si>
  <si>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</si>
  <si>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</si>
  <si>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</si>
  <si>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</si>
  <si>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</si>
  <si>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</si>
  <si>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</si>
  <si>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</si>
  <si>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</si>
  <si>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</si>
  <si>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</si>
  <si>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</si>
  <si>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</si>
  <si>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</si>
  <si>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</si>
  <si>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</si>
  <si>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</si>
  <si>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</si>
  <si>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</si>
  <si>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</si>
  <si>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</si>
  <si>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</si>
  <si>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</si>
  <si>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</si>
  <si>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</si>
  <si>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</si>
  <si>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</si>
  <si>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</si>
  <si>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</si>
  <si>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</si>
  <si>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</si>
  <si>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</si>
  <si>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</si>
  <si>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</si>
  <si>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</si>
  <si>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</si>
  <si>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</si>
  <si>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</si>
  <si>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</si>
  <si>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</si>
  <si>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</si>
  <si>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</si>
  <si>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</si>
  <si>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</si>
  <si>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</si>
  <si>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</si>
  <si>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</si>
  <si>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</si>
  <si>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</si>
  <si>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</si>
  <si>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</si>
  <si>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</si>
  <si>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</si>
  <si>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</si>
  <si>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</si>
  <si>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</si>
  <si>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</si>
  <si>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</si>
  <si>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</si>
  <si>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</si>
  <si>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</si>
  <si>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</si>
  <si>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</si>
  <si>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</si>
  <si>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</si>
  <si>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</si>
  <si>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</si>
  <si>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</si>
  <si>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</si>
  <si>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</si>
  <si>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</si>
  <si>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</si>
  <si>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</si>
  <si>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</si>
  <si>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</si>
  <si>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</si>
  <si>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</si>
  <si>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</si>
  <si>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</si>
  <si>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</si>
  <si>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</si>
  <si>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</si>
  <si>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</si>
  <si>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</si>
  <si>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</si>
  <si>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</si>
  <si>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</si>
  <si>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</si>
  <si>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</si>
  <si>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</si>
  <si>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</si>
  <si>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</si>
  <si>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</si>
  <si>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</si>
  <si>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</si>
  <si>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</si>
  <si>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</si>
  <si>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</si>
  <si>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</si>
  <si>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</si>
  <si>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</si>
  <si>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</si>
  <si>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</si>
  <si>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</si>
  <si>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</si>
  <si>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</si>
  <si>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</si>
  <si>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</si>
  <si>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</si>
  <si>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</si>
  <si>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</si>
  <si>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</si>
  <si>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</si>
  <si>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</si>
  <si>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</si>
  <si>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</si>
  <si>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</si>
  <si>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</si>
  <si>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</si>
  <si>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</si>
  <si>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</si>
  <si>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</si>
  <si>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</si>
  <si>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</si>
  <si>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</si>
  <si>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</si>
  <si>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</si>
  <si>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</si>
  <si>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</si>
  <si>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</si>
  <si>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</si>
  <si>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</si>
  <si>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</si>
  <si>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</si>
  <si>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</si>
  <si>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</si>
  <si>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</si>
  <si>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</si>
  <si>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</si>
  <si>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</si>
  <si>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</si>
  <si>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</si>
  <si>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</si>
  <si>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</si>
  <si>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</si>
  <si>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</si>
  <si>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</si>
  <si>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</si>
  <si>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</si>
  <si>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</si>
  <si>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</si>
  <si>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</si>
  <si>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</si>
  <si>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</si>
  <si>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</si>
  <si>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</si>
  <si>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</si>
  <si>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</si>
  <si>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</si>
  <si>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</si>
  <si>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</si>
  <si>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</si>
  <si>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</si>
  <si>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</si>
  <si>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</si>
  <si>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</si>
  <si>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</si>
  <si>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</si>
  <si>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</si>
  <si>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</si>
  <si>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</si>
  <si>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</si>
  <si>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</si>
  <si>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</si>
  <si>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</si>
  <si>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</si>
  <si>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</si>
  <si>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</si>
  <si>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</si>
  <si>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</si>
  <si>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</si>
  <si>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</si>
  <si>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</si>
  <si>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</si>
  <si>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</si>
  <si>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</si>
  <si>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</si>
  <si>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</si>
  <si>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</si>
  <si>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</si>
  <si>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</si>
  <si>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</si>
  <si>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</si>
  <si>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</si>
  <si>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</si>
  <si>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</si>
  <si>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</si>
  <si>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</si>
  <si>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</si>
  <si>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</si>
  <si>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</si>
  <si>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</si>
  <si>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</si>
  <si>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</si>
  <si>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</si>
  <si>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</si>
  <si>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</si>
  <si>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</si>
  <si>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</si>
  <si>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</si>
  <si>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</si>
  <si>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</si>
  <si>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</si>
  <si>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</si>
  <si>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</si>
  <si>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</si>
  <si>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</si>
  <si>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</si>
  <si>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</si>
  <si>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</si>
  <si>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</si>
  <si>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</si>
  <si>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</si>
  <si>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</si>
  <si>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</si>
  <si>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</si>
  <si>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</si>
  <si>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</si>
  <si>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</si>
  <si>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</si>
  <si>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</si>
  <si>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</si>
  <si>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</si>
  <si>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</si>
  <si>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</si>
  <si>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</si>
  <si>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</si>
  <si>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</si>
  <si>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</si>
  <si>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</si>
  <si>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</si>
  <si>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</si>
  <si>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</si>
  <si>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</si>
  <si>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</si>
  <si>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</si>
  <si>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</si>
  <si>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</si>
  <si>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</si>
  <si>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</si>
  <si>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</si>
  <si>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</si>
  <si>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</si>
  <si>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</si>
  <si>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</si>
  <si>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</si>
  <si>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</si>
  <si>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</si>
  <si>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</si>
  <si>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</si>
  <si>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</si>
  <si>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</si>
  <si>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</si>
  <si>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</si>
  <si>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</si>
  <si>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</si>
  <si>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</si>
  <si>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</si>
  <si>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</si>
  <si>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</si>
  <si>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</si>
  <si>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</si>
  <si>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</si>
  <si>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</si>
  <si>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</si>
  <si>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</si>
  <si>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</si>
  <si>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</si>
  <si>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</si>
  <si>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</si>
  <si>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</si>
  <si>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</si>
  <si>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</si>
  <si>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</si>
  <si>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</si>
  <si>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</si>
  <si>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</si>
  <si>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</si>
  <si>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</si>
  <si>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</si>
  <si>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</si>
  <si>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</si>
  <si>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</si>
  <si>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</si>
  <si>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</si>
  <si>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</si>
  <si>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</si>
  <si>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</si>
  <si>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</si>
  <si>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</si>
  <si>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</si>
  <si>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</si>
  <si>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</si>
  <si>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</si>
  <si>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</si>
  <si>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</si>
  <si>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</si>
  <si>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</si>
  <si>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</si>
  <si>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</si>
  <si>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</si>
  <si>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</si>
  <si>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</si>
  <si>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</si>
  <si>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</si>
  <si>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</si>
  <si>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</si>
  <si>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</si>
  <si>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</si>
  <si>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</si>
  <si>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</si>
  <si>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</si>
  <si>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</si>
  <si>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</si>
  <si>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</si>
  <si>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</si>
  <si>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</si>
  <si>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</si>
  <si>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</si>
  <si>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</si>
  <si>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</si>
  <si>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</si>
  <si>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</si>
  <si>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</si>
  <si>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</si>
  <si>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</si>
  <si>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</si>
  <si>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</si>
  <si>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</si>
  <si>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</si>
  <si>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</si>
  <si>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</si>
  <si>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</si>
  <si>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</si>
  <si>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</si>
  <si>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</si>
  <si>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</si>
  <si>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</si>
  <si>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</si>
  <si>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</si>
  <si>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</si>
  <si>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</si>
  <si>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</si>
  <si>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</si>
  <si>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</si>
  <si>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</si>
  <si>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</si>
  <si>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</si>
  <si>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</si>
  <si>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</si>
  <si>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</si>
  <si>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</si>
  <si>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</si>
  <si>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</si>
  <si>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</si>
  <si>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</si>
  <si>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</si>
  <si>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</si>
  <si>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</si>
  <si>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</si>
  <si>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</si>
  <si>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</si>
  <si>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</si>
  <si>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</si>
  <si>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</si>
  <si>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</si>
  <si>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</si>
  <si>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</si>
  <si>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</si>
  <si>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</si>
  <si>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</si>
  <si>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</si>
  <si>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</si>
  <si>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</si>
  <si>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</si>
  <si>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</si>
  <si>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</si>
  <si>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</si>
  <si>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</si>
  <si>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</si>
  <si>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</si>
  <si>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</si>
  <si>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</si>
  <si>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</si>
  <si>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</si>
  <si>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</si>
  <si>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</si>
  <si>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</si>
  <si>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</si>
  <si>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</si>
  <si>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</si>
  <si>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</si>
  <si>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</si>
  <si>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</si>
  <si>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</si>
  <si>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</si>
  <si>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</si>
  <si>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</si>
  <si>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</si>
  <si>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</si>
  <si>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</si>
  <si>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</si>
  <si>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</si>
  <si>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</si>
  <si>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</si>
  <si>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</si>
  <si>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</si>
  <si>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</si>
  <si>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</si>
  <si>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</si>
  <si>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</si>
  <si>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</si>
  <si>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</si>
  <si>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</si>
  <si>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</si>
  <si>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</si>
  <si>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</si>
  <si>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</si>
  <si>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</si>
  <si>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</si>
  <si>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</si>
  <si>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</si>
  <si>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</si>
  <si>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</si>
  <si>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</si>
  <si>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</si>
  <si>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</si>
  <si>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</si>
  <si>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</si>
  <si>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</si>
  <si>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</si>
  <si>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</si>
  <si>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</si>
  <si>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</si>
  <si>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</si>
  <si>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</si>
  <si>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</si>
  <si>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</si>
  <si>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</si>
  <si>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</si>
  <si>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</si>
  <si>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</si>
  <si>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</si>
  <si>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</si>
  <si>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</si>
  <si>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</si>
  <si>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</si>
  <si>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</si>
  <si>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</si>
  <si>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</si>
  <si>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</si>
  <si>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</si>
  <si>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</si>
  <si>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</si>
  <si>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</si>
  <si>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</si>
  <si>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</si>
  <si>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</si>
  <si>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</si>
  <si>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</si>
  <si>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</si>
  <si>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</si>
  <si>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</si>
  <si>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</si>
  <si>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</si>
  <si>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</si>
  <si>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</si>
  <si>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</si>
  <si>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</si>
  <si>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</si>
  <si>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</si>
  <si>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</si>
  <si>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</si>
  <si>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</si>
  <si>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</si>
  <si>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</si>
  <si>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</si>
  <si>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</si>
  <si>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</si>
  <si>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</si>
  <si>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</si>
  <si>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</si>
  <si>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</si>
  <si>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</si>
  <si>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</si>
  <si>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</si>
  <si>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</si>
  <si>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</si>
  <si>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</si>
  <si>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</si>
  <si>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</si>
  <si>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</si>
  <si>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</si>
  <si>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</si>
  <si>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</si>
  <si>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</si>
  <si>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</si>
  <si>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</si>
  <si>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</si>
  <si>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</si>
  <si>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</si>
  <si>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</si>
  <si>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</si>
  <si>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</si>
  <si>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</si>
  <si>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</si>
  <si>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</si>
  <si>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</si>
  <si>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</si>
  <si>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</si>
  <si>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</si>
  <si>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</si>
  <si>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</si>
  <si>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</si>
  <si>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</si>
  <si>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</si>
  <si>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</si>
  <si>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</si>
  <si>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</si>
  <si>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</si>
  <si>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</si>
  <si>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</si>
  <si>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</si>
  <si>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</si>
  <si>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</si>
  <si>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</si>
  <si>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</si>
  <si>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</si>
  <si>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</si>
  <si>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</si>
  <si>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</si>
  <si>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</si>
  <si>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</si>
  <si>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</si>
  <si>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</si>
  <si>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</si>
  <si>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</si>
  <si>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</si>
  <si>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</si>
  <si>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</si>
  <si>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</si>
  <si>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</si>
  <si>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</si>
  <si>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</si>
  <si>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</si>
  <si>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</si>
  <si>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</si>
  <si>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</si>
  <si>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</si>
  <si>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</si>
  <si>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</si>
  <si>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</si>
  <si>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</si>
  <si>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</si>
  <si>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</si>
  <si>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</si>
  <si>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</si>
  <si>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</si>
  <si>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</si>
  <si>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</si>
  <si>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</si>
  <si>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</si>
  <si>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</si>
  <si>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</si>
  <si>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</si>
  <si>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</si>
  <si>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</si>
  <si>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</si>
  <si>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</si>
  <si>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</si>
  <si>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</si>
  <si>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</si>
  <si>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</si>
  <si>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</si>
  <si>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</si>
  <si>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</si>
  <si>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</si>
  <si>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</si>
  <si>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</si>
  <si>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</si>
  <si>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</si>
  <si>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</si>
  <si>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</si>
  <si>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</si>
  <si>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</si>
  <si>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</si>
  <si>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</si>
  <si>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</si>
  <si>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</si>
  <si>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</si>
  <si>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</si>
  <si>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</si>
  <si>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</si>
  <si>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</si>
  <si>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</si>
  <si>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</si>
  <si>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</si>
  <si>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</si>
  <si>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</si>
  <si>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</si>
  <si>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</si>
  <si>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</si>
  <si>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</si>
  <si>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</si>
  <si>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</si>
  <si>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</si>
  <si>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</si>
  <si>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</si>
  <si>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</si>
  <si>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</si>
  <si>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</si>
  <si>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</si>
  <si>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</si>
  <si>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</si>
  <si>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</si>
  <si>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</si>
  <si>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</si>
  <si>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</si>
  <si>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</si>
  <si>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</si>
  <si>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</si>
  <si>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</si>
  <si>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</si>
  <si>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</si>
  <si>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</si>
  <si>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</si>
  <si>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</si>
  <si>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</si>
  <si>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</si>
  <si>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</si>
  <si>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</si>
  <si>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</si>
  <si>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</si>
  <si>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</si>
  <si>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</si>
  <si>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</si>
  <si>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</si>
  <si>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</si>
  <si>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</si>
  <si>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</si>
  <si>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</si>
  <si>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</si>
  <si>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</si>
  <si>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</si>
  <si>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</si>
  <si>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</si>
  <si>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</si>
  <si>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</si>
  <si>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</si>
  <si>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</si>
  <si>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</si>
  <si>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</si>
  <si>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</si>
  <si>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</si>
  <si>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</si>
  <si>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</si>
  <si>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</si>
  <si>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</si>
  <si>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</si>
  <si>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</si>
  <si>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</si>
  <si>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</si>
  <si>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</si>
  <si>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</si>
  <si>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</si>
  <si>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</si>
  <si>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</si>
  <si>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</si>
  <si>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</si>
  <si>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</si>
  <si>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</si>
  <si>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</si>
  <si>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</si>
  <si>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</si>
  <si>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</si>
  <si>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</si>
  <si>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</si>
  <si>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</si>
  <si>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</si>
  <si>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</si>
  <si>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</si>
  <si>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</si>
  <si>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</si>
  <si>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</si>
  <si>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</si>
  <si>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</si>
  <si>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</si>
  <si>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</si>
  <si>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</si>
  <si>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</si>
  <si>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</si>
  <si>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</si>
  <si>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</si>
  <si>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</si>
  <si>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</si>
  <si>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</si>
  <si>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</si>
  <si>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</si>
  <si>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</si>
  <si>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</si>
  <si>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</si>
  <si>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</si>
  <si>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</si>
  <si>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</si>
  <si>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</si>
  <si>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</si>
  <si>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</si>
  <si>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</si>
  <si>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</si>
  <si>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</si>
  <si>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</si>
  <si>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</si>
  <si>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</si>
  <si>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</si>
  <si>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</si>
  <si>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</si>
  <si>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</si>
  <si>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</si>
  <si>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</si>
  <si>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</si>
  <si>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</si>
  <si>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</si>
  <si>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</si>
  <si>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</si>
  <si>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</si>
  <si>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</si>
  <si>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</si>
  <si>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</si>
  <si>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</si>
  <si>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</si>
  <si>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</si>
  <si>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</si>
  <si>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</si>
  <si>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</si>
  <si>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</si>
  <si>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</si>
  <si>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</si>
  <si>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</si>
  <si>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</si>
  <si>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</si>
  <si>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</si>
  <si>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</si>
  <si>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</si>
  <si>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</si>
  <si>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</si>
  <si>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</si>
  <si>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</si>
  <si>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</si>
  <si>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</si>
  <si>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</si>
  <si>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</si>
  <si>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</si>
  <si>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</si>
  <si>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</si>
  <si>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</si>
  <si>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</si>
  <si>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</si>
  <si>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</si>
  <si>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</si>
  <si>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</si>
  <si>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</si>
  <si>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</si>
  <si>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</si>
  <si>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</si>
  <si>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</si>
  <si>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</si>
  <si>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</si>
  <si>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</si>
  <si>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</si>
  <si>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</si>
  <si>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</si>
  <si>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</si>
  <si>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</si>
  <si>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</si>
  <si>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</si>
  <si>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</si>
  <si>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</si>
  <si>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</si>
  <si>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</si>
  <si>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</si>
  <si>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</si>
  <si>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</si>
  <si>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</si>
  <si>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</si>
  <si>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</si>
  <si>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</si>
  <si>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</si>
  <si>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</si>
  <si>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</si>
  <si>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</si>
  <si>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</si>
  <si>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</si>
  <si>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</si>
  <si>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</si>
  <si>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</si>
  <si>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</si>
  <si>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</si>
  <si>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</si>
  <si>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</si>
  <si>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</si>
  <si>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</si>
  <si>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</si>
  <si>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</si>
  <si>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</si>
  <si>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</si>
  <si>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</si>
  <si>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</si>
  <si>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</si>
  <si>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</si>
  <si>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</si>
  <si>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</si>
  <si>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</si>
  <si>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</si>
  <si>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</si>
  <si>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</si>
  <si>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</si>
  <si>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</si>
  <si>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</si>
  <si>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</si>
  <si>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</si>
  <si>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</si>
  <si>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</si>
  <si>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</si>
  <si>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</si>
  <si>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</si>
  <si>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</si>
  <si>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</si>
  <si>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</si>
  <si>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</si>
  <si>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</si>
  <si>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</si>
  <si>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</si>
  <si>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</si>
  <si>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</si>
  <si>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</si>
  <si>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</si>
  <si>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</si>
  <si>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</si>
  <si>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</si>
  <si>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</si>
  <si>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</si>
  <si>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</si>
  <si>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</si>
  <si>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</si>
  <si>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</si>
  <si>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</si>
  <si>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</si>
  <si>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</si>
  <si>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</si>
  <si>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</si>
  <si>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</si>
  <si>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</si>
  <si>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</si>
  <si>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</si>
  <si>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</si>
  <si>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</si>
  <si>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</si>
  <si>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</si>
  <si>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</si>
  <si>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</si>
  <si>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</si>
  <si>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</si>
  <si>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</si>
  <si>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</si>
  <si>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</si>
  <si>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</si>
  <si>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</si>
  <si>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</si>
  <si>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</si>
  <si>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</si>
  <si>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</si>
  <si>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</si>
  <si>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</si>
  <si>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</si>
  <si>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</si>
  <si>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</si>
  <si>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</si>
  <si>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</si>
  <si>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</si>
  <si>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</si>
  <si>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</si>
  <si>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</si>
  <si>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</si>
  <si>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</si>
  <si>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</si>
  <si>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</si>
  <si>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</si>
  <si>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</si>
  <si>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</si>
  <si>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</si>
  <si>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</si>
  <si>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</si>
  <si>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</si>
  <si>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</si>
  <si>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</si>
  <si>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</si>
  <si>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</si>
  <si>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</si>
  <si>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</si>
  <si>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</si>
  <si>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</si>
  <si>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</si>
  <si>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</si>
  <si>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</si>
  <si>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</si>
  <si>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</si>
  <si>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</si>
  <si>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</si>
  <si>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</si>
  <si>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</si>
  <si>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</si>
  <si>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</si>
  <si>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</si>
  <si>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</si>
  <si>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</si>
  <si>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</si>
  <si>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</si>
  <si>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</si>
  <si>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</si>
  <si>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</si>
  <si>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</si>
  <si>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</si>
  <si>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</si>
  <si>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</si>
  <si>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</si>
  <si>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</si>
  <si>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</si>
  <si>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</si>
  <si>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</si>
  <si>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</si>
  <si>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</si>
  <si>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</si>
  <si>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</si>
  <si>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</si>
  <si>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</si>
  <si>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</si>
  <si>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</si>
  <si>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</si>
  <si>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</si>
  <si>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</si>
  <si>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</si>
  <si>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</si>
  <si>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</si>
  <si>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</si>
  <si>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</si>
  <si>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</si>
  <si>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</si>
  <si>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</si>
  <si>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</si>
  <si>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</si>
  <si>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</si>
  <si>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</si>
  <si>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</si>
  <si>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</si>
  <si>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</si>
  <si>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</si>
  <si>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</si>
  <si>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</si>
  <si>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</si>
  <si>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</si>
  <si>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</si>
  <si>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</si>
  <si>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</si>
  <si>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</si>
  <si>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</si>
  <si>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</si>
  <si>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</si>
  <si>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</si>
  <si>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</si>
  <si>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</si>
  <si>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</si>
  <si>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</si>
  <si>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</si>
  <si>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</si>
  <si>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</si>
  <si>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</si>
  <si>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</si>
  <si>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</si>
  <si>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</si>
  <si>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</si>
  <si>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</si>
  <si>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</si>
  <si>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</si>
  <si>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</si>
  <si>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</si>
  <si>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</si>
  <si>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</si>
  <si>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</si>
  <si>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</si>
  <si>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</si>
  <si>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</si>
  <si>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</si>
  <si>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</si>
  <si>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</si>
  <si>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</si>
  <si>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</si>
  <si>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</si>
  <si>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</si>
  <si>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</si>
  <si>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</si>
  <si>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</si>
  <si>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</si>
  <si>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</si>
  <si>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</si>
  <si>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</si>
  <si>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</si>
  <si>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</si>
  <si>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</si>
  <si>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</si>
  <si>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</si>
  <si>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</si>
  <si>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</si>
  <si>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</si>
  <si>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</si>
  <si>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</si>
  <si>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</si>
  <si>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</si>
  <si>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</si>
  <si>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</si>
  <si>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</si>
  <si>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</si>
  <si>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</si>
  <si>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</si>
  <si>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</si>
  <si>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</si>
  <si>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</si>
  <si>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</si>
  <si>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</si>
  <si>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</si>
  <si>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</si>
  <si>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</si>
  <si>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</si>
  <si>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</si>
  <si>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</si>
  <si>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</si>
  <si>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</si>
  <si>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</si>
  <si>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</si>
  <si>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</si>
  <si>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</si>
  <si>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</si>
  <si>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</si>
  <si>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</si>
  <si>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</si>
  <si>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</si>
  <si>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</si>
  <si>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</si>
  <si>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</si>
  <si>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</si>
  <si>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</si>
  <si>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</si>
  <si>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</si>
  <si>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</si>
  <si>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</si>
  <si>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</si>
  <si>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</si>
  <si>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</si>
  <si>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</si>
  <si>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</si>
  <si>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</si>
  <si>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</si>
  <si>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</si>
  <si>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</si>
  <si>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</si>
  <si>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</si>
  <si>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</si>
  <si>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</si>
  <si>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</si>
  <si>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</si>
  <si>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</si>
  <si>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</si>
  <si>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</si>
  <si>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</si>
  <si>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</si>
  <si>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</si>
  <si>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</si>
  <si>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</si>
  <si>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</si>
  <si>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</si>
  <si>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</si>
  <si>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</si>
  <si>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</si>
  <si>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</si>
  <si>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</si>
  <si>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</si>
  <si>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</si>
  <si>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</si>
  <si>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</si>
  <si>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</si>
  <si>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</si>
  <si>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</si>
  <si>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</si>
  <si>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</si>
  <si>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</si>
  <si>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</si>
  <si>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</si>
  <si>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</si>
  <si>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</si>
  <si>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</si>
  <si>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</si>
  <si>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</si>
  <si>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</si>
  <si>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</si>
  <si>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</si>
  <si>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</si>
  <si>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</si>
  <si>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</si>
  <si>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</si>
  <si>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</si>
  <si>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</si>
  <si>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</si>
  <si>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</si>
  <si>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</si>
  <si>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</si>
  <si>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</si>
  <si>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</si>
  <si>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</si>
  <si>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</si>
  <si>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</si>
  <si>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</si>
  <si>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</si>
  <si>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</si>
  <si>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</si>
  <si>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</si>
  <si>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</si>
  <si>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</si>
  <si>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</si>
  <si>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</si>
  <si>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</si>
  <si>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</si>
  <si>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</si>
  <si>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</si>
  <si>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</si>
  <si>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</si>
  <si>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</si>
  <si>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</si>
  <si>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</si>
  <si>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</si>
  <si>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</si>
  <si>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</si>
  <si>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</si>
  <si>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</si>
  <si>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</si>
  <si>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</si>
  <si>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</si>
  <si>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</si>
  <si>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</si>
  <si>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</si>
  <si>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</si>
  <si>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</si>
  <si>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</si>
  <si>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</si>
  <si>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</si>
  <si>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</si>
  <si>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</si>
  <si>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</si>
  <si>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</si>
  <si>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</si>
  <si>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</si>
  <si>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</si>
  <si>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</si>
  <si>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</si>
  <si>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</si>
  <si>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</si>
  <si>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</si>
  <si>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</si>
  <si>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</si>
  <si>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</si>
  <si>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</si>
  <si>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</si>
  <si>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</si>
  <si>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</si>
  <si>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</si>
  <si>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</si>
  <si>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</si>
  <si>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</si>
  <si>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</si>
  <si>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</si>
  <si>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</si>
  <si>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</si>
  <si>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</si>
  <si>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</si>
  <si>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</si>
  <si>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</si>
  <si>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</si>
  <si>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</si>
  <si>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</si>
  <si>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</si>
  <si>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</si>
  <si>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</si>
  <si>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</si>
  <si>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</si>
  <si>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</si>
  <si>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</si>
  <si>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</si>
  <si>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</si>
  <si>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</si>
  <si>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</si>
  <si>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</si>
  <si>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</si>
  <si>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</si>
  <si>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</si>
  <si>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</si>
  <si>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</si>
  <si>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</si>
  <si>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</si>
  <si>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</si>
  <si>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</si>
  <si>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</si>
  <si>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</si>
  <si>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</si>
  <si>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</si>
  <si>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</si>
  <si>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</si>
  <si>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</si>
  <si>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</si>
  <si>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</si>
  <si>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</si>
  <si>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</si>
  <si>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</si>
  <si>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</si>
  <si>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</si>
  <si>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</si>
  <si>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</si>
  <si>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</si>
  <si>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</si>
  <si>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</si>
  <si>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</si>
  <si>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</si>
  <si>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</si>
  <si>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</si>
  <si>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</si>
  <si>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</si>
  <si>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</si>
  <si>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</si>
  <si>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</si>
  <si>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</si>
  <si>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</si>
  <si>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</si>
  <si>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</si>
  <si>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</si>
  <si>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</si>
  <si>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</si>
  <si>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</si>
  <si>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</si>
  <si>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</si>
  <si>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</si>
  <si>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</si>
  <si>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</si>
  <si>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</si>
  <si>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</si>
  <si>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</si>
  <si>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</si>
  <si>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</si>
  <si>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</si>
  <si>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</si>
  <si>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</si>
  <si>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</si>
  <si>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</si>
  <si>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</si>
  <si>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</si>
  <si>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</si>
  <si>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</si>
  <si>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</si>
  <si>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</si>
  <si>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</si>
  <si>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</si>
  <si>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</si>
  <si>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</si>
  <si>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</si>
  <si>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</si>
  <si>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</si>
  <si>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</si>
  <si>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</si>
  <si>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</si>
  <si>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</si>
  <si>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</si>
  <si>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</si>
  <si>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</si>
  <si>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</si>
  <si>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</si>
  <si>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</si>
  <si>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</si>
  <si>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</si>
  <si>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</si>
  <si>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</si>
  <si>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</si>
  <si>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</si>
  <si>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</si>
  <si>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</si>
  <si>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</si>
  <si>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</si>
  <si>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</si>
  <si>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</si>
  <si>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</si>
  <si>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</si>
  <si>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</si>
  <si>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</si>
  <si>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</si>
  <si>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</si>
  <si>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</si>
  <si>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</si>
  <si>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</si>
  <si>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</si>
  <si>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</si>
  <si>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</si>
  <si>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</si>
  <si>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</si>
  <si>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</si>
  <si>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</si>
  <si>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</si>
  <si>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</si>
  <si>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</si>
  <si>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</si>
  <si>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</si>
  <si>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</si>
  <si>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</si>
  <si>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</si>
  <si>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</si>
  <si>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</si>
  <si>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</si>
  <si>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</si>
  <si>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</si>
  <si>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</si>
  <si>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</si>
  <si>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</si>
  <si>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</si>
  <si>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</si>
  <si>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</si>
  <si>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</si>
  <si>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</si>
  <si>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</si>
  <si>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</si>
  <si>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</si>
  <si>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</si>
  <si>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</si>
  <si>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</si>
  <si>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</si>
  <si>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</si>
  <si>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</si>
  <si>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</si>
  <si>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</si>
  <si>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</si>
  <si>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</si>
  <si>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</si>
  <si>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</si>
  <si>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</si>
  <si>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</si>
  <si>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</si>
  <si>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</si>
  <si>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</si>
  <si>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</si>
  <si>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</si>
  <si>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</si>
  <si>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</si>
  <si>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</si>
  <si>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</si>
  <si>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</si>
  <si>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</si>
  <si>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</si>
  <si>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</si>
  <si>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</si>
  <si>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</si>
  <si>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</si>
  <si>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</si>
  <si>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</si>
  <si>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</si>
  <si>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</si>
  <si>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</si>
  <si>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</si>
  <si>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</si>
  <si>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</si>
  <si>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</si>
  <si>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</si>
  <si>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</si>
  <si>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</si>
  <si>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</si>
  <si>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</si>
  <si>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</si>
  <si>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</si>
  <si>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</si>
  <si>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</si>
  <si>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</si>
  <si>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</si>
  <si>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</si>
  <si>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</si>
  <si>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</si>
  <si>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</si>
  <si>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</si>
  <si>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</si>
  <si>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</si>
  <si>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</si>
  <si>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</si>
  <si>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</si>
  <si>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</si>
  <si>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</si>
  <si>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</si>
  <si>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</si>
  <si>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</si>
  <si>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</si>
  <si>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</si>
  <si>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</si>
  <si>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</si>
  <si>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</si>
  <si>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</si>
  <si>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</si>
  <si>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</si>
  <si>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</si>
  <si>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</si>
  <si>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</si>
  <si>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</si>
  <si>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</si>
  <si>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</si>
  <si>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</si>
  <si>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</si>
  <si>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</si>
  <si>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</si>
  <si>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</si>
  <si>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</si>
  <si>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</si>
  <si>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</si>
  <si>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</si>
  <si>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</si>
  <si>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</si>
  <si>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</si>
  <si>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</si>
  <si>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</si>
  <si>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</si>
  <si>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</si>
  <si>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</si>
  <si>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</si>
  <si>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</si>
  <si>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</si>
  <si>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</si>
  <si>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</si>
  <si>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</si>
  <si>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</si>
  <si>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</si>
  <si>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</si>
  <si>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</si>
  <si>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</si>
  <si>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</si>
  <si>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</si>
  <si>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</si>
  <si>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</si>
  <si>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</si>
  <si>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</si>
  <si>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</si>
  <si>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</si>
  <si>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</si>
  <si>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</si>
  <si>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</si>
  <si>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</si>
  <si>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</si>
  <si>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</si>
  <si>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</si>
  <si>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</si>
  <si>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</si>
  <si>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</si>
  <si>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</si>
  <si>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</si>
  <si>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</si>
  <si>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</si>
  <si>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</si>
  <si>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</si>
  <si>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</si>
  <si>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</si>
  <si>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</si>
  <si>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</si>
  <si>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</si>
  <si>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</si>
  <si>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</si>
  <si>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</si>
  <si>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</si>
  <si>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</si>
  <si>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</si>
  <si>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</si>
  <si>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</si>
  <si>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</si>
  <si>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</si>
  <si>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</si>
  <si>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</si>
  <si>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</si>
  <si>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</si>
  <si>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</si>
  <si>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</si>
  <si>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</si>
  <si>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</si>
  <si>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</si>
  <si>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</si>
  <si>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</si>
  <si>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</si>
  <si>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</si>
  <si>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</si>
  <si>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</si>
  <si>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</si>
  <si>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</si>
  <si>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</si>
  <si>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</si>
  <si>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</si>
  <si>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</si>
  <si>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</si>
  <si>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</si>
  <si>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</si>
  <si>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</si>
  <si>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</si>
  <si>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</si>
  <si>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</si>
  <si>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</si>
  <si>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</si>
  <si>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</si>
  <si>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</si>
  <si>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</si>
  <si>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</si>
  <si>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</si>
  <si>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</si>
  <si>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</si>
  <si>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</si>
  <si>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</si>
  <si>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</si>
  <si>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</si>
  <si>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</si>
  <si>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</si>
  <si>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</si>
  <si>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</si>
  <si>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</si>
  <si>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</si>
  <si>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</si>
  <si>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</si>
  <si>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</si>
  <si>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</si>
  <si>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</si>
  <si>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</si>
  <si>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</si>
  <si>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</si>
  <si>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</si>
  <si>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</si>
  <si>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</si>
  <si>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</si>
  <si>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</si>
  <si>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</si>
  <si>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</si>
  <si>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</si>
  <si>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</si>
  <si>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</si>
  <si>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</si>
  <si>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</si>
  <si>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</si>
  <si>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</si>
  <si>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</si>
  <si>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</si>
  <si>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</si>
  <si>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</si>
  <si>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</si>
  <si>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</si>
  <si>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</si>
  <si>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</si>
  <si>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</si>
  <si>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</si>
  <si>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</si>
  <si>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</si>
  <si>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</si>
  <si>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</si>
  <si>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</si>
  <si>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</si>
  <si>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</si>
  <si>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</si>
  <si>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</si>
  <si>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</si>
  <si>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</si>
  <si>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</si>
  <si>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</si>
  <si>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</si>
  <si>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</si>
  <si>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</si>
  <si>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</si>
  <si>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</si>
  <si>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</si>
  <si>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</si>
  <si>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</si>
  <si>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</si>
  <si>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</si>
  <si>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</si>
  <si>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</si>
  <si>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</si>
  <si>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</si>
  <si>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</si>
  <si>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</si>
  <si>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</si>
  <si>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</si>
  <si>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</si>
  <si>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</si>
  <si>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</si>
  <si>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</si>
  <si>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</si>
  <si>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</si>
  <si>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</si>
  <si>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</si>
  <si>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</si>
  <si>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</si>
  <si>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</si>
  <si>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</si>
  <si>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</si>
  <si>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</si>
  <si>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</si>
  <si>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</si>
  <si>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</si>
  <si>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</si>
  <si>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</si>
  <si>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</si>
  <si>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</si>
  <si>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</si>
  <si>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</si>
  <si>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</si>
  <si>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</si>
  <si>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</si>
  <si>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</si>
  <si>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</si>
  <si>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</si>
  <si>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</si>
  <si>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</si>
  <si>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</si>
  <si>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</si>
  <si>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</si>
  <si>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</si>
  <si>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</si>
  <si>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</si>
  <si>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</si>
  <si>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</si>
  <si>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</si>
  <si>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</si>
  <si>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</si>
  <si>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</si>
  <si>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</si>
  <si>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</si>
  <si>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</si>
  <si>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</si>
  <si>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</si>
  <si>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</si>
  <si>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</si>
  <si>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</si>
  <si>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</si>
  <si>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</si>
  <si>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</si>
  <si>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</si>
  <si>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</si>
  <si>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</si>
  <si>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</si>
  <si>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</si>
  <si>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</si>
  <si>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</si>
  <si>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</si>
  <si>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</si>
  <si>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</si>
  <si>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</si>
  <si>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</si>
  <si>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</si>
  <si>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</si>
  <si>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</si>
  <si>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</si>
  <si>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</si>
  <si>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</si>
  <si>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</si>
  <si>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</si>
  <si>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</si>
  <si>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</si>
  <si>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</si>
  <si>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</si>
  <si>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</si>
  <si>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</si>
  <si>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</si>
  <si>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</si>
  <si>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</si>
  <si>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</si>
  <si>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</si>
  <si>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</si>
  <si>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</si>
  <si>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</si>
  <si>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</si>
  <si>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</si>
  <si>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</si>
  <si>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</si>
  <si>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</si>
  <si>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</si>
  <si>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</si>
  <si>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</si>
  <si>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</si>
  <si>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</si>
  <si>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</si>
  <si>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</si>
  <si>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</si>
  <si>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</si>
  <si>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</si>
  <si>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</si>
  <si>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</si>
  <si>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</si>
  <si>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</si>
  <si>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</si>
  <si>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</si>
  <si>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</si>
  <si>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</si>
  <si>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</si>
  <si>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</si>
  <si>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</si>
  <si>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</si>
  <si>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</si>
  <si>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</si>
  <si>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</si>
  <si>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</si>
  <si>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</si>
  <si>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</si>
  <si>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</si>
  <si>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</si>
  <si>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</si>
  <si>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</si>
  <si>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</si>
  <si>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</si>
  <si>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</si>
  <si>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</si>
  <si>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</si>
  <si>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</si>
  <si>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</si>
  <si>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</si>
  <si>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</si>
  <si>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</si>
  <si>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</si>
  <si>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</si>
  <si>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</si>
  <si>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</si>
  <si>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</si>
  <si>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</si>
  <si>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</si>
  <si>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</si>
  <si>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</si>
  <si>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</si>
  <si>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</si>
  <si>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</si>
  <si>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</si>
  <si>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</si>
  <si>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</si>
  <si>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</si>
  <si>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</si>
  <si>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</si>
  <si>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</si>
  <si>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</si>
  <si>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</si>
  <si>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</si>
  <si>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</si>
  <si>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</si>
  <si>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</si>
  <si>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</si>
  <si>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</si>
  <si>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</si>
  <si>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</si>
  <si>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</si>
  <si>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</si>
  <si>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</si>
  <si>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</si>
  <si>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</si>
  <si>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</si>
  <si>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</si>
  <si>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</si>
  <si>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</si>
  <si>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</si>
  <si>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</si>
  <si>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</si>
  <si>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</si>
  <si>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</si>
  <si>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</si>
  <si>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</si>
  <si>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</si>
  <si>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</si>
  <si>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</si>
  <si>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</si>
  <si>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</si>
  <si>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</si>
  <si>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</si>
  <si>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</si>
  <si>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</si>
  <si>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</si>
  <si>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</si>
  <si>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</si>
  <si>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</si>
  <si>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</si>
  <si>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</si>
  <si>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</si>
  <si>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</si>
  <si>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</si>
  <si>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</si>
  <si>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</si>
  <si>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</si>
  <si>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</si>
  <si>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</si>
  <si>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</si>
  <si>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</si>
  <si>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</si>
  <si>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</si>
  <si>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</si>
  <si>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</si>
  <si>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</si>
  <si>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</si>
  <si>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</si>
  <si>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</si>
  <si>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</si>
  <si>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</si>
  <si>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</si>
  <si>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</si>
  <si>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</si>
  <si>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</si>
  <si>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</si>
  <si>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</si>
  <si>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</si>
  <si>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</si>
  <si>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</si>
  <si>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</si>
  <si>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</si>
  <si>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</si>
  <si>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</si>
  <si>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</si>
  <si>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</si>
  <si>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</si>
  <si>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</si>
  <si>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</si>
  <si>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</si>
  <si>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</si>
  <si>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</si>
  <si>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</si>
  <si>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</si>
  <si>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</si>
  <si>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</si>
  <si>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</si>
  <si>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</si>
  <si>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</si>
  <si>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</si>
  <si>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</si>
  <si>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</si>
  <si>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</si>
  <si>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</si>
  <si>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</si>
  <si>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</si>
  <si>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</si>
  <si>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</si>
  <si>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</si>
  <si>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</si>
  <si>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</si>
  <si>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</si>
  <si>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</si>
  <si>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</si>
  <si>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</si>
  <si>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</si>
  <si>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</si>
  <si>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</si>
  <si>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</si>
  <si>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</si>
  <si>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</si>
  <si>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</si>
  <si>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</si>
  <si>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</si>
  <si>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</si>
  <si>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</si>
  <si>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</si>
  <si>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</si>
  <si>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</si>
  <si>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</si>
  <si>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</si>
  <si>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</si>
  <si>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</si>
  <si>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</si>
  <si>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</si>
  <si>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</si>
  <si>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</si>
  <si>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</si>
  <si>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</si>
  <si>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</si>
  <si>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</si>
  <si>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</si>
  <si>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</si>
  <si>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</si>
  <si>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</si>
  <si>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</si>
  <si>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</si>
  <si>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</si>
  <si>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</si>
  <si>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</si>
  <si>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</si>
  <si>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</si>
  <si>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</si>
  <si>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</si>
  <si>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</si>
  <si>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</si>
  <si>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</si>
  <si>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</si>
  <si>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</si>
  <si>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</si>
  <si>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</si>
  <si>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</si>
  <si>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</si>
  <si>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</si>
  <si>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</si>
  <si>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</si>
  <si>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</si>
  <si>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</si>
  <si>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</si>
  <si>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</si>
  <si>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</si>
  <si>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</si>
  <si>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</si>
  <si>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</si>
  <si>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</si>
  <si>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</si>
  <si>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</si>
  <si>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</si>
  <si>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</si>
  <si>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</si>
  <si>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</si>
  <si>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</si>
  <si>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</si>
  <si>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</si>
  <si>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</si>
  <si>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</si>
  <si>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</si>
  <si>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</si>
  <si>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</si>
  <si>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</si>
  <si>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</si>
  <si>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</si>
  <si>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</si>
  <si>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</si>
  <si>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</si>
  <si>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</si>
  <si>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</si>
  <si>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</si>
  <si>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</si>
  <si>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</si>
  <si>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</si>
  <si>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</si>
  <si>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</si>
  <si>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</si>
  <si>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</si>
  <si>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</si>
  <si>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</si>
  <si>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</si>
  <si>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</si>
  <si>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</si>
  <si>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</si>
  <si>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</si>
  <si>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</si>
  <si>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</si>
  <si>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</si>
  <si>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</si>
  <si>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</si>
  <si>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</si>
  <si>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</si>
  <si>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</si>
  <si>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</si>
  <si>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</si>
  <si>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</si>
  <si>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</si>
  <si>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</si>
  <si>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</si>
  <si>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</si>
  <si>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</si>
  <si>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</si>
  <si>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</si>
  <si>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</si>
  <si>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</si>
  <si>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</si>
  <si>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</si>
  <si>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</si>
  <si>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</si>
  <si>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</si>
  <si>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</si>
  <si>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</si>
  <si>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</si>
  <si>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</si>
  <si>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</si>
  <si>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</si>
  <si>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</si>
  <si>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</si>
  <si>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</si>
  <si>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</si>
  <si>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</si>
  <si>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</si>
  <si>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</si>
  <si>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</si>
  <si>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</si>
  <si>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</si>
  <si>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</si>
  <si>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</si>
  <si>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</si>
  <si>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</si>
  <si>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</si>
  <si>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</si>
  <si>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</si>
  <si>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</si>
  <si>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</si>
  <si>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</si>
  <si>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</si>
  <si>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</si>
  <si>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</si>
  <si>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</si>
  <si>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</si>
  <si>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</si>
  <si>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</si>
  <si>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</si>
  <si>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</si>
  <si>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</si>
  <si>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</si>
  <si>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</si>
  <si>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</si>
  <si>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</si>
  <si>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</si>
  <si>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</si>
  <si>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</si>
  <si>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</si>
  <si>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</si>
  <si>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</si>
  <si>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</si>
  <si>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</si>
  <si>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</si>
  <si>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</si>
  <si>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</si>
  <si>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</si>
  <si>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</si>
  <si>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</si>
  <si>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</si>
  <si>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</si>
  <si>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</si>
  <si>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</si>
  <si>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</si>
  <si>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</si>
  <si>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</si>
  <si>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</si>
  <si>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</si>
  <si>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</si>
  <si>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</si>
  <si>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</si>
  <si>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</si>
  <si>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</si>
  <si>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</si>
  <si>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</si>
  <si>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</si>
  <si>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</si>
  <si>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</si>
  <si>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</si>
  <si>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</si>
  <si>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</si>
  <si>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</si>
  <si>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</si>
  <si>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</si>
  <si>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</si>
  <si>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</si>
  <si>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</si>
  <si>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</si>
  <si>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</si>
  <si>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</si>
  <si>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</si>
  <si>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</si>
  <si>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</si>
  <si>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</si>
  <si>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</si>
  <si>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</si>
  <si>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</si>
  <si>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</si>
  <si>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</si>
  <si>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</si>
  <si>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</si>
  <si>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</si>
  <si>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</si>
  <si>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</si>
  <si>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</si>
  <si>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</si>
  <si>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</si>
  <si>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</si>
  <si>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</si>
  <si>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</si>
  <si>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</si>
  <si>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</si>
  <si>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</si>
  <si>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</si>
  <si>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</si>
  <si>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</si>
  <si>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</si>
  <si>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</si>
  <si>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</si>
  <si>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</si>
  <si>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</si>
  <si>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</si>
  <si>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</si>
  <si>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</si>
  <si>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</si>
  <si>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</si>
  <si>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</si>
  <si>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</si>
  <si>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</si>
  <si>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</si>
  <si>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</si>
  <si>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</si>
  <si>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</si>
  <si>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</si>
  <si>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</si>
  <si>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</si>
  <si>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</si>
  <si>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</si>
  <si>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</si>
  <si>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</si>
  <si>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</si>
  <si>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</si>
  <si>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</si>
  <si>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</si>
  <si>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</si>
  <si>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</si>
  <si>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</si>
  <si>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</si>
  <si>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</si>
  <si>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</si>
  <si>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</si>
  <si>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</si>
  <si>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</si>
  <si>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</si>
  <si>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</si>
  <si>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</si>
  <si>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</si>
  <si>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</si>
  <si>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</si>
  <si>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</si>
  <si>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</si>
  <si>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</si>
  <si>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</si>
  <si>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</si>
  <si>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</si>
  <si>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</si>
  <si>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</si>
  <si>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</si>
  <si>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</si>
  <si>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</si>
  <si>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</si>
  <si>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</si>
  <si>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</si>
  <si>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</si>
  <si>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</si>
  <si>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</si>
  <si>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</si>
  <si>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</si>
  <si>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</si>
  <si>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</si>
  <si>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</si>
  <si>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</si>
  <si>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</si>
  <si>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</si>
  <si>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</si>
  <si>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</si>
  <si>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</si>
  <si>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</si>
  <si>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</si>
  <si>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</si>
  <si>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</si>
  <si>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</si>
  <si>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</si>
  <si>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</si>
  <si>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</si>
  <si>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</si>
  <si>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</si>
  <si>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</si>
  <si>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</si>
  <si>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</si>
  <si>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</si>
  <si>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</si>
  <si>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</si>
  <si>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</si>
  <si>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</si>
  <si>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</si>
  <si>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</si>
  <si>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</si>
  <si>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</si>
  <si>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</si>
  <si>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</si>
  <si>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</si>
  <si>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</si>
  <si>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</si>
  <si>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</si>
  <si>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</si>
  <si>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</si>
  <si>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</si>
  <si>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</si>
  <si>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</si>
  <si>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</si>
  <si>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</si>
  <si>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</si>
  <si>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</si>
  <si>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</si>
  <si>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</si>
  <si>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</si>
  <si>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</si>
  <si>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</si>
  <si>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</si>
  <si>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</si>
  <si>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</si>
  <si>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</si>
  <si>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</si>
  <si>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</si>
  <si>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</si>
  <si>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</si>
  <si>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</si>
  <si>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</si>
  <si>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</si>
  <si>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</si>
  <si>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</si>
  <si>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</si>
  <si>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</si>
  <si>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</si>
  <si>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</si>
  <si>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</si>
  <si>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</si>
  <si>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</si>
  <si>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</si>
  <si>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</si>
  <si>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</si>
  <si>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</si>
  <si>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</si>
  <si>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</si>
  <si>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</si>
  <si>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</si>
  <si>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</si>
  <si>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</si>
  <si>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</si>
  <si>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</si>
  <si>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</si>
  <si>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</si>
  <si>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</si>
  <si>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</si>
  <si>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</si>
  <si>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</si>
  <si>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</si>
  <si>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</si>
  <si>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</si>
  <si>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</si>
  <si>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</si>
  <si>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</si>
  <si>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</si>
  <si>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</si>
  <si>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</si>
  <si>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</si>
  <si>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</si>
  <si>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</si>
  <si>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</si>
  <si>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</si>
  <si>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</si>
  <si>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</si>
  <si>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</si>
  <si>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</si>
  <si>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</si>
  <si>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</si>
  <si>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</si>
  <si>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</si>
  <si>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</si>
  <si>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</si>
  <si>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</si>
  <si>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</si>
  <si>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</si>
  <si>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</si>
  <si>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</si>
  <si>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</si>
  <si>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</si>
  <si>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</si>
  <si>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</si>
  <si>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</si>
  <si>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</si>
  <si>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</si>
  <si>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</si>
  <si>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</si>
  <si>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</si>
  <si>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</si>
  <si>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</si>
  <si>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</si>
  <si>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</si>
  <si>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</si>
  <si>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</si>
  <si>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</si>
  <si>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</si>
  <si>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</si>
  <si>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</si>
  <si>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</si>
  <si>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</si>
  <si>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</si>
  <si>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</si>
  <si>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</si>
  <si>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</si>
  <si>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</si>
  <si>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</si>
  <si>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</si>
  <si>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</si>
  <si>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</si>
  <si>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</si>
  <si>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</si>
  <si>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</si>
  <si>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</si>
  <si>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</si>
  <si>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</si>
  <si>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</si>
  <si>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</si>
  <si>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</si>
  <si>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</si>
  <si>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</si>
  <si>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</si>
  <si>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</si>
  <si>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</si>
  <si>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</si>
  <si>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</si>
  <si>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</si>
  <si>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</si>
  <si>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</si>
  <si>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</si>
  <si>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</si>
  <si>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</si>
  <si>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</si>
  <si>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</si>
  <si>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</si>
  <si>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</si>
  <si>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</si>
  <si>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</si>
  <si>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</si>
  <si>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</si>
  <si>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</si>
  <si>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</si>
  <si>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</si>
  <si>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</si>
  <si>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</si>
  <si>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</si>
  <si>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</si>
  <si>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</si>
  <si>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</si>
  <si>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</si>
  <si>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</si>
  <si>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</si>
  <si>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</si>
  <si>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</si>
  <si>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</si>
  <si>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</si>
  <si>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</si>
  <si>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</si>
  <si>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</si>
  <si>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</si>
  <si>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</si>
  <si>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</si>
  <si>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</si>
  <si>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</si>
  <si>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</si>
  <si>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</si>
  <si>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</si>
  <si>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</si>
  <si>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</si>
  <si>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</si>
  <si>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</si>
  <si>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</si>
  <si>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</si>
  <si>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</si>
  <si>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</si>
  <si>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</si>
  <si>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</si>
  <si>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</si>
  <si>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</si>
  <si>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</si>
  <si>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</si>
  <si>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</si>
  <si>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</si>
  <si>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</si>
  <si>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</si>
  <si>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</si>
  <si>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</si>
  <si>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</si>
  <si>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</si>
  <si>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</si>
  <si>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</si>
  <si>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</si>
  <si>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</si>
  <si>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</si>
  <si>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</si>
  <si>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</si>
  <si>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</si>
  <si>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</si>
  <si>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</si>
  <si>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</si>
  <si>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</si>
  <si>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</si>
  <si>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</si>
  <si>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</si>
  <si>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</si>
  <si>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</si>
  <si>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</si>
  <si>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</si>
  <si>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</si>
  <si>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</si>
  <si>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</si>
  <si>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</si>
  <si>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</si>
  <si>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</si>
  <si>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</si>
  <si>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</si>
  <si>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</si>
  <si>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</si>
  <si>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</si>
  <si>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</si>
  <si>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</si>
  <si>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</si>
  <si>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</si>
  <si>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</si>
  <si>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</si>
  <si>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</si>
  <si>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</si>
  <si>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</si>
  <si>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</si>
  <si>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</si>
  <si>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</si>
  <si>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</si>
  <si>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</si>
  <si>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</si>
  <si>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</si>
  <si>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</si>
  <si>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</si>
  <si>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</si>
  <si>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</si>
  <si>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</si>
  <si>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</si>
  <si>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</si>
  <si>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</si>
  <si>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</si>
  <si>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</si>
  <si>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</si>
  <si>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</si>
  <si>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</si>
  <si>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</si>
  <si>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</si>
  <si>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</si>
  <si>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</si>
  <si>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</si>
  <si>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</si>
  <si>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</si>
  <si>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</si>
  <si>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</si>
  <si>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</si>
  <si>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</si>
  <si>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</si>
  <si>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</si>
  <si>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</si>
  <si>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</si>
  <si>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</si>
  <si>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</si>
  <si>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</si>
  <si>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</si>
  <si>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</si>
  <si>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</si>
  <si>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</si>
  <si>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</si>
  <si>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</si>
  <si>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</si>
  <si>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</si>
  <si>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</si>
  <si>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</si>
  <si>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</si>
  <si>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</si>
  <si>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</si>
  <si>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</si>
  <si>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</si>
  <si>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</si>
  <si>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</si>
  <si>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</si>
  <si>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</si>
  <si>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</si>
  <si>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</si>
  <si>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</si>
  <si>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</si>
  <si>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</si>
  <si>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</si>
  <si>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</si>
  <si>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</si>
  <si>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</si>
  <si>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</si>
  <si>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</si>
  <si>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</si>
  <si>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</si>
  <si>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</si>
  <si>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</si>
  <si>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</si>
  <si>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</si>
  <si>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</si>
  <si>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</si>
  <si>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</si>
  <si>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</si>
  <si>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</si>
  <si>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</si>
  <si>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</si>
  <si>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</si>
  <si>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</si>
  <si>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</si>
  <si>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</si>
  <si>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</si>
  <si>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</si>
  <si>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</si>
  <si>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</si>
  <si>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</si>
  <si>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</si>
  <si>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</si>
  <si>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</si>
  <si>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</si>
  <si>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</si>
  <si>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</si>
  <si>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</si>
  <si>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</si>
  <si>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</si>
  <si>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</si>
  <si>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</si>
  <si>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</si>
  <si>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</si>
  <si>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</si>
  <si>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</si>
  <si>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</si>
  <si>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</si>
  <si>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</si>
  <si>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</si>
  <si>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</si>
  <si>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</si>
  <si>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</si>
  <si>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</si>
  <si>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</si>
  <si>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</si>
  <si>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</si>
  <si>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</si>
  <si>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</si>
  <si>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</si>
  <si>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</si>
  <si>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</si>
  <si>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</si>
  <si>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</si>
  <si>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</si>
  <si>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</si>
  <si>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</si>
  <si>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</si>
  <si>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</si>
  <si>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</si>
  <si>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</si>
  <si>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</si>
  <si>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</si>
  <si>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</si>
  <si>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</si>
  <si>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</si>
  <si>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</si>
  <si>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</si>
  <si>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</si>
  <si>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</si>
  <si>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</si>
  <si>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</si>
  <si>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</si>
  <si>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</si>
  <si>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</si>
  <si>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</si>
  <si>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</si>
  <si>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</si>
  <si>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</si>
  <si>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</si>
  <si>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</si>
  <si>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</si>
  <si>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</si>
  <si>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</si>
  <si>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</si>
  <si>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</si>
  <si>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</si>
  <si>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</si>
  <si>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</si>
  <si>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</si>
  <si>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</si>
  <si>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</si>
  <si>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</si>
  <si>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</si>
  <si>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</si>
  <si>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</si>
  <si>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</si>
  <si>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</si>
  <si>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</si>
  <si>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</si>
  <si>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</si>
  <si>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</si>
  <si>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</si>
  <si>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</si>
  <si>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</si>
  <si>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</si>
  <si>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</si>
  <si>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</si>
  <si>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</si>
  <si>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</si>
  <si>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</si>
  <si>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</si>
  <si>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</si>
  <si>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</si>
  <si>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</si>
  <si>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</si>
  <si>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</si>
  <si>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</si>
  <si>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</si>
  <si>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</si>
  <si>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</si>
  <si>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</si>
  <si>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</si>
  <si>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</si>
  <si>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</si>
  <si>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</si>
  <si>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</si>
  <si>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</si>
  <si>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</si>
  <si>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</si>
  <si>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</si>
  <si>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</si>
  <si>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</si>
  <si>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</si>
  <si>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</si>
  <si>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</si>
  <si>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</si>
  <si>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</si>
  <si>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</si>
  <si>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</si>
  <si>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</si>
  <si>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</si>
  <si>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</si>
  <si>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</si>
  <si>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</si>
  <si>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</si>
  <si>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</si>
  <si>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</si>
  <si>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</si>
  <si>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</si>
  <si>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</si>
  <si>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</si>
  <si>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</si>
  <si>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</si>
  <si>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</si>
  <si>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</si>
  <si>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</si>
  <si>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</si>
  <si>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</si>
  <si>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</si>
  <si>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</si>
  <si>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</si>
  <si>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</si>
  <si>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</si>
  <si>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</si>
  <si>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</si>
  <si>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</si>
  <si>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</si>
  <si>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</si>
  <si>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</si>
  <si>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</si>
  <si>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</si>
  <si>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</si>
  <si>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</si>
  <si>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</si>
  <si>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</si>
  <si>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</si>
  <si>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</si>
  <si>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</si>
  <si>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</si>
  <si>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</si>
  <si>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</si>
  <si>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</si>
  <si>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</si>
  <si>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</si>
  <si>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</si>
  <si>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</si>
  <si>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</si>
  <si>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</si>
  <si>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</si>
  <si>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</si>
  <si>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</si>
  <si>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</si>
  <si>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</si>
  <si>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</si>
  <si>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</si>
  <si>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</si>
  <si>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</si>
  <si>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</si>
  <si>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</si>
  <si>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</si>
  <si>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</si>
  <si>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</si>
  <si>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</si>
  <si>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</si>
  <si>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</si>
  <si>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</si>
  <si>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</si>
  <si>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</si>
  <si>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</si>
  <si>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</si>
  <si>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</si>
  <si>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</si>
  <si>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</si>
  <si>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</si>
  <si>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</si>
  <si>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</si>
  <si>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</si>
  <si>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</si>
  <si>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</si>
  <si>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</si>
  <si>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</si>
  <si>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</si>
  <si>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</si>
  <si>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</si>
  <si>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</si>
  <si>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</si>
  <si>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</si>
  <si>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</si>
  <si>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</si>
  <si>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</si>
  <si>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</si>
  <si>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</si>
  <si>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</si>
  <si>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</si>
  <si>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</si>
  <si>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</si>
  <si>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</si>
  <si>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</si>
  <si>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</si>
  <si>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</si>
  <si>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</si>
  <si>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</si>
  <si>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</si>
  <si>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</si>
  <si>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</si>
  <si>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</si>
  <si>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</si>
  <si>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</si>
  <si>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</si>
  <si>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</si>
  <si>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</si>
  <si>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</si>
  <si>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</si>
  <si>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</si>
  <si>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</si>
  <si>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</si>
  <si>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</si>
  <si>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</si>
  <si>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</si>
  <si>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</si>
  <si>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</si>
  <si>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</si>
  <si>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</si>
  <si>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</si>
  <si>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</si>
  <si>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</si>
  <si>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</si>
  <si>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</si>
  <si>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</si>
  <si>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</si>
  <si>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</si>
  <si>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</si>
  <si>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</si>
  <si>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</si>
  <si>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</si>
  <si>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</si>
  <si>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</si>
  <si>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</si>
  <si>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</si>
  <si>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</si>
  <si>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</si>
  <si>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</si>
  <si>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</si>
  <si>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</si>
  <si>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</si>
  <si>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</si>
  <si>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</si>
  <si>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</si>
  <si>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</si>
  <si>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</si>
  <si>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</si>
  <si>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</si>
  <si>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</si>
  <si>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</si>
  <si>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</si>
  <si>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</si>
  <si>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</si>
  <si>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</si>
  <si>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</si>
  <si>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</si>
  <si>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</si>
  <si>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</si>
  <si>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</si>
  <si>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</si>
  <si>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</si>
  <si>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</si>
  <si>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</si>
  <si>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</si>
  <si>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</si>
  <si>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</si>
  <si>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</si>
  <si>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</si>
  <si>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</si>
  <si>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</si>
  <si>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</si>
  <si>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</si>
  <si>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</si>
  <si>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</si>
  <si>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</si>
  <si>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</si>
  <si>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</si>
  <si>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</si>
  <si>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</si>
  <si>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</si>
  <si>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</si>
  <si>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</si>
  <si>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</si>
  <si>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</si>
  <si>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</si>
  <si>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</si>
  <si>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</si>
  <si>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</si>
  <si>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</si>
  <si>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</si>
  <si>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</si>
  <si>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</si>
  <si>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</si>
  <si>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</si>
  <si>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</si>
  <si>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</si>
  <si>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</si>
  <si>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</si>
  <si>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</si>
  <si>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</si>
  <si>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</si>
  <si>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</si>
  <si>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</si>
  <si>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</si>
  <si>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</si>
  <si>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</si>
  <si>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</si>
  <si>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</si>
  <si>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</si>
  <si>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</si>
  <si>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</si>
  <si>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</si>
  <si>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</si>
  <si>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</si>
  <si>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</si>
  <si>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</si>
  <si>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</si>
  <si>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</si>
  <si>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</si>
  <si>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</si>
  <si>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</si>
  <si>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</si>
  <si>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</si>
  <si>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</si>
  <si>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</si>
  <si>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</si>
  <si>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</si>
  <si>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</si>
  <si>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</si>
  <si>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</si>
  <si>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</si>
  <si>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</si>
  <si>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</si>
  <si>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</si>
  <si>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</si>
  <si>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</si>
  <si>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</si>
  <si>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</si>
  <si>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</si>
  <si>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</si>
  <si>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</si>
  <si>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</si>
  <si>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</si>
  <si>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</si>
  <si>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</si>
  <si>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</si>
  <si>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</si>
  <si>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</si>
  <si>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</si>
  <si>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</si>
  <si>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</si>
  <si>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</si>
  <si>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</si>
  <si>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</si>
  <si>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</si>
  <si>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</si>
  <si>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</si>
  <si>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</si>
  <si>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</si>
  <si>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</si>
  <si>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</si>
  <si>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</si>
  <si>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</si>
  <si>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</si>
  <si>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</si>
  <si>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</si>
  <si>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</si>
  <si>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</si>
  <si>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</si>
  <si>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</si>
  <si>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</si>
  <si>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</si>
  <si>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</si>
  <si>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</si>
  <si>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</si>
  <si>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</si>
  <si>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</si>
  <si>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</si>
  <si>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</si>
  <si>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</si>
  <si>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</si>
  <si>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</si>
  <si>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</si>
  <si>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</si>
  <si>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</si>
  <si>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</si>
  <si>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</si>
  <si>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</si>
  <si>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</si>
  <si>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</si>
  <si>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</si>
  <si>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</si>
  <si>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</si>
  <si>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</si>
  <si>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</si>
  <si>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</si>
  <si>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</si>
  <si>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</si>
  <si>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</si>
  <si>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</si>
  <si>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</si>
  <si>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</si>
  <si>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</si>
  <si>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</si>
  <si>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</si>
  <si>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</si>
  <si>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</si>
  <si>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</si>
  <si>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</si>
  <si>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</si>
  <si>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</si>
  <si>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</si>
  <si>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</si>
  <si>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</si>
  <si>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</si>
  <si>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</si>
  <si>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</si>
  <si>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</si>
  <si>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</si>
  <si>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</si>
  <si>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</si>
  <si>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</si>
  <si>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</si>
  <si>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</si>
  <si>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</si>
  <si>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</si>
  <si>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</si>
  <si>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</si>
  <si>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</si>
  <si>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</si>
  <si>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</si>
  <si>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</si>
  <si>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</si>
  <si>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</si>
  <si>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</si>
  <si>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</si>
  <si>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</si>
  <si>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</si>
  <si>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</si>
  <si>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</si>
  <si>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</si>
  <si>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</si>
  <si>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</si>
  <si>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</si>
  <si>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</si>
  <si>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</si>
  <si>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</si>
  <si>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</si>
  <si>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</si>
  <si>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</si>
  <si>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</si>
  <si>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</si>
  <si>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</si>
  <si>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</si>
  <si>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</si>
  <si>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</si>
  <si>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</si>
  <si>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</si>
  <si>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</si>
  <si>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</si>
  <si>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</si>
  <si>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</si>
  <si>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</si>
  <si>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</si>
  <si>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</si>
  <si>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</si>
  <si>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</si>
  <si>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</si>
  <si>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</si>
  <si>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</si>
  <si>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</si>
  <si>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</si>
  <si>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</si>
  <si>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</si>
  <si>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</si>
  <si>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</si>
  <si>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</si>
  <si>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</si>
  <si>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</si>
  <si>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</si>
  <si>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</si>
  <si>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</si>
  <si>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</si>
  <si>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</si>
  <si>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</si>
  <si>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</si>
  <si>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</si>
  <si>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</si>
  <si>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</si>
  <si>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</si>
  <si>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</si>
  <si>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</si>
  <si>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</si>
  <si>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</si>
  <si>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</si>
  <si>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</si>
  <si>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</si>
  <si>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</si>
  <si>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</si>
  <si>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</si>
  <si>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</si>
  <si>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</si>
  <si>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</si>
  <si>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</si>
  <si>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</si>
  <si>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</si>
  <si>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</si>
  <si>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</si>
  <si>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</si>
  <si>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</si>
  <si>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</si>
  <si>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</si>
  <si>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</si>
  <si>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</si>
  <si>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</si>
  <si>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</si>
  <si>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</si>
  <si>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</si>
  <si>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</si>
  <si>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</si>
  <si>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</si>
  <si>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</si>
  <si>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</si>
  <si>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</si>
  <si>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</si>
  <si>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</si>
  <si>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</si>
  <si>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</si>
  <si>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</si>
  <si>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</si>
  <si>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</si>
  <si>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</si>
  <si>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</si>
  <si>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</si>
  <si>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</si>
  <si>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</si>
  <si>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</si>
  <si>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</si>
  <si>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</si>
  <si>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</si>
  <si>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</si>
  <si>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</si>
  <si>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</si>
  <si>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</si>
  <si>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</si>
  <si>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</si>
  <si>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</si>
  <si>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</si>
  <si>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</si>
  <si>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</si>
  <si>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</si>
  <si>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</si>
  <si>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</si>
  <si>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</si>
  <si>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</si>
  <si>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</si>
  <si>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</si>
  <si>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</si>
  <si>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</si>
  <si>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</si>
  <si>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</si>
  <si>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</si>
  <si>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</si>
  <si>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</si>
  <si>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</si>
  <si>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</si>
  <si>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</si>
  <si>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</si>
  <si>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</si>
  <si>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</si>
  <si>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</si>
  <si>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</si>
  <si>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</si>
  <si>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</si>
  <si>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</si>
  <si>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</si>
  <si>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</si>
  <si>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</si>
  <si>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</si>
  <si>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</si>
  <si>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</si>
  <si>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</si>
  <si>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</si>
  <si>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</si>
  <si>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</si>
  <si>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</si>
  <si>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</si>
  <si>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</si>
  <si>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</si>
  <si>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</si>
  <si>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</si>
  <si>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</si>
  <si>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</si>
  <si>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</si>
  <si>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</si>
  <si>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</si>
  <si>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</si>
  <si>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</si>
  <si>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</si>
  <si>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</si>
  <si>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</si>
  <si>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</si>
  <si>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</si>
  <si>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</si>
  <si>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</si>
  <si>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</si>
  <si>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</si>
  <si>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</si>
  <si>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</si>
  <si>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</si>
  <si>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</si>
  <si>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</si>
  <si>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</si>
  <si>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</si>
  <si>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</si>
  <si>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</si>
  <si>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</si>
  <si>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</si>
  <si>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</si>
  <si>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</si>
  <si>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</si>
  <si>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</si>
  <si>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</si>
  <si>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</si>
  <si>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</si>
  <si>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</si>
  <si>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</si>
  <si>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</si>
  <si>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</si>
  <si>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</si>
  <si>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</si>
  <si>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</si>
  <si>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</si>
  <si>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</si>
  <si>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</si>
  <si>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</si>
  <si>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</si>
  <si>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</si>
  <si>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</si>
  <si>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</si>
  <si>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</si>
  <si>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</si>
  <si>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</si>
  <si>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</si>
  <si>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</si>
  <si>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</si>
  <si>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</si>
  <si>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</si>
  <si>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</si>
  <si>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</si>
  <si>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</si>
  <si>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</si>
  <si>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</si>
  <si>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</si>
  <si>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</si>
  <si>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</si>
  <si>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</si>
  <si>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</si>
  <si>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</si>
  <si>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</si>
  <si>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</si>
  <si>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</si>
  <si>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</si>
  <si>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</si>
  <si>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</si>
  <si>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</si>
  <si>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</si>
  <si>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</si>
  <si>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</si>
  <si>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</si>
  <si>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</si>
  <si>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</si>
  <si>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</si>
  <si>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</si>
  <si>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</si>
  <si>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</si>
  <si>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</si>
  <si>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</si>
  <si>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</si>
  <si>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</si>
  <si>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</si>
  <si>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</si>
  <si>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</si>
  <si>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</si>
  <si>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</si>
  <si>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</si>
  <si>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</si>
  <si>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</si>
  <si>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</si>
  <si>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</si>
  <si>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</si>
  <si>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</si>
  <si>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</si>
  <si>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</si>
  <si>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</si>
  <si>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</si>
  <si>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</si>
  <si>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</si>
  <si>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</si>
  <si>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</si>
  <si>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</si>
  <si>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</si>
  <si>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</si>
  <si>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</si>
  <si>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</si>
  <si>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</si>
  <si>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</si>
  <si>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</si>
  <si>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</si>
  <si>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</si>
  <si>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</si>
  <si>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</si>
  <si>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</si>
  <si>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</si>
  <si>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</si>
  <si>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</si>
  <si>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</si>
  <si>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</si>
  <si>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</si>
  <si>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</si>
  <si>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</si>
  <si>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</si>
  <si>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</si>
  <si>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</si>
  <si>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</si>
  <si>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</si>
  <si>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</si>
  <si>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</si>
  <si>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</si>
  <si>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</si>
  <si>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</si>
  <si>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</si>
  <si>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</si>
  <si>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</si>
  <si>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</si>
  <si>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</si>
  <si>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</si>
  <si>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</si>
  <si>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</si>
  <si>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</si>
  <si>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</si>
  <si>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</si>
  <si>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</si>
  <si>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</si>
  <si>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</si>
  <si>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</si>
  <si>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</si>
  <si>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</si>
  <si>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</si>
  <si>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</si>
  <si>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</si>
  <si>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</si>
  <si>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</si>
  <si>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</si>
  <si>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</si>
  <si>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</si>
  <si>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</si>
  <si>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</si>
  <si>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</si>
  <si>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</si>
  <si>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</si>
  <si>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</si>
  <si>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</si>
  <si>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</si>
  <si>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</si>
  <si>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</si>
  <si>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</si>
  <si>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</si>
  <si>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</si>
  <si>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</si>
  <si>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</si>
  <si>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</si>
  <si>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</si>
  <si>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</si>
  <si>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</si>
  <si>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</si>
  <si>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</si>
  <si>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</si>
  <si>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</si>
  <si>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</si>
  <si>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</si>
  <si>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</si>
  <si>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</si>
  <si>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</si>
  <si>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</si>
  <si>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</si>
  <si>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</si>
  <si>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</si>
  <si>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</si>
  <si>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</si>
  <si>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</si>
  <si>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</si>
  <si>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</si>
  <si>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</si>
  <si>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</si>
  <si>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</si>
  <si>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</si>
  <si>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</si>
  <si>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</si>
  <si>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</si>
  <si>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</si>
  <si>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</si>
  <si>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</si>
  <si>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</si>
  <si>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</si>
  <si>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</si>
  <si>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</si>
  <si>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</si>
  <si>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</si>
  <si>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</si>
  <si>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</si>
  <si>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</si>
  <si>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</si>
  <si>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</si>
  <si>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</si>
  <si>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</si>
  <si>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</si>
  <si>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</si>
  <si>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</si>
  <si>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</si>
  <si>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</si>
  <si>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</si>
  <si>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</si>
  <si>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</si>
  <si>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</si>
  <si>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</si>
  <si>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</si>
  <si>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</si>
  <si>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</si>
  <si>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</si>
  <si>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</si>
  <si>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</si>
  <si>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</si>
  <si>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</si>
  <si>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</si>
  <si>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</si>
  <si>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</si>
  <si>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</si>
  <si>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</si>
  <si>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</si>
  <si>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</si>
  <si>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</si>
  <si>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</si>
  <si>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</si>
  <si>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</si>
  <si>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</si>
  <si>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</si>
  <si>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</si>
  <si>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</si>
  <si>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</si>
  <si>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</si>
  <si>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</si>
  <si>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</si>
  <si>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</si>
  <si>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</si>
  <si>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</si>
  <si>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</si>
  <si>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</si>
  <si>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</si>
  <si>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</si>
  <si>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</si>
  <si>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</si>
  <si>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</si>
  <si>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</si>
  <si>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</si>
  <si>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</si>
  <si>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</si>
  <si>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</si>
  <si>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</si>
  <si>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</si>
  <si>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</si>
  <si>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</si>
  <si>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</si>
  <si>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</si>
  <si>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</si>
  <si>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</si>
  <si>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</si>
  <si>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</si>
  <si>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</si>
  <si>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</si>
  <si>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</si>
  <si>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</si>
  <si>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</si>
  <si>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</si>
  <si>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</si>
  <si>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</si>
  <si>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</si>
  <si>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</si>
  <si>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</si>
  <si>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</si>
  <si>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</si>
  <si>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</si>
  <si>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</si>
  <si>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</si>
  <si>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</si>
  <si>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</si>
  <si>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</si>
  <si>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</si>
  <si>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</si>
  <si>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</si>
  <si>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</si>
  <si>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</si>
  <si>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</si>
  <si>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</si>
  <si>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</si>
  <si>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</si>
  <si>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</si>
  <si>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</si>
  <si>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</si>
  <si>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</si>
  <si>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</si>
  <si>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</si>
  <si>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</si>
  <si>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</si>
  <si>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</si>
  <si>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</si>
  <si>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</si>
  <si>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</si>
  <si>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</si>
  <si>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</si>
  <si>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</si>
  <si>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</si>
  <si>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</si>
  <si>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</si>
  <si>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</si>
  <si>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</si>
  <si>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</si>
  <si>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</si>
  <si>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</si>
  <si>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</si>
  <si>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</si>
  <si>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</si>
  <si>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</si>
  <si>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</si>
  <si>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</si>
  <si>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</si>
  <si>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</si>
  <si>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</si>
  <si>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</si>
  <si>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</si>
  <si>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</si>
  <si>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</si>
  <si>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</si>
  <si>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</si>
  <si>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</si>
  <si>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</si>
  <si>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</si>
  <si>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</si>
  <si>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</si>
  <si>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</si>
  <si>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</si>
  <si>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</si>
  <si>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</si>
  <si>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</si>
  <si>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</si>
  <si>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</si>
  <si>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</si>
  <si>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</si>
  <si>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</si>
  <si>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</si>
  <si>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</si>
  <si>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</si>
  <si>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</si>
  <si>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</si>
  <si>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</si>
  <si>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</si>
  <si>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</si>
  <si>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</si>
  <si>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</si>
  <si>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</si>
  <si>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</si>
  <si>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</si>
  <si>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</si>
  <si>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</si>
  <si>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</si>
  <si>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</si>
  <si>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</si>
  <si>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</si>
  <si>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</si>
  <si>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</si>
  <si>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</si>
  <si>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</si>
  <si>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</si>
  <si>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</si>
  <si>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</si>
  <si>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</si>
  <si>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</si>
  <si>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</si>
  <si>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</si>
  <si>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</si>
  <si>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</si>
  <si>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</si>
  <si>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</si>
  <si>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</si>
  <si>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</si>
  <si>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</si>
  <si>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</si>
  <si>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</si>
  <si>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</si>
  <si>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</si>
  <si>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</si>
  <si>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</si>
  <si>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</si>
  <si>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</si>
  <si>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</si>
  <si>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</si>
  <si>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</si>
  <si>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</si>
  <si>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</si>
  <si>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</si>
  <si>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</si>
  <si>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</si>
  <si>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</si>
  <si>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</si>
  <si>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</si>
  <si>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</si>
  <si>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</si>
  <si>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</si>
  <si>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</si>
  <si>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</si>
  <si>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</si>
  <si>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</si>
  <si>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</si>
  <si>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</si>
  <si>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</si>
  <si>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</si>
  <si>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</si>
  <si>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</si>
  <si>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</si>
  <si>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</si>
  <si>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</si>
  <si>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</si>
  <si>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</si>
  <si>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</si>
  <si>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</si>
  <si>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</si>
  <si>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</si>
  <si>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</si>
  <si>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</si>
  <si>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</si>
  <si>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</si>
  <si>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</si>
  <si>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</si>
  <si>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</si>
  <si>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</si>
  <si>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</si>
  <si>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</si>
  <si>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</si>
  <si>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</si>
  <si>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</si>
  <si>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</si>
  <si>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</si>
  <si>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</si>
  <si>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</si>
  <si>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</si>
  <si>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</si>
  <si>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</si>
  <si>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</si>
  <si>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</si>
  <si>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</si>
  <si>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</si>
  <si>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</si>
  <si>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</si>
  <si>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</si>
  <si>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</si>
  <si>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</si>
  <si>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</si>
  <si>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</si>
  <si>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</si>
  <si>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</si>
  <si>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</si>
  <si>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</si>
  <si>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</si>
  <si>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</si>
  <si>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</si>
  <si>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</si>
  <si>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</si>
  <si>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</si>
  <si>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</si>
  <si>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</si>
  <si>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</si>
  <si>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</si>
  <si>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</si>
  <si>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</si>
  <si>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</si>
  <si>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</si>
  <si>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</si>
  <si>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</si>
  <si>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</si>
  <si>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</si>
  <si>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</si>
  <si>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</si>
  <si>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</si>
  <si>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</si>
  <si>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</si>
  <si>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</si>
  <si>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</si>
  <si>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</si>
  <si>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</si>
  <si>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</si>
  <si>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</si>
  <si>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</si>
  <si>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</si>
  <si>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</si>
  <si>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</si>
  <si>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</si>
  <si>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</si>
  <si>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</si>
  <si>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</si>
  <si>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</si>
  <si>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</si>
  <si>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</si>
  <si>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</si>
  <si>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</si>
  <si>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</si>
  <si>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</si>
  <si>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</si>
  <si>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</si>
  <si>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</si>
  <si>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</si>
  <si>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</si>
  <si>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</si>
  <si>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</si>
  <si>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</si>
  <si>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</si>
  <si>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</si>
  <si>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</si>
  <si>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</si>
  <si>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</si>
  <si>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</si>
  <si>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</si>
  <si>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</si>
  <si>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</si>
  <si>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</si>
  <si>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</si>
  <si>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</si>
  <si>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</si>
  <si>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</si>
  <si>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</si>
  <si>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</si>
  <si>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</si>
  <si>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</si>
  <si>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</si>
  <si>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</si>
  <si>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</si>
  <si>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</si>
  <si>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</si>
  <si>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</si>
  <si>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</si>
  <si>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</si>
  <si>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</si>
  <si>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</si>
  <si>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</si>
  <si>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</si>
  <si>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</si>
  <si>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</si>
  <si>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</si>
  <si>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</si>
  <si>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</si>
  <si>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</si>
  <si>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</si>
  <si>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</si>
  <si>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</si>
  <si>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</si>
  <si>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</si>
  <si>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</si>
  <si>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</si>
  <si>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</si>
  <si>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</si>
  <si>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</si>
  <si>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</si>
  <si>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</si>
  <si>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</si>
  <si>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</si>
  <si>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</si>
  <si>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</si>
  <si>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</si>
  <si>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</si>
  <si>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</si>
  <si>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</si>
  <si>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</si>
  <si>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</si>
  <si>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</si>
  <si>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</si>
  <si>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</si>
  <si>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</si>
  <si>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</si>
  <si>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</si>
  <si>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</si>
  <si>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</si>
  <si>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</si>
  <si>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</si>
  <si>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</si>
  <si>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</si>
  <si>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</si>
  <si>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</si>
  <si>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</si>
  <si>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</si>
  <si>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</si>
  <si>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</si>
  <si>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</si>
  <si>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</si>
  <si>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</si>
  <si>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</si>
  <si>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</si>
  <si>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</si>
  <si>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</si>
  <si>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</si>
  <si>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</si>
  <si>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</si>
  <si>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</si>
  <si>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</si>
  <si>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</si>
  <si>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</si>
  <si>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</si>
  <si>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</si>
  <si>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</si>
  <si>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</si>
  <si>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</si>
  <si>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</si>
  <si>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</si>
  <si>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</si>
  <si>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</si>
  <si>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</si>
  <si>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</si>
  <si>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</si>
  <si>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</si>
  <si>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</si>
  <si>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</si>
  <si>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</si>
  <si>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</si>
  <si>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</si>
  <si>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</si>
  <si>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</si>
  <si>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</si>
  <si>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</si>
  <si>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</si>
  <si>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</si>
  <si>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</si>
  <si>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</si>
  <si>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</si>
  <si>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</si>
  <si>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</si>
  <si>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</si>
  <si>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</si>
  <si>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</si>
  <si>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</si>
  <si>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</si>
  <si>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</si>
  <si>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</si>
  <si>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</si>
  <si>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</si>
  <si>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</si>
  <si>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</si>
  <si>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</si>
  <si>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</si>
  <si>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</si>
  <si>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</si>
  <si>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</si>
  <si>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</si>
  <si>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</si>
  <si>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</si>
  <si>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</si>
  <si>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</si>
  <si>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</si>
  <si>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</si>
  <si>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</si>
  <si>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</si>
  <si>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</si>
  <si>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</si>
  <si>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</si>
  <si>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</si>
  <si>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</si>
  <si>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</si>
  <si>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</si>
  <si>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</si>
  <si>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</si>
  <si>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</si>
  <si>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</si>
  <si>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</si>
  <si>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</si>
  <si>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</si>
  <si>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</si>
  <si>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</si>
  <si>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</si>
  <si>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</si>
  <si>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</si>
  <si>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</si>
  <si>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</si>
  <si>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</si>
  <si>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</si>
  <si>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</si>
  <si>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</si>
  <si>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</si>
  <si>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</si>
  <si>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</si>
  <si>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</si>
  <si>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</si>
  <si>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</si>
  <si>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</si>
  <si>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</si>
  <si>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</si>
  <si>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</si>
  <si>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</si>
  <si>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</si>
  <si>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</si>
  <si>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</si>
  <si>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</si>
  <si>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</si>
  <si>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</si>
  <si>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</si>
  <si>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</si>
  <si>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</si>
  <si>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</si>
  <si>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</si>
  <si>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</si>
  <si>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</si>
  <si>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</si>
  <si>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</si>
  <si>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</si>
  <si>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</si>
  <si>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</si>
  <si>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</si>
  <si>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</si>
  <si>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</si>
  <si>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</si>
  <si>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</si>
  <si>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</si>
  <si>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</si>
  <si>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</si>
  <si>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</si>
  <si>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</si>
  <si>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</si>
  <si>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</si>
  <si>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</si>
  <si>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</si>
  <si>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</si>
  <si>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</si>
  <si>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</si>
  <si>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</si>
  <si>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</si>
  <si>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</si>
  <si>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</si>
  <si>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</si>
  <si>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</si>
  <si>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</si>
  <si>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</si>
  <si>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</si>
  <si>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</si>
  <si>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</si>
  <si>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</si>
  <si>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</si>
  <si>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</si>
  <si>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</si>
  <si>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</si>
  <si>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</si>
  <si>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</si>
  <si>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</si>
  <si>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</si>
  <si>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</si>
  <si>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</si>
  <si>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</si>
  <si>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</si>
  <si>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</si>
  <si>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</si>
  <si>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</si>
  <si>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</si>
  <si>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</si>
  <si>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</si>
  <si>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</si>
  <si>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</si>
  <si>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</si>
  <si>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</si>
  <si>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</si>
  <si>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</si>
  <si>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</si>
  <si>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</si>
  <si>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</si>
  <si>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</si>
  <si>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</si>
  <si>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</si>
  <si>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</si>
  <si>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</si>
  <si>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</si>
  <si>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</si>
  <si>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</si>
  <si>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</si>
  <si>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</si>
  <si>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</si>
  <si>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</si>
  <si>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</si>
  <si>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</si>
  <si>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</si>
  <si>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</si>
  <si>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</si>
  <si>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</si>
  <si>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</si>
  <si>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</si>
  <si>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</si>
  <si>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</si>
  <si>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</si>
  <si>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</si>
  <si>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</si>
  <si>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</si>
  <si>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</si>
  <si>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</si>
  <si>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</si>
  <si>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</si>
  <si>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</si>
  <si>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</si>
  <si>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</si>
  <si>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</si>
  <si>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</si>
  <si>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</si>
  <si>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</si>
  <si>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</si>
  <si>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</si>
  <si>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</si>
  <si>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</si>
  <si>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</si>
  <si>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</si>
  <si>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</si>
  <si>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</si>
  <si>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</si>
  <si>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</si>
  <si>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</si>
  <si>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</si>
  <si>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</si>
  <si>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</si>
  <si>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</si>
  <si>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</si>
  <si>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</si>
  <si>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</si>
  <si>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</si>
  <si>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</si>
  <si>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</si>
  <si>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</si>
  <si>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</si>
  <si>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</si>
  <si>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</si>
  <si>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</si>
  <si>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</si>
  <si>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</si>
  <si>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</si>
  <si>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</si>
  <si>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</si>
  <si>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</si>
  <si>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</si>
  <si>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</si>
  <si>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</si>
  <si>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</si>
  <si>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</si>
  <si>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</si>
  <si>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</si>
  <si>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</si>
  <si>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</si>
  <si>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</si>
  <si>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</si>
  <si>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</si>
  <si>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</si>
  <si>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</si>
  <si>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</si>
  <si>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</si>
  <si>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</si>
  <si>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</si>
  <si>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</si>
  <si>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</si>
  <si>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</si>
  <si>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</si>
  <si>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</si>
  <si>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</si>
  <si>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</si>
  <si>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</si>
  <si>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</si>
  <si>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</si>
  <si>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</si>
  <si>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</si>
  <si>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</si>
  <si>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</si>
  <si>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</si>
  <si>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</si>
  <si>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</si>
  <si>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</si>
  <si>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</si>
  <si>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</si>
  <si>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</si>
  <si>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</si>
  <si>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</si>
  <si>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</si>
  <si>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</si>
  <si>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</si>
  <si>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</si>
  <si>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</si>
  <si>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</si>
  <si>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</si>
  <si>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</si>
  <si>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</si>
  <si>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</si>
  <si>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</si>
  <si>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</si>
  <si>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</si>
  <si>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</si>
  <si>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</si>
  <si>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</si>
  <si>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</si>
  <si>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</si>
  <si>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</si>
  <si>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</si>
  <si>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</si>
  <si>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</si>
  <si>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</si>
  <si>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</si>
  <si>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</si>
  <si>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</si>
  <si>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</si>
  <si>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</si>
  <si>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</si>
  <si>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</si>
  <si>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</si>
  <si>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</si>
  <si>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</si>
  <si>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</si>
  <si>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</si>
  <si>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</si>
  <si>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</si>
  <si>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</si>
  <si>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</si>
  <si>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</si>
  <si>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</si>
  <si>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</si>
  <si>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</si>
  <si>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</si>
  <si>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</si>
  <si>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</si>
  <si>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</si>
  <si>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</si>
  <si>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</si>
  <si>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</si>
  <si>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</si>
  <si>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</si>
  <si>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</si>
  <si>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</si>
  <si>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</si>
  <si>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</si>
  <si>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</si>
  <si>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</si>
  <si>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</si>
  <si>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</si>
  <si>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</si>
  <si>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</si>
  <si>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</si>
  <si>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</si>
  <si>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</si>
  <si>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</si>
  <si>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</si>
  <si>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</si>
  <si>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</si>
  <si>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</si>
  <si>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</si>
  <si>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</si>
  <si>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</si>
  <si>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</si>
  <si>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</si>
  <si>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</si>
  <si>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</si>
  <si>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</si>
  <si>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</si>
  <si>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</si>
  <si>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</si>
  <si>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</si>
  <si>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</si>
  <si>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</si>
  <si>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</si>
  <si>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</si>
  <si>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</si>
  <si>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</si>
  <si>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</si>
  <si>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</si>
  <si>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</si>
  <si>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</si>
  <si>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</si>
  <si>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</si>
  <si>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</si>
  <si>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</si>
  <si>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</si>
  <si>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</si>
  <si>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</si>
  <si>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</si>
  <si>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</si>
  <si>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</si>
  <si>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</si>
  <si>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</si>
  <si>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</si>
  <si>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</si>
  <si>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</si>
  <si>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</si>
  <si>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</si>
  <si>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</si>
  <si>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</si>
  <si>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</si>
  <si>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</si>
  <si>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</si>
  <si>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</si>
  <si>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</si>
  <si>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</si>
  <si>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</si>
  <si>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</si>
  <si>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</si>
  <si>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</si>
  <si>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</si>
  <si>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</si>
  <si>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</si>
  <si>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</si>
  <si>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</si>
  <si>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</si>
  <si>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</si>
  <si>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</si>
  <si>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</si>
  <si>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</si>
  <si>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</si>
  <si>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</si>
  <si>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</si>
  <si>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</si>
  <si>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</si>
  <si>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</si>
  <si>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</si>
  <si>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</si>
  <si>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</si>
  <si>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</si>
  <si>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</si>
  <si>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</si>
  <si>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</si>
  <si>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</si>
  <si>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</si>
  <si>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</si>
  <si>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</si>
  <si>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</si>
  <si>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</si>
  <si>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</si>
  <si>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</si>
  <si>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</si>
  <si>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</si>
  <si>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</si>
  <si>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</si>
  <si>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</si>
  <si>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</si>
  <si>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</si>
  <si>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</si>
  <si>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</si>
  <si>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</si>
  <si>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</si>
  <si>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</si>
  <si>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</si>
  <si>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</si>
  <si>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</si>
  <si>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</si>
  <si>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</si>
  <si>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</si>
  <si>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</si>
  <si>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</si>
  <si>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</si>
  <si>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</si>
  <si>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</si>
  <si>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</si>
  <si>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</si>
  <si>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</si>
  <si>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</si>
  <si>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</si>
  <si>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</si>
  <si>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</si>
  <si>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</si>
  <si>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</si>
  <si>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</si>
  <si>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</si>
  <si>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</si>
  <si>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</si>
  <si>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</si>
  <si>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</si>
  <si>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</si>
  <si>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</si>
  <si>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</si>
  <si>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</si>
  <si>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</si>
  <si>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</si>
  <si>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</si>
  <si>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</si>
  <si>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</si>
  <si>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</si>
  <si>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</si>
  <si>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</si>
  <si>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</si>
  <si>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</si>
  <si>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</si>
  <si>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</si>
  <si>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</si>
  <si>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</si>
  <si>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</si>
  <si>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</si>
  <si>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</si>
  <si>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</si>
  <si>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</si>
  <si>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</si>
  <si>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</si>
  <si>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</si>
  <si>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</si>
  <si>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</si>
  <si>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</si>
  <si>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</si>
  <si>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</si>
  <si>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</si>
  <si>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</si>
  <si>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</si>
  <si>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</si>
  <si>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</si>
  <si>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</si>
  <si>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</si>
  <si>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</si>
  <si>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</si>
  <si>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</si>
  <si>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</si>
  <si>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</si>
  <si>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</si>
  <si>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</si>
  <si>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</si>
  <si>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</si>
  <si>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</si>
  <si>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</si>
  <si>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</si>
  <si>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</si>
  <si>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</si>
  <si>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</si>
  <si>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</si>
  <si>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</si>
  <si>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</si>
  <si>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</si>
  <si>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</si>
  <si>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</si>
  <si>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</si>
  <si>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</si>
  <si>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</si>
  <si>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</si>
  <si>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</si>
  <si>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</si>
  <si>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</si>
  <si>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</si>
  <si>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</si>
  <si>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</si>
  <si>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</si>
  <si>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</si>
  <si>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</si>
  <si>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</si>
  <si>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</si>
  <si>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</si>
  <si>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</si>
  <si>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</si>
  <si>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</si>
  <si>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</si>
  <si>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</si>
  <si>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</si>
  <si>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</si>
  <si>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</si>
  <si>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</si>
  <si>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</si>
  <si>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</si>
  <si>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</si>
  <si>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</si>
  <si>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</si>
  <si>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</si>
  <si>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</si>
  <si>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</si>
  <si>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</si>
  <si>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</si>
  <si>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</si>
  <si>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</si>
  <si>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</si>
  <si>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</si>
  <si>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</si>
  <si>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</si>
  <si>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</si>
  <si>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</si>
  <si>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</si>
  <si>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</si>
  <si>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</si>
  <si>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</si>
  <si>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</si>
  <si>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</si>
  <si>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</si>
  <si>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</si>
  <si>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</si>
  <si>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</si>
  <si>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</si>
  <si>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</si>
  <si>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</si>
  <si>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</si>
  <si>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</si>
  <si>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</si>
  <si>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</si>
  <si>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</si>
  <si>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</si>
  <si>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</si>
  <si>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</si>
  <si>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</si>
  <si>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</si>
  <si>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</si>
  <si>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</si>
  <si>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</si>
  <si>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</si>
  <si>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</si>
  <si>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</si>
  <si>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</si>
  <si>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</si>
  <si>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</si>
  <si>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</si>
  <si>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</si>
  <si>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</si>
  <si>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</si>
  <si>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</si>
  <si>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</si>
  <si>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</si>
  <si>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</si>
  <si>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</si>
  <si>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</si>
  <si>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</si>
  <si>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</si>
  <si>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</si>
  <si>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</si>
  <si>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</si>
  <si>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</si>
  <si>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</si>
  <si>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</si>
  <si>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</si>
  <si>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</si>
  <si>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</si>
  <si>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</si>
  <si>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</si>
  <si>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</si>
  <si>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</si>
  <si>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</si>
  <si>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</si>
  <si>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</si>
  <si>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</si>
  <si>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</si>
  <si>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</si>
  <si>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</si>
  <si>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</si>
  <si>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</si>
  <si>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</si>
  <si>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</si>
  <si>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</si>
  <si>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</si>
  <si>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</si>
  <si>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</si>
  <si>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</si>
  <si>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</si>
  <si>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</si>
  <si>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</si>
  <si>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</si>
  <si>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</si>
  <si>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</si>
  <si>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</si>
  <si>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</si>
  <si>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</si>
  <si>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</si>
  <si>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</si>
  <si>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</si>
  <si>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</si>
  <si>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</si>
  <si>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</si>
  <si>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</si>
  <si>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</si>
  <si>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</si>
  <si>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</si>
  <si>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</si>
  <si>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</si>
  <si>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</si>
  <si>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</si>
  <si>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</si>
  <si>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</si>
  <si>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</si>
  <si>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</si>
  <si>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</si>
  <si>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</si>
  <si>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</si>
  <si>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</si>
  <si>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</si>
  <si>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</si>
  <si>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</si>
  <si>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</si>
  <si>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</si>
  <si>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</si>
  <si>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</si>
  <si>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</si>
  <si>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</si>
  <si>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</si>
  <si>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</si>
  <si>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</si>
  <si>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</si>
  <si>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</si>
  <si>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</si>
  <si>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</si>
  <si>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</si>
  <si>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</si>
  <si>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</si>
  <si>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</si>
  <si>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</si>
  <si>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</si>
  <si>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</si>
  <si>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</si>
  <si>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</si>
  <si>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</si>
  <si>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</si>
  <si>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</si>
  <si>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</si>
  <si>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</si>
  <si>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</si>
  <si>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</si>
  <si>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</si>
  <si>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</si>
  <si>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</si>
  <si>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</si>
  <si>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</si>
  <si>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</si>
  <si>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</si>
  <si>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</si>
  <si>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</si>
  <si>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</si>
  <si>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</si>
  <si>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</si>
  <si>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</si>
  <si>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</si>
  <si>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</si>
  <si>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</si>
  <si>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</si>
  <si>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</si>
  <si>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</si>
  <si>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</si>
  <si>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</si>
  <si>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</si>
  <si>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</si>
  <si>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</si>
  <si>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</si>
  <si>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</si>
  <si>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</si>
  <si>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</si>
  <si>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</si>
  <si>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</si>
  <si>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</si>
  <si>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</si>
  <si>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</si>
  <si>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</si>
  <si>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</si>
  <si>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</si>
  <si>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</si>
  <si>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</si>
  <si>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</si>
  <si>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</si>
  <si>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</si>
  <si>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</si>
  <si>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</si>
  <si>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</si>
  <si>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</si>
  <si>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</si>
  <si>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</si>
  <si>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</si>
  <si>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</si>
  <si>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</si>
  <si>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</si>
  <si>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</si>
  <si>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</si>
  <si>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</si>
  <si>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</si>
  <si>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</si>
  <si>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</si>
  <si>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</si>
  <si>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</si>
  <si>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</si>
  <si>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</si>
  <si>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</si>
  <si>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</si>
  <si>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</si>
  <si>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</si>
  <si>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</si>
  <si>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</si>
  <si>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</si>
  <si>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</si>
  <si>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</si>
  <si>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</si>
  <si>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</si>
  <si>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</si>
  <si>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</si>
  <si>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</si>
  <si>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</si>
  <si>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</si>
  <si>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</si>
  <si>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</si>
  <si>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</si>
  <si>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</si>
  <si>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</si>
  <si>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</si>
  <si>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</si>
  <si>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</si>
  <si>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</si>
  <si>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</si>
  <si>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</si>
  <si>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</si>
  <si>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</si>
  <si>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</si>
  <si>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</si>
  <si>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</si>
  <si>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</si>
  <si>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</si>
  <si>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</si>
  <si>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</si>
  <si>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</si>
  <si>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</si>
  <si>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</si>
  <si>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</si>
  <si>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</si>
  <si>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</si>
  <si>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</si>
  <si>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</si>
  <si>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</si>
  <si>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</si>
  <si>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</si>
  <si>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</si>
  <si>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</si>
  <si>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</si>
  <si>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</si>
  <si>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</si>
  <si>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</si>
  <si>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</si>
  <si>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</si>
  <si>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</si>
  <si>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</si>
  <si>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</si>
  <si>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</si>
  <si>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</si>
  <si>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</si>
  <si>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</si>
  <si>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</si>
  <si>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</si>
  <si>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</si>
  <si>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</si>
  <si>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</si>
  <si>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</si>
  <si>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</si>
  <si>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</si>
  <si>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</si>
  <si>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</si>
  <si>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</si>
  <si>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</si>
  <si>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</si>
  <si>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</si>
  <si>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</si>
  <si>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</si>
  <si>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</si>
  <si>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</si>
  <si>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</si>
  <si>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</si>
  <si>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</si>
  <si>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</si>
  <si>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</si>
  <si>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</si>
  <si>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</si>
  <si>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</si>
  <si>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</si>
  <si>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</si>
  <si>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</si>
  <si>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</si>
  <si>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</si>
  <si>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</si>
  <si>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</si>
  <si>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</si>
  <si>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</si>
  <si>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</si>
  <si>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</si>
  <si>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</si>
  <si>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</si>
  <si>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</si>
  <si>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</si>
  <si>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</si>
  <si>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</si>
  <si>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</si>
  <si>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</si>
  <si>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</si>
  <si>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</si>
  <si>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</si>
  <si>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</si>
  <si>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</si>
  <si>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</si>
  <si>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</si>
  <si>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</si>
  <si>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</si>
  <si>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</si>
  <si>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</si>
  <si>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</si>
  <si>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</si>
  <si>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</si>
  <si>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</si>
  <si>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</si>
  <si>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</si>
  <si>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</si>
  <si>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</si>
  <si>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</si>
  <si>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</si>
  <si>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</si>
  <si>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</si>
  <si>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</si>
  <si>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</si>
  <si>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</si>
  <si>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</si>
  <si>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</si>
  <si>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</si>
  <si>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</si>
  <si>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</si>
  <si>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</si>
  <si>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</si>
  <si>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</si>
  <si>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</si>
  <si>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</si>
  <si>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</si>
  <si>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</si>
  <si>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</si>
  <si>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</si>
  <si>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</si>
  <si>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</si>
  <si>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</si>
  <si>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</si>
  <si>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</si>
  <si>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</si>
  <si>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</si>
  <si>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</si>
  <si>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</si>
  <si>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</si>
  <si>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</si>
  <si>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</si>
  <si>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</si>
  <si>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</si>
  <si>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</si>
  <si>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</si>
  <si>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</si>
  <si>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</si>
  <si>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</si>
  <si>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</si>
  <si>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</si>
  <si>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</si>
  <si>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</si>
  <si>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</si>
  <si>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</si>
  <si>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</si>
  <si>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</si>
  <si>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</si>
  <si>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</si>
  <si>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</si>
  <si>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</si>
  <si>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</si>
  <si>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</si>
  <si>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</si>
  <si>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</si>
  <si>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</si>
  <si>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</si>
  <si>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</si>
  <si>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</si>
  <si>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</si>
  <si>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</si>
  <si>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</si>
  <si>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</si>
  <si>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</si>
  <si>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</si>
  <si>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</si>
  <si>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</si>
  <si>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</si>
  <si>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</si>
  <si>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</si>
  <si>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</si>
  <si>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</si>
  <si>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</si>
  <si>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</si>
  <si>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</si>
  <si>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</si>
  <si>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</si>
  <si>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</si>
  <si>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</si>
  <si>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</si>
  <si>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</si>
  <si>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</si>
  <si>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</si>
  <si>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</si>
  <si>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</si>
  <si>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</si>
  <si>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</si>
  <si>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</si>
  <si>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</si>
  <si>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</si>
  <si>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</si>
  <si>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</si>
  <si>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</si>
  <si>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</si>
  <si>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</si>
  <si>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</si>
  <si>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</si>
  <si>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</si>
  <si>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</si>
  <si>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</si>
  <si>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</si>
  <si>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</si>
  <si>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</si>
  <si>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</si>
  <si>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</si>
  <si>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</si>
  <si>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</si>
  <si>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</si>
  <si>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</si>
  <si>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</si>
  <si>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</si>
  <si>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</si>
  <si>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</si>
  <si>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</si>
  <si>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</si>
  <si>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</si>
  <si>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</si>
  <si>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</si>
  <si>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</si>
  <si>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</si>
  <si>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</si>
  <si>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</si>
  <si>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</si>
  <si>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</si>
  <si>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</si>
  <si>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</si>
  <si>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</si>
  <si>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</si>
  <si>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</si>
  <si>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</si>
  <si>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</si>
  <si>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</si>
  <si>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1. Distressed Tracts are tracts that are less than or equal to 60% of the State Median Income and 100% Distressed (Source - AppGeo).</t>
  </si>
  <si>
    <t>CGS 16-245(ee)</t>
  </si>
  <si>
    <t>C&amp;LM Compliance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</si>
</sst>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vertAlign val="superscript"/>
      <sz val="12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0" fontId="13" fillId="5" borderId="11" applyNumberFormat="0" applyFont="0" applyAlignment="0" applyProtection="0"/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6" fillId="7" borderId="12" applyNumberFormat="0">
      <alignment horizontal="center" wrapText="1"/>
    </xf>
    <xf numFmtId="0" fontId="17" fillId="8" borderId="0" applyNumberFormat="0" applyBorder="0" applyProtection="0">
      <alignment horizontal="left" vertical="center" wrapText="1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left" vertical="center" wrapText="1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8" fillId="8" borderId="12" applyNumberFormat="0" applyProtection="0">
      <alignment horizontal="center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0" fontId="15" fillId="6" borderId="12" applyNumberFormat="0" applyProtection="0">
      <alignment horizontal="left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8" fillId="8" borderId="12" applyProtection="0">
      <alignment horizontal="center" vertical="center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4" fontId="15" fillId="6" borderId="12" applyProtection="0">
      <alignment horizontal="center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166" fontId="18" fillId="8" borderId="12" applyProtection="0">
      <alignment horizontal="left" vertical="center" wrapText="1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8" fillId="8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38" fontId="15" fillId="6" borderId="12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8" fillId="8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0" fontId="15" fillId="6" borderId="12" applyNumberFormat="0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8" fillId="8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8" fontId="15" fillId="6" borderId="12" applyProtection="0">
      <alignment horizontal="right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8" fillId="8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167" fontId="15" fillId="6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8" fillId="8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20" fontId="15" fillId="6" borderId="12" applyProtection="0">
      <alignment horizontal="center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lef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5" fillId="8" borderId="0" applyNumberFormat="0" applyBorder="0" applyProtection="0">
      <alignment horizontal="right" vertical="center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16" fillId="7" borderId="12" applyNumberFormat="0" applyProtection="0">
      <alignment horizontal="center" wrapText="1"/>
    </xf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7" applyNumberFormat="0" applyFill="0" applyAlignment="0" applyProtection="0"/>
    <xf numFmtId="0" fontId="28" fillId="0" borderId="28" applyNumberFormat="0" applyFill="0" applyAlignment="0" applyProtection="0"/>
    <xf numFmtId="0" fontId="29" fillId="0" borderId="29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30" applyNumberFormat="0" applyAlignment="0" applyProtection="0"/>
    <xf numFmtId="0" fontId="34" fillId="17" borderId="31" applyNumberFormat="0" applyAlignment="0" applyProtection="0"/>
    <xf numFmtId="0" fontId="35" fillId="17" borderId="30" applyNumberFormat="0" applyAlignment="0" applyProtection="0"/>
    <xf numFmtId="0" fontId="36" fillId="0" borderId="32" applyNumberFormat="0" applyFill="0" applyAlignment="0" applyProtection="0"/>
    <xf numFmtId="0" fontId="37" fillId="18" borderId="33" applyNumberFormat="0" applyAlignment="0" applyProtection="0"/>
    <xf numFmtId="0" fontId="38" fillId="0" borderId="0" applyNumberFormat="0" applyFill="0" applyBorder="0" applyAlignment="0" applyProtection="0"/>
    <xf numFmtId="0" fontId="2" fillId="19" borderId="34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35" applyNumberFormat="0" applyFill="0" applyAlignment="0" applyProtection="0"/>
    <xf numFmtId="0" fontId="4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40" fillId="35" borderId="0" applyNumberFormat="0" applyBorder="0" applyAlignment="0" applyProtection="0"/>
    <xf numFmtId="0" fontId="40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40" fillId="39" borderId="0" applyNumberFormat="0" applyBorder="0" applyAlignment="0" applyProtection="0"/>
    <xf numFmtId="0" fontId="40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0" borderId="0"/>
  </cellStyleXfs>
  <cellXfs count="162">
    <xf numFmtId="0" fontId="0" fillId="0" borderId="0" xfId="0"/>
    <xf numFmtId="49" fontId="0" fillId="0" borderId="0" xfId="0" applyNumberForma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9" fontId="0" fillId="0" borderId="0" xfId="2" applyFont="1"/>
    <xf numFmtId="168" fontId="20" fillId="0" borderId="13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20" fillId="0" borderId="5" xfId="0" applyNumberFormat="1" applyFont="1" applyBorder="1" applyAlignment="1">
      <alignment horizontal="center" vertical="center" wrapText="1"/>
    </xf>
    <xf numFmtId="168" fontId="5" fillId="0" borderId="7" xfId="1" applyNumberFormat="1" applyFont="1" applyBorder="1" applyAlignment="1">
      <alignment horizontal="center"/>
    </xf>
    <xf numFmtId="9" fontId="20" fillId="0" borderId="13" xfId="2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12" borderId="0" xfId="0" applyFill="1"/>
    <xf numFmtId="0" fontId="21" fillId="0" borderId="0" xfId="1122"/>
    <xf numFmtId="0" fontId="3" fillId="12" borderId="10" xfId="0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49" fontId="0" fillId="0" borderId="8" xfId="0" applyNumberFormat="1" applyBorder="1"/>
    <xf numFmtId="0" fontId="0" fillId="0" borderId="24" xfId="0" applyBorder="1"/>
    <xf numFmtId="49" fontId="0" fillId="0" borderId="1" xfId="0" applyNumberFormat="1" applyBorder="1"/>
    <xf numFmtId="0" fontId="0" fillId="0" borderId="3" xfId="0" applyBorder="1"/>
    <xf numFmtId="164" fontId="25" fillId="0" borderId="1" xfId="1" applyNumberFormat="1" applyFont="1" applyFill="1" applyBorder="1" applyAlignment="1">
      <alignment horizontal="center" vertical="center"/>
    </xf>
    <xf numFmtId="164" fontId="25" fillId="0" borderId="10" xfId="1" applyNumberFormat="1" applyFont="1" applyFill="1" applyBorder="1" applyAlignment="1">
      <alignment horizontal="center" vertical="center"/>
    </xf>
    <xf numFmtId="164" fontId="25" fillId="0" borderId="3" xfId="1" applyNumberFormat="1" applyFont="1" applyFill="1" applyBorder="1" applyAlignment="1">
      <alignment horizontal="center" vertical="center"/>
    </xf>
    <xf numFmtId="164" fontId="25" fillId="0" borderId="2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5" fillId="0" borderId="15" xfId="1" applyNumberFormat="1" applyFont="1" applyBorder="1" applyAlignment="1">
      <alignment horizontal="center"/>
    </xf>
    <xf numFmtId="165" fontId="5" fillId="0" borderId="16" xfId="2" applyNumberFormat="1" applyFont="1" applyBorder="1" applyAlignment="1">
      <alignment horizontal="center"/>
    </xf>
    <xf numFmtId="168" fontId="5" fillId="0" borderId="16" xfId="1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49" fontId="0" fillId="0" borderId="36" xfId="0" applyNumberFormat="1" applyBorder="1"/>
    <xf numFmtId="0" fontId="0" fillId="0" borderId="36" xfId="0" applyBorder="1"/>
    <xf numFmtId="8" fontId="0" fillId="0" borderId="10" xfId="1" applyNumberFormat="1" applyFont="1" applyBorder="1"/>
    <xf numFmtId="168" fontId="1" fillId="0" borderId="36" xfId="1164" applyNumberFormat="1" applyBorder="1"/>
    <xf numFmtId="0" fontId="41" fillId="0" borderId="0" xfId="0" applyFont="1"/>
    <xf numFmtId="14" fontId="0" fillId="12" borderId="0" xfId="0" applyNumberFormat="1" applyFill="1"/>
    <xf numFmtId="0" fontId="42" fillId="0" borderId="39" xfId="0" applyFont="1" applyBorder="1" applyAlignment="1">
      <alignment vertical="center" wrapText="1"/>
    </xf>
    <xf numFmtId="0" fontId="4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44" fontId="0" fillId="0" borderId="0" xfId="0" applyNumberFormat="1"/>
    <xf numFmtId="165" fontId="0" fillId="0" borderId="0" xfId="2" applyNumberFormat="1" applyFont="1"/>
    <xf numFmtId="0" fontId="44" fillId="0" borderId="40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165" fontId="20" fillId="0" borderId="13" xfId="2" applyNumberFormat="1" applyFont="1" applyBorder="1" applyAlignment="1">
      <alignment horizontal="center" vertical="center" wrapText="1"/>
    </xf>
    <xf numFmtId="165" fontId="5" fillId="0" borderId="0" xfId="2" applyNumberFormat="1" applyFont="1" applyBorder="1" applyAlignment="1">
      <alignment horizontal="center"/>
    </xf>
    <xf numFmtId="0" fontId="4" fillId="0" borderId="42" xfId="0" applyFont="1" applyBorder="1" applyAlignment="1">
      <alignment horizontal="center" vertical="center" wrapText="1"/>
    </xf>
    <xf numFmtId="168" fontId="42" fillId="0" borderId="0" xfId="1" applyNumberFormat="1" applyFont="1" applyBorder="1" applyAlignment="1">
      <alignment horizontal="center"/>
    </xf>
    <xf numFmtId="165" fontId="42" fillId="0" borderId="0" xfId="2" applyNumberFormat="1" applyFont="1" applyBorder="1" applyAlignment="1">
      <alignment horizontal="center"/>
    </xf>
    <xf numFmtId="165" fontId="5" fillId="0" borderId="17" xfId="2" applyNumberFormat="1" applyFont="1" applyBorder="1" applyAlignment="1">
      <alignment horizontal="center"/>
    </xf>
    <xf numFmtId="165" fontId="5" fillId="0" borderId="6" xfId="2" applyNumberFormat="1" applyFont="1" applyBorder="1" applyAlignment="1">
      <alignment horizontal="center"/>
    </xf>
    <xf numFmtId="168" fontId="42" fillId="0" borderId="7" xfId="1" applyNumberFormat="1" applyFont="1" applyBorder="1" applyAlignment="1">
      <alignment horizontal="center"/>
    </xf>
    <xf numFmtId="165" fontId="42" fillId="0" borderId="6" xfId="2" applyNumberFormat="1" applyFont="1" applyBorder="1" applyAlignment="1">
      <alignment horizontal="center"/>
    </xf>
    <xf numFmtId="0" fontId="42" fillId="0" borderId="43" xfId="0" applyFont="1" applyBorder="1" applyAlignment="1">
      <alignment vertical="center" wrapText="1"/>
    </xf>
    <xf numFmtId="49" fontId="3" fillId="0" borderId="19" xfId="0" applyNumberFormat="1" applyFont="1" applyBorder="1" applyAlignment="1">
      <alignment horizontal="center"/>
    </xf>
    <xf numFmtId="168" fontId="5" fillId="0" borderId="19" xfId="1" applyNumberFormat="1" applyFont="1" applyBorder="1" applyAlignment="1">
      <alignment horizontal="center"/>
    </xf>
    <xf numFmtId="168" fontId="5" fillId="0" borderId="20" xfId="1" applyNumberFormat="1" applyFont="1" applyBorder="1" applyAlignment="1">
      <alignment horizontal="center"/>
    </xf>
    <xf numFmtId="165" fontId="5" fillId="0" borderId="20" xfId="2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/>
    <xf numFmtId="1" fontId="0" fillId="0" borderId="0" xfId="0" applyNumberFormat="1"/>
    <xf numFmtId="49" fontId="0" fillId="0" borderId="41" xfId="0" applyNumberFormat="1" applyBorder="1"/>
    <xf numFmtId="0" fontId="0" fillId="0" borderId="41" xfId="0" applyBorder="1"/>
    <xf numFmtId="49" fontId="0" fillId="0" borderId="44" xfId="0" applyNumberForma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168" fontId="20" fillId="0" borderId="24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8" fontId="5" fillId="0" borderId="15" xfId="1" applyNumberFormat="1" applyFont="1" applyFill="1" applyBorder="1" applyAlignment="1">
      <alignment horizontal="center"/>
    </xf>
    <xf numFmtId="168" fontId="5" fillId="0" borderId="17" xfId="1" applyNumberFormat="1" applyFont="1" applyFill="1" applyBorder="1" applyAlignment="1">
      <alignment horizontal="center"/>
    </xf>
    <xf numFmtId="168" fontId="5" fillId="0" borderId="7" xfId="1" applyNumberFormat="1" applyFont="1" applyFill="1" applyBorder="1" applyAlignment="1">
      <alignment horizontal="center"/>
    </xf>
    <xf numFmtId="168" fontId="5" fillId="0" borderId="6" xfId="1" applyNumberFormat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8" fontId="0" fillId="0" borderId="17" xfId="0" applyNumberFormat="1" applyBorder="1"/>
    <xf numFmtId="0" fontId="0" fillId="0" borderId="7" xfId="0" applyBorder="1"/>
    <xf numFmtId="8" fontId="0" fillId="0" borderId="6" xfId="0" applyNumberFormat="1" applyBorder="1"/>
    <xf numFmtId="1" fontId="0" fillId="0" borderId="16" xfId="0" applyNumberFormat="1" applyBorder="1"/>
    <xf numFmtId="168" fontId="0" fillId="0" borderId="17" xfId="0" applyNumberFormat="1" applyBorder="1" applyAlignment="1">
      <alignment horizontal="right"/>
    </xf>
    <xf numFmtId="168" fontId="0" fillId="0" borderId="6" xfId="0" applyNumberFormat="1" applyBorder="1" applyAlignment="1">
      <alignment horizontal="right"/>
    </xf>
    <xf numFmtId="49" fontId="0" fillId="0" borderId="37" xfId="0" applyNumberFormat="1" applyBorder="1" applyAlignment="1">
      <alignment horizontal="center"/>
    </xf>
    <xf numFmtId="49" fontId="3" fillId="0" borderId="19" xfId="0" applyNumberFormat="1" applyFont="1" applyBorder="1"/>
    <xf numFmtId="0" fontId="0" fillId="0" borderId="20" xfId="0" applyBorder="1"/>
    <xf numFmtId="2" fontId="0" fillId="0" borderId="20" xfId="0" applyNumberFormat="1" applyBorder="1"/>
    <xf numFmtId="168" fontId="5" fillId="0" borderId="18" xfId="1" applyNumberFormat="1" applyFont="1" applyBorder="1" applyAlignment="1">
      <alignment horizontal="center"/>
    </xf>
    <xf numFmtId="168" fontId="0" fillId="0" borderId="20" xfId="0" applyNumberFormat="1" applyBorder="1"/>
    <xf numFmtId="168" fontId="0" fillId="0" borderId="20" xfId="0" applyNumberFormat="1" applyBorder="1" applyAlignment="1">
      <alignment horizontal="center"/>
    </xf>
    <xf numFmtId="165" fontId="0" fillId="0" borderId="20" xfId="2" applyNumberFormat="1" applyFont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5" fillId="0" borderId="18" xfId="2" applyNumberFormat="1" applyFont="1" applyBorder="1" applyAlignment="1">
      <alignment horizontal="center"/>
    </xf>
    <xf numFmtId="165" fontId="0" fillId="0" borderId="0" xfId="0" applyNumberFormat="1"/>
    <xf numFmtId="49" fontId="0" fillId="0" borderId="0" xfId="0" applyNumberFormat="1"/>
    <xf numFmtId="42" fontId="0" fillId="0" borderId="16" xfId="0" applyNumberFormat="1" applyBorder="1"/>
    <xf numFmtId="168" fontId="0" fillId="0" borderId="16" xfId="0" applyNumberFormat="1" applyBorder="1"/>
    <xf numFmtId="168" fontId="0" fillId="0" borderId="16" xfId="0" applyNumberFormat="1" applyBorder="1" applyAlignment="1">
      <alignment horizontal="center"/>
    </xf>
    <xf numFmtId="165" fontId="0" fillId="0" borderId="17" xfId="0" applyNumberFormat="1" applyBorder="1"/>
    <xf numFmtId="168" fontId="5" fillId="0" borderId="15" xfId="0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center"/>
    </xf>
    <xf numFmtId="168" fontId="5" fillId="0" borderId="16" xfId="0" applyNumberFormat="1" applyFont="1" applyBorder="1" applyAlignment="1">
      <alignment horizontal="center"/>
    </xf>
    <xf numFmtId="165" fontId="0" fillId="0" borderId="16" xfId="0" applyNumberFormat="1" applyBorder="1"/>
    <xf numFmtId="0" fontId="0" fillId="0" borderId="0" xfId="0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164" fontId="24" fillId="2" borderId="1" xfId="1" applyNumberFormat="1" applyFont="1" applyFill="1" applyBorder="1" applyAlignment="1">
      <alignment horizontal="center" vertical="center"/>
    </xf>
    <xf numFmtId="164" fontId="24" fillId="2" borderId="3" xfId="1" applyNumberFormat="1" applyFont="1" applyFill="1" applyBorder="1" applyAlignment="1">
      <alignment horizontal="center" vertical="center"/>
    </xf>
    <xf numFmtId="164" fontId="24" fillId="3" borderId="1" xfId="1" applyNumberFormat="1" applyFont="1" applyFill="1" applyBorder="1" applyAlignment="1">
      <alignment horizontal="center" vertical="center"/>
    </xf>
    <xf numFmtId="164" fontId="24" fillId="3" borderId="3" xfId="1" applyNumberFormat="1" applyFont="1" applyFill="1" applyBorder="1" applyAlignment="1">
      <alignment horizontal="center" vertical="center"/>
    </xf>
    <xf numFmtId="164" fontId="24" fillId="3" borderId="2" xfId="1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164" fontId="9" fillId="11" borderId="19" xfId="1" applyNumberFormat="1" applyFont="1" applyFill="1" applyBorder="1" applyAlignment="1">
      <alignment horizontal="center" vertical="center"/>
    </xf>
    <xf numFmtId="164" fontId="9" fillId="11" borderId="20" xfId="1" applyNumberFormat="1" applyFont="1" applyFill="1" applyBorder="1" applyAlignment="1">
      <alignment horizontal="center" vertical="center"/>
    </xf>
    <xf numFmtId="164" fontId="9" fillId="11" borderId="18" xfId="1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7" fillId="9" borderId="19" xfId="1" applyNumberFormat="1" applyFont="1" applyFill="1" applyBorder="1" applyAlignment="1">
      <alignment horizontal="center" vertical="center"/>
    </xf>
    <xf numFmtId="164" fontId="7" fillId="9" borderId="20" xfId="1" applyNumberFormat="1" applyFont="1" applyFill="1" applyBorder="1" applyAlignment="1">
      <alignment horizontal="center" vertical="center"/>
    </xf>
    <xf numFmtId="164" fontId="7" fillId="9" borderId="18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164" fontId="7" fillId="4" borderId="24" xfId="1" applyNumberFormat="1" applyFont="1" applyFill="1" applyBorder="1" applyAlignment="1">
      <alignment horizontal="center" vertical="center"/>
    </xf>
    <xf numFmtId="164" fontId="7" fillId="10" borderId="7" xfId="1" applyNumberFormat="1" applyFont="1" applyFill="1" applyBorder="1" applyAlignment="1">
      <alignment horizontal="center" vertical="center"/>
    </xf>
    <xf numFmtId="164" fontId="7" fillId="10" borderId="0" xfId="1" applyNumberFormat="1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9" fillId="11" borderId="16" xfId="1" applyNumberFormat="1" applyFont="1" applyFill="1" applyBorder="1" applyAlignment="1">
      <alignment horizontal="center" vertical="center"/>
    </xf>
    <xf numFmtId="164" fontId="7" fillId="10" borderId="15" xfId="1" applyNumberFormat="1" applyFont="1" applyFill="1" applyBorder="1" applyAlignment="1">
      <alignment horizontal="center" vertical="center"/>
    </xf>
    <xf numFmtId="164" fontId="7" fillId="10" borderId="16" xfId="1" applyNumberFormat="1" applyFont="1" applyFill="1" applyBorder="1" applyAlignment="1">
      <alignment horizontal="center" vertical="center"/>
    </xf>
    <xf numFmtId="164" fontId="7" fillId="10" borderId="17" xfId="1" applyNumberFormat="1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164" fontId="9" fillId="11" borderId="15" xfId="1" applyNumberFormat="1" applyFont="1" applyFill="1" applyBorder="1" applyAlignment="1">
      <alignment horizontal="center" vertical="center"/>
    </xf>
    <xf numFmtId="164" fontId="9" fillId="11" borderId="17" xfId="1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64" fontId="7" fillId="4" borderId="15" xfId="1" applyNumberFormat="1" applyFont="1" applyFill="1" applyBorder="1" applyAlignment="1">
      <alignment horizontal="center" vertical="center"/>
    </xf>
    <xf numFmtId="164" fontId="7" fillId="4" borderId="16" xfId="1" applyNumberFormat="1" applyFont="1" applyFill="1" applyBorder="1" applyAlignment="1">
      <alignment horizontal="center" vertical="center"/>
    </xf>
    <xf numFmtId="164" fontId="7" fillId="9" borderId="16" xfId="1" applyNumberFormat="1" applyFont="1" applyFill="1" applyBorder="1" applyAlignment="1">
      <alignment horizontal="center" vertical="center"/>
    </xf>
    <xf numFmtId="164" fontId="7" fillId="9" borderId="17" xfId="1" applyNumberFormat="1" applyFont="1" applyFill="1" applyBorder="1" applyAlignment="1">
      <alignment horizontal="center" vertical="center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%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numFmt numFmtId="165" formatCode="0.000%"/>
      <border diagonalUp="0" diagonalDown="0" outline="0">
        <left/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%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2" formatCode="_(&quot;$&quot;* #,##0_);_(&quot;$&quot;* \(#,##0\);_(&quot;$&quot;* &quot;-&quot;_);_(@_)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3" defaultTableStyle="TableStyleMedium2" defaultPivotStyle="PivotStyleLight16">
    <tableStyle name="TableStyleQueryPreview" pivot="0" count="3" xr9:uid="{00000000-0011-0000-FFFF-FFFF00000000}">
      <tableStyleElement type="wholeTable" dxfId="74"/>
      <tableStyleElement type="headerRow" dxfId="73"/>
      <tableStyleElement type="firstRowStripe" dxfId="72"/>
    </tableStyle>
    <tableStyle name="TableStyleQueryResult" pivot="0" count="3" xr9:uid="{00000000-0011-0000-FFFF-FFFF01000000}">
      <tableStyleElement type="wholeTable" dxfId="71"/>
      <tableStyleElement type="headerRow" dxfId="70"/>
      <tableStyleElement type="firstRowStripe" dxfId="69"/>
    </tableStyle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XFC338" totalsRowShown="0" headerRowDxfId="68" tableBorderDxfId="67">
  <autoFilter ref="A5:XFC338" xr:uid="{00000000-0009-0000-0100-000003000000}"/>
  <tableColumns count="16383">
    <tableColumn id="1" xr3:uid="{00000000-0010-0000-0000-000001000000}" name="Census Tract" dataDxfId="66"/>
    <tableColumn id="2" xr3:uid="{00000000-0010-0000-0000-000002000000}" name="Town" dataDxfId="65"/>
    <tableColumn id="3" xr3:uid="{00000000-0010-0000-0000-000003000000}" name="Distressed Tract1" dataDxfId="64"/>
    <tableColumn id="4" xr3:uid="{00000000-0010-0000-0000-000004000000}" name="CLM $ Collected " dataDxfId="63" dataCellStyle="Currency"/>
    <tableColumn id="5" xr3:uid="{00000000-0010-0000-0000-000005000000}" name="% of Total CLM $ Collected " dataDxfId="62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61" dataCellStyle="Currency"/>
    <tableColumn id="7" xr3:uid="{00000000-0010-0000-0000-000007000000}" name="% of Total Incentive Disbursements" dataDxfId="60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59" dataCellStyle="Currency"/>
    <tableColumn id="10" xr3:uid="{00000000-0010-0000-0000-00000A000000}" name="% of Total Residential CLM $ Collected" dataDxfId="58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57" dataCellStyle="Currency"/>
    <tableColumn id="12" xr3:uid="{00000000-0010-0000-0000-00000C000000}" name="% of Total Residential Incentive Disbursements " dataDxfId="56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55" dataCellStyle="Currency"/>
    <tableColumn id="15" xr3:uid="{00000000-0010-0000-0000-00000F000000}" name="% of Total C&amp;I CLM $ Collected" dataDxfId="54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53" dataCellStyle="Currency"/>
    <tableColumn id="17" xr3:uid="{00000000-0010-0000-0000-000011000000}" name="% of TotalC&amp;I Incentive Disbursements " dataDxfId="52" dataCellStyle="Percent">
      <calculatedColumnFormula>Table3[[#This Row],[C&amp;I Incentive Disbursements]]/'1.) CLM Reference'!$B$5</calculatedColumnFormula>
    </tableColumn>
    <tableColumn id="19" xr3:uid="{BB502C8F-0CFE-4A8D-BB3B-486AB63245EC}" name="Column2" dataDxfId="51"/>
    <tableColumn id="20" xr3:uid="{566B9102-6163-4359-AE3B-0B974A0B954B}" name="Column3"/>
    <tableColumn id="21" xr3:uid="{248B308D-6F7B-47DC-A8B8-C9361A90EA0C}" name="Column4"/>
    <tableColumn id="22" xr3:uid="{FEA9F4D4-38E2-46DE-AD46-FF70149F71D7}" name="Column5"/>
    <tableColumn id="23" xr3:uid="{4E4762B7-582B-4CDF-AD5A-451F715CF3A2}" name="Column6"/>
    <tableColumn id="24" xr3:uid="{2C973246-3826-487A-82A7-7F8ACBDB1CD6}" name="Column7"/>
    <tableColumn id="25" xr3:uid="{C4B36F4F-E74E-4E08-B8F1-53FD2B2894F5}" name="Column8"/>
    <tableColumn id="26" xr3:uid="{89341FB7-6AA0-4681-AC9B-5E3DE9BC38DD}" name="Column9"/>
    <tableColumn id="27" xr3:uid="{6E1A8A95-F67F-442D-8E0E-78D5BC98E50D}" name="Column10"/>
    <tableColumn id="28" xr3:uid="{3D52D507-7513-4C2B-B16E-F0AFE0C0B0A6}" name="Column11"/>
    <tableColumn id="29" xr3:uid="{A77BD9A0-3841-4B24-B99D-7882A30D1467}" name="Column12"/>
    <tableColumn id="30" xr3:uid="{965AC3F6-76BD-4143-A806-202A4B8FC501}" name="Column13"/>
    <tableColumn id="31" xr3:uid="{F99616F0-226C-4779-B4E4-E4D15D325E63}" name="Column14"/>
    <tableColumn id="32" xr3:uid="{FEAB6695-C480-409D-B09C-9FB4B659B887}" name="Column15"/>
    <tableColumn id="33" xr3:uid="{ECD24146-165E-43CC-BAFE-E9845ABAA233}" name="Column16"/>
    <tableColumn id="34" xr3:uid="{62059576-E03D-42D8-A47F-FFF9596F8F45}" name="Column17"/>
    <tableColumn id="35" xr3:uid="{AE7A517B-29C1-4394-8824-44D5720F67BA}" name="Column18"/>
    <tableColumn id="36" xr3:uid="{C89B41BF-9C45-4D08-8843-AD19B70B33E7}" name="Column19"/>
    <tableColumn id="37" xr3:uid="{86B2C5F8-B26E-4B0B-B8CF-CDFB5B4AEA36}" name="Column20"/>
    <tableColumn id="38" xr3:uid="{E67B6B17-065E-425A-8684-C94DEB940DAB}" name="Column21"/>
    <tableColumn id="39" xr3:uid="{E19D5A6F-29C4-4CE6-B0EE-7B9829D15398}" name="Column22"/>
    <tableColumn id="40" xr3:uid="{98563381-EAAB-4603-ABCF-6CC81CB60149}" name="Column23"/>
    <tableColumn id="41" xr3:uid="{1E4D4913-C495-4D0C-92B1-844F323C0ECA}" name="Column24"/>
    <tableColumn id="42" xr3:uid="{BAE21184-129E-4C6A-A56E-E2EFEDBA829B}" name="Column25"/>
    <tableColumn id="43" xr3:uid="{8A3C3CDA-5E60-48C7-BA65-031AF71B3A19}" name="Column26"/>
    <tableColumn id="44" xr3:uid="{A3B86CD8-67AE-415D-BE82-D46BC5A9C692}" name="Column27"/>
    <tableColumn id="45" xr3:uid="{CBD11F68-A4EF-40F6-A679-E73081085577}" name="Column28"/>
    <tableColumn id="46" xr3:uid="{E6759E98-D72B-4A1E-B459-E484BE8BAA63}" name="Column29"/>
    <tableColumn id="47" xr3:uid="{358E422A-CA9D-4BE3-90F7-2C6C0E6C946A}" name="Column30"/>
    <tableColumn id="48" xr3:uid="{692A8C3A-F642-456F-ABE2-24087D5EFB49}" name="Column31"/>
    <tableColumn id="49" xr3:uid="{8C579649-AD7B-4A36-9F46-197E944DAB91}" name="Column32"/>
    <tableColumn id="50" xr3:uid="{00740716-EEA3-43EE-BDDF-EBBFAE163F0C}" name="Column33"/>
    <tableColumn id="51" xr3:uid="{166D8732-06F3-4771-B1D9-0BC00395450B}" name="Column34"/>
    <tableColumn id="52" xr3:uid="{1BC92A2A-97A2-4F40-84C5-84F2D6299007}" name="Column35"/>
    <tableColumn id="53" xr3:uid="{237D90DF-1F98-4B3C-A3EB-4EEB2082E0AD}" name="Column36"/>
    <tableColumn id="54" xr3:uid="{91FF67C5-1066-4D84-ACCA-E77A3613E881}" name="Column37"/>
    <tableColumn id="55" xr3:uid="{9E766622-C01A-44A9-9B0A-2A6B4938DE57}" name="Column38"/>
    <tableColumn id="56" xr3:uid="{9272C00D-92DD-496A-B81D-7341B4A3B54C}" name="Column39"/>
    <tableColumn id="57" xr3:uid="{D97CA100-D568-4922-979A-38968D9401E4}" name="Column40"/>
    <tableColumn id="58" xr3:uid="{7D2273D1-40E8-4703-9024-7CE559D209D7}" name="Column41"/>
    <tableColumn id="59" xr3:uid="{4A1097A2-0A5D-4770-B585-8BDA86422C69}" name="Column42"/>
    <tableColumn id="60" xr3:uid="{D8DCE5BB-EDC7-4A5F-9B64-E168A971ABDC}" name="Column43"/>
    <tableColumn id="61" xr3:uid="{0664848F-2FCE-47FB-A08D-6CE52015FE55}" name="Column44"/>
    <tableColumn id="62" xr3:uid="{119E93F8-77A0-40C4-8131-F776DC6F92AE}" name="Column45"/>
    <tableColumn id="63" xr3:uid="{DBB57865-7447-4A61-943B-0E03C5DCF49C}" name="Column46"/>
    <tableColumn id="64" xr3:uid="{A26E1AE4-9EF5-4A2E-8952-878791651590}" name="Column47"/>
    <tableColumn id="65" xr3:uid="{203DDA98-E453-4C17-BB4B-335ED1305B46}" name="Column48"/>
    <tableColumn id="66" xr3:uid="{45273E79-D8AA-468B-9160-116E01B30248}" name="Column49"/>
    <tableColumn id="67" xr3:uid="{A6718900-2BAC-478D-AB0E-FCE16B9B3D9A}" name="Column50"/>
    <tableColumn id="68" xr3:uid="{DAAF2FA4-A73D-43C9-B775-0B6265083C27}" name="Column51"/>
    <tableColumn id="69" xr3:uid="{45E32F08-9220-4F6F-A480-63A6D1660BB0}" name="Column52"/>
    <tableColumn id="70" xr3:uid="{A87D8E01-6578-4936-AF91-107FA661C9F3}" name="Column53"/>
    <tableColumn id="71" xr3:uid="{E69B29B3-20A7-4113-91C0-D5E132820E9D}" name="Column54"/>
    <tableColumn id="72" xr3:uid="{99509436-42FE-48FF-85A1-932BC8F33C1C}" name="Column55"/>
    <tableColumn id="73" xr3:uid="{2F767A7C-CBCE-4DFA-ADB2-07B1CBF69E53}" name="Column56"/>
    <tableColumn id="74" xr3:uid="{651D929F-EB64-48B3-9B5B-988D921C41E5}" name="Column57"/>
    <tableColumn id="75" xr3:uid="{09B7F91C-949F-469B-94A2-AC273CC0600E}" name="Column58"/>
    <tableColumn id="76" xr3:uid="{B0630473-C2FF-4354-80FF-1DA531AC2D2F}" name="Column59"/>
    <tableColumn id="77" xr3:uid="{D14C1E60-9447-4E7A-A215-BE51DD992169}" name="Column60"/>
    <tableColumn id="78" xr3:uid="{CFBC4EEA-CB5A-42A2-B670-5A2D64766776}" name="Column61"/>
    <tableColumn id="79" xr3:uid="{91297FE7-95EE-4712-8C4D-2AA4FBCC7E3B}" name="Column62"/>
    <tableColumn id="80" xr3:uid="{DDED1074-15F6-4F01-83C6-F238C229D408}" name="Column63"/>
    <tableColumn id="81" xr3:uid="{90CBFAA2-D7AC-44BF-B4D6-CFB1D18E9E5E}" name="Column64"/>
    <tableColumn id="82" xr3:uid="{4027D5EC-A99F-43F6-9D93-9D370759CD80}" name="Column65"/>
    <tableColumn id="83" xr3:uid="{566EF7D8-1707-41BC-9B32-82480D19F6EA}" name="Column66"/>
    <tableColumn id="84" xr3:uid="{B40B138D-7D4D-439E-BD17-22DA927B033E}" name="Column67"/>
    <tableColumn id="85" xr3:uid="{45100978-7E44-4F03-8294-354FB0726F10}" name="Column68"/>
    <tableColumn id="86" xr3:uid="{35DB4CC9-BEB6-47FD-9197-DEBB3116C5AE}" name="Column69"/>
    <tableColumn id="87" xr3:uid="{C53F6DE8-FCE1-44A2-8C82-349DD2D7A517}" name="Column70"/>
    <tableColumn id="88" xr3:uid="{E4E12764-9781-4897-BC98-1237AECEF957}" name="Column71"/>
    <tableColumn id="89" xr3:uid="{5D320986-0DF5-48AB-BE2D-CF9CC4B377F0}" name="Column72"/>
    <tableColumn id="90" xr3:uid="{74668E02-01A2-4465-B41A-C8A5485A3D9A}" name="Column73"/>
    <tableColumn id="91" xr3:uid="{35AD2BDA-4601-4AB7-B3B4-C415186907C9}" name="Column74"/>
    <tableColumn id="92" xr3:uid="{CBB6E877-3024-4E19-9D3C-14BBAF9F992F}" name="Column75"/>
    <tableColumn id="93" xr3:uid="{1D625C34-A3D3-44E7-9B49-6A6652D48E88}" name="Column76"/>
    <tableColumn id="94" xr3:uid="{54E6CB41-90C5-4D69-AC3C-D6C6CE02FD16}" name="Column77"/>
    <tableColumn id="95" xr3:uid="{95A049B6-3FAE-4891-A1BE-08BA9FAD923A}" name="Column78"/>
    <tableColumn id="96" xr3:uid="{92385695-23CF-4A5D-9A78-5DB6F2D8AF69}" name="Column79"/>
    <tableColumn id="97" xr3:uid="{16DC7CFB-0F72-4571-9EA7-048A20E230C0}" name="Column80"/>
    <tableColumn id="98" xr3:uid="{67F14406-2CB4-4095-8F14-B8E9B6E12263}" name="Column81"/>
    <tableColumn id="99" xr3:uid="{835EA163-C138-486F-8B6C-109B7D3D02B9}" name="Column82"/>
    <tableColumn id="100" xr3:uid="{BED1F9F6-7EFC-4208-8210-AE300A35EA0D}" name="Column83"/>
    <tableColumn id="101" xr3:uid="{2C232D49-D417-4792-87AA-218FC84BED49}" name="Column84"/>
    <tableColumn id="102" xr3:uid="{71B3CCCF-25ED-4D40-B8E3-5132CC0DC8F9}" name="Column85"/>
    <tableColumn id="103" xr3:uid="{3D3F30AB-3D8B-4ACF-BD82-403257FA74D0}" name="Column86"/>
    <tableColumn id="104" xr3:uid="{932276A6-9B45-4F6F-8A14-EF50F00C8A08}" name="Column87"/>
    <tableColumn id="105" xr3:uid="{519558C0-8FAB-41EB-8404-87096240FECD}" name="Column88"/>
    <tableColumn id="106" xr3:uid="{DD053012-72C1-42FE-B07B-73955AD259EA}" name="Column89"/>
    <tableColumn id="107" xr3:uid="{ECE6D2AB-2119-4DFD-AB8D-5615DDC200C1}" name="Column90"/>
    <tableColumn id="108" xr3:uid="{D85CF3C3-9282-47E7-B25A-869E6C5CFC78}" name="Column91"/>
    <tableColumn id="109" xr3:uid="{93B032F6-D30E-47F1-8BCA-F5673CED9289}" name="Column92"/>
    <tableColumn id="110" xr3:uid="{D3F52E5B-BB2A-4FD9-96E3-BC04905BE12F}" name="Column93"/>
    <tableColumn id="111" xr3:uid="{B338F214-44CB-4249-85A4-5C2B546F4D14}" name="Column94"/>
    <tableColumn id="112" xr3:uid="{2CE19DC8-90FC-46DE-A6FB-5A3E2BF54094}" name="Column95"/>
    <tableColumn id="113" xr3:uid="{65E9743C-46EA-489C-9475-4CAB326310C7}" name="Column96"/>
    <tableColumn id="114" xr3:uid="{D90D17A1-74FE-46D2-807D-1F3360808C76}" name="Column97"/>
    <tableColumn id="115" xr3:uid="{65B5FFB2-2458-4DF3-A08C-FEB0A22154D7}" name="Column98"/>
    <tableColumn id="116" xr3:uid="{CD117216-9F81-49D6-8C36-605986E35127}" name="Column99"/>
    <tableColumn id="117" xr3:uid="{221048F7-F7E9-4E3A-BD24-7A7B182A7DEE}" name="Column100"/>
    <tableColumn id="118" xr3:uid="{089BA196-D81F-4B71-806E-51D772501DD3}" name="Column101"/>
    <tableColumn id="119" xr3:uid="{4687FE30-E058-467A-A0DD-AF398D55D063}" name="Column102"/>
    <tableColumn id="120" xr3:uid="{414998D0-1A90-4C38-B30B-142E99AA404A}" name="Column103"/>
    <tableColumn id="121" xr3:uid="{805B1FEB-B36C-42F8-B748-34EE286213FE}" name="Column104"/>
    <tableColumn id="122" xr3:uid="{5E29D582-6539-482F-B70F-4EF6A8EC6B8A}" name="Column105"/>
    <tableColumn id="123" xr3:uid="{EFE4D311-0B61-4A21-B2B2-A972981D6EA2}" name="Column106"/>
    <tableColumn id="124" xr3:uid="{114EC60D-C0B7-4936-A4BD-B8677AD62894}" name="Column107"/>
    <tableColumn id="125" xr3:uid="{FADFBF4F-65F8-4006-92A5-47C98C0BB9FD}" name="Column108"/>
    <tableColumn id="126" xr3:uid="{D0980B80-EF25-4BAA-A102-8DF621B05B76}" name="Column109"/>
    <tableColumn id="127" xr3:uid="{238525AD-3716-42D6-8AB8-838A2FEB6ED9}" name="Column110"/>
    <tableColumn id="128" xr3:uid="{16EC4CFF-A047-4F22-9B7B-4A6DDEC4D687}" name="Column111"/>
    <tableColumn id="129" xr3:uid="{5BDD8B9F-00FC-4FE3-A3F4-DDD8607BB683}" name="Column112"/>
    <tableColumn id="130" xr3:uid="{6A473A41-89B1-4101-87BD-DD794B0710F9}" name="Column113"/>
    <tableColumn id="131" xr3:uid="{427C5620-41A1-4F9F-B157-7143EE709E75}" name="Column114"/>
    <tableColumn id="132" xr3:uid="{6F79BAC2-252C-463B-8EEB-C0ADFF824E79}" name="Column115"/>
    <tableColumn id="133" xr3:uid="{F8B57E2E-278F-4DB5-89EA-853EC84F7BC8}" name="Column116"/>
    <tableColumn id="134" xr3:uid="{65C1303F-A30C-47CC-9562-42ECA4B4A0AF}" name="Column117"/>
    <tableColumn id="135" xr3:uid="{F752E052-8D63-41C8-B53E-7167C3A29961}" name="Column118"/>
    <tableColumn id="136" xr3:uid="{4B408DD7-5D41-4C2E-8694-620FD4565F0F}" name="Column119"/>
    <tableColumn id="137" xr3:uid="{2FF03621-B0A8-40E7-B0E5-01EC5B8B14C9}" name="Column120"/>
    <tableColumn id="138" xr3:uid="{103FEE54-A1B8-4DB7-80D0-FC8074E6ACCF}" name="Column121"/>
    <tableColumn id="139" xr3:uid="{2D3835FB-0D4E-48E1-A148-746D2994FAEF}" name="Column122"/>
    <tableColumn id="140" xr3:uid="{615EB649-E6E9-4075-A0B3-AE75BDDDA732}" name="Column123"/>
    <tableColumn id="141" xr3:uid="{1FFB0039-0697-477A-9036-BA2A0322CFF4}" name="Column124"/>
    <tableColumn id="142" xr3:uid="{634E74D8-DCAA-4714-A96D-2CFD3DA2F81F}" name="Column125"/>
    <tableColumn id="143" xr3:uid="{E17AC94B-42DE-4AA8-8CDA-DE1E3576CC19}" name="Column126"/>
    <tableColumn id="144" xr3:uid="{8EDBED61-BA62-4C85-98B8-8BF0FA6F3662}" name="Column127"/>
    <tableColumn id="145" xr3:uid="{437FFAF1-A319-453A-9EC6-8B09317283FC}" name="Column128"/>
    <tableColumn id="146" xr3:uid="{5BE12BE2-7978-48C9-B549-6934BA170ABD}" name="Column129"/>
    <tableColumn id="147" xr3:uid="{C8B5F68C-5E2C-44AC-841A-87550FACFEE5}" name="Column130"/>
    <tableColumn id="148" xr3:uid="{534A4D54-8A8D-4892-AC96-C30B8AC5A8BB}" name="Column131"/>
    <tableColumn id="149" xr3:uid="{DB531CBD-7BEF-4BA5-AB89-82F8DF2DCE1B}" name="Column132"/>
    <tableColumn id="150" xr3:uid="{596B218E-0882-4832-8567-9996FC0F20BD}" name="Column133"/>
    <tableColumn id="151" xr3:uid="{EEE31696-6016-47B0-B75D-A41039F69775}" name="Column134"/>
    <tableColumn id="152" xr3:uid="{E3A0005E-447B-480F-97CB-59EE1DA05DCA}" name="Column135"/>
    <tableColumn id="153" xr3:uid="{D2C957A6-C3E5-48B9-B95C-BBDA26E695E1}" name="Column136"/>
    <tableColumn id="154" xr3:uid="{1BFDE287-D8A0-43A0-9A80-278971D3B275}" name="Column137"/>
    <tableColumn id="155" xr3:uid="{AE9F8C96-4F32-4798-A957-43AC947AC6C4}" name="Column138"/>
    <tableColumn id="156" xr3:uid="{8A4E3E63-EB04-4F15-A3CB-1BD76DE1C81A}" name="Column139"/>
    <tableColumn id="157" xr3:uid="{25043109-D56C-43E6-B5AB-71EF77AF1EB8}" name="Column140"/>
    <tableColumn id="158" xr3:uid="{1B22B679-AA09-45D5-B21E-CD0B943F6059}" name="Column141"/>
    <tableColumn id="159" xr3:uid="{E38E0C83-E971-47CD-BAB6-F1DBA869A001}" name="Column142"/>
    <tableColumn id="160" xr3:uid="{60835798-DBD0-4D18-AC13-3091609ABE1F}" name="Column143"/>
    <tableColumn id="161" xr3:uid="{DAA431CA-B1CD-4184-A8B5-5A33324C9AA6}" name="Column144"/>
    <tableColumn id="162" xr3:uid="{A9D0E068-B169-4DC4-99FE-58F43D04A7B5}" name="Column145"/>
    <tableColumn id="163" xr3:uid="{806DAFAA-2E3E-45C0-BA54-D7A8C1E0589D}" name="Column146"/>
    <tableColumn id="164" xr3:uid="{E8299C37-A352-4A60-98AE-F32887C7258C}" name="Column147"/>
    <tableColumn id="165" xr3:uid="{BDA74757-6D1B-4E03-9E40-AB8517DAC294}" name="Column148"/>
    <tableColumn id="166" xr3:uid="{9FC53BAC-6066-4EB1-AD82-750F7F62EDEC}" name="Column149"/>
    <tableColumn id="167" xr3:uid="{CEAD7D8A-EF97-4CCF-9BB0-F6656E34F669}" name="Column150"/>
    <tableColumn id="168" xr3:uid="{D0024EFE-0FA2-41C1-8720-856C4F77E4AF}" name="Column151"/>
    <tableColumn id="169" xr3:uid="{D7F9C0F2-2166-428B-A9CD-73761CB1C856}" name="Column152"/>
    <tableColumn id="170" xr3:uid="{D916F961-DE98-454D-8FB7-35DA9777D76D}" name="Column153"/>
    <tableColumn id="171" xr3:uid="{342AD425-30AE-4BD3-BB82-B4A3E158072A}" name="Column154"/>
    <tableColumn id="172" xr3:uid="{6ED09D2B-68FC-4EE5-AE62-5890E05C7F98}" name="Column155"/>
    <tableColumn id="173" xr3:uid="{299795D4-21B5-4700-91DB-63ADBEC0BDC3}" name="Column156"/>
    <tableColumn id="174" xr3:uid="{6B17F262-A93C-44EC-A86B-81A9008458B9}" name="Column157"/>
    <tableColumn id="175" xr3:uid="{E3812D4E-1A6F-4BCF-991C-6ABFBCF06730}" name="Column158"/>
    <tableColumn id="176" xr3:uid="{AFC6333E-F4A4-4C8E-A6FB-2E14C3FD67B8}" name="Column159"/>
    <tableColumn id="177" xr3:uid="{AF90E12B-9034-41C2-BAF1-23EA076A48A6}" name="Column160"/>
    <tableColumn id="178" xr3:uid="{9F1E8493-46FD-433A-A688-56730C329D71}" name="Column161"/>
    <tableColumn id="179" xr3:uid="{242E192E-B2E0-4925-9035-C02374790EE6}" name="Column162"/>
    <tableColumn id="180" xr3:uid="{08B31C88-BCD0-4AD8-A948-37FAE84E7116}" name="Column163"/>
    <tableColumn id="181" xr3:uid="{C461EED7-B603-4ADD-996F-6C4E0C01E80B}" name="Column164"/>
    <tableColumn id="182" xr3:uid="{0FAB5405-400C-4346-9B81-5112E756108D}" name="Column165"/>
    <tableColumn id="183" xr3:uid="{721A8465-BCDE-4854-954C-FDD265CC9366}" name="Column166"/>
    <tableColumn id="184" xr3:uid="{39F2CAD9-FDC0-4B1A-A25A-5CEED43AC64D}" name="Column167"/>
    <tableColumn id="185" xr3:uid="{31723F44-CC94-449B-96FA-804A581B2B6A}" name="Column168"/>
    <tableColumn id="186" xr3:uid="{DA53EFC3-8708-45EF-8036-5154146C5A11}" name="Column169"/>
    <tableColumn id="187" xr3:uid="{B1336F82-5860-4ED7-A111-6903A0DED53C}" name="Column170"/>
    <tableColumn id="188" xr3:uid="{CFA82803-B099-447F-B4A0-D047A6DA15AA}" name="Column171"/>
    <tableColumn id="189" xr3:uid="{434369F4-6698-497C-9605-E1F67F99CBB3}" name="Column172"/>
    <tableColumn id="190" xr3:uid="{6E8C4584-85EC-4437-9B38-BD59D225CE16}" name="Column173"/>
    <tableColumn id="191" xr3:uid="{9FDC4841-69C1-4A3E-8625-F5A8D1A97735}" name="Column174"/>
    <tableColumn id="192" xr3:uid="{F9CB9320-0583-4300-92D3-29371DB25208}" name="Column175"/>
    <tableColumn id="193" xr3:uid="{E1F9C65A-24C5-452A-8C8A-71BAA324761C}" name="Column176"/>
    <tableColumn id="194" xr3:uid="{EFF886F4-506D-47E1-91CF-40596201A69C}" name="Column177"/>
    <tableColumn id="195" xr3:uid="{A7DA6A83-45B2-4D58-9E97-F2E66105D6B9}" name="Column178"/>
    <tableColumn id="196" xr3:uid="{1225B368-EA11-4F88-86C8-F7BF54621645}" name="Column179"/>
    <tableColumn id="197" xr3:uid="{9AFD2516-A044-4E1B-954D-685A6BB3425F}" name="Column180"/>
    <tableColumn id="198" xr3:uid="{94909DBF-4D3A-4E0A-BDEA-F998A31FB795}" name="Column181"/>
    <tableColumn id="199" xr3:uid="{50394CFC-B7C7-4920-97F8-96D798F0BD68}" name="Column182"/>
    <tableColumn id="200" xr3:uid="{4E0CDF2F-CAFA-4B55-AC0D-866FE1294ADE}" name="Column183"/>
    <tableColumn id="201" xr3:uid="{0CCA9590-3659-46AD-8239-683EB8556774}" name="Column184"/>
    <tableColumn id="202" xr3:uid="{C7E152DF-F818-4C72-9B87-8C9DF667B342}" name="Column185"/>
    <tableColumn id="203" xr3:uid="{870D9837-7590-4BA9-A8CE-2EC0D09D4E6E}" name="Column186"/>
    <tableColumn id="204" xr3:uid="{A0A802F2-7DFE-4FD0-B918-243EAAEB83C5}" name="Column187"/>
    <tableColumn id="205" xr3:uid="{FD319D93-AB15-4DFD-B4F2-B0B363648B2B}" name="Column188"/>
    <tableColumn id="206" xr3:uid="{15977FDB-EF68-49EE-AD09-4A4833ED6A1E}" name="Column189"/>
    <tableColumn id="207" xr3:uid="{16E936AA-905A-482F-8E3B-6C7B54482F0E}" name="Column190"/>
    <tableColumn id="208" xr3:uid="{B3FE2A22-E8F9-4E3B-B340-C05BBDFA41E2}" name="Column191"/>
    <tableColumn id="209" xr3:uid="{6E3B1099-3970-4508-8CDA-241B83BFB3F0}" name="Column192"/>
    <tableColumn id="210" xr3:uid="{E59633A1-7F28-4006-8564-AB44BD363881}" name="Column193"/>
    <tableColumn id="211" xr3:uid="{F36D2346-647D-4D64-970B-774589478F8A}" name="Column194"/>
    <tableColumn id="212" xr3:uid="{4F747B9D-BE3B-42D3-8128-1DF62C12DCEB}" name="Column195"/>
    <tableColumn id="213" xr3:uid="{94FF1DFF-5474-45CC-A810-2A146CA690C7}" name="Column196"/>
    <tableColumn id="214" xr3:uid="{0DAD2B3F-7A73-40E3-BCDB-A1E18B288D6E}" name="Column197"/>
    <tableColumn id="215" xr3:uid="{B12DCC17-E3EA-4D8D-B147-45249F2C991A}" name="Column198"/>
    <tableColumn id="216" xr3:uid="{6159C88C-B59F-4E50-B396-39B44305E6D0}" name="Column199"/>
    <tableColumn id="217" xr3:uid="{839D4039-14CB-4ADD-A0DD-6EF5C5C3E0B0}" name="Column200"/>
    <tableColumn id="218" xr3:uid="{72D59BDC-3208-4BF6-AD7A-2331829790C0}" name="Column201"/>
    <tableColumn id="219" xr3:uid="{8718191E-6B86-4457-AC5A-ABE4B9FC038F}" name="Column202"/>
    <tableColumn id="220" xr3:uid="{B179D14F-FEFB-49DD-A395-207867C41424}" name="Column203"/>
    <tableColumn id="221" xr3:uid="{C89E4E5F-074E-4A0F-B854-BC3F038E7E40}" name="Column204"/>
    <tableColumn id="222" xr3:uid="{DA7C1C85-3304-4BCC-9590-0DD3B90F7D89}" name="Column205"/>
    <tableColumn id="223" xr3:uid="{F06EE060-3CFE-4A39-A9C5-5458227A7D67}" name="Column206"/>
    <tableColumn id="224" xr3:uid="{C4FD3BEF-CAC5-47A9-B683-904ABBEF050F}" name="Column207"/>
    <tableColumn id="225" xr3:uid="{158B2DD6-C1C5-42EB-939D-9C4C6D2123B9}" name="Column208"/>
    <tableColumn id="226" xr3:uid="{D3134669-3C87-46E6-8B6A-4CBF8CDF9640}" name="Column209"/>
    <tableColumn id="227" xr3:uid="{DBB8A3DA-DBDB-42B8-AD75-B6727E0BC8D5}" name="Column210"/>
    <tableColumn id="228" xr3:uid="{E55AE8D2-DE94-460E-A277-404CC126C8D5}" name="Column211"/>
    <tableColumn id="229" xr3:uid="{CCB11C85-9C06-49F5-8EBA-4C3892E8E6CE}" name="Column212"/>
    <tableColumn id="230" xr3:uid="{1D59915C-B673-4E32-8A99-812EE138377A}" name="Column213"/>
    <tableColumn id="231" xr3:uid="{ACE0A61E-04D4-4561-A15C-04F478781708}" name="Column214"/>
    <tableColumn id="232" xr3:uid="{907AF20D-8358-4B32-BB57-8E87F7BAAAEF}" name="Column215"/>
    <tableColumn id="233" xr3:uid="{047E76A1-E39E-4E85-A9D7-30DA529653DA}" name="Column216"/>
    <tableColumn id="234" xr3:uid="{B192754D-C24D-4DFB-B92E-856D14C443E1}" name="Column217"/>
    <tableColumn id="235" xr3:uid="{2D713F82-0112-49A5-8E52-094F25FB06A2}" name="Column218"/>
    <tableColumn id="236" xr3:uid="{0F428057-2555-4805-9CF8-61F7FB8F3CB7}" name="Column219"/>
    <tableColumn id="237" xr3:uid="{14C0FED5-D87A-4608-A557-93BD6E6A7E0F}" name="Column220"/>
    <tableColumn id="238" xr3:uid="{708EFCCD-BD8A-431D-A27A-8CDB17D8479A}" name="Column221"/>
    <tableColumn id="239" xr3:uid="{C2E91B74-7B7A-4106-978B-771A7BA22E10}" name="Column222"/>
    <tableColumn id="240" xr3:uid="{B79659D0-A3D6-4E84-9493-C17FDDF80DB8}" name="Column223"/>
    <tableColumn id="241" xr3:uid="{5C4F4F4B-E4B2-4FE4-BF1A-FE7C0876BE9B}" name="Column224"/>
    <tableColumn id="242" xr3:uid="{B8329416-9296-4D2D-AB37-DDE11F44484B}" name="Column225"/>
    <tableColumn id="243" xr3:uid="{2E1F3987-7777-4A73-8B18-3F31C81BE84F}" name="Column226"/>
    <tableColumn id="244" xr3:uid="{247E3966-73FE-4CB7-A4D4-66AE9D27F01A}" name="Column227"/>
    <tableColumn id="245" xr3:uid="{02E6E90F-8FAA-429F-B8E9-950CA9234A82}" name="Column228"/>
    <tableColumn id="246" xr3:uid="{C3E02103-F956-45B3-AC3D-C905C9C34508}" name="Column229"/>
    <tableColumn id="247" xr3:uid="{4629DE5E-AF99-4681-91BD-C5F488FD3FBF}" name="Column230"/>
    <tableColumn id="248" xr3:uid="{C221A666-BF5D-4875-86FD-8A0A3819E4DA}" name="Column231"/>
    <tableColumn id="249" xr3:uid="{E83513EC-68EC-4DB8-9588-BA700ED418A5}" name="Column232"/>
    <tableColumn id="250" xr3:uid="{C70BD641-EC35-4825-9859-CF322E3BE627}" name="Column233"/>
    <tableColumn id="251" xr3:uid="{8A418AEE-D4CC-454E-A93C-FCCFABBF9A65}" name="Column234"/>
    <tableColumn id="252" xr3:uid="{089AC3B7-7FBA-4695-B8DC-45E145E458D3}" name="Column235"/>
    <tableColumn id="253" xr3:uid="{E277DAC2-DB75-4ACC-A05A-9A5F941CE2FF}" name="Column236"/>
    <tableColumn id="254" xr3:uid="{0A9FF7CE-46DD-4155-94A8-2F7A79D7B0DF}" name="Column237"/>
    <tableColumn id="255" xr3:uid="{F0E0F7E7-6DD0-4B2C-9198-62A255F3E7D1}" name="Column238"/>
    <tableColumn id="256" xr3:uid="{26CB4851-540A-4E3B-B539-4A7CA137E27B}" name="Column239"/>
    <tableColumn id="257" xr3:uid="{49991F78-0FE2-4054-8210-875BC104917B}" name="Column240"/>
    <tableColumn id="258" xr3:uid="{A5821A55-C71B-420D-A645-B81307BC220C}" name="Column241"/>
    <tableColumn id="259" xr3:uid="{201E8687-C445-445A-AE05-21BA6D1B8A87}" name="Column242"/>
    <tableColumn id="260" xr3:uid="{66E3A42A-95BB-4EEF-BBF9-26315C5C713C}" name="Column243"/>
    <tableColumn id="261" xr3:uid="{A20979E8-5829-4611-B4EC-744DD8EC9CDC}" name="Column244"/>
    <tableColumn id="262" xr3:uid="{67CC7905-3992-4BAB-BF89-3AF1BA41BDF0}" name="Column245"/>
    <tableColumn id="263" xr3:uid="{E211BC33-403E-4373-91F4-D8B3EB37A748}" name="Column246"/>
    <tableColumn id="264" xr3:uid="{AC7BBA74-7CCE-495E-9E6F-4D6B7D3B24DD}" name="Column247"/>
    <tableColumn id="265" xr3:uid="{D11E6D13-80B6-41F0-A4FC-22EC4F73FC30}" name="Column248"/>
    <tableColumn id="266" xr3:uid="{0A12052A-0AC4-4570-AACF-43468D4F15C7}" name="Column249"/>
    <tableColumn id="267" xr3:uid="{0CE65008-F11F-44AA-8772-394441BFC754}" name="Column250"/>
    <tableColumn id="268" xr3:uid="{1A06CCBB-301D-48A7-B3B0-7F05B718416D}" name="Column251"/>
    <tableColumn id="269" xr3:uid="{87CD8B29-AE21-40FD-B607-F6E3195B1AED}" name="Column252"/>
    <tableColumn id="270" xr3:uid="{DFE600FB-9D23-4405-AF3A-94399EE664A7}" name="Column253"/>
    <tableColumn id="271" xr3:uid="{01BBE631-2063-4E56-B87F-958D22520872}" name="Column254"/>
    <tableColumn id="272" xr3:uid="{0DF4150D-A311-43CA-A251-FEE2D3F6E221}" name="Column255"/>
    <tableColumn id="273" xr3:uid="{FE1EE1A0-A399-43F7-995B-5D53C9C7C3FB}" name="Column256"/>
    <tableColumn id="274" xr3:uid="{E4747CA1-7CB5-48E1-A976-0634DA8BE9CF}" name="Column257"/>
    <tableColumn id="275" xr3:uid="{325F0864-928E-4C3B-81EC-224742F25D79}" name="Column258"/>
    <tableColumn id="276" xr3:uid="{EC1A39B1-4B65-440C-BCF8-7C8F6208B4DE}" name="Column259"/>
    <tableColumn id="277" xr3:uid="{622EBD4B-8A98-4303-9027-1C28CD400EC1}" name="Column260"/>
    <tableColumn id="278" xr3:uid="{785CF9FC-F095-4BDA-AB5B-F9A1BACC0EE6}" name="Column261"/>
    <tableColumn id="279" xr3:uid="{416E34AB-3AD9-41C3-822C-E386221757CB}" name="Column262"/>
    <tableColumn id="280" xr3:uid="{350ED80D-37AB-4C87-8133-0BC6A8989ED5}" name="Column263"/>
    <tableColumn id="281" xr3:uid="{22298A18-AC64-45EA-9A92-5340F5DF23FF}" name="Column264"/>
    <tableColumn id="282" xr3:uid="{62EF31FF-9AD5-40E6-A7C2-A613993617F7}" name="Column265"/>
    <tableColumn id="283" xr3:uid="{F6247CF1-79B3-40CF-8259-DCD3BF8A200E}" name="Column266"/>
    <tableColumn id="284" xr3:uid="{82ED29AF-739D-45EC-B44F-9A13FFB7CBE3}" name="Column267"/>
    <tableColumn id="285" xr3:uid="{E210DECC-2875-4D5B-B37C-27451852F315}" name="Column268"/>
    <tableColumn id="286" xr3:uid="{421B93DB-0C96-4C18-B1E9-F25C14221912}" name="Column269"/>
    <tableColumn id="287" xr3:uid="{9463ACD5-A06E-4E7C-B028-D15300B5FC33}" name="Column270"/>
    <tableColumn id="288" xr3:uid="{F452E004-11B7-4224-9E34-0BF6E6B69E28}" name="Column271"/>
    <tableColumn id="289" xr3:uid="{DAD08B1B-FC88-46C4-B045-F16506314B38}" name="Column272"/>
    <tableColumn id="290" xr3:uid="{CCC4D089-BD4E-43FB-A243-B8169ACB492C}" name="Column273"/>
    <tableColumn id="291" xr3:uid="{DAF52F08-DA1C-48B2-96BA-360DF863846D}" name="Column274"/>
    <tableColumn id="292" xr3:uid="{1A18CCBE-A2C1-472E-8F3C-D66C0CB095A6}" name="Column275"/>
    <tableColumn id="293" xr3:uid="{FE632D85-73E1-406C-99EA-2D0BF4788EAF}" name="Column276"/>
    <tableColumn id="294" xr3:uid="{86CDEF75-D21D-4B86-A59B-12EA4138E38E}" name="Column277"/>
    <tableColumn id="295" xr3:uid="{04FAFB0E-E0A9-43FD-BF48-E1EB35973070}" name="Column278"/>
    <tableColumn id="296" xr3:uid="{2B9D2DA1-69EB-4DBA-A94F-BCDBBC92B4F6}" name="Column279"/>
    <tableColumn id="297" xr3:uid="{BE1D8F78-DF23-4779-A0C3-501BA2A10495}" name="Column280"/>
    <tableColumn id="298" xr3:uid="{A9E88F38-D411-4F87-BC65-B986BAFB7EC7}" name="Column281"/>
    <tableColumn id="299" xr3:uid="{23F9C2E9-9C1D-4D01-AA53-3355B0B4236D}" name="Column282"/>
    <tableColumn id="300" xr3:uid="{FC6497B4-DE6F-4A35-A0CA-A7B411FA9EA2}" name="Column283"/>
    <tableColumn id="301" xr3:uid="{10BF8882-E0E1-4B15-834F-DF916C28CBE1}" name="Column284"/>
    <tableColumn id="302" xr3:uid="{E018EDDC-60BD-458E-AB88-27EFCB20868D}" name="Column285"/>
    <tableColumn id="303" xr3:uid="{F7EAF59A-135B-487A-88DE-0A37F2FD7F02}" name="Column286"/>
    <tableColumn id="304" xr3:uid="{9CE718C6-B2A5-4E45-8F68-922AAD5FE3EF}" name="Column287"/>
    <tableColumn id="305" xr3:uid="{4112582A-CD0E-407B-9C11-2440E1D99FCA}" name="Column288"/>
    <tableColumn id="306" xr3:uid="{C0EC0F7B-B209-4BAF-901F-776156B7C1D3}" name="Column289"/>
    <tableColumn id="307" xr3:uid="{A92A4AF7-1B24-4D0E-BEFD-9D5215C912C5}" name="Column290"/>
    <tableColumn id="308" xr3:uid="{813E3F94-4B33-464C-B941-64353EF95C50}" name="Column291"/>
    <tableColumn id="309" xr3:uid="{88B423CB-8E64-4A7A-8946-FB02B9D50837}" name="Column292"/>
    <tableColumn id="310" xr3:uid="{ED208B8E-3C5C-4849-A7D6-A9B56D1A4912}" name="Column293"/>
    <tableColumn id="311" xr3:uid="{7F6945FE-78E0-49C0-8471-24802A59D859}" name="Column294"/>
    <tableColumn id="312" xr3:uid="{38A88D46-0B68-4B7B-AA01-2BAFEDD3B4D4}" name="Column295"/>
    <tableColumn id="313" xr3:uid="{8F4D3D2A-6217-49FE-9326-158EC628E585}" name="Column296"/>
    <tableColumn id="314" xr3:uid="{3430AFD9-52AD-412F-A78D-8B84CF9CD58C}" name="Column297"/>
    <tableColumn id="315" xr3:uid="{AE1037DA-EC8C-435C-8C7B-E7D83A6ECA04}" name="Column298"/>
    <tableColumn id="316" xr3:uid="{401E7637-E1C5-41B9-A80B-AEFD70316FD3}" name="Column299"/>
    <tableColumn id="317" xr3:uid="{1609A6E0-8DA2-42C1-997F-B4C79BD2BA2B}" name="Column300"/>
    <tableColumn id="318" xr3:uid="{187DEB54-8E44-484D-B692-E2C0F29707DE}" name="Column301"/>
    <tableColumn id="319" xr3:uid="{58C34129-EA8C-4349-9EC4-315DB7C0D204}" name="Column302"/>
    <tableColumn id="320" xr3:uid="{82D6E1B4-B1E8-4C19-80EB-D51E6F10252A}" name="Column303"/>
    <tableColumn id="321" xr3:uid="{E95068B8-E7F2-454D-87C3-D130D2572887}" name="Column304"/>
    <tableColumn id="322" xr3:uid="{024A2433-38E4-49E5-99EF-2F1166BE21E0}" name="Column305"/>
    <tableColumn id="323" xr3:uid="{029278D9-E61A-4297-86A9-17518E764C5D}" name="Column306"/>
    <tableColumn id="324" xr3:uid="{1794F290-A26E-426D-8A3D-63FF6D466488}" name="Column307"/>
    <tableColumn id="325" xr3:uid="{02913032-55FA-483A-8372-48DC89285CE6}" name="Column308"/>
    <tableColumn id="326" xr3:uid="{3458275B-7CAF-424D-8C7F-24041ABE6AAF}" name="Column309"/>
    <tableColumn id="327" xr3:uid="{ED5D6244-9EA1-4A32-ADAE-8152406C68A9}" name="Column310"/>
    <tableColumn id="328" xr3:uid="{79A44102-7079-4657-8F9A-16A70A8A2CF0}" name="Column311"/>
    <tableColumn id="329" xr3:uid="{8F7D6402-1762-4BDA-849C-83B3E971269D}" name="Column312"/>
    <tableColumn id="330" xr3:uid="{07342695-3E9A-468F-AC37-0FBA2D0AF3F1}" name="Column313"/>
    <tableColumn id="331" xr3:uid="{5F7743C7-CCE4-4EEF-A4C4-07B1E4098B2F}" name="Column314"/>
    <tableColumn id="332" xr3:uid="{7F47F44C-4BFC-41DF-9B7D-A6D1A63605C9}" name="Column315"/>
    <tableColumn id="333" xr3:uid="{3B87C459-EF69-429A-83AE-FF0F33BE49BA}" name="Column316"/>
    <tableColumn id="334" xr3:uid="{A0E253C4-2CA9-4FA3-8DB5-9DF865D85594}" name="Column317"/>
    <tableColumn id="335" xr3:uid="{4FBD3E37-CC65-4771-9D13-83B1B7DF5E4E}" name="Column318"/>
    <tableColumn id="336" xr3:uid="{74ED38FD-8D94-4461-A6C7-1CF3BC4F0930}" name="Column319"/>
    <tableColumn id="337" xr3:uid="{F22482D0-4196-44C0-AEAF-60DC71D39301}" name="Column320"/>
    <tableColumn id="338" xr3:uid="{43328E76-261C-4D43-A7D8-66492F53427A}" name="Column321"/>
    <tableColumn id="339" xr3:uid="{BC5D45FD-CB88-4B20-85B9-18EA3515E866}" name="Column322"/>
    <tableColumn id="340" xr3:uid="{926847F1-1D6C-467E-B007-178FD655E1D7}" name="Column323"/>
    <tableColumn id="341" xr3:uid="{C4EE9EE7-A4DB-4D6A-8185-FCFA3D827908}" name="Column324"/>
    <tableColumn id="342" xr3:uid="{BC047A96-7D64-4309-A562-8072CBEE6227}" name="Column325"/>
    <tableColumn id="343" xr3:uid="{2F2E38E1-21AB-4865-A69D-5E793EFA3076}" name="Column326"/>
    <tableColumn id="344" xr3:uid="{462248E8-E378-4830-B3B1-7AAC6A130D51}" name="Column327"/>
    <tableColumn id="345" xr3:uid="{E0909BDA-9D7D-4E5C-AD29-2070BD2A1ED5}" name="Column328"/>
    <tableColumn id="346" xr3:uid="{670FAB90-3DA0-4ADF-AF77-61B1081A9ED5}" name="Column329"/>
    <tableColumn id="347" xr3:uid="{53BB996F-F11C-494B-9005-EA00F62A2F7C}" name="Column330"/>
    <tableColumn id="348" xr3:uid="{43121ABC-6BEA-4738-94CD-EC6E7DAF509D}" name="Column331"/>
    <tableColumn id="349" xr3:uid="{627519D2-6607-425D-957E-3FDC10E9C6D2}" name="Column332"/>
    <tableColumn id="350" xr3:uid="{0A64DE26-FAF9-4681-A73A-AC82FD062788}" name="Column333"/>
    <tableColumn id="351" xr3:uid="{7BF01CE1-9C92-428B-A23D-1278D2F7FC92}" name="Column334"/>
    <tableColumn id="352" xr3:uid="{20866D73-A76E-451B-9712-D788AA04F2DF}" name="Column335"/>
    <tableColumn id="353" xr3:uid="{0024EEFE-0576-46EC-BC27-DF1089441D27}" name="Column336"/>
    <tableColumn id="354" xr3:uid="{264A5222-A533-4C4C-8857-E67347EBAEF2}" name="Column337"/>
    <tableColumn id="355" xr3:uid="{FB982E2E-FDCB-4BDE-9D82-9A1D8E24279B}" name="Column338"/>
    <tableColumn id="356" xr3:uid="{957CC181-5CC7-4B4A-94D7-1DA03E05DA2F}" name="Column339"/>
    <tableColumn id="357" xr3:uid="{7E9CCA15-C551-43DE-8995-8BF5DE7B64B3}" name="Column340"/>
    <tableColumn id="358" xr3:uid="{54F042AF-0514-4882-BB49-33B3B645BC93}" name="Column341"/>
    <tableColumn id="359" xr3:uid="{C48D1B9D-8912-46DA-A79F-45A5BE972590}" name="Column342"/>
    <tableColumn id="360" xr3:uid="{54CD8D62-EFFD-4764-888D-749B7D2E8C24}" name="Column343"/>
    <tableColumn id="361" xr3:uid="{1BF4A0F1-E163-4DF6-9F5C-4432EE3B21F7}" name="Column344"/>
    <tableColumn id="362" xr3:uid="{CE8E1A2A-110B-4DB4-BE30-2ADC76A5F8B1}" name="Column345"/>
    <tableColumn id="363" xr3:uid="{9E76DA88-8141-4B6E-B819-E653CE30CBB1}" name="Column346"/>
    <tableColumn id="364" xr3:uid="{E346236C-9E59-4348-8137-1903EF6A2810}" name="Column347"/>
    <tableColumn id="365" xr3:uid="{7DD1DA3F-00E9-4A69-A56A-618CF96917C7}" name="Column348"/>
    <tableColumn id="366" xr3:uid="{7AB86FC6-3231-48A0-9893-ADC45242A950}" name="Column349"/>
    <tableColumn id="367" xr3:uid="{F0BECDE3-6939-4438-B51D-01C8593C1905}" name="Column350"/>
    <tableColumn id="368" xr3:uid="{295CBE87-C3FC-45A5-A755-06CF01BCB8A4}" name="Column351"/>
    <tableColumn id="369" xr3:uid="{DA5C4561-F277-4262-995B-B7CF1BE3DF21}" name="Column352"/>
    <tableColumn id="370" xr3:uid="{34C0219D-C632-4F35-B680-F833592E48BC}" name="Column353"/>
    <tableColumn id="371" xr3:uid="{3F0E4830-17C3-41E4-9F41-EF2760400ECF}" name="Column354"/>
    <tableColumn id="372" xr3:uid="{7E18B810-C5A6-4A66-AA95-77EDF02EC412}" name="Column355"/>
    <tableColumn id="373" xr3:uid="{9372FFCF-A3DA-4B4C-A88A-944739054FCE}" name="Column356"/>
    <tableColumn id="374" xr3:uid="{70FAACC9-03C2-40F2-BB38-730129A2B82B}" name="Column357"/>
    <tableColumn id="375" xr3:uid="{9FF187D5-360C-4046-9FF1-891CDA8FFBE8}" name="Column358"/>
    <tableColumn id="376" xr3:uid="{2F5A6C5A-A013-4915-B2C8-17D92DABF8D2}" name="Column359"/>
    <tableColumn id="377" xr3:uid="{5A0CEE9C-4B7E-41E0-A1CE-B01182E85D58}" name="Column360"/>
    <tableColumn id="378" xr3:uid="{73126D41-0294-44F7-A7B5-FE559A59D3AB}" name="Column361"/>
    <tableColumn id="379" xr3:uid="{B859EB56-E16C-4816-9117-FEB9FE5D53F2}" name="Column362"/>
    <tableColumn id="380" xr3:uid="{7FAD1462-3F2A-49B6-9A29-D82BEA7E6DCD}" name="Column363"/>
    <tableColumn id="381" xr3:uid="{7BC97DC8-08E8-41DB-8BCB-7A6B402C0261}" name="Column364"/>
    <tableColumn id="382" xr3:uid="{07524330-F58E-4369-B4D7-39AAB36C45F3}" name="Column365"/>
    <tableColumn id="383" xr3:uid="{BEBDC5EE-3CD2-4787-8090-9C0167335CCB}" name="Column366"/>
    <tableColumn id="384" xr3:uid="{B0838383-8B98-4805-BADA-75EFE19CEF48}" name="Column367"/>
    <tableColumn id="385" xr3:uid="{999D866F-F47C-45D8-9675-A8D0A69200D6}" name="Column368"/>
    <tableColumn id="386" xr3:uid="{D4664894-9A2D-414D-957C-7130A90CE576}" name="Column369"/>
    <tableColumn id="387" xr3:uid="{C3ADA6FF-F7F7-4A34-A374-6201D43C26C5}" name="Column370"/>
    <tableColumn id="388" xr3:uid="{6CF5B77F-1294-4FF1-B98C-61795B5BFE02}" name="Column371"/>
    <tableColumn id="389" xr3:uid="{C210E09D-4869-4642-B596-950C8E24E03F}" name="Column372"/>
    <tableColumn id="390" xr3:uid="{B766962B-760F-4343-BFAA-6B6AF9929F0E}" name="Column373"/>
    <tableColumn id="391" xr3:uid="{0A70ADCD-6FE9-42A5-A306-F54FF962E52A}" name="Column374"/>
    <tableColumn id="392" xr3:uid="{28E8965B-68C4-4A0C-9404-7B4CA0EABFB2}" name="Column375"/>
    <tableColumn id="393" xr3:uid="{3A126445-18F3-4D77-BF9C-B305EAD60655}" name="Column376"/>
    <tableColumn id="394" xr3:uid="{A7E6C3E0-3F57-4505-958B-E165F6CD9F70}" name="Column377"/>
    <tableColumn id="395" xr3:uid="{61C72788-68C7-4276-9208-3DCDEA2186F5}" name="Column378"/>
    <tableColumn id="396" xr3:uid="{A0A1906B-6F66-42CF-9DC7-5315866D598A}" name="Column379"/>
    <tableColumn id="397" xr3:uid="{67EA9638-066F-4102-B1D8-A070307D9445}" name="Column380"/>
    <tableColumn id="398" xr3:uid="{B1D985A5-ACA0-49A2-8EE7-5F73C6CEDF02}" name="Column381"/>
    <tableColumn id="399" xr3:uid="{D13A4D96-1C63-4C7B-8CE2-E2B92EB4D9B8}" name="Column382"/>
    <tableColumn id="400" xr3:uid="{37C19381-2803-4021-977B-5FFEF9E4E39B}" name="Column383"/>
    <tableColumn id="401" xr3:uid="{02E7F6E8-BB83-4EF3-96B1-0DD1DC24E8B9}" name="Column384"/>
    <tableColumn id="402" xr3:uid="{3D402AC3-0B42-4E77-8552-56A4B1297E4C}" name="Column385"/>
    <tableColumn id="403" xr3:uid="{5330A797-25AD-45A7-84F4-FF1E7501E564}" name="Column386"/>
    <tableColumn id="404" xr3:uid="{1AB729BA-F420-44A9-9C7B-1EE63FEC2B98}" name="Column387"/>
    <tableColumn id="405" xr3:uid="{EE88D6CC-424E-457F-ABAF-6F99129E36A6}" name="Column388"/>
    <tableColumn id="406" xr3:uid="{7B25606B-A4DB-4F53-992F-DC3B46D34C5D}" name="Column389"/>
    <tableColumn id="407" xr3:uid="{E26D5A9A-2E7C-48BC-AC8E-A2858B0095C8}" name="Column390"/>
    <tableColumn id="408" xr3:uid="{3EB20371-5EC2-42F0-9B16-98EA25613B1F}" name="Column391"/>
    <tableColumn id="409" xr3:uid="{CB13C0C9-4F1C-4355-BE2D-A55DF6C0C57E}" name="Column392"/>
    <tableColumn id="410" xr3:uid="{8DDAB51A-F20F-4544-A533-08FAE39E92B6}" name="Column393"/>
    <tableColumn id="411" xr3:uid="{87925651-F1BF-4CB6-9BFC-F4CAE57E84C3}" name="Column394"/>
    <tableColumn id="412" xr3:uid="{A7AD8477-FF8D-4543-BF79-F013DB0A9111}" name="Column395"/>
    <tableColumn id="413" xr3:uid="{69E962A5-8AD9-452B-AA8C-CD77BFBFDC11}" name="Column396"/>
    <tableColumn id="414" xr3:uid="{53EEAF88-3225-4661-93E1-CBCBD747381C}" name="Column397"/>
    <tableColumn id="415" xr3:uid="{1B19E5A5-63B4-457A-887F-0F996FC4A9E2}" name="Column398"/>
    <tableColumn id="416" xr3:uid="{E5462A65-BF03-4239-B4E3-C9917A934A92}" name="Column399"/>
    <tableColumn id="417" xr3:uid="{A5CF14C9-E919-4762-9827-0E84CC66E6FA}" name="Column400"/>
    <tableColumn id="418" xr3:uid="{054AC411-06E3-4216-B3B3-006FEC6962F2}" name="Column401"/>
    <tableColumn id="419" xr3:uid="{939772A9-493E-4670-99AF-A76311769231}" name="Column402"/>
    <tableColumn id="420" xr3:uid="{6430E954-A962-4C68-A0A3-C9A650D1363F}" name="Column403"/>
    <tableColumn id="421" xr3:uid="{B97B11B8-F92E-4C71-8356-5B54CF307188}" name="Column404"/>
    <tableColumn id="422" xr3:uid="{F9237D62-9C2B-4DE0-9EBB-A04D0AEB260C}" name="Column405"/>
    <tableColumn id="423" xr3:uid="{00D05C2E-8FBA-49B2-8BBC-545BE239CE20}" name="Column406"/>
    <tableColumn id="424" xr3:uid="{18085D75-25F4-4293-AD68-963CD859D961}" name="Column407"/>
    <tableColumn id="425" xr3:uid="{BDF1A50F-0E97-47B0-9A46-123AF9072B18}" name="Column408"/>
    <tableColumn id="426" xr3:uid="{01F932B4-5AFF-47AA-8EC7-EEF6F8BA130F}" name="Column409"/>
    <tableColumn id="427" xr3:uid="{844B57B5-828B-405D-9654-275959F86649}" name="Column410"/>
    <tableColumn id="428" xr3:uid="{1C7395A9-A5F8-45E6-95ED-22E03629DF50}" name="Column411"/>
    <tableColumn id="429" xr3:uid="{76B5205E-1BD4-4DDB-B217-E3BE3FB37750}" name="Column412"/>
    <tableColumn id="430" xr3:uid="{AAA1A4D6-4720-435E-8BFA-59891D1FE589}" name="Column413"/>
    <tableColumn id="431" xr3:uid="{ADB819D4-966F-4477-8D86-D3C049509E19}" name="Column414"/>
    <tableColumn id="432" xr3:uid="{633BD231-1BD3-450F-AF6A-6563DFE14AB8}" name="Column415"/>
    <tableColumn id="433" xr3:uid="{7470886F-729B-4DDB-BBED-CF02EBD5B70F}" name="Column416"/>
    <tableColumn id="434" xr3:uid="{E641D09E-399B-4891-B643-2128A2ED4039}" name="Column417"/>
    <tableColumn id="435" xr3:uid="{2DCB4E7B-3B46-4717-B12E-75344A8DB419}" name="Column418"/>
    <tableColumn id="436" xr3:uid="{14BAB316-23D5-42ED-A62E-AF2C803C341F}" name="Column419"/>
    <tableColumn id="437" xr3:uid="{F01C3B9A-BEB6-4B82-8061-2CA8B1719B21}" name="Column420"/>
    <tableColumn id="438" xr3:uid="{60CDA20A-AE3C-4DFE-9ECF-AA489FAE59C8}" name="Column421"/>
    <tableColumn id="439" xr3:uid="{261F84BD-9B47-43BC-8FD3-D8395AF5BC3A}" name="Column422"/>
    <tableColumn id="440" xr3:uid="{4282DC51-E505-404D-9555-4D1C1EFBB31A}" name="Column423"/>
    <tableColumn id="441" xr3:uid="{E68042AB-9A43-4289-8383-5CF6313D1045}" name="Column424"/>
    <tableColumn id="442" xr3:uid="{29D41781-CBCD-4F9D-AAEE-4C87F91A3E8C}" name="Column425"/>
    <tableColumn id="443" xr3:uid="{32C356C3-AA9E-4594-B32F-C9D0D6C1F864}" name="Column426"/>
    <tableColumn id="444" xr3:uid="{C74927E1-AC51-4515-BAFF-30DC73232F14}" name="Column427"/>
    <tableColumn id="445" xr3:uid="{05F15D35-FD46-481C-A34B-69CE7D58094C}" name="Column428"/>
    <tableColumn id="446" xr3:uid="{4E30C83B-1CEE-4505-8DFC-4FEA55EDF5A0}" name="Column429"/>
    <tableColumn id="447" xr3:uid="{DF4713D0-0FA4-4FF7-BDFC-EB59F836927F}" name="Column430"/>
    <tableColumn id="448" xr3:uid="{2F6446D0-AD64-40DC-A473-964A209204D2}" name="Column431"/>
    <tableColumn id="449" xr3:uid="{98EF70F8-DCD5-4D32-9AA1-F3489FA94E8D}" name="Column432"/>
    <tableColumn id="450" xr3:uid="{279C1358-9ECD-4B00-A9BA-728266508983}" name="Column433"/>
    <tableColumn id="451" xr3:uid="{3B0B1AD0-31C8-47E7-80F6-4D5CE727BB18}" name="Column434"/>
    <tableColumn id="452" xr3:uid="{60771D84-6EBE-475E-B1BF-FF01DF24B2B0}" name="Column435"/>
    <tableColumn id="453" xr3:uid="{E26E7FFA-EA32-4CCC-956E-61AEF7E6928F}" name="Column436"/>
    <tableColumn id="454" xr3:uid="{8BE09D8F-5472-4163-88C8-E57ADBF83541}" name="Column437"/>
    <tableColumn id="455" xr3:uid="{3D9E67C9-86E3-41F2-9A20-2AE18BD0BB87}" name="Column438"/>
    <tableColumn id="456" xr3:uid="{6374A966-F89A-4BA8-BDD0-13555C4FDA12}" name="Column439"/>
    <tableColumn id="457" xr3:uid="{89650F1B-04A3-4E86-A8C0-ED91B0290ACA}" name="Column440"/>
    <tableColumn id="458" xr3:uid="{876C60AD-B19A-449A-B823-50A7BC33CE52}" name="Column441"/>
    <tableColumn id="459" xr3:uid="{500BC7BC-555F-40DB-9F38-2831E1302A1F}" name="Column442"/>
    <tableColumn id="460" xr3:uid="{26C743A0-178D-413A-BEEA-BEA1A4DE5515}" name="Column443"/>
    <tableColumn id="461" xr3:uid="{1C7C87A3-4BB6-4FC9-88AF-415BA39DDD7C}" name="Column444"/>
    <tableColumn id="462" xr3:uid="{909B09E5-2A1C-4B6A-9304-60736934B207}" name="Column445"/>
    <tableColumn id="463" xr3:uid="{2F69C010-9980-46A1-9483-CD53FB09C60E}" name="Column446"/>
    <tableColumn id="464" xr3:uid="{A633E21E-B800-4A8E-93EA-5928FEB5D05B}" name="Column447"/>
    <tableColumn id="465" xr3:uid="{DD05EFBE-B307-4466-9A0A-A40437984C36}" name="Column448"/>
    <tableColumn id="466" xr3:uid="{8387B435-3BB1-4B26-892B-EA4294A7F664}" name="Column449"/>
    <tableColumn id="467" xr3:uid="{B60300A2-2441-49D2-99C6-862E926DB604}" name="Column450"/>
    <tableColumn id="468" xr3:uid="{0C050D1F-715C-4DAD-8F02-E687D9B224BE}" name="Column451"/>
    <tableColumn id="469" xr3:uid="{4C5239AC-BFBD-43CE-B9FE-8E84E5A9F386}" name="Column452"/>
    <tableColumn id="470" xr3:uid="{35326DBE-B9DD-4871-839D-394772547403}" name="Column453"/>
    <tableColumn id="471" xr3:uid="{44E6776D-0CFE-4B28-A0CD-56C985193137}" name="Column454"/>
    <tableColumn id="472" xr3:uid="{3F0A7E86-000D-460B-8398-9370259E568F}" name="Column455"/>
    <tableColumn id="473" xr3:uid="{0C238320-CBC3-4572-9872-B3A5FF191CC0}" name="Column456"/>
    <tableColumn id="474" xr3:uid="{D6E45055-5D22-4C79-B7C5-5FBE95EFE56B}" name="Column457"/>
    <tableColumn id="475" xr3:uid="{A1A806B6-EC01-46DB-9662-1CE9FB8DE6BE}" name="Column458"/>
    <tableColumn id="476" xr3:uid="{FC6C8D37-A7FC-4B78-B481-5B0D61500928}" name="Column459"/>
    <tableColumn id="477" xr3:uid="{EEBC5107-A16E-4526-BB8A-DB3637750338}" name="Column460"/>
    <tableColumn id="478" xr3:uid="{024BAA20-D3FB-4812-BB06-EA234A594E53}" name="Column461"/>
    <tableColumn id="479" xr3:uid="{A280D312-446F-4930-BEE4-CE7D1D2FFD17}" name="Column462"/>
    <tableColumn id="480" xr3:uid="{F3A879DD-1787-4467-99EE-BFF28650435C}" name="Column463"/>
    <tableColumn id="481" xr3:uid="{464AE28E-813D-41AA-BB9D-C0D0D315BF9B}" name="Column464"/>
    <tableColumn id="482" xr3:uid="{E00D755E-C00D-4365-B828-602074DC186C}" name="Column465"/>
    <tableColumn id="483" xr3:uid="{6DCD0413-CC5F-4CDD-BCB8-433E6CE0B5BF}" name="Column466"/>
    <tableColumn id="484" xr3:uid="{9D2B4578-3E41-4132-976E-68F8A2504417}" name="Column467"/>
    <tableColumn id="485" xr3:uid="{9175F5F2-5871-4FC4-A6F1-9313037BDDC5}" name="Column468"/>
    <tableColumn id="486" xr3:uid="{FB15F859-9204-4B7D-90D1-EDEF34BBFC9D}" name="Column469"/>
    <tableColumn id="487" xr3:uid="{05090C9D-D268-4185-86C7-33D331418C5A}" name="Column470"/>
    <tableColumn id="488" xr3:uid="{296F372F-1A08-4F0A-808D-91AC16FEE4C8}" name="Column471"/>
    <tableColumn id="489" xr3:uid="{4E140432-F0F6-4D88-8D7F-3CC1A91D5C9F}" name="Column472"/>
    <tableColumn id="490" xr3:uid="{6AEE7880-BCFA-43DF-8999-2FDA66197A4D}" name="Column473"/>
    <tableColumn id="491" xr3:uid="{83C0B991-94EB-438B-839A-F06EB78AF02A}" name="Column474"/>
    <tableColumn id="492" xr3:uid="{335AEF7A-E833-4A73-A42E-7F6C3CC0BAE1}" name="Column475"/>
    <tableColumn id="493" xr3:uid="{EF5693EA-CE69-43CC-B0E1-F5418508506E}" name="Column476"/>
    <tableColumn id="494" xr3:uid="{3329C61D-36BF-4F53-B0C3-6B905F28816E}" name="Column477"/>
    <tableColumn id="495" xr3:uid="{9951F90F-2E2D-42A8-A283-A078CF9E2B41}" name="Column478"/>
    <tableColumn id="496" xr3:uid="{B6DBA7E9-1389-42E2-9558-30019B17F251}" name="Column479"/>
    <tableColumn id="497" xr3:uid="{CBDAEDC7-26E3-4993-A4F8-9809B197CF2F}" name="Column480"/>
    <tableColumn id="498" xr3:uid="{81A5E16D-C132-4722-BB89-A4FD3AAFFCD5}" name="Column481"/>
    <tableColumn id="499" xr3:uid="{A39B8C56-7963-4548-97B6-7AF2490781BD}" name="Column482"/>
    <tableColumn id="500" xr3:uid="{68A18657-5829-44F5-ABCB-9191A89F85FD}" name="Column483"/>
    <tableColumn id="501" xr3:uid="{646C2D4A-0426-4F3C-9E20-CB7DC3088EC7}" name="Column484"/>
    <tableColumn id="502" xr3:uid="{328EC797-E706-42A0-B61D-E37CCFC893D8}" name="Column485"/>
    <tableColumn id="503" xr3:uid="{1D54801A-745B-44DE-A040-4E444A21FB0A}" name="Column486"/>
    <tableColumn id="504" xr3:uid="{4F6F85A3-17F1-4982-B0EC-91CDEA87EF1B}" name="Column487"/>
    <tableColumn id="505" xr3:uid="{0C147E21-098C-409A-B343-139BBF484227}" name="Column488"/>
    <tableColumn id="506" xr3:uid="{0F76723A-08E2-410E-AE46-1CCE1F0991F4}" name="Column489"/>
    <tableColumn id="507" xr3:uid="{802CA715-044B-47D0-A32F-CA746EB24218}" name="Column490"/>
    <tableColumn id="508" xr3:uid="{8A5D0615-6953-448F-B849-E04662688641}" name="Column491"/>
    <tableColumn id="509" xr3:uid="{E9B9233D-DC8A-4E4C-BD12-E72744E7ED12}" name="Column492"/>
    <tableColumn id="510" xr3:uid="{ED28CE1D-2E84-4F02-8325-57214810E3AA}" name="Column493"/>
    <tableColumn id="511" xr3:uid="{CE6FCB07-D4DB-46CF-9518-9472A6C21926}" name="Column494"/>
    <tableColumn id="512" xr3:uid="{1C7FBAF9-F41C-494D-A9FC-77D37C71C3C2}" name="Column495"/>
    <tableColumn id="513" xr3:uid="{46AF585D-5C61-4231-A6C5-30867D6ED708}" name="Column496"/>
    <tableColumn id="514" xr3:uid="{838F6BEB-AE02-47C5-A973-5358137CD2DF}" name="Column497"/>
    <tableColumn id="515" xr3:uid="{7EBAE8E2-DACA-47EC-87D5-5A2597290886}" name="Column498"/>
    <tableColumn id="516" xr3:uid="{BA28AC94-EDAA-41C7-815A-AC95155C6BF5}" name="Column499"/>
    <tableColumn id="517" xr3:uid="{52B15B6B-E434-4F1A-924A-E091B79634F8}" name="Column500"/>
    <tableColumn id="518" xr3:uid="{74A4D0B0-032F-4974-B828-1154B1728F06}" name="Column501"/>
    <tableColumn id="519" xr3:uid="{8255E852-B573-4644-8171-0A1FF5B77A1C}" name="Column502"/>
    <tableColumn id="520" xr3:uid="{3B20FD33-5917-4DB8-885A-937772802F1B}" name="Column503"/>
    <tableColumn id="521" xr3:uid="{CF3DF98A-CC37-4669-8CB0-873AAC0A4F7B}" name="Column504"/>
    <tableColumn id="522" xr3:uid="{37FF93CB-F6E0-4F2B-B38F-294892910FBC}" name="Column505"/>
    <tableColumn id="523" xr3:uid="{8A645486-74AD-46E1-B566-B0D2BF1CD627}" name="Column506"/>
    <tableColumn id="524" xr3:uid="{32187D2A-E57C-4F99-8C3A-2074CF1C5B3D}" name="Column507"/>
    <tableColumn id="525" xr3:uid="{19064893-476D-4439-8C1E-AD931CC0A12B}" name="Column508"/>
    <tableColumn id="526" xr3:uid="{F428ABE9-09E9-4BE2-8782-FD67E62E7509}" name="Column509"/>
    <tableColumn id="527" xr3:uid="{D1EE91F2-E157-4AC8-9398-79F39C6B718A}" name="Column510"/>
    <tableColumn id="528" xr3:uid="{6B64F6B8-C3E6-40A8-8ED1-449A919FF36B}" name="Column511"/>
    <tableColumn id="529" xr3:uid="{4AEAB57A-88B9-49E0-A30F-30523E40A45F}" name="Column512"/>
    <tableColumn id="530" xr3:uid="{2432C312-47B2-4326-A0EE-29742B8A7ECC}" name="Column513"/>
    <tableColumn id="531" xr3:uid="{8CBF8214-3050-45B1-A778-FD4CD8A50073}" name="Column514"/>
    <tableColumn id="532" xr3:uid="{539336EB-35BC-4AB3-BCFB-7F9F210568DF}" name="Column515"/>
    <tableColumn id="533" xr3:uid="{765F3DC0-793E-423D-83C0-D235991C6C0A}" name="Column516"/>
    <tableColumn id="534" xr3:uid="{D34384D9-283D-47F4-B1DB-2BA6B5CEF553}" name="Column517"/>
    <tableColumn id="535" xr3:uid="{4347E367-6BAA-4075-9C3F-36D88543EA41}" name="Column518"/>
    <tableColumn id="536" xr3:uid="{D911AE7A-4DC9-4956-B1C2-5DB8CDB33D7A}" name="Column519"/>
    <tableColumn id="537" xr3:uid="{AD525481-203D-4A76-92B9-F61087774487}" name="Column520"/>
    <tableColumn id="538" xr3:uid="{4E2A4E50-E749-46F2-9F13-E921870B3B2F}" name="Column521"/>
    <tableColumn id="539" xr3:uid="{8634E8C6-FAF6-4CDE-AEF8-23691A07BE97}" name="Column522"/>
    <tableColumn id="540" xr3:uid="{C4903285-CCF9-4930-B85D-19F3505A3681}" name="Column523"/>
    <tableColumn id="541" xr3:uid="{E7A805AC-92F8-439E-B2FA-47C8987DA73C}" name="Column524"/>
    <tableColumn id="542" xr3:uid="{0734F634-8133-4DDB-AB98-1CD6DD507E24}" name="Column525"/>
    <tableColumn id="543" xr3:uid="{2DB60DC6-6DF5-4DC9-9D02-FFE235F0F782}" name="Column526"/>
    <tableColumn id="544" xr3:uid="{898BEDB7-FABE-4EFE-8DCD-C702C1C04F7D}" name="Column527"/>
    <tableColumn id="545" xr3:uid="{D0106709-665D-44C0-9DB6-9CECCAD41081}" name="Column528"/>
    <tableColumn id="546" xr3:uid="{61E01937-C046-4444-8600-37B1754AAA4F}" name="Column529"/>
    <tableColumn id="547" xr3:uid="{774C576E-97EE-4026-B379-585F7F2B69D9}" name="Column530"/>
    <tableColumn id="548" xr3:uid="{3031F223-543A-4411-8D70-0C59AD24BEC3}" name="Column531"/>
    <tableColumn id="549" xr3:uid="{464FE5A2-FDDB-40DE-B978-31F18AEE9240}" name="Column532"/>
    <tableColumn id="550" xr3:uid="{EF144411-3898-408E-B413-4460DC9964FE}" name="Column533"/>
    <tableColumn id="551" xr3:uid="{B6111968-D39B-4373-BBE1-E0923D0626AA}" name="Column534"/>
    <tableColumn id="552" xr3:uid="{FF3C5D9F-AA1E-4CF1-8787-316963DDC950}" name="Column535"/>
    <tableColumn id="553" xr3:uid="{6158CF76-F5DC-474E-9FE1-DF08666C3F03}" name="Column536"/>
    <tableColumn id="554" xr3:uid="{DBD097FA-6059-4DA3-99BD-DE967490AF7E}" name="Column537"/>
    <tableColumn id="555" xr3:uid="{79B90582-0DEE-4577-86FA-C0626FBD3C6B}" name="Column538"/>
    <tableColumn id="556" xr3:uid="{08847DAD-3FEB-4334-A157-4746811B5700}" name="Column539"/>
    <tableColumn id="557" xr3:uid="{ADA72BE6-6042-4789-9C96-14270DC3C99C}" name="Column540"/>
    <tableColumn id="558" xr3:uid="{ABB92FB4-B347-4A71-A2AA-7C1EEEBB9963}" name="Column541"/>
    <tableColumn id="559" xr3:uid="{6E83CC23-83F2-4802-8FEB-E249477B8837}" name="Column542"/>
    <tableColumn id="560" xr3:uid="{20172950-253D-4965-BC60-F38D2E00BDF2}" name="Column543"/>
    <tableColumn id="561" xr3:uid="{83C33C33-B14A-474F-8C39-613D0D2E6A58}" name="Column544"/>
    <tableColumn id="562" xr3:uid="{4DBA6559-4C41-4355-8FB1-0856B9ABBDE3}" name="Column545"/>
    <tableColumn id="563" xr3:uid="{4AF4DA48-93BC-4852-A292-3DB8F5DD2622}" name="Column546"/>
    <tableColumn id="564" xr3:uid="{6E298735-AEB2-4A28-AB6A-86526A690E1F}" name="Column547"/>
    <tableColumn id="565" xr3:uid="{ABCCE55B-0005-4423-9144-DF9FF80B790E}" name="Column548"/>
    <tableColumn id="566" xr3:uid="{5766A2FA-E7E7-4430-852E-8FF532792403}" name="Column549"/>
    <tableColumn id="567" xr3:uid="{D222B7A6-568A-47CC-96F5-E7A0EC404CC9}" name="Column550"/>
    <tableColumn id="568" xr3:uid="{56B2DB60-993C-4262-83CB-805370795A8F}" name="Column551"/>
    <tableColumn id="569" xr3:uid="{57473E54-C8DE-4F7C-B6B6-93985D2AB1C0}" name="Column552"/>
    <tableColumn id="570" xr3:uid="{5B97DC90-2EBD-4FB3-978B-B3C47B1D7079}" name="Column553"/>
    <tableColumn id="571" xr3:uid="{CDD739F4-4CC2-4A13-9DA5-B56AB3699123}" name="Column554"/>
    <tableColumn id="572" xr3:uid="{0AA11CE6-DF9F-4755-B0D9-3A5D61A24A7D}" name="Column555"/>
    <tableColumn id="573" xr3:uid="{F8A1DC99-73C3-47CF-A15E-2F1658320571}" name="Column556"/>
    <tableColumn id="574" xr3:uid="{D1F2C971-ADE7-4DAD-AED8-C06178B36E18}" name="Column557"/>
    <tableColumn id="575" xr3:uid="{D0A6FE23-FC12-4F80-AC2C-D20A5CD4DCF6}" name="Column558"/>
    <tableColumn id="576" xr3:uid="{DCB0EDEB-104F-44CC-8D34-663E9F9AE4DE}" name="Column559"/>
    <tableColumn id="577" xr3:uid="{576FC37F-9C8E-4280-A6C6-73B397C54129}" name="Column560"/>
    <tableColumn id="578" xr3:uid="{C18F21FF-F4A0-4B5A-AD51-037A265AF2E2}" name="Column561"/>
    <tableColumn id="579" xr3:uid="{AA8FAAAF-56AE-4B6F-A493-E4467C792EEF}" name="Column562"/>
    <tableColumn id="580" xr3:uid="{AD3A37D6-35C8-4A1F-9A92-72B1C93BF0AE}" name="Column563"/>
    <tableColumn id="581" xr3:uid="{86FF41DB-CC99-40FC-8536-FA9B2E27A707}" name="Column564"/>
    <tableColumn id="582" xr3:uid="{8F3EBEAC-88FE-47F5-8B43-398989F3C06F}" name="Column565"/>
    <tableColumn id="583" xr3:uid="{D7BD2206-4994-4E1F-9AFD-63E5EAE0208A}" name="Column566"/>
    <tableColumn id="584" xr3:uid="{7FD93FE3-FAA1-4842-A690-E1F8E0D7FBD2}" name="Column567"/>
    <tableColumn id="585" xr3:uid="{4FC9D7D2-FE00-4324-A0C1-9BB11B80F361}" name="Column568"/>
    <tableColumn id="586" xr3:uid="{96FEC299-C59E-4807-AD11-1FFC53CFA430}" name="Column569"/>
    <tableColumn id="587" xr3:uid="{8B9D454A-0520-4694-8118-B550533FF666}" name="Column570"/>
    <tableColumn id="588" xr3:uid="{043F683B-50D3-43D0-819A-4A153C961CC2}" name="Column571"/>
    <tableColumn id="589" xr3:uid="{E3C0923F-34BE-4D10-9ADE-111B03AF700B}" name="Column572"/>
    <tableColumn id="590" xr3:uid="{16DD8B40-ADFF-4721-BDBE-5AA6BE956707}" name="Column573"/>
    <tableColumn id="591" xr3:uid="{D5693398-CA03-4364-A75D-BC408FA66CEE}" name="Column574"/>
    <tableColumn id="592" xr3:uid="{2EB4082E-A6FA-41C2-92BD-D796809A22A1}" name="Column575"/>
    <tableColumn id="593" xr3:uid="{21CB871B-A0B1-4623-A35C-901D6DBF6209}" name="Column576"/>
    <tableColumn id="594" xr3:uid="{740C6925-64E1-4DEB-941D-72919E98E726}" name="Column577"/>
    <tableColumn id="595" xr3:uid="{F0431864-7EF4-49AA-83DC-002B004B7C1D}" name="Column578"/>
    <tableColumn id="596" xr3:uid="{18F7D90D-9027-4493-B844-799C9669C710}" name="Column579"/>
    <tableColumn id="597" xr3:uid="{5453FEE8-D4E5-409E-BAEC-7FFCCB51F8EA}" name="Column580"/>
    <tableColumn id="598" xr3:uid="{C38BFC51-B070-49C2-976B-0AD874A49663}" name="Column581"/>
    <tableColumn id="599" xr3:uid="{29BD0A35-2480-475A-8030-674498018CC2}" name="Column582"/>
    <tableColumn id="600" xr3:uid="{42F8CD0F-1EA5-458D-8188-A016DAFE3FA9}" name="Column583"/>
    <tableColumn id="601" xr3:uid="{FD957596-1ED4-461D-B20D-24107785D9C8}" name="Column584"/>
    <tableColumn id="602" xr3:uid="{6FCDCADD-6AD7-4A59-B72F-774D0D87E9A8}" name="Column585"/>
    <tableColumn id="603" xr3:uid="{E5D42FE6-B44A-4842-BFB1-417193B1F14B}" name="Column586"/>
    <tableColumn id="604" xr3:uid="{A21A7E03-F9AC-41B9-BEA2-3752A04DF31A}" name="Column587"/>
    <tableColumn id="605" xr3:uid="{AC027F68-6F08-4188-901A-FB8330CB65C3}" name="Column588"/>
    <tableColumn id="606" xr3:uid="{9672EFBD-E31B-4A24-B1F9-48A17A501B5A}" name="Column589"/>
    <tableColumn id="607" xr3:uid="{9652F618-AFC9-4BBA-8D12-9264376A36D3}" name="Column590"/>
    <tableColumn id="608" xr3:uid="{4888FC18-1313-4A3A-809F-3FF60CD415F1}" name="Column591"/>
    <tableColumn id="609" xr3:uid="{29F3449D-D973-42FA-AB53-68FAA3E5F0A9}" name="Column592"/>
    <tableColumn id="610" xr3:uid="{F4D1525F-2980-4737-8DFE-28CF07A6771E}" name="Column593"/>
    <tableColumn id="611" xr3:uid="{C0928744-01E9-4739-94EE-D8FEE182B6E3}" name="Column594"/>
    <tableColumn id="612" xr3:uid="{7932C7D5-C2A1-47FF-A369-EE829E5881E9}" name="Column595"/>
    <tableColumn id="613" xr3:uid="{E1D58332-8947-4BE5-A737-06AF2F2D700F}" name="Column596"/>
    <tableColumn id="614" xr3:uid="{2AD27622-120A-4562-A54A-DDF68591A5AF}" name="Column597"/>
    <tableColumn id="615" xr3:uid="{20CEFF9C-C698-4229-89B8-5DC291E0A9E8}" name="Column598"/>
    <tableColumn id="616" xr3:uid="{92538E40-B361-4C27-B212-1A4336E3F120}" name="Column599"/>
    <tableColumn id="617" xr3:uid="{DE3DCBA8-EF24-451D-B284-F3FF320E7018}" name="Column600"/>
    <tableColumn id="618" xr3:uid="{6E0E9C4C-0C1B-48E0-B802-B72BD8CCF7CF}" name="Column601"/>
    <tableColumn id="619" xr3:uid="{28DDFE03-E78E-4E0E-B496-676D02935031}" name="Column602"/>
    <tableColumn id="620" xr3:uid="{8F18D412-B48F-4D39-96E4-6CE81F01DF89}" name="Column603"/>
    <tableColumn id="621" xr3:uid="{AB3FD0B5-582B-46A1-B60B-B99759BA8ECA}" name="Column604"/>
    <tableColumn id="622" xr3:uid="{270685D2-F907-40E4-89F8-107C9E5AB6CE}" name="Column605"/>
    <tableColumn id="623" xr3:uid="{419B6DF5-5E19-4F08-A3A9-595DBD1AF8F5}" name="Column606"/>
    <tableColumn id="624" xr3:uid="{8BB2393E-1506-43A1-BD04-D95739B41DA2}" name="Column607"/>
    <tableColumn id="625" xr3:uid="{DC37A77B-4A75-4ED5-B2C3-0A6F7714FB4A}" name="Column608"/>
    <tableColumn id="626" xr3:uid="{A2D5D4E7-9168-4D9C-B322-BA8DC98BB65C}" name="Column609"/>
    <tableColumn id="627" xr3:uid="{8FFA8313-AA9B-4643-90F5-B968C55DBD8F}" name="Column610"/>
    <tableColumn id="628" xr3:uid="{4F68BCA3-8D2F-4E01-8AED-403E86026719}" name="Column611"/>
    <tableColumn id="629" xr3:uid="{B4AA1A6C-C848-41E3-9555-3B2B9446D402}" name="Column612"/>
    <tableColumn id="630" xr3:uid="{7B149BE8-53C1-49D6-BA8A-5733B4EB51F7}" name="Column613"/>
    <tableColumn id="631" xr3:uid="{245E7405-E407-4B42-A366-2A459CFD6DB2}" name="Column614"/>
    <tableColumn id="632" xr3:uid="{843915FA-54A6-4BF4-BBF5-14F22A9A101D}" name="Column615"/>
    <tableColumn id="633" xr3:uid="{D8FE2C32-A2AC-4466-9418-EC65485E9402}" name="Column616"/>
    <tableColumn id="634" xr3:uid="{2956BC43-6087-476A-8C57-34946FA19B49}" name="Column617"/>
    <tableColumn id="635" xr3:uid="{4301E9C5-4EE0-4551-BE0C-5DF392F9ADF5}" name="Column618"/>
    <tableColumn id="636" xr3:uid="{D4C52B0B-13C0-4406-9FC4-88B838AC34A3}" name="Column619"/>
    <tableColumn id="637" xr3:uid="{C449E8DF-D59C-4C52-96F2-4D5592E3487B}" name="Column620"/>
    <tableColumn id="638" xr3:uid="{E0845E74-13C8-4001-889B-CC483776BC87}" name="Column621"/>
    <tableColumn id="639" xr3:uid="{5AAFD663-E537-4800-BCAD-C0423876DA56}" name="Column622"/>
    <tableColumn id="640" xr3:uid="{1EC377C9-0A02-4069-996B-9B654E2F25D7}" name="Column623"/>
    <tableColumn id="641" xr3:uid="{8713658F-E8B9-43AC-9DDF-3C39208D0FDD}" name="Column624"/>
    <tableColumn id="642" xr3:uid="{18256F2F-43EE-447B-9477-B3DC8BE8F519}" name="Column625"/>
    <tableColumn id="643" xr3:uid="{6BC6FED9-49C0-430E-A00F-7F22C73284AF}" name="Column626"/>
    <tableColumn id="644" xr3:uid="{018AE0D1-734D-48E2-9538-858F4813E467}" name="Column627"/>
    <tableColumn id="645" xr3:uid="{0161BAED-A2B4-42A4-B93F-94EEFE98927A}" name="Column628"/>
    <tableColumn id="646" xr3:uid="{98600972-C3FE-4A0D-B2FF-534185866584}" name="Column629"/>
    <tableColumn id="647" xr3:uid="{AB109A19-E478-48E3-9F2E-D95E29D8C609}" name="Column630"/>
    <tableColumn id="648" xr3:uid="{BD5E1ACD-E931-4D14-B27E-D8E02EC6891B}" name="Column631"/>
    <tableColumn id="649" xr3:uid="{BCC43A6C-3A82-4168-96C8-DC8121A63F61}" name="Column632"/>
    <tableColumn id="650" xr3:uid="{705D8299-DDE0-4FEA-B82E-111C4EB64BC0}" name="Column633"/>
    <tableColumn id="651" xr3:uid="{679C3F2B-A6F7-47E7-B7CA-8B8A9ED9AF66}" name="Column634"/>
    <tableColumn id="652" xr3:uid="{849E89FC-23CC-4C87-AA5D-7C51785F682E}" name="Column635"/>
    <tableColumn id="653" xr3:uid="{2AD86CEC-120A-42F3-ACD9-6389303CB0AF}" name="Column636"/>
    <tableColumn id="654" xr3:uid="{54A9EC2C-3226-4B0B-B9FA-2D7C8DD00702}" name="Column637"/>
    <tableColumn id="655" xr3:uid="{F9EB1186-4AB5-459A-BA59-CE0BE2767BDE}" name="Column638"/>
    <tableColumn id="656" xr3:uid="{9F24DB2F-8B66-48B6-933B-6DC9754ACCAC}" name="Column639"/>
    <tableColumn id="657" xr3:uid="{475A62F3-390D-4E3D-B1E4-7F8D75CAEADB}" name="Column640"/>
    <tableColumn id="658" xr3:uid="{84617085-F235-40A1-BEFC-59806EAB4817}" name="Column641"/>
    <tableColumn id="659" xr3:uid="{9166FDF6-5649-488D-A924-67FC7F50E4F2}" name="Column642"/>
    <tableColumn id="660" xr3:uid="{BE54C490-24EA-4B51-BB82-BFA2989FF712}" name="Column643"/>
    <tableColumn id="661" xr3:uid="{E3752C9B-FE93-44E4-A8DF-FBC357D23F59}" name="Column644"/>
    <tableColumn id="662" xr3:uid="{F5448760-1E00-4A44-9724-AF8194199F89}" name="Column645"/>
    <tableColumn id="663" xr3:uid="{BCFDF623-81EE-4229-BC5A-6B0D51FBB731}" name="Column646"/>
    <tableColumn id="664" xr3:uid="{20BB3275-7617-49FB-BC96-148FCC0AED77}" name="Column647"/>
    <tableColumn id="665" xr3:uid="{64862428-6E44-4CCF-A239-402E15182217}" name="Column648"/>
    <tableColumn id="666" xr3:uid="{720DD366-42F5-42A8-9AA6-17AF05681A06}" name="Column649"/>
    <tableColumn id="667" xr3:uid="{6FB1B606-0765-4933-AFB9-82810C5B4454}" name="Column650"/>
    <tableColumn id="668" xr3:uid="{C41770DE-4192-4D40-BC53-79060F761717}" name="Column651"/>
    <tableColumn id="669" xr3:uid="{E01ED1CF-A649-410D-9025-50822977BD3A}" name="Column652"/>
    <tableColumn id="670" xr3:uid="{7C615A68-49D8-4EEC-83C1-0042A3D44F53}" name="Column653"/>
    <tableColumn id="671" xr3:uid="{B3C984C3-68C9-4967-B3C5-3BDA22A22C6E}" name="Column654"/>
    <tableColumn id="672" xr3:uid="{BC002958-B359-4FCF-B416-A13A4DE59DA9}" name="Column655"/>
    <tableColumn id="673" xr3:uid="{7AA20EAD-F917-4F71-BFF5-7F3CE30C1F72}" name="Column656"/>
    <tableColumn id="674" xr3:uid="{FB553300-E0A2-4905-AE20-954622729BCD}" name="Column657"/>
    <tableColumn id="675" xr3:uid="{7B7EAD35-1D57-465B-B266-BC8ECC6CD64B}" name="Column658"/>
    <tableColumn id="676" xr3:uid="{74F110AC-50EA-443D-B847-BD9163D8CFDA}" name="Column659"/>
    <tableColumn id="677" xr3:uid="{C7178AA1-7062-4CD3-A052-BF1B75B15794}" name="Column660"/>
    <tableColumn id="678" xr3:uid="{79D91B16-9772-442C-B799-0FA19E1C3322}" name="Column661"/>
    <tableColumn id="679" xr3:uid="{3E3E8E8F-4055-4A6F-B9A1-1CFDEE962E9F}" name="Column662"/>
    <tableColumn id="680" xr3:uid="{A336E02D-5286-493E-8AD3-E482CD37B305}" name="Column663"/>
    <tableColumn id="681" xr3:uid="{DF4DCBDF-AD26-48FC-8606-CFEA9A9AB59C}" name="Column664"/>
    <tableColumn id="682" xr3:uid="{3A269FF3-39C2-4A5C-9121-0E7E05F63656}" name="Column665"/>
    <tableColumn id="683" xr3:uid="{B77973E8-07F9-4EC5-98CF-557E39B45DED}" name="Column666"/>
    <tableColumn id="684" xr3:uid="{4867F100-23C9-4128-B495-0E726F0C4E0A}" name="Column667"/>
    <tableColumn id="685" xr3:uid="{FB3D5E28-C642-4D99-BF97-7A061EB15FE5}" name="Column668"/>
    <tableColumn id="686" xr3:uid="{92707092-2FF8-4A59-A7CF-669B86CB0B18}" name="Column669"/>
    <tableColumn id="687" xr3:uid="{168C12BC-E46D-4D85-84C6-8F30DB5D703B}" name="Column670"/>
    <tableColumn id="688" xr3:uid="{ED744D9E-6EBF-44DF-A621-17715F7C2DBE}" name="Column671"/>
    <tableColumn id="689" xr3:uid="{BB2A8066-BC81-461E-927E-A0A89E7EA2AD}" name="Column672"/>
    <tableColumn id="690" xr3:uid="{4198C9CE-C140-4C56-AA0A-8065113B4A54}" name="Column673"/>
    <tableColumn id="691" xr3:uid="{61EC5330-76C9-4B94-B66E-5602C67D9AE6}" name="Column674"/>
    <tableColumn id="692" xr3:uid="{F33EECA1-FE99-4DB9-8B2E-3268B4581DBE}" name="Column675"/>
    <tableColumn id="693" xr3:uid="{0B7A1746-38CB-42C4-8A73-34F29B27FB11}" name="Column676"/>
    <tableColumn id="694" xr3:uid="{EE69F4CE-CC9B-49FC-8443-2CBDB23E4DCD}" name="Column677"/>
    <tableColumn id="695" xr3:uid="{3B959A9B-D242-4798-9CED-C4E2B8CD6C01}" name="Column678"/>
    <tableColumn id="696" xr3:uid="{3A4D247C-8939-461A-AA36-FF051CE3C739}" name="Column679"/>
    <tableColumn id="697" xr3:uid="{C265E67F-00C8-4F1F-93D2-6864775A7BF6}" name="Column680"/>
    <tableColumn id="698" xr3:uid="{721B9C11-55AC-42E3-AB62-BED4456367BD}" name="Column681"/>
    <tableColumn id="699" xr3:uid="{5F174150-DBE5-474A-96E0-759926184673}" name="Column682"/>
    <tableColumn id="700" xr3:uid="{1050464D-274E-44CC-B3D1-0272475F976D}" name="Column683"/>
    <tableColumn id="701" xr3:uid="{08698D26-CC4F-44FA-973A-AAC1E53F0958}" name="Column684"/>
    <tableColumn id="702" xr3:uid="{8876A945-B467-46D1-9889-50A59A2FD20C}" name="Column685"/>
    <tableColumn id="703" xr3:uid="{FD67DAA9-9D8C-4DD8-A7EC-F5CD72E2F25E}" name="Column686"/>
    <tableColumn id="704" xr3:uid="{19844C2F-4764-4B0A-AD8E-88CAC0715178}" name="Column687"/>
    <tableColumn id="705" xr3:uid="{9A3D0000-10B6-4A41-929F-A0C9FA01B1B0}" name="Column688"/>
    <tableColumn id="706" xr3:uid="{3AA24568-2B9C-4012-A6FA-EDAB6218CD83}" name="Column689"/>
    <tableColumn id="707" xr3:uid="{B12CEADF-4B3D-4585-AF8F-A1997BA8919C}" name="Column690"/>
    <tableColumn id="708" xr3:uid="{E18B2AD9-6ECE-4335-8BB9-58E71BFB811A}" name="Column691"/>
    <tableColumn id="709" xr3:uid="{9CB0F730-BCB6-4AB5-B006-9999BBE19A32}" name="Column692"/>
    <tableColumn id="710" xr3:uid="{1BD501EA-A169-4825-887E-B4B392466798}" name="Column693"/>
    <tableColumn id="711" xr3:uid="{515E30C6-EC21-42BD-814A-F4D2B2F2E6BF}" name="Column694"/>
    <tableColumn id="712" xr3:uid="{5F900E50-963A-42CD-9D58-787F98A09D05}" name="Column695"/>
    <tableColumn id="713" xr3:uid="{8B5BC263-8B48-480E-B399-A19329E88724}" name="Column696"/>
    <tableColumn id="714" xr3:uid="{A9B89397-41A9-4D36-9AC4-F8762FFC99F6}" name="Column697"/>
    <tableColumn id="715" xr3:uid="{AA0B8E8A-BDBB-4C65-8E1B-A5E919DDC946}" name="Column698"/>
    <tableColumn id="716" xr3:uid="{7D51D4F7-C10C-4EFD-9A9D-89E195137C7C}" name="Column699"/>
    <tableColumn id="717" xr3:uid="{88CF5077-99CE-497C-835A-705365F11EB5}" name="Column700"/>
    <tableColumn id="718" xr3:uid="{6DAFD7A5-A268-46AB-A5D2-FC7C973F7E87}" name="Column701"/>
    <tableColumn id="719" xr3:uid="{40490096-988E-4061-95F8-E4290E4763C6}" name="Column702"/>
    <tableColumn id="720" xr3:uid="{CEE893AC-36E5-4A26-95D3-03E12F48C10A}" name="Column703"/>
    <tableColumn id="721" xr3:uid="{17EAC464-859F-4300-8AF6-154AD4FBAD4B}" name="Column704"/>
    <tableColumn id="722" xr3:uid="{20681021-D4C0-454A-879E-6637DEC9147E}" name="Column705"/>
    <tableColumn id="723" xr3:uid="{51A8BCE2-6E79-431A-8071-F20428E89D7C}" name="Column706"/>
    <tableColumn id="724" xr3:uid="{B6FDCA96-0516-4CD7-87E9-FBF40CD6A603}" name="Column707"/>
    <tableColumn id="725" xr3:uid="{C621AFFC-518A-416A-B8AA-1A7A14EEFA7D}" name="Column708"/>
    <tableColumn id="726" xr3:uid="{DADED305-C17D-44F6-885A-B5ED22613820}" name="Column709"/>
    <tableColumn id="727" xr3:uid="{AED92D93-6C56-4710-A06C-25F54C62AE92}" name="Column710"/>
    <tableColumn id="728" xr3:uid="{ECE7FE7E-AA0A-466C-B11B-B80139EB17B8}" name="Column711"/>
    <tableColumn id="729" xr3:uid="{70B82D9C-8F69-45EB-8C4E-E012E5B7D568}" name="Column712"/>
    <tableColumn id="730" xr3:uid="{0E4F4267-B279-42F5-9B7A-A36ADD881258}" name="Column713"/>
    <tableColumn id="731" xr3:uid="{2F38682C-E744-41E0-B3E9-27B3E8F15F6E}" name="Column714"/>
    <tableColumn id="732" xr3:uid="{645CF112-95D7-41DE-9871-633DED6E04CA}" name="Column715"/>
    <tableColumn id="733" xr3:uid="{B3C91EE4-BF8A-45C7-AF6E-F1C33EEC8187}" name="Column716"/>
    <tableColumn id="734" xr3:uid="{E560F508-E6B0-458A-8E27-130D37992AAF}" name="Column717"/>
    <tableColumn id="735" xr3:uid="{5D6DB7DC-B828-41A1-8E16-9FEB90DB8D2D}" name="Column718"/>
    <tableColumn id="736" xr3:uid="{A0BEC1D7-31BF-4CC4-8028-6B5BDD9FD935}" name="Column719"/>
    <tableColumn id="737" xr3:uid="{32D0CC1A-7577-467D-BAEC-B2F6921F74CF}" name="Column720"/>
    <tableColumn id="738" xr3:uid="{33DAAA4D-F7A4-4523-84E3-F64C129B26C0}" name="Column721"/>
    <tableColumn id="739" xr3:uid="{BD35B808-EE63-4E06-9173-BC9CED9510F8}" name="Column722"/>
    <tableColumn id="740" xr3:uid="{8B002D31-669B-4AE0-9D2A-0BF0586311CE}" name="Column723"/>
    <tableColumn id="741" xr3:uid="{D61D5CB1-0A69-432D-8355-AF18A8654BB1}" name="Column724"/>
    <tableColumn id="742" xr3:uid="{98618776-8F9A-49BD-9799-1462DC0F2A86}" name="Column725"/>
    <tableColumn id="743" xr3:uid="{E43B519F-E14D-4CB2-A880-C83A8893B69D}" name="Column726"/>
    <tableColumn id="744" xr3:uid="{E2DEF4B5-79F5-42FE-816D-76B699304FA6}" name="Column727"/>
    <tableColumn id="745" xr3:uid="{82DED5EB-61BF-4E98-A18D-F073D258952F}" name="Column728"/>
    <tableColumn id="746" xr3:uid="{971E8846-1EF6-4408-942C-921C2AFB2B5D}" name="Column729"/>
    <tableColumn id="747" xr3:uid="{7425504C-9C2C-4048-B40F-5ED29A39F4CB}" name="Column730"/>
    <tableColumn id="748" xr3:uid="{8003C815-CE72-4CF4-8E4F-98CD6F4D2DA2}" name="Column731"/>
    <tableColumn id="749" xr3:uid="{A1743DE2-8CA5-4CEC-B854-AC63DB04D6B3}" name="Column732"/>
    <tableColumn id="750" xr3:uid="{F40DE704-DBAE-4142-A3ED-75C6C5D59725}" name="Column733"/>
    <tableColumn id="751" xr3:uid="{6A5BC3F7-34CC-42C5-A6E2-49E399E05CA1}" name="Column734"/>
    <tableColumn id="752" xr3:uid="{7257333F-631C-459A-B4C1-CF14C7C1112B}" name="Column735"/>
    <tableColumn id="753" xr3:uid="{CDF9F769-9676-40CE-B8B1-6969CD210A87}" name="Column736"/>
    <tableColumn id="754" xr3:uid="{808E7B8F-409C-40B1-888A-42F3EBC53643}" name="Column737"/>
    <tableColumn id="755" xr3:uid="{13F0661A-F72D-4E0E-A5B8-27664DFF3CEC}" name="Column738"/>
    <tableColumn id="756" xr3:uid="{BF8E6A66-C7FD-44D2-8110-CDBFBD6F48E8}" name="Column739"/>
    <tableColumn id="757" xr3:uid="{0413E4DE-272F-42D7-9393-E332B3B8B413}" name="Column740"/>
    <tableColumn id="758" xr3:uid="{C2E375DF-C0F6-49C1-99E4-DE069C1D33B7}" name="Column741"/>
    <tableColumn id="759" xr3:uid="{FA08A9FF-B7A9-44D8-8154-1FC8F57A7510}" name="Column742"/>
    <tableColumn id="760" xr3:uid="{E2AC0EB3-0FB1-4FDB-AF16-BC78FA878853}" name="Column743"/>
    <tableColumn id="761" xr3:uid="{9DCAF067-11CC-47EE-8961-6AF4693288AC}" name="Column744"/>
    <tableColumn id="762" xr3:uid="{99D63E4D-E6D5-4B74-9193-50E12E5B161D}" name="Column745"/>
    <tableColumn id="763" xr3:uid="{690CA01A-7D0F-41C5-AD59-B6300EA62E19}" name="Column746"/>
    <tableColumn id="764" xr3:uid="{9FD3DCD1-310E-45CC-9E3B-EE5CD839245A}" name="Column747"/>
    <tableColumn id="765" xr3:uid="{46BCF565-ECC2-4E38-9609-B0325FE1EB66}" name="Column748"/>
    <tableColumn id="766" xr3:uid="{A06D1C75-9F04-495D-9F74-11571C59CD58}" name="Column749"/>
    <tableColumn id="767" xr3:uid="{5386A893-6F67-458D-85DD-DFCA2DBEE75F}" name="Column750"/>
    <tableColumn id="768" xr3:uid="{19DE785B-CABE-4EBD-81F4-8A32B8C04D5A}" name="Column751"/>
    <tableColumn id="769" xr3:uid="{B596B1CD-D0B1-4C45-B895-91DE99684D48}" name="Column752"/>
    <tableColumn id="770" xr3:uid="{08F4C390-A466-4A41-823C-CD968D770844}" name="Column753"/>
    <tableColumn id="771" xr3:uid="{AC14C3B3-1231-4FFE-BC63-F21B8924CF95}" name="Column754"/>
    <tableColumn id="772" xr3:uid="{448C373F-BCD7-4BFB-AE34-3EC3C6B2B406}" name="Column755"/>
    <tableColumn id="773" xr3:uid="{4B2055F4-64A5-4AA0-8D6E-7C5AA58FA4AF}" name="Column756"/>
    <tableColumn id="774" xr3:uid="{02F62203-05B0-493C-86D0-DA8204F17FB1}" name="Column757"/>
    <tableColumn id="775" xr3:uid="{5E5CB675-8AB2-4250-B74F-89D4085AA8E7}" name="Column758"/>
    <tableColumn id="776" xr3:uid="{8364A460-0D58-4BBF-A67C-09CB690259E2}" name="Column759"/>
    <tableColumn id="777" xr3:uid="{03503301-C77D-41DA-B727-7415CAB664EA}" name="Column760"/>
    <tableColumn id="778" xr3:uid="{222E169F-406A-473A-A0FC-7C8FA81C4A68}" name="Column761"/>
    <tableColumn id="779" xr3:uid="{AAC70861-138D-42D9-8FDA-0BED1D0DCF77}" name="Column762"/>
    <tableColumn id="780" xr3:uid="{F1262152-1421-49C7-8D44-8FFA78797211}" name="Column763"/>
    <tableColumn id="781" xr3:uid="{AB4E8B4A-9EDB-4548-B303-55FE228F7692}" name="Column764"/>
    <tableColumn id="782" xr3:uid="{5B4CF77C-728C-44D5-B6D9-ECE1EA1C41E3}" name="Column765"/>
    <tableColumn id="783" xr3:uid="{05C74C41-F6ED-4661-BFAA-08BEFA0C4F19}" name="Column766"/>
    <tableColumn id="784" xr3:uid="{B012E162-ABC4-4D30-B9B6-0156E0ED3F73}" name="Column767"/>
    <tableColumn id="785" xr3:uid="{7B602EF3-39E7-4079-B02E-0D5828747941}" name="Column768"/>
    <tableColumn id="786" xr3:uid="{107F40D3-B83B-470B-A47F-81540C5F6978}" name="Column769"/>
    <tableColumn id="787" xr3:uid="{07F4440C-B83B-4307-BACD-0C1C7BEAB5B4}" name="Column770"/>
    <tableColumn id="788" xr3:uid="{CC06C858-141C-4C00-A350-0377CCC84233}" name="Column771"/>
    <tableColumn id="789" xr3:uid="{E6F4093D-D0B0-43B0-B0EC-EEF994332671}" name="Column772"/>
    <tableColumn id="790" xr3:uid="{174B0DB6-9B14-48CF-9CD0-7CCE3EACC684}" name="Column773"/>
    <tableColumn id="791" xr3:uid="{EDDE8649-7235-4525-9942-70388B844573}" name="Column774"/>
    <tableColumn id="792" xr3:uid="{E5B3B09F-C5F3-4AC4-BED6-9F52E5523805}" name="Column775"/>
    <tableColumn id="793" xr3:uid="{88AD03D1-5021-481E-B095-D04F1B316233}" name="Column776"/>
    <tableColumn id="794" xr3:uid="{119E991B-22F2-4422-AC26-2E44B87F139F}" name="Column777"/>
    <tableColumn id="795" xr3:uid="{E9379FB4-9CDE-44A4-B8A0-75382FF89F01}" name="Column778"/>
    <tableColumn id="796" xr3:uid="{4386B4CA-CC25-42DD-AC06-8CB0E136D724}" name="Column779"/>
    <tableColumn id="797" xr3:uid="{84249B69-7D46-4CBD-85AF-33BF05EED553}" name="Column780"/>
    <tableColumn id="798" xr3:uid="{D8C9DBCA-5C44-49BB-8275-11175BE749EC}" name="Column781"/>
    <tableColumn id="799" xr3:uid="{F4E8F789-4532-4755-BBBF-BCF6D4632ECF}" name="Column782"/>
    <tableColumn id="800" xr3:uid="{A02005F1-639E-4F0E-861D-CB6C15E08500}" name="Column783"/>
    <tableColumn id="801" xr3:uid="{9F76AD81-B505-4C12-9A64-81A6B91D6BBF}" name="Column784"/>
    <tableColumn id="802" xr3:uid="{180108CD-7FCE-49B0-AB85-CB7B307D4AB6}" name="Column785"/>
    <tableColumn id="803" xr3:uid="{CE73EF49-6332-4D94-86FF-ACF8AB2FDC80}" name="Column786"/>
    <tableColumn id="804" xr3:uid="{F1F4F591-D85E-4B58-8011-F39BC9E514AA}" name="Column787"/>
    <tableColumn id="805" xr3:uid="{B6F4875C-472B-4919-A77A-AA660B3D13CD}" name="Column788"/>
    <tableColumn id="806" xr3:uid="{843B165E-22F1-46FD-B374-AE923933A1A5}" name="Column789"/>
    <tableColumn id="807" xr3:uid="{0733EA6F-D7F2-4A80-820C-D0FBCCA16BA9}" name="Column790"/>
    <tableColumn id="808" xr3:uid="{79BC6CB9-1687-482F-A478-E9E738F32F8B}" name="Column791"/>
    <tableColumn id="809" xr3:uid="{21BDA95E-F8A1-4A62-AD96-B4F2733E608B}" name="Column792"/>
    <tableColumn id="810" xr3:uid="{3B06C7C6-6206-4014-B310-D07D1D45EB1C}" name="Column793"/>
    <tableColumn id="811" xr3:uid="{0AC8069F-328B-4856-9960-D7BF1EB0EADE}" name="Column794"/>
    <tableColumn id="812" xr3:uid="{9DE8CF98-27EC-400F-9C6A-3C2403397CE1}" name="Column795"/>
    <tableColumn id="813" xr3:uid="{D628D9C4-84C5-4029-8E60-B80766C95915}" name="Column796"/>
    <tableColumn id="814" xr3:uid="{9F6BCD03-0EDB-463D-B549-D42DA40C2BEE}" name="Column797"/>
    <tableColumn id="815" xr3:uid="{4CCD6938-9E55-4746-8C8C-30E9441BF682}" name="Column798"/>
    <tableColumn id="816" xr3:uid="{312214F1-0EAC-41B5-A3CB-9F7F6A71B167}" name="Column799"/>
    <tableColumn id="817" xr3:uid="{302C8E97-878C-4507-B88C-E17E3E3F2522}" name="Column800"/>
    <tableColumn id="818" xr3:uid="{28E03B79-2938-4EBB-9FDC-FE774900D182}" name="Column801"/>
    <tableColumn id="819" xr3:uid="{A462E038-B32B-488A-BFB2-71FAC1778337}" name="Column802"/>
    <tableColumn id="820" xr3:uid="{79FA5861-220E-4188-8B2F-5364E11203B7}" name="Column803"/>
    <tableColumn id="821" xr3:uid="{EB1E48C6-6167-4F59-8E21-69C5E24DA405}" name="Column804"/>
    <tableColumn id="822" xr3:uid="{4D74C4A3-DA38-4984-9B3F-CE7E6DF4935D}" name="Column805"/>
    <tableColumn id="823" xr3:uid="{94E4A2C8-868A-44BE-B5A1-C1498E9B24C6}" name="Column806"/>
    <tableColumn id="824" xr3:uid="{9ABCC2C9-0A6E-4B9E-AEC3-6CEBE132FBFE}" name="Column807"/>
    <tableColumn id="825" xr3:uid="{F4973CA6-B229-415F-A7A9-CF55440F4435}" name="Column808"/>
    <tableColumn id="826" xr3:uid="{9811482F-5E13-4666-ACC4-2F50FEC6C80E}" name="Column809"/>
    <tableColumn id="827" xr3:uid="{80DBED89-09B0-4989-B3E0-BC391F3DA9BD}" name="Column810"/>
    <tableColumn id="828" xr3:uid="{EC074FFD-6D9B-4DB0-870D-2C6F07B2F42A}" name="Column811"/>
    <tableColumn id="829" xr3:uid="{FFFB5C80-74C5-4E99-B0F9-1BF3FE21C851}" name="Column812"/>
    <tableColumn id="830" xr3:uid="{F6270E15-9815-420A-8FE4-943F7C5F30F4}" name="Column813"/>
    <tableColumn id="831" xr3:uid="{51DD1E6C-79FC-4D3A-BF04-30734C2E72CF}" name="Column814"/>
    <tableColumn id="832" xr3:uid="{D8D7A79A-6945-4658-97D4-1D7AD67F5A0E}" name="Column815"/>
    <tableColumn id="833" xr3:uid="{029F2B15-6EFE-45E6-96AA-6857D7030480}" name="Column816"/>
    <tableColumn id="834" xr3:uid="{EA2B00C8-8D3D-403A-8846-3A1012A5E83B}" name="Column817"/>
    <tableColumn id="835" xr3:uid="{F70B22A9-6DB0-4735-8BB3-556A64221DF6}" name="Column818"/>
    <tableColumn id="836" xr3:uid="{F19D708F-6B6E-4559-A339-F9712C5FE432}" name="Column819"/>
    <tableColumn id="837" xr3:uid="{2F55C3A3-48A4-468D-BED6-C2074C5E998D}" name="Column820"/>
    <tableColumn id="838" xr3:uid="{D02B155D-BAED-4FDB-B1A9-82AECC6CE43F}" name="Column821"/>
    <tableColumn id="839" xr3:uid="{C52EFDC5-D969-481D-ABD4-336816F045BD}" name="Column822"/>
    <tableColumn id="840" xr3:uid="{E07DEF14-335D-4482-ADF3-CD8355952319}" name="Column823"/>
    <tableColumn id="841" xr3:uid="{9E4CA52E-35E3-4C61-89C5-9D4759AF2B54}" name="Column824"/>
    <tableColumn id="842" xr3:uid="{1AE9D087-E55B-42B4-B0AD-32F22628C18F}" name="Column825"/>
    <tableColumn id="843" xr3:uid="{D4A569DD-812D-440D-9D13-FAE0123F7C45}" name="Column826"/>
    <tableColumn id="844" xr3:uid="{DB5608B8-584B-47BE-A50B-8622D9FB0E80}" name="Column827"/>
    <tableColumn id="845" xr3:uid="{01470458-CCF6-4765-86D1-A05E47692316}" name="Column828"/>
    <tableColumn id="846" xr3:uid="{6A73B0C1-AF74-4836-8C8E-733EE92F06CC}" name="Column829"/>
    <tableColumn id="847" xr3:uid="{26A6F162-563C-4264-B6A0-78E258FE3955}" name="Column830"/>
    <tableColumn id="848" xr3:uid="{9317213A-7DAC-438C-A8AD-B9382A9FE5F3}" name="Column831"/>
    <tableColumn id="849" xr3:uid="{87E9F6C4-03EE-40CA-AB9C-C71CC8253CAB}" name="Column832"/>
    <tableColumn id="850" xr3:uid="{B67E1E8D-4F6F-41AA-86D9-90BFD16580B7}" name="Column833"/>
    <tableColumn id="851" xr3:uid="{01DA0FD1-3A62-445D-A725-75EC1DA7F3DD}" name="Column834"/>
    <tableColumn id="852" xr3:uid="{A4B082E5-7D22-4D71-88F3-D7E0EF5259ED}" name="Column835"/>
    <tableColumn id="853" xr3:uid="{94930D8C-FD65-4F49-A484-7B857EA2E5B6}" name="Column836"/>
    <tableColumn id="854" xr3:uid="{BD781AEB-191F-4F64-BB2A-AD82CB075DA8}" name="Column837"/>
    <tableColumn id="855" xr3:uid="{192F96E3-276B-4FEB-B4C1-CABC3CF3E5CF}" name="Column838"/>
    <tableColumn id="856" xr3:uid="{B448DF2F-8DF0-4EA1-A92E-9F6A2FFD7FA5}" name="Column839"/>
    <tableColumn id="857" xr3:uid="{01811DE1-92E2-4DBA-A803-F4A66F9FCA51}" name="Column840"/>
    <tableColumn id="858" xr3:uid="{F40C88A4-07DE-4B5B-9CCA-2E92F6A32882}" name="Column841"/>
    <tableColumn id="859" xr3:uid="{FE3473D6-D7C2-4803-8208-527BD747258B}" name="Column842"/>
    <tableColumn id="860" xr3:uid="{012AC892-8D98-4E2A-B3E9-BB5F5FBC7667}" name="Column843"/>
    <tableColumn id="861" xr3:uid="{850B31D8-4B12-4A7A-AB37-8937FE869C7A}" name="Column844"/>
    <tableColumn id="862" xr3:uid="{131D536C-1510-4868-BA9F-FC6AAD276FEF}" name="Column845"/>
    <tableColumn id="863" xr3:uid="{60B240A6-E183-4584-B3EC-AB488B2EEE54}" name="Column846"/>
    <tableColumn id="864" xr3:uid="{4E98C4B2-8C58-41EA-92E3-3CD7F8560E72}" name="Column847"/>
    <tableColumn id="865" xr3:uid="{F8070FB6-7C5D-4086-A254-5292AF2E938C}" name="Column848"/>
    <tableColumn id="866" xr3:uid="{B72266B0-33C4-4284-B09A-0B0BCCD57C7B}" name="Column849"/>
    <tableColumn id="867" xr3:uid="{1722C84D-6A0B-42AB-A795-98529C09B547}" name="Column850"/>
    <tableColumn id="868" xr3:uid="{CDB743D4-01DA-4FB0-85D0-377B3F039E1C}" name="Column851"/>
    <tableColumn id="869" xr3:uid="{9DC944AE-D74A-4872-A3BA-513622AA59D7}" name="Column852"/>
    <tableColumn id="870" xr3:uid="{001BC283-5415-4AD5-B2A9-B423EBFE94F9}" name="Column853"/>
    <tableColumn id="871" xr3:uid="{641C1088-A7F1-4B21-A79C-A6643A50A545}" name="Column854"/>
    <tableColumn id="872" xr3:uid="{99155B0D-816B-4FD5-BA51-B50DF16AF0E7}" name="Column855"/>
    <tableColumn id="873" xr3:uid="{39891B1C-EAF5-42B0-A7D0-8210FEFE2D58}" name="Column856"/>
    <tableColumn id="874" xr3:uid="{912E7D1D-8456-410D-B822-8578BDC7554D}" name="Column857"/>
    <tableColumn id="875" xr3:uid="{8AC7079C-BB95-418A-84EC-B0AFFB5DB2EF}" name="Column858"/>
    <tableColumn id="876" xr3:uid="{B76750D0-886D-4544-990A-67E7DBF56D64}" name="Column859"/>
    <tableColumn id="877" xr3:uid="{BA83DC3E-2D69-4106-BF54-E47F1568EA88}" name="Column860"/>
    <tableColumn id="878" xr3:uid="{4956BC97-8A28-46DC-BB37-8D9A9EDD2A65}" name="Column861"/>
    <tableColumn id="879" xr3:uid="{D64F1C64-2C50-47DA-85D6-7DAA0A9C03D1}" name="Column862"/>
    <tableColumn id="880" xr3:uid="{A5778CA9-D506-47B5-8405-4EDAA3241559}" name="Column863"/>
    <tableColumn id="881" xr3:uid="{763A6D66-69CB-4DBD-B516-A373D893DAEE}" name="Column864"/>
    <tableColumn id="882" xr3:uid="{8E6F8DFD-B11C-4059-9452-BF7AEC31615B}" name="Column865"/>
    <tableColumn id="883" xr3:uid="{DA508BC3-24C8-44E0-90A6-8D4313A7CA85}" name="Column866"/>
    <tableColumn id="884" xr3:uid="{F14B8A23-58A7-40B3-82EB-4B0929F55A15}" name="Column867"/>
    <tableColumn id="885" xr3:uid="{10A883FE-E00F-4E27-91E3-AF31134E607D}" name="Column868"/>
    <tableColumn id="886" xr3:uid="{D5A1673F-DCCD-4841-8EF2-237C498B1657}" name="Column869"/>
    <tableColumn id="887" xr3:uid="{72BA052F-0137-433D-82BD-0DEF9285F102}" name="Column870"/>
    <tableColumn id="888" xr3:uid="{4BE8E396-1F62-42BD-8B8C-158F246C8512}" name="Column871"/>
    <tableColumn id="889" xr3:uid="{E0E9FFD8-2887-4C16-9E40-6BDD21CA1C2B}" name="Column872"/>
    <tableColumn id="890" xr3:uid="{4F64870E-DF0F-4983-9582-C0CB3A68026F}" name="Column873"/>
    <tableColumn id="891" xr3:uid="{70A8C4F9-B3F2-452A-8D20-DA99FE4BFE01}" name="Column874"/>
    <tableColumn id="892" xr3:uid="{800E8A7C-663D-4E4F-9204-2B1DA417E4D1}" name="Column875"/>
    <tableColumn id="893" xr3:uid="{E93D983E-1A70-4DCE-AE0E-0CE7D34E5681}" name="Column876"/>
    <tableColumn id="894" xr3:uid="{4D1215A6-5727-4A76-95EB-F7D79E7A83C7}" name="Column877"/>
    <tableColumn id="895" xr3:uid="{3528967B-DC92-4F61-985D-4EF75169F667}" name="Column878"/>
    <tableColumn id="896" xr3:uid="{B112EA05-209C-466A-BF82-835BBCE44ED3}" name="Column879"/>
    <tableColumn id="897" xr3:uid="{7E235F0A-7DBE-4045-868B-D7C796E41992}" name="Column880"/>
    <tableColumn id="898" xr3:uid="{ABBAD507-CC75-49E1-B98D-E22364B08938}" name="Column881"/>
    <tableColumn id="899" xr3:uid="{6B0C40BD-0D10-465A-92C0-4DA61E7C0678}" name="Column882"/>
    <tableColumn id="900" xr3:uid="{1CBF8E63-E5B6-498B-AD34-AD77DD9D6BF5}" name="Column883"/>
    <tableColumn id="901" xr3:uid="{980FA35D-6DB4-4B3F-A93C-02DFE8294AD6}" name="Column884"/>
    <tableColumn id="902" xr3:uid="{AC4A53B6-5A11-49D9-A4B6-480D50E3E49B}" name="Column885"/>
    <tableColumn id="903" xr3:uid="{8E8266FE-FE30-4A72-994F-EECBBB607BD2}" name="Column886"/>
    <tableColumn id="904" xr3:uid="{8C4C617F-7DDB-430E-84E6-00E22D6ADE43}" name="Column887"/>
    <tableColumn id="905" xr3:uid="{74BADB95-FDF9-49BA-B38C-F0BEEA887CCA}" name="Column888"/>
    <tableColumn id="906" xr3:uid="{F59986CD-E92A-49B8-AC9B-18933EA4AEC2}" name="Column889"/>
    <tableColumn id="907" xr3:uid="{04A01855-DD3C-4071-B0E2-FEBE2271AC6C}" name="Column890"/>
    <tableColumn id="908" xr3:uid="{8DD69B6F-08A9-4E5B-BC9F-8AD6B7BBF24B}" name="Column891"/>
    <tableColumn id="909" xr3:uid="{C9D94765-825A-4505-9CAB-78AC03A0D792}" name="Column892"/>
    <tableColumn id="910" xr3:uid="{B70BED62-E7D3-4002-A857-80EE17608F9E}" name="Column893"/>
    <tableColumn id="911" xr3:uid="{7DB7E692-E586-4E54-88AC-0D4C20971810}" name="Column894"/>
    <tableColumn id="912" xr3:uid="{CCE5D583-B8B4-44B7-BD17-B4C2DD354656}" name="Column895"/>
    <tableColumn id="913" xr3:uid="{7D608EA6-7E6D-4DFE-9503-AEE867343027}" name="Column896"/>
    <tableColumn id="914" xr3:uid="{B4332C7D-E7AD-456C-87A0-D4A30AF4C1C0}" name="Column897"/>
    <tableColumn id="915" xr3:uid="{37814301-5217-44B1-A19C-1AE7B63E9439}" name="Column898"/>
    <tableColumn id="916" xr3:uid="{FA15DFA8-70EF-433C-83BE-B4B0B51846D8}" name="Column899"/>
    <tableColumn id="917" xr3:uid="{BEB553F9-DD3E-4E70-AAC5-15B82BDF4A46}" name="Column900"/>
    <tableColumn id="918" xr3:uid="{EBC2C4E3-7E89-46CD-B79A-9F36ACC29168}" name="Column901"/>
    <tableColumn id="919" xr3:uid="{1601D608-40EA-440A-A8CD-B0B2E3584A0F}" name="Column902"/>
    <tableColumn id="920" xr3:uid="{BD41C068-A9DA-42E0-860C-BC67D766E47B}" name="Column903"/>
    <tableColumn id="921" xr3:uid="{180CF5C0-B83B-4E9C-9E06-6233B7318344}" name="Column904"/>
    <tableColumn id="922" xr3:uid="{79A2AAB4-59BD-48BB-ABBA-3CC1BADEE904}" name="Column905"/>
    <tableColumn id="923" xr3:uid="{5FA42B09-37A7-43F7-A043-C7C178A2C6BB}" name="Column906"/>
    <tableColumn id="924" xr3:uid="{8F2B5E25-EA5B-4BDA-8A97-A11536145728}" name="Column907"/>
    <tableColumn id="925" xr3:uid="{AA0E66E0-9E4F-42A9-8724-1106B7E5CD3C}" name="Column908"/>
    <tableColumn id="926" xr3:uid="{647E0D75-AAEA-428E-A37F-3A1BD46DB098}" name="Column909"/>
    <tableColumn id="927" xr3:uid="{51F8B9E0-019E-4641-84B6-4DC36D772305}" name="Column910"/>
    <tableColumn id="928" xr3:uid="{A2103E00-5A74-4FA4-9790-4601AD71096A}" name="Column911"/>
    <tableColumn id="929" xr3:uid="{94111806-2952-47DE-A6ED-D7F08D4D28F1}" name="Column912"/>
    <tableColumn id="930" xr3:uid="{95FC0350-08F6-41E2-8B51-F85E0728E402}" name="Column913"/>
    <tableColumn id="931" xr3:uid="{06F1BE1C-FFB4-45EE-AE66-07425B843C0D}" name="Column914"/>
    <tableColumn id="932" xr3:uid="{3FA3F1CA-1066-4D23-B38C-108CD48F8FA0}" name="Column915"/>
    <tableColumn id="933" xr3:uid="{5BC86548-F9A6-48D1-8713-4F5B8F711D3C}" name="Column916"/>
    <tableColumn id="934" xr3:uid="{92A711DE-991D-47DE-A992-DBCD34229B71}" name="Column917"/>
    <tableColumn id="935" xr3:uid="{F9BF036E-5447-4F1E-9B43-106081D765CC}" name="Column918"/>
    <tableColumn id="936" xr3:uid="{EDB65DF1-E3DC-4AA9-8A35-5950489CE81C}" name="Column919"/>
    <tableColumn id="937" xr3:uid="{76CFD474-632A-4577-8E1A-26019D02EABE}" name="Column920"/>
    <tableColumn id="938" xr3:uid="{A8000C6F-AA0B-49C5-AC95-749DDC72B098}" name="Column921"/>
    <tableColumn id="939" xr3:uid="{0DBE7D00-F4E8-4EB6-9DEC-6C4FB78A4409}" name="Column922"/>
    <tableColumn id="940" xr3:uid="{116425BF-60CF-412F-B0C4-491C8092631E}" name="Column923"/>
    <tableColumn id="941" xr3:uid="{58FE3B3C-D47F-4782-A05D-5B8E2F6BD3D1}" name="Column924"/>
    <tableColumn id="942" xr3:uid="{F3390E6D-2057-4418-A3F2-4D31FD59F393}" name="Column925"/>
    <tableColumn id="943" xr3:uid="{FBCDB3A9-0F38-462F-B364-2EA96B4DADB8}" name="Column926"/>
    <tableColumn id="944" xr3:uid="{94CF566C-5637-40A2-B5ED-A7CA89F8C67E}" name="Column927"/>
    <tableColumn id="945" xr3:uid="{CB623031-131B-4844-B656-9CC2DD3D90AC}" name="Column928"/>
    <tableColumn id="946" xr3:uid="{E87D3277-FEC0-49AA-A655-1B33C6E57F19}" name="Column929"/>
    <tableColumn id="947" xr3:uid="{A33A6233-3023-4C24-8152-F2210632910D}" name="Column930"/>
    <tableColumn id="948" xr3:uid="{75D6D05E-E36A-4C41-9193-8C6BAFF06A68}" name="Column931"/>
    <tableColumn id="949" xr3:uid="{0977C785-4B81-4C3F-AC51-18364BAC5D93}" name="Column932"/>
    <tableColumn id="950" xr3:uid="{32445AA9-9E45-440A-912E-9EB851B5E206}" name="Column933"/>
    <tableColumn id="951" xr3:uid="{C94FD176-F32C-43F3-AD29-7022B862C57B}" name="Column934"/>
    <tableColumn id="952" xr3:uid="{C30C2F23-3324-462E-A6F7-88DEBB9A45CA}" name="Column935"/>
    <tableColumn id="953" xr3:uid="{DE2A3C55-4387-4564-9AD3-000887ECD7B2}" name="Column936"/>
    <tableColumn id="954" xr3:uid="{948BAB6A-3683-43CA-9A3D-65218AD551D0}" name="Column937"/>
    <tableColumn id="955" xr3:uid="{130156FE-9766-459F-B0B6-3EF4FBF88AB6}" name="Column938"/>
    <tableColumn id="956" xr3:uid="{BFEE07ED-D5F9-4946-9888-D4928968C61A}" name="Column939"/>
    <tableColumn id="957" xr3:uid="{47E03112-3EAF-4F2A-B368-A332506F5B83}" name="Column940"/>
    <tableColumn id="958" xr3:uid="{015B0CE1-209D-4874-B361-32FD0907E832}" name="Column941"/>
    <tableColumn id="959" xr3:uid="{5353D8C4-5FF0-4AF6-8403-59ABE4C4DCD5}" name="Column942"/>
    <tableColumn id="960" xr3:uid="{6F352CB9-E102-41AB-897A-2735C73063E0}" name="Column943"/>
    <tableColumn id="961" xr3:uid="{B5FA436A-11A5-4375-A171-97DB5A17F3C2}" name="Column944"/>
    <tableColumn id="962" xr3:uid="{DF55BB7E-668A-4797-941F-D4C387779731}" name="Column945"/>
    <tableColumn id="963" xr3:uid="{B082BDA4-B9D4-441A-84DB-E4530F13B1B9}" name="Column946"/>
    <tableColumn id="964" xr3:uid="{442E4CB8-11CC-476B-8F14-5B2C63DE58B6}" name="Column947"/>
    <tableColumn id="965" xr3:uid="{B98459BC-45F4-4181-9449-B300C7433956}" name="Column948"/>
    <tableColumn id="966" xr3:uid="{753FC20D-55C5-4753-9609-99A2B32522F7}" name="Column949"/>
    <tableColumn id="967" xr3:uid="{04C936BF-1DEF-4C43-B267-E4AF746202AE}" name="Column950"/>
    <tableColumn id="968" xr3:uid="{079C3F4F-36DB-40B6-BB81-15A2689000B2}" name="Column951"/>
    <tableColumn id="969" xr3:uid="{9B9E56DF-E31C-4ECA-A83E-6862D07184C5}" name="Column952"/>
    <tableColumn id="970" xr3:uid="{B63B94D6-8FB2-42BD-8E56-566E568E8A37}" name="Column953"/>
    <tableColumn id="971" xr3:uid="{E7B9BDA2-D694-4E21-A98E-23596C71D961}" name="Column954"/>
    <tableColumn id="972" xr3:uid="{5F6EDC4E-01CF-40D1-92BD-179326B4661E}" name="Column955"/>
    <tableColumn id="973" xr3:uid="{2F7A5FDC-908B-4E7B-835A-7250075F568F}" name="Column956"/>
    <tableColumn id="974" xr3:uid="{23E09291-845B-42E2-A002-8B24EF25315E}" name="Column957"/>
    <tableColumn id="975" xr3:uid="{09BA03E7-BFE8-4803-B8B6-38ECE55D67F9}" name="Column958"/>
    <tableColumn id="976" xr3:uid="{0A69B981-D1B4-4D78-821D-E460EF47074E}" name="Column959"/>
    <tableColumn id="977" xr3:uid="{78C071B7-0C0D-4349-B0CD-837937E79467}" name="Column960"/>
    <tableColumn id="978" xr3:uid="{0C31DF34-2A6A-4B64-8172-BB714156C1F9}" name="Column961"/>
    <tableColumn id="979" xr3:uid="{12664256-2F21-43C6-98A5-490FAEB84394}" name="Column962"/>
    <tableColumn id="980" xr3:uid="{0CBDD4EE-E143-49F8-8B44-25928967D671}" name="Column963"/>
    <tableColumn id="981" xr3:uid="{A0D0A2DD-E3E7-401D-8070-E0632D23D375}" name="Column964"/>
    <tableColumn id="982" xr3:uid="{2665B301-3FB5-47E9-8E10-03D7D129ECD4}" name="Column965"/>
    <tableColumn id="983" xr3:uid="{05DDDE4D-4F84-42F6-A35D-D16C72A4A683}" name="Column966"/>
    <tableColumn id="984" xr3:uid="{E441761D-80D4-43D6-AA2E-E03CFB420ECB}" name="Column967"/>
    <tableColumn id="985" xr3:uid="{78F60C23-29FD-43FF-BFF7-FD06EE24EFEA}" name="Column968"/>
    <tableColumn id="986" xr3:uid="{D348FA5D-F788-4D27-9DCA-0B9BB9FED641}" name="Column969"/>
    <tableColumn id="987" xr3:uid="{958927D2-79AE-4F24-957B-8B15B5013195}" name="Column970"/>
    <tableColumn id="988" xr3:uid="{57A33A9F-F496-48D9-8191-31CE07AD1C01}" name="Column971"/>
    <tableColumn id="989" xr3:uid="{90124BBE-2065-4E42-AA2F-6DAC0DA0DC2E}" name="Column972"/>
    <tableColumn id="990" xr3:uid="{91B6E2E5-C638-43A5-A98B-13D164A54DD2}" name="Column973"/>
    <tableColumn id="991" xr3:uid="{BBC4B927-EC8B-4C93-AECE-61172171B35D}" name="Column974"/>
    <tableColumn id="992" xr3:uid="{CDE358A7-DCC5-40A3-8CAF-982155A23AA7}" name="Column975"/>
    <tableColumn id="993" xr3:uid="{95636BFA-488D-40EF-9D4C-3ACE85491EE3}" name="Column976"/>
    <tableColumn id="994" xr3:uid="{06943182-F747-45BD-BF39-0E236DA0489E}" name="Column977"/>
    <tableColumn id="995" xr3:uid="{566CE109-EA8D-424F-A81C-CF2730778F07}" name="Column978"/>
    <tableColumn id="996" xr3:uid="{4DF37C00-A472-450B-A390-9955FB84299F}" name="Column979"/>
    <tableColumn id="997" xr3:uid="{CF78962A-0F64-48BD-B7F9-9E00D1FFFE9F}" name="Column980"/>
    <tableColumn id="998" xr3:uid="{E4C47EEA-C0E1-462E-9A5D-89835518123A}" name="Column981"/>
    <tableColumn id="999" xr3:uid="{8BA91CAD-CCF5-4A08-81D8-67966F8D93E3}" name="Column982"/>
    <tableColumn id="1000" xr3:uid="{432A4AD0-5D97-43AB-B9BF-721E0AF1F84C}" name="Column983"/>
    <tableColumn id="1001" xr3:uid="{234780EE-1032-41B5-80DD-5B2F3401F349}" name="Column984"/>
    <tableColumn id="1002" xr3:uid="{7EA5AD5A-F002-41CE-9CE9-C2A9D3EB1056}" name="Column985"/>
    <tableColumn id="1003" xr3:uid="{2DA539D1-6A5A-426E-92A0-5EDD5E4EAB7C}" name="Column986"/>
    <tableColumn id="1004" xr3:uid="{F5E9976E-3C05-4216-8583-E6906E225085}" name="Column987"/>
    <tableColumn id="1005" xr3:uid="{E0F4E34D-78FD-4B8F-ADD8-8400C3F7F1E8}" name="Column988"/>
    <tableColumn id="1006" xr3:uid="{3E57A47F-02C9-42C8-B06D-570541CA3469}" name="Column989"/>
    <tableColumn id="1007" xr3:uid="{B60ED721-BF5D-4950-BE07-93BC586A31AF}" name="Column990"/>
    <tableColumn id="1008" xr3:uid="{5871941A-C285-40F4-B3A2-73CCA242A756}" name="Column991"/>
    <tableColumn id="1009" xr3:uid="{BE0F7BC8-C444-4870-BC45-F11BF3059084}" name="Column992"/>
    <tableColumn id="1010" xr3:uid="{B72B1C1A-C2E9-4497-9298-0ECB40B8BFF2}" name="Column993"/>
    <tableColumn id="1011" xr3:uid="{722A5D93-6243-45A0-9968-830E73697D06}" name="Column994"/>
    <tableColumn id="1012" xr3:uid="{6E5EC6F8-C6F2-4C85-99E4-7FB5224B520B}" name="Column995"/>
    <tableColumn id="1013" xr3:uid="{4EE08701-4BAB-4257-8450-BA52951D8255}" name="Column996"/>
    <tableColumn id="1014" xr3:uid="{1B77720D-B790-4C1E-871C-FA7DBDC84B3E}" name="Column997"/>
    <tableColumn id="1015" xr3:uid="{36F4AF38-BB43-496B-BC1B-B45C8115E6F6}" name="Column998"/>
    <tableColumn id="1016" xr3:uid="{66E260DD-8CE3-42DD-920E-011C36224706}" name="Column999"/>
    <tableColumn id="1017" xr3:uid="{DBE028E9-447F-451C-B338-9DDB5A9AE8F6}" name="Column1000"/>
    <tableColumn id="1018" xr3:uid="{9B10C09F-4267-4E00-B75F-776BAD60DD90}" name="Column1001"/>
    <tableColumn id="1019" xr3:uid="{F5951F1B-8F99-47C3-9E0A-4CA8CAA2C1A6}" name="Column1002"/>
    <tableColumn id="1020" xr3:uid="{6E053AE4-3C10-4538-B5BF-4C3D61DF3BE6}" name="Column1003"/>
    <tableColumn id="1021" xr3:uid="{60FA0146-E830-4182-90A1-438C864D51DB}" name="Column1004"/>
    <tableColumn id="1022" xr3:uid="{C69A5A49-C7BE-428D-9647-5B99CA958C5C}" name="Column1005"/>
    <tableColumn id="1023" xr3:uid="{D4B11EC0-1931-4B82-AA26-1B50BF0CD03F}" name="Column1006"/>
    <tableColumn id="1024" xr3:uid="{D36FFE19-DEA0-49AB-B8C2-5AD11EDB7BC0}" name="Column1007"/>
    <tableColumn id="1025" xr3:uid="{84B8C29C-2093-4592-9FB5-9A1C72B746E2}" name="Column1008"/>
    <tableColumn id="1026" xr3:uid="{ACAEAC79-D783-437C-A574-D21E48612322}" name="Column1009"/>
    <tableColumn id="1027" xr3:uid="{D40456DE-0938-44B2-85EF-1254D8D75774}" name="Column1010"/>
    <tableColumn id="1028" xr3:uid="{91885A06-637D-4990-B31C-7E714F42FB7C}" name="Column1011"/>
    <tableColumn id="1029" xr3:uid="{9D2472B5-97DD-44DA-96A3-9B20CC228100}" name="Column1012"/>
    <tableColumn id="1030" xr3:uid="{0959853D-E1E9-4B69-80C9-161936CD3D87}" name="Column1013"/>
    <tableColumn id="1031" xr3:uid="{080E98A3-F39F-42FC-8CA2-8539AB830071}" name="Column1014"/>
    <tableColumn id="1032" xr3:uid="{767A7A2B-9782-4B5D-B8F8-E41AF0F201B9}" name="Column1015"/>
    <tableColumn id="1033" xr3:uid="{A3F34E6D-9DE6-4EBC-9965-1AD55979B992}" name="Column1016"/>
    <tableColumn id="1034" xr3:uid="{BA15BFB5-8ACD-4366-9516-0505024FD5F7}" name="Column1017"/>
    <tableColumn id="1035" xr3:uid="{DBA6288A-18B4-4BD8-897C-52DFC89FA82A}" name="Column1018"/>
    <tableColumn id="1036" xr3:uid="{F22E9905-97DE-4549-9E84-52A351F36129}" name="Column1019"/>
    <tableColumn id="1037" xr3:uid="{F589D513-1A23-4DCE-BF75-5F99065A7A07}" name="Column1020"/>
    <tableColumn id="1038" xr3:uid="{D940D3A1-C30C-4ACC-A462-3429173F3C78}" name="Column1021"/>
    <tableColumn id="1039" xr3:uid="{758676DF-7CBE-45FF-82B7-5C605F2937CB}" name="Column1022"/>
    <tableColumn id="1040" xr3:uid="{30DA84FF-3FCE-45EB-A0EA-5B4A33643E95}" name="Column1023"/>
    <tableColumn id="1041" xr3:uid="{CCBE07AE-8A01-4B84-847B-755A6D8B204B}" name="Column1024"/>
    <tableColumn id="1042" xr3:uid="{598F2722-545D-4C3B-9F04-A5FFC61A1ED4}" name="Column1025"/>
    <tableColumn id="1043" xr3:uid="{6F943FE9-CA51-4BC6-ACB4-1A2447FD2F1F}" name="Column1026"/>
    <tableColumn id="1044" xr3:uid="{797961D2-53F9-445E-BDE5-381788337A04}" name="Column1027"/>
    <tableColumn id="1045" xr3:uid="{9B44FD9D-3113-478F-826C-9E95603688B8}" name="Column1028"/>
    <tableColumn id="1046" xr3:uid="{4C890EC6-5714-4CC8-A32D-1D8A2E975FF4}" name="Column1029"/>
    <tableColumn id="1047" xr3:uid="{2CE520DF-0912-42DD-8405-45912D56A275}" name="Column1030"/>
    <tableColumn id="1048" xr3:uid="{51CAB897-E126-47F8-B857-73669BF4B47B}" name="Column1031"/>
    <tableColumn id="1049" xr3:uid="{EAA6BC31-F1F3-45D6-B5A3-3D6B1EF99986}" name="Column1032"/>
    <tableColumn id="1050" xr3:uid="{2D2C2607-FB6B-45D5-89B3-9E14BC30D6D2}" name="Column1033"/>
    <tableColumn id="1051" xr3:uid="{64CFFB25-B2D5-4426-AA0D-934DAC962DF6}" name="Column1034"/>
    <tableColumn id="1052" xr3:uid="{41DABB5A-FC02-4A2E-A6AC-E7F55D40B6C9}" name="Column1035"/>
    <tableColumn id="1053" xr3:uid="{A9EE9DB2-9E1B-4361-AE39-96C96D1EB2B7}" name="Column1036"/>
    <tableColumn id="1054" xr3:uid="{17886903-309B-4745-AA1A-48985A1F58A8}" name="Column1037"/>
    <tableColumn id="1055" xr3:uid="{9737FA37-0382-4279-A284-7C8513EB5F35}" name="Column1038"/>
    <tableColumn id="1056" xr3:uid="{78BFD9D2-560A-432B-B004-150AB950AA2D}" name="Column1039"/>
    <tableColumn id="1057" xr3:uid="{74E52E20-2B37-4450-AF2C-36645F7A56BC}" name="Column1040"/>
    <tableColumn id="1058" xr3:uid="{26629307-EADC-4B2A-9081-D6A6CE1115AE}" name="Column1041"/>
    <tableColumn id="1059" xr3:uid="{55A388E2-C846-4020-98A2-241615E4CFAD}" name="Column1042"/>
    <tableColumn id="1060" xr3:uid="{BD77D1F5-644C-4D94-A8A0-9F602E7E1FA2}" name="Column1043"/>
    <tableColumn id="1061" xr3:uid="{497E16CA-74B8-4E81-8C0B-F319B55692DB}" name="Column1044"/>
    <tableColumn id="1062" xr3:uid="{F5242534-26DD-4B48-BD3D-1810D862A5B3}" name="Column1045"/>
    <tableColumn id="1063" xr3:uid="{6C411EF2-41C0-430F-9859-6F332CD1FD0C}" name="Column1046"/>
    <tableColumn id="1064" xr3:uid="{53D022CF-F668-4079-9A50-FED28C5E47BA}" name="Column1047"/>
    <tableColumn id="1065" xr3:uid="{44D053BD-5AC4-4513-AD61-49C253F25C29}" name="Column1048"/>
    <tableColumn id="1066" xr3:uid="{2FDBB5AA-D19E-4FCD-9441-DD3D653D669A}" name="Column1049"/>
    <tableColumn id="1067" xr3:uid="{A423D399-8836-4299-8C13-D04806DF6583}" name="Column1050"/>
    <tableColumn id="1068" xr3:uid="{64CA42E0-F25C-43B7-B17D-446849CBDE85}" name="Column1051"/>
    <tableColumn id="1069" xr3:uid="{CDE9B860-2979-44ED-94A5-C60431EBEF0E}" name="Column1052"/>
    <tableColumn id="1070" xr3:uid="{A277AD07-3578-4375-9FAF-BBA508E0A737}" name="Column1053"/>
    <tableColumn id="1071" xr3:uid="{A819C578-E447-472E-9251-8E5BC24F2A1F}" name="Column1054"/>
    <tableColumn id="1072" xr3:uid="{3FFCE284-D633-40BC-B6C6-D1FEC93C1725}" name="Column1055"/>
    <tableColumn id="1073" xr3:uid="{4CD9B1E1-C39D-44D6-9645-332BB7271960}" name="Column1056"/>
    <tableColumn id="1074" xr3:uid="{EFBDEC3F-104C-49BA-B9E3-120612106ABC}" name="Column1057"/>
    <tableColumn id="1075" xr3:uid="{EE8270C4-4A48-49A3-8DAB-A2DD3146B73C}" name="Column1058"/>
    <tableColumn id="1076" xr3:uid="{AA9E074E-2468-4275-8A67-609677428743}" name="Column1059"/>
    <tableColumn id="1077" xr3:uid="{716BF4A6-7E54-4DA7-AC7B-D021165611B9}" name="Column1060"/>
    <tableColumn id="1078" xr3:uid="{55343B04-8299-406A-91E0-D54BF979ADD2}" name="Column1061"/>
    <tableColumn id="1079" xr3:uid="{3EEB6665-91D8-4A8E-9E94-F5E8551F7523}" name="Column1062"/>
    <tableColumn id="1080" xr3:uid="{F36A7B22-CC38-4C20-A630-D954A7DC7D42}" name="Column1063"/>
    <tableColumn id="1081" xr3:uid="{22824AE2-B634-402C-A0E9-78A09022BD42}" name="Column1064"/>
    <tableColumn id="1082" xr3:uid="{5A6756FF-B805-4F24-8AE3-05346CB080AD}" name="Column1065"/>
    <tableColumn id="1083" xr3:uid="{A4A2C0B2-7D6D-458F-A846-8C2824FC9B45}" name="Column1066"/>
    <tableColumn id="1084" xr3:uid="{CC0226EC-97F5-40C2-B345-71E2F0D5AAEC}" name="Column1067"/>
    <tableColumn id="1085" xr3:uid="{2EAE3698-04FE-4B0D-B2A8-8017C2D4B33E}" name="Column1068"/>
    <tableColumn id="1086" xr3:uid="{C65B96B9-228D-48FE-AC40-D59B7452C98A}" name="Column1069"/>
    <tableColumn id="1087" xr3:uid="{A5A6A543-F880-470A-9A02-8838D9058C16}" name="Column1070"/>
    <tableColumn id="1088" xr3:uid="{165658CB-F904-4064-A534-174A5751C88B}" name="Column1071"/>
    <tableColumn id="1089" xr3:uid="{7A5BE59D-5829-42B1-AEF3-45F7DAB64C8A}" name="Column1072"/>
    <tableColumn id="1090" xr3:uid="{C381B6A5-B1B6-43C8-8AD6-9CA4F7964B95}" name="Column1073"/>
    <tableColumn id="1091" xr3:uid="{C17D9940-1A79-4D4C-815C-95AA9E9C1689}" name="Column1074"/>
    <tableColumn id="1092" xr3:uid="{4438E324-6A01-4827-954D-C9797420BF02}" name="Column1075"/>
    <tableColumn id="1093" xr3:uid="{544462C6-6623-4AF3-9C31-EE89811CE433}" name="Column1076"/>
    <tableColumn id="1094" xr3:uid="{E152ABD6-D2AF-49FC-80CA-92EB8D442A80}" name="Column1077"/>
    <tableColumn id="1095" xr3:uid="{5FA9796A-530F-4CAB-B39D-78AFCF0CEC4B}" name="Column1078"/>
    <tableColumn id="1096" xr3:uid="{D63BAE35-7DAC-4BBE-B316-6938B167FC29}" name="Column1079"/>
    <tableColumn id="1097" xr3:uid="{9A7017D4-89A4-4798-9A3D-44D23AEA76CA}" name="Column1080"/>
    <tableColumn id="1098" xr3:uid="{4C165502-6608-4BF5-9ABE-F5B02D07B23A}" name="Column1081"/>
    <tableColumn id="1099" xr3:uid="{B89AAD7C-C4E3-4B1E-AC7B-BE7B5A03FB57}" name="Column1082"/>
    <tableColumn id="1100" xr3:uid="{A7260AEA-2BF1-45BC-A493-180272E399C8}" name="Column1083"/>
    <tableColumn id="1101" xr3:uid="{0B3AB6AA-8A74-4DFB-8C67-AF57DAB0AFB0}" name="Column1084"/>
    <tableColumn id="1102" xr3:uid="{9EC92F09-B97E-4359-81EC-1CA1300413D7}" name="Column1085"/>
    <tableColumn id="1103" xr3:uid="{81F3CDED-11F4-4E7A-ACF2-1B178B239CBD}" name="Column1086"/>
    <tableColumn id="1104" xr3:uid="{40D63B8C-D84C-49DA-8F19-5BE574E2A0BC}" name="Column1087"/>
    <tableColumn id="1105" xr3:uid="{21DDFFF0-417D-436D-8615-1F1A85AE3DB2}" name="Column1088"/>
    <tableColumn id="1106" xr3:uid="{97B2CB81-B7B5-42C5-9983-8A46CF644732}" name="Column1089"/>
    <tableColumn id="1107" xr3:uid="{9CF758F0-6C9D-452A-B4D9-19BDDD428312}" name="Column1090"/>
    <tableColumn id="1108" xr3:uid="{626828E8-6785-4A91-BAAB-A173E5B91A45}" name="Column1091"/>
    <tableColumn id="1109" xr3:uid="{57B04406-0E4E-46DA-B322-9E2EC4E0228B}" name="Column1092"/>
    <tableColumn id="1110" xr3:uid="{26E68796-297D-4078-9CE0-B843EAE3F4F4}" name="Column1093"/>
    <tableColumn id="1111" xr3:uid="{2601F10B-DA56-4074-B86D-5EFBAE536414}" name="Column1094"/>
    <tableColumn id="1112" xr3:uid="{74410863-FFE4-4D06-8F8E-B38DD19C0EF9}" name="Column1095"/>
    <tableColumn id="1113" xr3:uid="{CC3AEB70-094D-4889-82A6-0161627DD014}" name="Column1096"/>
    <tableColumn id="1114" xr3:uid="{4F24631C-31E9-40D3-8384-2DB1FBDCE906}" name="Column1097"/>
    <tableColumn id="1115" xr3:uid="{5BA85180-30C8-4673-85C6-E3D129558827}" name="Column1098"/>
    <tableColumn id="1116" xr3:uid="{2E240D4C-A4C3-4EEB-9A19-0EA26B720146}" name="Column1099"/>
    <tableColumn id="1117" xr3:uid="{6814B42B-2EBD-4F35-9EC1-80B954ED32A9}" name="Column1100"/>
    <tableColumn id="1118" xr3:uid="{4E654191-E13D-4DC5-8B56-32E4171C31C0}" name="Column1101"/>
    <tableColumn id="1119" xr3:uid="{4ACE2E3C-6891-4435-AD52-5D0ADFAEAB09}" name="Column1102"/>
    <tableColumn id="1120" xr3:uid="{E455654D-EF9A-42B6-B909-72040B7E5365}" name="Column1103"/>
    <tableColumn id="1121" xr3:uid="{242789DA-CA69-4471-BCAC-253F8D6D9CE5}" name="Column1104"/>
    <tableColumn id="1122" xr3:uid="{B323B35D-CF7D-4C6B-93DA-2084F1777174}" name="Column1105"/>
    <tableColumn id="1123" xr3:uid="{D5116445-EB03-470A-A758-C787834833CA}" name="Column1106"/>
    <tableColumn id="1124" xr3:uid="{71023D84-1FEC-4872-95E4-A3E6D5F915E2}" name="Column1107"/>
    <tableColumn id="1125" xr3:uid="{F6488382-6233-4E81-A1C0-F043DBB20188}" name="Column1108"/>
    <tableColumn id="1126" xr3:uid="{BC91F5E9-F6D9-4B9E-83A8-763F3474D5CD}" name="Column1109"/>
    <tableColumn id="1127" xr3:uid="{8CBBB8E4-CA2C-48F2-9316-70B9089CC695}" name="Column1110"/>
    <tableColumn id="1128" xr3:uid="{62F31552-D49B-4EBA-BEFD-6D0327750787}" name="Column1111"/>
    <tableColumn id="1129" xr3:uid="{2A30FD2C-74C2-45DC-A58B-B4A102BFF986}" name="Column1112"/>
    <tableColumn id="1130" xr3:uid="{C249B63C-16A2-4822-8A5C-248E693DE166}" name="Column1113"/>
    <tableColumn id="1131" xr3:uid="{F11621D5-0568-4804-AD00-6FB0AD010F7F}" name="Column1114"/>
    <tableColumn id="1132" xr3:uid="{F128AFEF-CAC9-4A96-A0F5-F7BCDDDA821C}" name="Column1115"/>
    <tableColumn id="1133" xr3:uid="{40FFC6CF-26F9-461F-92F3-1104769240B1}" name="Column1116"/>
    <tableColumn id="1134" xr3:uid="{2674CF06-78B3-4BCD-B10D-A9CDDE45BC92}" name="Column1117"/>
    <tableColumn id="1135" xr3:uid="{22460B7A-DD8F-431D-9891-4E80FA1E5840}" name="Column1118"/>
    <tableColumn id="1136" xr3:uid="{361E6732-9CF8-4BD5-A992-06B8C3E2C34A}" name="Column1119"/>
    <tableColumn id="1137" xr3:uid="{E4503461-BC8B-49CC-A99E-42669B6F5FEE}" name="Column1120"/>
    <tableColumn id="1138" xr3:uid="{21DBBE61-7919-4855-AC61-9A48D6A70582}" name="Column1121"/>
    <tableColumn id="1139" xr3:uid="{72BE525C-E1A6-4C2A-9C68-5B32AE8208D9}" name="Column1122"/>
    <tableColumn id="1140" xr3:uid="{0D93B264-F2E9-4DE8-93F5-4B1233368282}" name="Column1123"/>
    <tableColumn id="1141" xr3:uid="{3A93EDDA-184F-4E4A-8B7B-1C95B7656E12}" name="Column1124"/>
    <tableColumn id="1142" xr3:uid="{D7656615-84E5-46B7-A48D-1E2A58DEB3CB}" name="Column1125"/>
    <tableColumn id="1143" xr3:uid="{B17D941F-7941-49A9-9D44-D24BCE47D8F1}" name="Column1126"/>
    <tableColumn id="1144" xr3:uid="{44E1FBB6-BB49-4A4C-8DA8-C5B7EA5BA23D}" name="Column1127"/>
    <tableColumn id="1145" xr3:uid="{4ACD87CE-2D85-4593-85D7-FB781677C270}" name="Column1128"/>
    <tableColumn id="1146" xr3:uid="{E1AB08A1-912F-4C86-A7A7-9C3139FECFE1}" name="Column1129"/>
    <tableColumn id="1147" xr3:uid="{7A974ED8-0FAF-40A2-BB07-ECC9A8753F76}" name="Column1130"/>
    <tableColumn id="1148" xr3:uid="{44ADBB93-F581-4A2F-96EC-17C9DD589765}" name="Column1131"/>
    <tableColumn id="1149" xr3:uid="{CC30D8E5-9E8B-4103-93E2-5888029CAAA8}" name="Column1132"/>
    <tableColumn id="1150" xr3:uid="{9CBDF929-3F63-4292-B07C-71191492BD22}" name="Column1133"/>
    <tableColumn id="1151" xr3:uid="{FC494697-C083-4CDF-941B-13415627DE29}" name="Column1134"/>
    <tableColumn id="1152" xr3:uid="{8758C974-C4D0-48DB-ABBB-9FFEC44B9643}" name="Column1135"/>
    <tableColumn id="1153" xr3:uid="{E7A541EE-3852-4AB7-8E63-F1053464B985}" name="Column1136"/>
    <tableColumn id="1154" xr3:uid="{F5ADE898-F2FA-4B5B-AC4F-903B7B9D0425}" name="Column1137"/>
    <tableColumn id="1155" xr3:uid="{1EAC164C-DBB4-4276-B9AF-D101A7EB6D90}" name="Column1138"/>
    <tableColumn id="1156" xr3:uid="{FF5DE074-1147-47C0-B4E6-4D8E64F5A06F}" name="Column1139"/>
    <tableColumn id="1157" xr3:uid="{3EA2A8B2-544F-42F7-8DAE-C856D1B16928}" name="Column1140"/>
    <tableColumn id="1158" xr3:uid="{B619E38B-55D2-4AB4-89C3-A88F3219969C}" name="Column1141"/>
    <tableColumn id="1159" xr3:uid="{89D2869D-694A-44E1-9AEF-F4B81D0F263D}" name="Column1142"/>
    <tableColumn id="1160" xr3:uid="{CF10B964-8344-46A5-9160-5E658C0C96DF}" name="Column1143"/>
    <tableColumn id="1161" xr3:uid="{56C203DF-CDC9-4431-BE27-C2A9BCA01CE0}" name="Column1144"/>
    <tableColumn id="1162" xr3:uid="{22ABAC79-482A-4900-B7C2-7D986CFC35D5}" name="Column1145"/>
    <tableColumn id="1163" xr3:uid="{BBC01424-A609-4773-A54D-21E88551858B}" name="Column1146"/>
    <tableColumn id="1164" xr3:uid="{018FA6C0-89C3-4D42-AC10-F79BE1304A8D}" name="Column1147"/>
    <tableColumn id="1165" xr3:uid="{53115DEF-C2E0-4C49-AD62-D3402518A4CF}" name="Column1148"/>
    <tableColumn id="1166" xr3:uid="{07ED1AB1-B0E7-4E7D-98F2-99B9EEC749DD}" name="Column1149"/>
    <tableColumn id="1167" xr3:uid="{AE83BF56-FBD4-4346-9B6C-AFA291443083}" name="Column1150"/>
    <tableColumn id="1168" xr3:uid="{F3254CB8-0DFA-42FC-8ADA-9AA70338B27D}" name="Column1151"/>
    <tableColumn id="1169" xr3:uid="{6C693457-BF37-4C92-86DF-254501F18874}" name="Column1152"/>
    <tableColumn id="1170" xr3:uid="{181F2F22-9C2C-4965-9795-AA23C5173516}" name="Column1153"/>
    <tableColumn id="1171" xr3:uid="{E932BE55-F83C-4E36-B091-93356FC05CA5}" name="Column1154"/>
    <tableColumn id="1172" xr3:uid="{0FCAB3CB-E11F-421E-AACE-AC9CFA0B31D0}" name="Column1155"/>
    <tableColumn id="1173" xr3:uid="{BD482384-16EF-4AC9-8B8B-FA9490E7362A}" name="Column1156"/>
    <tableColumn id="1174" xr3:uid="{7A6B3598-B5AD-41E8-B140-CDF269972C70}" name="Column1157"/>
    <tableColumn id="1175" xr3:uid="{04CB885A-67D0-4244-BA4E-7D465085AE18}" name="Column1158"/>
    <tableColumn id="1176" xr3:uid="{E72BD5CD-638D-49BF-B221-075C26D0C0C7}" name="Column1159"/>
    <tableColumn id="1177" xr3:uid="{7287F1E3-7A6B-429E-9FC3-75C25D02CD86}" name="Column1160"/>
    <tableColumn id="1178" xr3:uid="{321CF154-84E6-455E-8FC3-72F3835F4209}" name="Column1161"/>
    <tableColumn id="1179" xr3:uid="{234A7BFF-360C-4FF7-8BB6-89D8D2D7B7F2}" name="Column1162"/>
    <tableColumn id="1180" xr3:uid="{59703287-472A-4BB5-9A94-EBAA802C56E1}" name="Column1163"/>
    <tableColumn id="1181" xr3:uid="{5B39C2C4-A9A1-4F0E-8C22-758899FBD547}" name="Column1164"/>
    <tableColumn id="1182" xr3:uid="{12C8C267-225F-4155-B24F-3C32890C0CA8}" name="Column1165"/>
    <tableColumn id="1183" xr3:uid="{0F343B0F-9FF1-4632-9F71-09380AA87ADE}" name="Column1166"/>
    <tableColumn id="1184" xr3:uid="{4013280F-691C-4622-A277-A0B7037B210F}" name="Column1167"/>
    <tableColumn id="1185" xr3:uid="{5604CFDA-A7A4-483C-9905-E437939F59A6}" name="Column1168"/>
    <tableColumn id="1186" xr3:uid="{1F38F5FE-0B02-48C4-B5F7-B7AF681A01AE}" name="Column1169"/>
    <tableColumn id="1187" xr3:uid="{81DE7526-3BDE-4BA9-AD8A-BC1759D50B41}" name="Column1170"/>
    <tableColumn id="1188" xr3:uid="{F0FCEA83-0728-4EE3-B361-D4E77DB0E9E9}" name="Column1171"/>
    <tableColumn id="1189" xr3:uid="{8D8F6A5F-848E-43B8-A423-BC9334271F14}" name="Column1172"/>
    <tableColumn id="1190" xr3:uid="{736D4E82-798A-465F-95B1-38E831307821}" name="Column1173"/>
    <tableColumn id="1191" xr3:uid="{79B73AAA-7BBE-4195-B540-AE5434479C03}" name="Column1174"/>
    <tableColumn id="1192" xr3:uid="{78F4CBB6-C6FA-4A7C-BB68-C16E39F1392F}" name="Column1175"/>
    <tableColumn id="1193" xr3:uid="{2D2F2125-AFFD-41E9-B16F-538C4942DC9E}" name="Column1176"/>
    <tableColumn id="1194" xr3:uid="{4AE8C2AA-694F-45D8-AD1B-AE6BB86FADED}" name="Column1177"/>
    <tableColumn id="1195" xr3:uid="{C3E95AB5-3A13-4B00-BDCC-07C62C49BF43}" name="Column1178"/>
    <tableColumn id="1196" xr3:uid="{8118E1D5-FB0E-4C39-9852-1141E4DE5C95}" name="Column1179"/>
    <tableColumn id="1197" xr3:uid="{26457D00-5BE3-44CA-870D-696F384ED8AA}" name="Column1180"/>
    <tableColumn id="1198" xr3:uid="{34A81327-198B-4B07-A118-053D51BE856E}" name="Column1181"/>
    <tableColumn id="1199" xr3:uid="{4A724AFB-1685-432E-A2B4-3237DEB9524E}" name="Column1182"/>
    <tableColumn id="1200" xr3:uid="{6B1D8B98-0E1E-49E6-B80B-1085B4E0CB81}" name="Column1183"/>
    <tableColumn id="1201" xr3:uid="{17BFB46D-7B1C-4217-999D-B72DE09D6004}" name="Column1184"/>
    <tableColumn id="1202" xr3:uid="{43B01C69-BF36-45A7-A26C-4DFD07A85167}" name="Column1185"/>
    <tableColumn id="1203" xr3:uid="{E458B3BC-6B54-4DAF-A486-43EFAB91F319}" name="Column1186"/>
    <tableColumn id="1204" xr3:uid="{400C6283-1B90-4E68-ABDF-FA9934362D20}" name="Column1187"/>
    <tableColumn id="1205" xr3:uid="{1EF6D4CC-EACC-4A16-A4B9-633D8EB9AE2E}" name="Column1188"/>
    <tableColumn id="1206" xr3:uid="{13D07D5B-4349-4677-871E-1274D54A41A8}" name="Column1189"/>
    <tableColumn id="1207" xr3:uid="{E31ABD45-016E-4461-BF3C-14844D5E131D}" name="Column1190"/>
    <tableColumn id="1208" xr3:uid="{8A75F57C-033E-4098-B86E-5390BE07B282}" name="Column1191"/>
    <tableColumn id="1209" xr3:uid="{FC95CD62-30CE-412C-A511-0D2DBD5F16D8}" name="Column1192"/>
    <tableColumn id="1210" xr3:uid="{F1FDAB23-87C6-41F4-A0E6-4BC2A5AD12B6}" name="Column1193"/>
    <tableColumn id="1211" xr3:uid="{D6D57A93-BA7C-489B-BCBD-07406D1A7EBB}" name="Column1194"/>
    <tableColumn id="1212" xr3:uid="{FCCF06B0-A505-40E6-8AB8-A78B9B08B56B}" name="Column1195"/>
    <tableColumn id="1213" xr3:uid="{B761B262-9B3A-41AA-8144-90B827300542}" name="Column1196"/>
    <tableColumn id="1214" xr3:uid="{8EA0FFF2-68FE-4D85-8F49-96B6AD07B30A}" name="Column1197"/>
    <tableColumn id="1215" xr3:uid="{12BD49A1-26D9-40C0-A0E3-E90633FC8A95}" name="Column1198"/>
    <tableColumn id="1216" xr3:uid="{CDF897F7-B7A7-4796-B89E-C9FDDF7ACD05}" name="Column1199"/>
    <tableColumn id="1217" xr3:uid="{E9EB7E7E-7E74-4D36-937A-932465E49BA6}" name="Column1200"/>
    <tableColumn id="1218" xr3:uid="{4C4BCBCA-380C-4F0C-BFD7-1563E8CC19C3}" name="Column1201"/>
    <tableColumn id="1219" xr3:uid="{1F4DA543-014B-46AC-B36A-936AFBA9AB91}" name="Column1202"/>
    <tableColumn id="1220" xr3:uid="{0A4AD6DB-A346-4C08-AB60-D19D1F3F8143}" name="Column1203"/>
    <tableColumn id="1221" xr3:uid="{3F06A41F-E3CF-4A59-B847-73519D8C9F08}" name="Column1204"/>
    <tableColumn id="1222" xr3:uid="{AF8B635F-7A01-40D6-8F21-789EFA51F7D8}" name="Column1205"/>
    <tableColumn id="1223" xr3:uid="{C4FB7626-E6B6-4564-907F-F6FFDFC22311}" name="Column1206"/>
    <tableColumn id="1224" xr3:uid="{BB1961F2-75FA-4FEE-9556-6DEFC2ED3E04}" name="Column1207"/>
    <tableColumn id="1225" xr3:uid="{4997A2D7-3C12-4DF3-AA95-56794527EB26}" name="Column1208"/>
    <tableColumn id="1226" xr3:uid="{08F31DE6-7C9E-4A6A-836A-A546DF604C4E}" name="Column1209"/>
    <tableColumn id="1227" xr3:uid="{6A075B25-5D2C-4066-ADDF-4D8EFBD7D085}" name="Column1210"/>
    <tableColumn id="1228" xr3:uid="{4771FDF4-8F2F-4200-A34E-E6D001311D05}" name="Column1211"/>
    <tableColumn id="1229" xr3:uid="{9DD0F2C5-9AAE-40D3-BEBD-A0F6AF5848A2}" name="Column1212"/>
    <tableColumn id="1230" xr3:uid="{694EDD78-583A-4DEB-A66F-5BE40413B352}" name="Column1213"/>
    <tableColumn id="1231" xr3:uid="{CB0E4C86-D895-4D1E-AA76-37EF55949532}" name="Column1214"/>
    <tableColumn id="1232" xr3:uid="{D5BAC9DA-4F92-4823-94D2-458770D6E112}" name="Column1215"/>
    <tableColumn id="1233" xr3:uid="{0A2796C0-F4E3-4066-AB20-D91384096810}" name="Column1216"/>
    <tableColumn id="1234" xr3:uid="{60236542-88EE-4188-BF49-36DC1616AEB7}" name="Column1217"/>
    <tableColumn id="1235" xr3:uid="{FA497C22-FB30-4D2A-A93A-9414AAA8F468}" name="Column1218"/>
    <tableColumn id="1236" xr3:uid="{E2904FB2-D71D-49AF-B9EA-E359543B131F}" name="Column1219"/>
    <tableColumn id="1237" xr3:uid="{B47D9056-9B3D-4363-8621-2FD69AC1E0DF}" name="Column1220"/>
    <tableColumn id="1238" xr3:uid="{6892D02F-FCF2-4A7A-8966-EABF551145DC}" name="Column1221"/>
    <tableColumn id="1239" xr3:uid="{A1826395-D400-4292-8295-DDDEDCADAF45}" name="Column1222"/>
    <tableColumn id="1240" xr3:uid="{4F871EB3-A8EF-45AB-BC91-D57F9226CADD}" name="Column1223"/>
    <tableColumn id="1241" xr3:uid="{8E7017D5-39E9-491C-809A-A05E3DAD6F39}" name="Column1224"/>
    <tableColumn id="1242" xr3:uid="{851C7D6C-E7E3-40DA-84BD-5DE00D92584D}" name="Column1225"/>
    <tableColumn id="1243" xr3:uid="{2C61D558-6EA8-40E3-90E6-21F6EEDD744B}" name="Column1226"/>
    <tableColumn id="1244" xr3:uid="{DE066A3A-A180-4F8F-8DE4-E806DC847687}" name="Column1227"/>
    <tableColumn id="1245" xr3:uid="{C90827BE-F20E-4C56-9828-DA1E45D92D86}" name="Column1228"/>
    <tableColumn id="1246" xr3:uid="{632507F4-8417-4CF5-973F-78CF2A943B37}" name="Column1229"/>
    <tableColumn id="1247" xr3:uid="{A7FCB17C-1849-4E40-BADD-ED573769FA97}" name="Column1230"/>
    <tableColumn id="1248" xr3:uid="{89CD6B6E-5ED9-4F8F-B247-F9F1E2C67D33}" name="Column1231"/>
    <tableColumn id="1249" xr3:uid="{2D85D157-7ACC-4D8E-A95C-77250809F741}" name="Column1232"/>
    <tableColumn id="1250" xr3:uid="{91326026-07D6-4144-9CC1-C17E2D31DBA3}" name="Column1233"/>
    <tableColumn id="1251" xr3:uid="{5DD25690-4BFC-436C-A49C-4B2927428C62}" name="Column1234"/>
    <tableColumn id="1252" xr3:uid="{FE994CA9-5209-429D-90C5-1833B528E920}" name="Column1235"/>
    <tableColumn id="1253" xr3:uid="{ED5A80F3-0568-405F-984E-8C2776C4FC4E}" name="Column1236"/>
    <tableColumn id="1254" xr3:uid="{2532708B-54BD-4F62-BACD-8A67254329BA}" name="Column1237"/>
    <tableColumn id="1255" xr3:uid="{B7133E56-2FA5-442A-802E-25C62B42489C}" name="Column1238"/>
    <tableColumn id="1256" xr3:uid="{5CDEA1E2-6A33-46BD-9428-F0B44B35D31E}" name="Column1239"/>
    <tableColumn id="1257" xr3:uid="{F0179A44-FE3F-45DF-BCC8-E28F04FBF1D8}" name="Column1240"/>
    <tableColumn id="1258" xr3:uid="{8A73222D-F79F-47DE-8106-711AA6B87E93}" name="Column1241"/>
    <tableColumn id="1259" xr3:uid="{3C35307B-B1A4-45B3-9D33-E5EF8A78C844}" name="Column1242"/>
    <tableColumn id="1260" xr3:uid="{C560ACB0-ACDC-4564-9D7C-73C59C10422F}" name="Column1243"/>
    <tableColumn id="1261" xr3:uid="{A07D5D7A-9FA2-48B6-A4A8-91E34ABE9FFC}" name="Column1244"/>
    <tableColumn id="1262" xr3:uid="{7BB4740F-56CC-4A93-862E-CF694BF85663}" name="Column1245"/>
    <tableColumn id="1263" xr3:uid="{2A23E322-8855-4F76-B445-8D79C4A79AA7}" name="Column1246"/>
    <tableColumn id="1264" xr3:uid="{1D86C947-65E2-4010-961E-C053157B96F5}" name="Column1247"/>
    <tableColumn id="1265" xr3:uid="{C0B7E5D4-49FC-4F9C-83E7-4BAF33C7847E}" name="Column1248"/>
    <tableColumn id="1266" xr3:uid="{7A6FD56A-BD4E-4EB6-A5CC-675AE023A12D}" name="Column1249"/>
    <tableColumn id="1267" xr3:uid="{523A65A8-F966-469C-941B-7AF8DD424898}" name="Column1250"/>
    <tableColumn id="1268" xr3:uid="{7E603715-1E2E-4E9D-AC6A-43F53AEABD8D}" name="Column1251"/>
    <tableColumn id="1269" xr3:uid="{07A46F33-2441-4B32-8D7F-C59E9B91BE57}" name="Column1252"/>
    <tableColumn id="1270" xr3:uid="{6F9E161C-D50E-4612-99F0-D9034FA67A94}" name="Column1253"/>
    <tableColumn id="1271" xr3:uid="{30440484-0B37-40A6-9BF6-A9A3AD1FCE3B}" name="Column1254"/>
    <tableColumn id="1272" xr3:uid="{518459F0-2D55-4C33-9FE3-3D1593860043}" name="Column1255"/>
    <tableColumn id="1273" xr3:uid="{ADC75E6A-05BA-4277-B443-881113ABC283}" name="Column1256"/>
    <tableColumn id="1274" xr3:uid="{B4B951B9-4234-4869-81A8-0C55D6D2A49D}" name="Column1257"/>
    <tableColumn id="1275" xr3:uid="{3EF8DE9B-2545-49E0-A416-B3D771210976}" name="Column1258"/>
    <tableColumn id="1276" xr3:uid="{417D2A06-EC9A-40F0-9043-6950716DEFCF}" name="Column1259"/>
    <tableColumn id="1277" xr3:uid="{E1E8EDE9-313A-4F00-B31A-B5171D7C7802}" name="Column1260"/>
    <tableColumn id="1278" xr3:uid="{B9D5DA2C-EBF3-4CAF-B870-ACB06DB5D41C}" name="Column1261"/>
    <tableColumn id="1279" xr3:uid="{303C2EE9-3FA7-427D-AEDE-664582ACD590}" name="Column1262"/>
    <tableColumn id="1280" xr3:uid="{B7945FE3-2A6B-445B-897D-49E338DB5090}" name="Column1263"/>
    <tableColumn id="1281" xr3:uid="{E9B5CFB6-228B-43E3-8F8E-D05E32390D89}" name="Column1264"/>
    <tableColumn id="1282" xr3:uid="{80DE90A0-3903-4E04-AD69-45EE3300662E}" name="Column1265"/>
    <tableColumn id="1283" xr3:uid="{B77A085A-E69B-4768-874B-1FFA11D68073}" name="Column1266"/>
    <tableColumn id="1284" xr3:uid="{EAB491E1-C743-44A9-9FB7-AEE1BFF58E3D}" name="Column1267"/>
    <tableColumn id="1285" xr3:uid="{A1055558-575B-4828-ADB5-C4478ABAD0A5}" name="Column1268"/>
    <tableColumn id="1286" xr3:uid="{EC9FD966-CBAF-493A-A7B1-0D37A20AB377}" name="Column1269"/>
    <tableColumn id="1287" xr3:uid="{7C9DC41D-FEDA-4929-AA1B-4DD7CF3727C9}" name="Column1270"/>
    <tableColumn id="1288" xr3:uid="{7084A814-1BF8-4716-B558-089FBA6EA22B}" name="Column1271"/>
    <tableColumn id="1289" xr3:uid="{548035CE-5D29-4475-AFEE-BA15944A4408}" name="Column1272"/>
    <tableColumn id="1290" xr3:uid="{292B9D74-7AAB-4A98-9D41-E6ADCDBCAA50}" name="Column1273"/>
    <tableColumn id="1291" xr3:uid="{74577F5F-93EB-4136-83F4-54B2502D9226}" name="Column1274"/>
    <tableColumn id="1292" xr3:uid="{4E724C3A-4BC0-4F36-B6B9-94890D06A04E}" name="Column1275"/>
    <tableColumn id="1293" xr3:uid="{395246C1-0B88-42DC-80ED-5A161463542D}" name="Column1276"/>
    <tableColumn id="1294" xr3:uid="{AA6CBC59-8393-487E-B431-3E043D62C760}" name="Column1277"/>
    <tableColumn id="1295" xr3:uid="{45387025-87E3-464F-8AEF-12686600DAFF}" name="Column1278"/>
    <tableColumn id="1296" xr3:uid="{A6F9DEDA-EF09-4897-8A90-E31A1D446939}" name="Column1279"/>
    <tableColumn id="1297" xr3:uid="{C05FD52A-C60E-46BB-A9A4-74C2197AB3C0}" name="Column1280"/>
    <tableColumn id="1298" xr3:uid="{E91B8450-6C77-4CFB-BE68-261123573DA8}" name="Column1281"/>
    <tableColumn id="1299" xr3:uid="{9C10F5B2-D8AE-488E-B7E2-AAF3A4C674FF}" name="Column1282"/>
    <tableColumn id="1300" xr3:uid="{50C56040-BD66-48CB-AFE0-B84AF76036AD}" name="Column1283"/>
    <tableColumn id="1301" xr3:uid="{9CA77C78-D89B-4AB5-952E-2672C91FE220}" name="Column1284"/>
    <tableColumn id="1302" xr3:uid="{FB3794FD-123E-4052-825F-9EDEC5BDC284}" name="Column1285"/>
    <tableColumn id="1303" xr3:uid="{DA3F8B27-8332-4524-AB78-51E6AC7D52A1}" name="Column1286"/>
    <tableColumn id="1304" xr3:uid="{063A6248-431B-4EB7-AAFD-59EAE0C565C6}" name="Column1287"/>
    <tableColumn id="1305" xr3:uid="{26C8735F-D193-4743-9072-A5DCEF1A4E02}" name="Column1288"/>
    <tableColumn id="1306" xr3:uid="{70060AB0-9368-4BA7-8919-3B29E985AD7B}" name="Column1289"/>
    <tableColumn id="1307" xr3:uid="{9A5A1CC1-9E1E-4E41-BAE7-DB1E7E2B726B}" name="Column1290"/>
    <tableColumn id="1308" xr3:uid="{30DC4F08-CF5E-4532-B6A9-C731AC714B98}" name="Column1291"/>
    <tableColumn id="1309" xr3:uid="{720E9630-2505-4104-AAFC-A0C78ECEC33B}" name="Column1292"/>
    <tableColumn id="1310" xr3:uid="{8E500E50-2BA6-4F4A-9A1A-D6B79664996B}" name="Column1293"/>
    <tableColumn id="1311" xr3:uid="{D9956626-2894-4379-9266-BC6D0CA5C1EE}" name="Column1294"/>
    <tableColumn id="1312" xr3:uid="{CB01B21C-E6AE-41D3-9000-3B15630CDC5D}" name="Column1295"/>
    <tableColumn id="1313" xr3:uid="{E6D55B7D-67B0-4160-A414-8F4C77B1B918}" name="Column1296"/>
    <tableColumn id="1314" xr3:uid="{A7636AAA-997D-4666-8664-8C5200DF9146}" name="Column1297"/>
    <tableColumn id="1315" xr3:uid="{9368B3FB-7FA5-4304-A7A4-9298003A19BF}" name="Column1298"/>
    <tableColumn id="1316" xr3:uid="{1EDA63DC-1D43-45F8-907F-4E57E0CAE709}" name="Column1299"/>
    <tableColumn id="1317" xr3:uid="{6784E445-6D31-477F-B0F5-0BF9304EEBAB}" name="Column1300"/>
    <tableColumn id="1318" xr3:uid="{A38676B7-7DE9-4751-B1F3-A772C6135299}" name="Column1301"/>
    <tableColumn id="1319" xr3:uid="{3C967CE9-0BCE-4694-92DE-EC9ECBFA1192}" name="Column1302"/>
    <tableColumn id="1320" xr3:uid="{7D7AB814-D3D3-4EC4-8596-15671767D91E}" name="Column1303"/>
    <tableColumn id="1321" xr3:uid="{14301872-B0E6-4CFF-8F27-64EF7536A1B6}" name="Column1304"/>
    <tableColumn id="1322" xr3:uid="{36725B32-38A3-4869-BD00-6C6692D24A5D}" name="Column1305"/>
    <tableColumn id="1323" xr3:uid="{6192296B-9A1D-41E4-BF10-AF1822E2E4A9}" name="Column1306"/>
    <tableColumn id="1324" xr3:uid="{FEF95E50-DF0A-4499-9FFD-91DB6D8E10E5}" name="Column1307"/>
    <tableColumn id="1325" xr3:uid="{5B3146D8-00F4-4693-861E-10CC787A16F1}" name="Column1308"/>
    <tableColumn id="1326" xr3:uid="{648DE311-83CF-481E-A276-CD963561D867}" name="Column1309"/>
    <tableColumn id="1327" xr3:uid="{DA56A557-B313-4DCA-92D1-E89C3414D845}" name="Column1310"/>
    <tableColumn id="1328" xr3:uid="{D44A1B32-2732-492C-9FE5-1A6692F36C56}" name="Column1311"/>
    <tableColumn id="1329" xr3:uid="{8AA8E63F-2C67-48A9-A950-8BED47271B81}" name="Column1312"/>
    <tableColumn id="1330" xr3:uid="{CF380558-D6D1-4D63-B49C-104627C06723}" name="Column1313"/>
    <tableColumn id="1331" xr3:uid="{3B873C5E-1DF1-4D39-AAF6-17C63C876A18}" name="Column1314"/>
    <tableColumn id="1332" xr3:uid="{80B30C9F-E542-4193-9B08-0BA2B4FA6857}" name="Column1315"/>
    <tableColumn id="1333" xr3:uid="{0F0B53BF-9AA3-4FD8-932E-BB4E4ECA9F87}" name="Column1316"/>
    <tableColumn id="1334" xr3:uid="{31513DE4-BE36-42DC-833C-B2DB8E35AA4C}" name="Column1317"/>
    <tableColumn id="1335" xr3:uid="{F31C4269-3747-4E62-918E-9E0D721691BC}" name="Column1318"/>
    <tableColumn id="1336" xr3:uid="{8F90DBA8-BD34-47EC-AB6C-FABD74223B2A}" name="Column1319"/>
    <tableColumn id="1337" xr3:uid="{9D1E4F2D-B114-4E20-A423-60F7A4D3A31E}" name="Column1320"/>
    <tableColumn id="1338" xr3:uid="{3D94704D-8629-4958-8E21-825003F5A0AB}" name="Column1321"/>
    <tableColumn id="1339" xr3:uid="{5D18054C-F916-4DC3-B92F-3D83C78CA1A2}" name="Column1322"/>
    <tableColumn id="1340" xr3:uid="{290B0857-B0A4-4E63-A385-1C5FAB6C60EB}" name="Column1323"/>
    <tableColumn id="1341" xr3:uid="{35636273-58E9-4892-9D5D-CDBBF41682AD}" name="Column1324"/>
    <tableColumn id="1342" xr3:uid="{FCF0C1FE-1926-44EE-9078-F57AFF2F67CB}" name="Column1325"/>
    <tableColumn id="1343" xr3:uid="{79DA1F24-A21E-4173-A922-02E9E1875009}" name="Column1326"/>
    <tableColumn id="1344" xr3:uid="{190A7A1A-341F-4C72-A73B-1D7BE2DB4062}" name="Column1327"/>
    <tableColumn id="1345" xr3:uid="{43CCC203-10E8-4016-B5B0-989FE59B9621}" name="Column1328"/>
    <tableColumn id="1346" xr3:uid="{87A7B1F3-2B55-424F-BAF6-04E926066C89}" name="Column1329"/>
    <tableColumn id="1347" xr3:uid="{858D1ED2-0A5C-4CBA-AB07-D9C7C9B83554}" name="Column1330"/>
    <tableColumn id="1348" xr3:uid="{DC41BC5E-49BE-47A0-AEC8-8B2BE71686B6}" name="Column1331"/>
    <tableColumn id="1349" xr3:uid="{3220544D-0D4A-4EF8-B5AA-0B199EF4145F}" name="Column1332"/>
    <tableColumn id="1350" xr3:uid="{A81E7C76-AB3C-4850-94D8-C4683E9DD07A}" name="Column1333"/>
    <tableColumn id="1351" xr3:uid="{CED76F77-47C9-4CF4-A992-37C9234D46EB}" name="Column1334"/>
    <tableColumn id="1352" xr3:uid="{74D0C9E3-4BE2-4D43-AF80-BB3774EBC693}" name="Column1335"/>
    <tableColumn id="1353" xr3:uid="{FA6312E7-E926-4C5C-A952-73D8A231BC60}" name="Column1336"/>
    <tableColumn id="1354" xr3:uid="{E1A1DBC8-5622-4820-A762-6A0ED0AE3C58}" name="Column1337"/>
    <tableColumn id="1355" xr3:uid="{85766CD9-7530-43D0-A2CA-9C838069A213}" name="Column1338"/>
    <tableColumn id="1356" xr3:uid="{B7E1A0AE-3021-468A-9E7E-F770372D4423}" name="Column1339"/>
    <tableColumn id="1357" xr3:uid="{AFC7BFCD-9AA1-4F7D-BDC9-BDE5ED446B57}" name="Column1340"/>
    <tableColumn id="1358" xr3:uid="{501FB461-C878-41A7-BA7A-51E32207FD14}" name="Column1341"/>
    <tableColumn id="1359" xr3:uid="{C05A7C05-C1B0-471D-87B6-9635E1CF37B2}" name="Column1342"/>
    <tableColumn id="1360" xr3:uid="{8664A71F-5B53-46AE-998D-433360D38F00}" name="Column1343"/>
    <tableColumn id="1361" xr3:uid="{917C89E2-75CA-4613-A3C3-0BE6CDD484D6}" name="Column1344"/>
    <tableColumn id="1362" xr3:uid="{E8944273-CC5C-409C-8B4A-B4B6468CD95C}" name="Column1345"/>
    <tableColumn id="1363" xr3:uid="{9F065F2F-9D7E-47FC-BAF7-88764C93C26C}" name="Column1346"/>
    <tableColumn id="1364" xr3:uid="{B16EBE16-9642-46F8-90CA-18B574104FA7}" name="Column1347"/>
    <tableColumn id="1365" xr3:uid="{1E4352BC-9B72-4CBA-A4C1-5F79E15C5F23}" name="Column1348"/>
    <tableColumn id="1366" xr3:uid="{50B92E1B-52F4-4614-9383-83185E24CB74}" name="Column1349"/>
    <tableColumn id="1367" xr3:uid="{C71D4F41-5CD4-4629-B10E-B0E8B6AFE4BF}" name="Column1350"/>
    <tableColumn id="1368" xr3:uid="{E1843BA6-5B31-4412-800E-675988BF2F93}" name="Column1351"/>
    <tableColumn id="1369" xr3:uid="{BD99648B-305E-41FA-87AD-B234A87CAA85}" name="Column1352"/>
    <tableColumn id="1370" xr3:uid="{44CB88FB-0E58-43B0-872F-079947B9405C}" name="Column1353"/>
    <tableColumn id="1371" xr3:uid="{43B13B79-F411-4DDA-A0C2-D461B5CFC858}" name="Column1354"/>
    <tableColumn id="1372" xr3:uid="{1C80EFCE-3EF5-4091-9730-5EC44695CFD2}" name="Column1355"/>
    <tableColumn id="1373" xr3:uid="{1E2D2129-A705-4F86-A388-817272636043}" name="Column1356"/>
    <tableColumn id="1374" xr3:uid="{5316A677-2DCB-4FF7-BEBF-8A45362AEE6F}" name="Column1357"/>
    <tableColumn id="1375" xr3:uid="{C3675B8A-25D6-4E96-93CF-4C8AC03F0E71}" name="Column1358"/>
    <tableColumn id="1376" xr3:uid="{006A797B-2EBF-4B22-8602-082EFCC20357}" name="Column1359"/>
    <tableColumn id="1377" xr3:uid="{48BF187E-0776-49E6-9821-0DB97B2DA6AE}" name="Column1360"/>
    <tableColumn id="1378" xr3:uid="{F186C370-364C-4FC3-A17E-14EC229B1857}" name="Column1361"/>
    <tableColumn id="1379" xr3:uid="{14DE8F31-97E6-4DA4-A88D-3355A9714CD8}" name="Column1362"/>
    <tableColumn id="1380" xr3:uid="{41635C76-23B7-4FC3-B297-2D9CAEE3B4CA}" name="Column1363"/>
    <tableColumn id="1381" xr3:uid="{F42BECF5-CB96-4B94-AA30-B2EAE61AE5E3}" name="Column1364"/>
    <tableColumn id="1382" xr3:uid="{51657F1A-83BC-4B69-BA40-14DA586C8537}" name="Column1365"/>
    <tableColumn id="1383" xr3:uid="{AE7A87BC-D2D5-4CBC-9165-1FE598C45A6F}" name="Column1366"/>
    <tableColumn id="1384" xr3:uid="{896021CE-5C48-4ADA-9905-DD64EBF89B92}" name="Column1367"/>
    <tableColumn id="1385" xr3:uid="{302F1769-F3EC-464D-95AE-2B1CE3676CBA}" name="Column1368"/>
    <tableColumn id="1386" xr3:uid="{B651416E-0896-4453-BDC9-A6332753600E}" name="Column1369"/>
    <tableColumn id="1387" xr3:uid="{CC543F6D-FB1A-4385-870C-F62AC1501851}" name="Column1370"/>
    <tableColumn id="1388" xr3:uid="{AB06960C-7F3D-497F-93AA-C9F78167BC8D}" name="Column1371"/>
    <tableColumn id="1389" xr3:uid="{2436F624-53C6-438E-8E9A-388698B60A94}" name="Column1372"/>
    <tableColumn id="1390" xr3:uid="{79FEE951-EF43-4D24-AB78-2163EB2BB9D5}" name="Column1373"/>
    <tableColumn id="1391" xr3:uid="{AA5615A1-4C00-43D6-BB18-D9DCC74554D4}" name="Column1374"/>
    <tableColumn id="1392" xr3:uid="{0C6E8B7F-6527-4C35-BDA8-922A199C4709}" name="Column1375"/>
    <tableColumn id="1393" xr3:uid="{86A93882-3EE7-4723-BC9E-F1A2085DFA92}" name="Column1376"/>
    <tableColumn id="1394" xr3:uid="{7FD76458-5CA5-48FB-86CC-CB38F866138B}" name="Column1377"/>
    <tableColumn id="1395" xr3:uid="{A8BAB63A-52D2-4CA9-84F0-61F19BDE62FF}" name="Column1378"/>
    <tableColumn id="1396" xr3:uid="{3B57228C-FC25-4BC0-ADA4-37ECAEDF2720}" name="Column1379"/>
    <tableColumn id="1397" xr3:uid="{F5AB2D20-756F-472B-8B4F-76179C9235F5}" name="Column1380"/>
    <tableColumn id="1398" xr3:uid="{91332469-BC39-4FE0-8A0C-A7C9087C3A0B}" name="Column1381"/>
    <tableColumn id="1399" xr3:uid="{F69DCEDB-4014-41E5-8B8F-CE158F895426}" name="Column1382"/>
    <tableColumn id="1400" xr3:uid="{769B2F24-E787-4669-9A0A-3DFFC44D899E}" name="Column1383"/>
    <tableColumn id="1401" xr3:uid="{DE89D8B7-8DDA-4305-8F2A-519FFB49B79B}" name="Column1384"/>
    <tableColumn id="1402" xr3:uid="{BA41E4D8-F394-44B7-AB2E-51655FE40879}" name="Column1385"/>
    <tableColumn id="1403" xr3:uid="{80B32C0A-6E43-49AF-B0E1-89627B0C7062}" name="Column1386"/>
    <tableColumn id="1404" xr3:uid="{3B916C44-9E46-4D02-8E13-2AE85A2E94AC}" name="Column1387"/>
    <tableColumn id="1405" xr3:uid="{73C5F770-EF9D-4515-9B5F-74D616124CD0}" name="Column1388"/>
    <tableColumn id="1406" xr3:uid="{55CC4B6B-C05D-4D07-B4A8-9B0E68013A09}" name="Column1389"/>
    <tableColumn id="1407" xr3:uid="{D0447FE6-B5BB-4ED4-A90D-316F972AB086}" name="Column1390"/>
    <tableColumn id="1408" xr3:uid="{52797D1C-946B-483D-8FE8-DBCEAD52B931}" name="Column1391"/>
    <tableColumn id="1409" xr3:uid="{7884C551-418F-4E0D-A0B7-60DF44B17A16}" name="Column1392"/>
    <tableColumn id="1410" xr3:uid="{62BAF881-32AD-411C-9DA0-D34C39431008}" name="Column1393"/>
    <tableColumn id="1411" xr3:uid="{EE10FCF5-295F-4CF3-BA1E-80C8053BD687}" name="Column1394"/>
    <tableColumn id="1412" xr3:uid="{72156598-617C-44AA-9F10-17C4160EE89D}" name="Column1395"/>
    <tableColumn id="1413" xr3:uid="{F09CE808-1E41-463E-9568-56CADBEC1B27}" name="Column1396"/>
    <tableColumn id="1414" xr3:uid="{71248C41-533A-493E-A2AC-1783924D799D}" name="Column1397"/>
    <tableColumn id="1415" xr3:uid="{D067EE6E-7197-41CB-89CC-B340B627AB9E}" name="Column1398"/>
    <tableColumn id="1416" xr3:uid="{37AD5BC7-CCC9-4CF2-ABEE-5781414C5927}" name="Column1399"/>
    <tableColumn id="1417" xr3:uid="{4FE8E58B-1605-43DB-88EE-5CA638C38153}" name="Column1400"/>
    <tableColumn id="1418" xr3:uid="{AEA1DD4C-E4CC-4F01-9CB3-D969FAFB037E}" name="Column1401"/>
    <tableColumn id="1419" xr3:uid="{EC791003-975E-447C-B6CF-DB572BEFFEAA}" name="Column1402"/>
    <tableColumn id="1420" xr3:uid="{84C6481E-B0DA-450C-8E1D-A31D77BFA047}" name="Column1403"/>
    <tableColumn id="1421" xr3:uid="{7B4445D3-CC2A-4491-9B8A-A49CED46E25E}" name="Column1404"/>
    <tableColumn id="1422" xr3:uid="{7ADFC8A2-44A5-4428-9088-4D4C0928D591}" name="Column1405"/>
    <tableColumn id="1423" xr3:uid="{BFA491BE-A24C-407B-9912-53C49CB9055D}" name="Column1406"/>
    <tableColumn id="1424" xr3:uid="{617856A5-57A8-4401-9149-599BCC394655}" name="Column1407"/>
    <tableColumn id="1425" xr3:uid="{5D9A075D-DAFD-46D2-863B-4799CFC13AA5}" name="Column1408"/>
    <tableColumn id="1426" xr3:uid="{C285BF20-70EC-412F-BBE3-845A6A996CC7}" name="Column1409"/>
    <tableColumn id="1427" xr3:uid="{F23826D2-A2E9-4966-A9FE-B0D29F5DE3CF}" name="Column1410"/>
    <tableColumn id="1428" xr3:uid="{B75EFBE6-72D3-4610-A7B3-9D0D3382345D}" name="Column1411"/>
    <tableColumn id="1429" xr3:uid="{61B8D4A1-0E6A-481D-BC92-A1C1B1D328A1}" name="Column1412"/>
    <tableColumn id="1430" xr3:uid="{DCD84637-2329-41BF-8BCA-080F6F5B22B1}" name="Column1413"/>
    <tableColumn id="1431" xr3:uid="{7CEA819E-864A-4419-A9A5-A6F85878CD32}" name="Column1414"/>
    <tableColumn id="1432" xr3:uid="{0A80A09D-A8E4-45F8-9CD8-68378182F97A}" name="Column1415"/>
    <tableColumn id="1433" xr3:uid="{B0096546-CFD4-434E-80B5-C6C49B26EC0C}" name="Column1416"/>
    <tableColumn id="1434" xr3:uid="{2BEC5E27-D382-45C4-B77E-5FED242CD682}" name="Column1417"/>
    <tableColumn id="1435" xr3:uid="{25636C3F-6E2D-4015-AC40-E0E785C8D7CE}" name="Column1418"/>
    <tableColumn id="1436" xr3:uid="{4EEA7980-C223-4961-B4C0-F551C98E5755}" name="Column1419"/>
    <tableColumn id="1437" xr3:uid="{47D6D9D5-3B50-4BEE-AF47-ED6526C775E3}" name="Column1420"/>
    <tableColumn id="1438" xr3:uid="{CD48D417-5421-4696-81E3-6F9E22F8EACD}" name="Column1421"/>
    <tableColumn id="1439" xr3:uid="{AFD24B25-A256-4666-B12F-2B91E67CD3E2}" name="Column1422"/>
    <tableColumn id="1440" xr3:uid="{697EF022-5E3D-464B-AACD-5FC6B8562FD5}" name="Column1423"/>
    <tableColumn id="1441" xr3:uid="{9AD8FFCF-686A-4F87-B8E1-4813A00C355D}" name="Column1424"/>
    <tableColumn id="1442" xr3:uid="{8492D338-1DB3-4D4A-98F7-4A8417EDCDB6}" name="Column1425"/>
    <tableColumn id="1443" xr3:uid="{81C4E903-4D8F-4DF2-9E17-2B0B51C4463E}" name="Column1426"/>
    <tableColumn id="1444" xr3:uid="{A8EF9DC2-1BD6-43A5-B424-231D6553667F}" name="Column1427"/>
    <tableColumn id="1445" xr3:uid="{7988B948-F790-404D-B7CD-A801EB40F9CB}" name="Column1428"/>
    <tableColumn id="1446" xr3:uid="{1CE791F6-A2CC-4037-B8B0-73669FC96B2B}" name="Column1429"/>
    <tableColumn id="1447" xr3:uid="{BA27F3EA-A351-49C9-B14E-F098265D70A8}" name="Column1430"/>
    <tableColumn id="1448" xr3:uid="{AE4F61D4-6992-4BB0-BED4-45A8EB1B8248}" name="Column1431"/>
    <tableColumn id="1449" xr3:uid="{6CADCF65-D97D-4F1C-B47C-4FC6393A6A8E}" name="Column1432"/>
    <tableColumn id="1450" xr3:uid="{B09C2232-49E4-45E1-BE1A-EFEB7E945F5E}" name="Column1433"/>
    <tableColumn id="1451" xr3:uid="{737BF9BC-D590-4346-8EB9-FD0BD79AD494}" name="Column1434"/>
    <tableColumn id="1452" xr3:uid="{83B4E4BD-2613-4D84-A2AB-C73089A33054}" name="Column1435"/>
    <tableColumn id="1453" xr3:uid="{24C1CD80-1E52-454B-A5E4-F608618ACCC7}" name="Column1436"/>
    <tableColumn id="1454" xr3:uid="{82B2CD75-6FBA-4470-A5D9-8E736922CF89}" name="Column1437"/>
    <tableColumn id="1455" xr3:uid="{D86C6DFC-B766-4944-86F9-DCB1567D97D9}" name="Column1438"/>
    <tableColumn id="1456" xr3:uid="{401939E7-2D42-426F-B544-2894025E419A}" name="Column1439"/>
    <tableColumn id="1457" xr3:uid="{99623D1B-E994-4E27-BB0B-632B3B2D9C01}" name="Column1440"/>
    <tableColumn id="1458" xr3:uid="{9BF09F49-88D3-4000-AC3C-C6CC5672A754}" name="Column1441"/>
    <tableColumn id="1459" xr3:uid="{4B327CDA-D345-4974-8805-C8690D596920}" name="Column1442"/>
    <tableColumn id="1460" xr3:uid="{2EA97F66-7D52-4481-80D3-E445DFA268B5}" name="Column1443"/>
    <tableColumn id="1461" xr3:uid="{F85E92F7-1D9C-4570-B617-8EDD88B352A7}" name="Column1444"/>
    <tableColumn id="1462" xr3:uid="{903BD08E-1B7B-43BF-AFD2-673D15D457EE}" name="Column1445"/>
    <tableColumn id="1463" xr3:uid="{6A98B620-5301-416D-8A4D-701C272D9FD2}" name="Column1446"/>
    <tableColumn id="1464" xr3:uid="{BB392A9B-FD9B-488D-A0F1-1D4BD0F6B314}" name="Column1447"/>
    <tableColumn id="1465" xr3:uid="{A51204CE-DBCF-4FD5-8AFF-24FCFCDCE708}" name="Column1448"/>
    <tableColumn id="1466" xr3:uid="{6DFBDA28-D52E-4289-9797-47519852E7F1}" name="Column1449"/>
    <tableColumn id="1467" xr3:uid="{8994F6B7-616E-4D9B-BC28-DB45D90055F2}" name="Column1450"/>
    <tableColumn id="1468" xr3:uid="{1A2A3B34-911D-45F6-8DB6-BBCC610A319E}" name="Column1451"/>
    <tableColumn id="1469" xr3:uid="{384A2CD0-E2B9-4865-B0F5-140E2C5BD72E}" name="Column1452"/>
    <tableColumn id="1470" xr3:uid="{A7D49366-C7DD-4E1A-923F-850FBDF0E3D2}" name="Column1453"/>
    <tableColumn id="1471" xr3:uid="{0DED9BB9-484E-4DAC-8750-B45E26D799E9}" name="Column1454"/>
    <tableColumn id="1472" xr3:uid="{86EAC52E-F7EB-4ACA-9001-C4CC63984043}" name="Column1455"/>
    <tableColumn id="1473" xr3:uid="{E484F906-212D-4569-8CD9-55192D39D0F6}" name="Column1456"/>
    <tableColumn id="1474" xr3:uid="{CE823588-9445-415A-8E9A-87BAF2833677}" name="Column1457"/>
    <tableColumn id="1475" xr3:uid="{186F422D-A700-45FD-B5BE-F84E5198B67D}" name="Column1458"/>
    <tableColumn id="1476" xr3:uid="{D4569759-6748-4055-92D1-2D992CB88CCE}" name="Column1459"/>
    <tableColumn id="1477" xr3:uid="{365A9E9C-86A5-405A-A211-9AE8DFA71A6F}" name="Column1460"/>
    <tableColumn id="1478" xr3:uid="{E33DF046-9609-44E4-88B5-DBFA4389E8CA}" name="Column1461"/>
    <tableColumn id="1479" xr3:uid="{B78C7114-15A4-482D-AFA4-59ED9E9908E2}" name="Column1462"/>
    <tableColumn id="1480" xr3:uid="{76A45EA9-BAA3-48BE-9850-E7F8F337A6C7}" name="Column1463"/>
    <tableColumn id="1481" xr3:uid="{A9866252-D720-48D6-A744-B76A0EC94204}" name="Column1464"/>
    <tableColumn id="1482" xr3:uid="{BB2455C9-6EE3-4BB8-B501-279C6F014E68}" name="Column1465"/>
    <tableColumn id="1483" xr3:uid="{353580AE-608D-46BF-836F-4692BBFF2B1C}" name="Column1466"/>
    <tableColumn id="1484" xr3:uid="{BCBE2F43-0D2E-41F3-98E3-A5678C7FD5E2}" name="Column1467"/>
    <tableColumn id="1485" xr3:uid="{7E8EBD34-2F04-4333-8228-525E032E847C}" name="Column1468"/>
    <tableColumn id="1486" xr3:uid="{875BCE38-0D80-4405-91A8-AF9BB5734AE9}" name="Column1469"/>
    <tableColumn id="1487" xr3:uid="{1FC82938-0935-4FAD-A4EC-1897EEE7C93E}" name="Column1470"/>
    <tableColumn id="1488" xr3:uid="{3CF9D48D-D063-4736-9A69-180EEA44911D}" name="Column1471"/>
    <tableColumn id="1489" xr3:uid="{6F6DED2D-E18E-4FB5-B2D9-6F9BBCDBAA90}" name="Column1472"/>
    <tableColumn id="1490" xr3:uid="{C9D94EE0-692F-460B-BE7E-4D422AC046AE}" name="Column1473"/>
    <tableColumn id="1491" xr3:uid="{ADCF05BA-03AB-49BD-A203-F82A0E9989D5}" name="Column1474"/>
    <tableColumn id="1492" xr3:uid="{CD6CFCED-FEDC-4104-8A99-D25D6B93FF4D}" name="Column1475"/>
    <tableColumn id="1493" xr3:uid="{C2738EF6-599D-492F-A5B3-5CD45977606E}" name="Column1476"/>
    <tableColumn id="1494" xr3:uid="{37BAC54E-277D-4DE5-99B0-01EF9245E1A1}" name="Column1477"/>
    <tableColumn id="1495" xr3:uid="{DB18903D-72D3-423D-9044-1E9B9B030383}" name="Column1478"/>
    <tableColumn id="1496" xr3:uid="{4891C55B-818B-4AC5-A434-F1EC85F54024}" name="Column1479"/>
    <tableColumn id="1497" xr3:uid="{1E0C89BD-5949-4386-800D-66F94F69E5E8}" name="Column1480"/>
    <tableColumn id="1498" xr3:uid="{58AC3B97-93DB-4B0C-9E58-D77F4BA3CDE3}" name="Column1481"/>
    <tableColumn id="1499" xr3:uid="{EC2AC9FD-436A-40C3-86D4-6F5D6F1E2DFE}" name="Column1482"/>
    <tableColumn id="1500" xr3:uid="{8E7A6332-6B78-4EBE-B4A8-D46C9E473C7D}" name="Column1483"/>
    <tableColumn id="1501" xr3:uid="{9198C2AB-749F-4062-94A2-1041352F2007}" name="Column1484"/>
    <tableColumn id="1502" xr3:uid="{3B1CD3B8-3A81-4D9C-8443-F335A6A17BA8}" name="Column1485"/>
    <tableColumn id="1503" xr3:uid="{D1333550-A57A-4C13-B202-A278216EC32C}" name="Column1486"/>
    <tableColumn id="1504" xr3:uid="{AD60D0EE-3C84-486F-AADB-86927A1DD83B}" name="Column1487"/>
    <tableColumn id="1505" xr3:uid="{7C411928-4FB5-491B-A68D-A7371ECFD035}" name="Column1488"/>
    <tableColumn id="1506" xr3:uid="{DE3E05B6-2CC4-4E0A-A458-AD47CB4E6EF3}" name="Column1489"/>
    <tableColumn id="1507" xr3:uid="{5C7CB1DF-8FD8-46FE-9C35-9D0BF928CB06}" name="Column1490"/>
    <tableColumn id="1508" xr3:uid="{F9EFD9FB-F400-4EBF-A54D-52EEC846534F}" name="Column1491"/>
    <tableColumn id="1509" xr3:uid="{B15DF88E-7841-4C56-ADEF-E888A790973F}" name="Column1492"/>
    <tableColumn id="1510" xr3:uid="{53D4A3F7-FB3E-41F7-8F4C-89F8E47C66C2}" name="Column1493"/>
    <tableColumn id="1511" xr3:uid="{F14BA3EF-BA66-4C3F-B1A9-99E2E66E02A8}" name="Column1494"/>
    <tableColumn id="1512" xr3:uid="{4BD7C493-8C38-4438-8A11-007F5C082059}" name="Column1495"/>
    <tableColumn id="1513" xr3:uid="{2B3E0BEF-0D58-4CCC-9203-2F2E0E098360}" name="Column1496"/>
    <tableColumn id="1514" xr3:uid="{62F8A47D-0A55-44E9-88F0-EBE6E12392E9}" name="Column1497"/>
    <tableColumn id="1515" xr3:uid="{3E0B8198-D046-44D3-B3D8-9D619F9511F1}" name="Column1498"/>
    <tableColumn id="1516" xr3:uid="{ADD053D5-29C3-4798-ADF3-B80D1DF8BE98}" name="Column1499"/>
    <tableColumn id="1517" xr3:uid="{B629B723-28C0-46CF-9D3C-1142E8EB93A3}" name="Column1500"/>
    <tableColumn id="1518" xr3:uid="{0D491382-6DE7-4144-90AB-82856E1B6DFA}" name="Column1501"/>
    <tableColumn id="1519" xr3:uid="{55006A2E-B4A8-4B77-9D4E-13D4CEEAC015}" name="Column1502"/>
    <tableColumn id="1520" xr3:uid="{60E75BC0-AD0A-4BE2-98BE-44D9B88F8AF7}" name="Column1503"/>
    <tableColumn id="1521" xr3:uid="{3F4AC497-97CE-4AD6-9BF0-2F2B5444BE19}" name="Column1504"/>
    <tableColumn id="1522" xr3:uid="{998F772A-57E3-419D-8087-377E59B2A108}" name="Column1505"/>
    <tableColumn id="1523" xr3:uid="{592F51C8-E860-47E3-AE3B-69D134D5FE72}" name="Column1506"/>
    <tableColumn id="1524" xr3:uid="{AB12ADBA-4BC4-4E93-B2AA-736CBBAAE73E}" name="Column1507"/>
    <tableColumn id="1525" xr3:uid="{A6FBFEF6-548E-4E39-B665-B399358CB49C}" name="Column1508"/>
    <tableColumn id="1526" xr3:uid="{54AAFAD1-9599-43F5-A4DE-74B7ACA75171}" name="Column1509"/>
    <tableColumn id="1527" xr3:uid="{14A38FA6-9C2D-4C1D-A102-D79F2BDA5D74}" name="Column1510"/>
    <tableColumn id="1528" xr3:uid="{81FC3BEC-A89C-44E4-8C67-A2ED03077E3F}" name="Column1511"/>
    <tableColumn id="1529" xr3:uid="{2DD91F35-2FFE-4F10-99C0-DBB0B7A723F4}" name="Column1512"/>
    <tableColumn id="1530" xr3:uid="{A36BBE45-0851-4994-B9F3-3A187D321E4B}" name="Column1513"/>
    <tableColumn id="1531" xr3:uid="{261CCC41-20F4-4F21-BDD7-06508067768C}" name="Column1514"/>
    <tableColumn id="1532" xr3:uid="{4AD72161-4D2F-4476-9A16-A98F5D455D57}" name="Column1515"/>
    <tableColumn id="1533" xr3:uid="{744856CD-D874-4B27-81E9-E5AF13C06247}" name="Column1516"/>
    <tableColumn id="1534" xr3:uid="{0A615962-FFEF-49AD-96CC-AD07FDCD8F21}" name="Column1517"/>
    <tableColumn id="1535" xr3:uid="{4B5B9E0D-FED8-4D4C-9FF7-76CD3675A4D7}" name="Column1518"/>
    <tableColumn id="1536" xr3:uid="{FA22BBE8-1C30-4BAB-B272-46158F83D237}" name="Column1519"/>
    <tableColumn id="1537" xr3:uid="{A82D6609-D41D-448E-8346-DA6A8B4A96B4}" name="Column1520"/>
    <tableColumn id="1538" xr3:uid="{60F88DE1-241E-49B7-912D-E23F22C32399}" name="Column1521"/>
    <tableColumn id="1539" xr3:uid="{45E3682E-3620-46CC-92D0-B9D5FA897017}" name="Column1522"/>
    <tableColumn id="1540" xr3:uid="{41C9032D-9F00-4082-8C53-B8A289EC50CE}" name="Column1523"/>
    <tableColumn id="1541" xr3:uid="{7D3A6C7A-995A-4F7A-ACC3-59573E56F1B3}" name="Column1524"/>
    <tableColumn id="1542" xr3:uid="{21C7AB2A-9CCC-44AA-93D2-C70DE7B41FC6}" name="Column1525"/>
    <tableColumn id="1543" xr3:uid="{3E0FE56B-E281-4023-8C7B-55813A079BDD}" name="Column1526"/>
    <tableColumn id="1544" xr3:uid="{08810848-BC74-4717-8487-4501B13F7736}" name="Column1527"/>
    <tableColumn id="1545" xr3:uid="{33A2BB60-068B-43E1-8BE1-E35A4AD187C4}" name="Column1528"/>
    <tableColumn id="1546" xr3:uid="{131EEC79-C7DE-40B7-9BAA-B4323B930516}" name="Column1529"/>
    <tableColumn id="1547" xr3:uid="{2B5C7B47-4D8A-4AF6-BF19-EB1476F4A241}" name="Column1530"/>
    <tableColumn id="1548" xr3:uid="{DE46DC49-3316-4A1E-A3C4-48DD8341D8F5}" name="Column1531"/>
    <tableColumn id="1549" xr3:uid="{53781983-A802-4EE2-8CB6-395CB1F55511}" name="Column1532"/>
    <tableColumn id="1550" xr3:uid="{F506986D-5EA2-456C-99C2-677791CA61F8}" name="Column1533"/>
    <tableColumn id="1551" xr3:uid="{57827A03-042F-4E9A-9337-D1D239974451}" name="Column1534"/>
    <tableColumn id="1552" xr3:uid="{2100437F-D59B-4ABD-B169-F6205133BCC2}" name="Column1535"/>
    <tableColumn id="1553" xr3:uid="{ACBAD0A0-11B9-4A19-A503-DFCD5B7D9318}" name="Column1536"/>
    <tableColumn id="1554" xr3:uid="{EDA5F2BB-1F0A-4437-9CC1-AB8462469E35}" name="Column1537"/>
    <tableColumn id="1555" xr3:uid="{692692E6-40D9-401A-B492-14F6F9A60922}" name="Column1538"/>
    <tableColumn id="1556" xr3:uid="{D347C744-7A7D-4445-9356-19ED0051783B}" name="Column1539"/>
    <tableColumn id="1557" xr3:uid="{59E29716-746C-4606-A935-D283074BE840}" name="Column1540"/>
    <tableColumn id="1558" xr3:uid="{2E713C9E-A368-420C-9E6A-5B5A8D407613}" name="Column1541"/>
    <tableColumn id="1559" xr3:uid="{EF427FCC-4D32-4EBC-9EA9-4ABFF50CE691}" name="Column1542"/>
    <tableColumn id="1560" xr3:uid="{3695DDFC-50C7-44D1-B63B-B54B83A6C3AA}" name="Column1543"/>
    <tableColumn id="1561" xr3:uid="{339FA0E9-F9C5-4F60-B6FC-5BFCE9E18D0D}" name="Column1544"/>
    <tableColumn id="1562" xr3:uid="{26178FC8-6AE5-4475-BE20-41D58243EE73}" name="Column1545"/>
    <tableColumn id="1563" xr3:uid="{6C27ED3A-27D1-4AEB-AA3A-9BAA43F35103}" name="Column1546"/>
    <tableColumn id="1564" xr3:uid="{E1D0EF19-B3A9-445D-9586-E206BAAB446F}" name="Column1547"/>
    <tableColumn id="1565" xr3:uid="{C9A598E6-8651-440E-92B6-70827613F3B5}" name="Column1548"/>
    <tableColumn id="1566" xr3:uid="{DCEA24C9-FC50-469C-800D-FC92718EDFB5}" name="Column1549"/>
    <tableColumn id="1567" xr3:uid="{04430CA7-F3F9-4DE1-9DB9-C7DF31934080}" name="Column1550"/>
    <tableColumn id="1568" xr3:uid="{7141E453-5DF5-43CA-AF0C-1A3852F97B64}" name="Column1551"/>
    <tableColumn id="1569" xr3:uid="{1F27272D-1CEE-4523-A40D-121851D8A40E}" name="Column1552"/>
    <tableColumn id="1570" xr3:uid="{3B73A6D7-E701-4AF5-BF2F-3E5AA8A17776}" name="Column1553"/>
    <tableColumn id="1571" xr3:uid="{345DF9E4-13FB-4395-A751-9D464167539F}" name="Column1554"/>
    <tableColumn id="1572" xr3:uid="{3FFCA3B8-7855-4D2D-9F73-EAD76C28FAF4}" name="Column1555"/>
    <tableColumn id="1573" xr3:uid="{36D028E9-7BD6-42BE-B495-F46A347771F3}" name="Column1556"/>
    <tableColumn id="1574" xr3:uid="{06693EA5-0E0C-4D36-9A12-BDB42485172D}" name="Column1557"/>
    <tableColumn id="1575" xr3:uid="{C70A5668-4DB9-46C0-9B0D-BCE6D6DE1C4E}" name="Column1558"/>
    <tableColumn id="1576" xr3:uid="{1DD50090-14A9-4979-A0BE-5221821D078F}" name="Column1559"/>
    <tableColumn id="1577" xr3:uid="{9AE59624-3AA5-4489-BB7B-BD3F8505F505}" name="Column1560"/>
    <tableColumn id="1578" xr3:uid="{A2A85878-AA55-4282-A9DE-52CB895BCFF4}" name="Column1561"/>
    <tableColumn id="1579" xr3:uid="{8E6E7974-E725-4100-88B7-D66E3B99FEB4}" name="Column1562"/>
    <tableColumn id="1580" xr3:uid="{989776E7-B525-432F-AF78-0EBAA5ED2EA5}" name="Column1563"/>
    <tableColumn id="1581" xr3:uid="{9695D7A1-28AE-4B81-B727-A81B196BFC11}" name="Column1564"/>
    <tableColumn id="1582" xr3:uid="{FF20D4D2-04E1-41C5-9CC7-F5746F4832CE}" name="Column1565"/>
    <tableColumn id="1583" xr3:uid="{D8122148-E9DB-4027-B8EC-4C3F42BA256E}" name="Column1566"/>
    <tableColumn id="1584" xr3:uid="{659CFAC0-8026-4D2F-B646-C12A20E09DF2}" name="Column1567"/>
    <tableColumn id="1585" xr3:uid="{28ED5550-F7F3-4C14-965E-B8CDA3032718}" name="Column1568"/>
    <tableColumn id="1586" xr3:uid="{286A5A46-C9DB-4919-AD3D-4B9DEB579AAE}" name="Column1569"/>
    <tableColumn id="1587" xr3:uid="{910AD6BD-BF05-4C06-A769-5F3C717DAD40}" name="Column1570"/>
    <tableColumn id="1588" xr3:uid="{7B424519-7866-48FA-9CFA-0EF20BD76841}" name="Column1571"/>
    <tableColumn id="1589" xr3:uid="{47810BAB-7ECB-4839-BC98-B7E1F75A2637}" name="Column1572"/>
    <tableColumn id="1590" xr3:uid="{847F45B9-B356-4B9F-9385-E62DF127DA86}" name="Column1573"/>
    <tableColumn id="1591" xr3:uid="{A14E8502-2C6F-4AEB-85C7-1A424D47C1F4}" name="Column1574"/>
    <tableColumn id="1592" xr3:uid="{B886121E-B2B8-48EA-975E-FABC7C6A4A4F}" name="Column1575"/>
    <tableColumn id="1593" xr3:uid="{6E46C91E-7EA4-49C9-87CA-FD32477CD571}" name="Column1576"/>
    <tableColumn id="1594" xr3:uid="{84652827-1127-44D8-88FB-7B1B4591CC9D}" name="Column1577"/>
    <tableColumn id="1595" xr3:uid="{6340401D-026A-4239-B4AF-9F46CAA9EBA8}" name="Column1578"/>
    <tableColumn id="1596" xr3:uid="{6B7D1F5E-197E-4F5F-BE54-7C03B883024A}" name="Column1579"/>
    <tableColumn id="1597" xr3:uid="{5A8E0921-8748-490C-A60C-D2299F93F4A1}" name="Column1580"/>
    <tableColumn id="1598" xr3:uid="{F076E6B0-FB64-4B78-873F-EE7FBBFA41AF}" name="Column1581"/>
    <tableColumn id="1599" xr3:uid="{AA0F1D5C-11E1-4AED-8338-3FC653CDE284}" name="Column1582"/>
    <tableColumn id="1600" xr3:uid="{7C95243F-5E77-4E4F-86EE-74A4C9EA0979}" name="Column1583"/>
    <tableColumn id="1601" xr3:uid="{2C6A3FC7-F921-4458-ACDD-5AFED874A562}" name="Column1584"/>
    <tableColumn id="1602" xr3:uid="{746EEAAF-CFCD-4754-9866-9D0A08F1325C}" name="Column1585"/>
    <tableColumn id="1603" xr3:uid="{2D6CEB79-B90F-4157-8416-DF6A3EFA5791}" name="Column1586"/>
    <tableColumn id="1604" xr3:uid="{E1BE3079-4AD2-472A-B4D8-23F8CECA438D}" name="Column1587"/>
    <tableColumn id="1605" xr3:uid="{704B42E6-783D-4199-B632-AC3EE9FE0F7F}" name="Column1588"/>
    <tableColumn id="1606" xr3:uid="{9E18C5D5-FB5D-4A81-9A52-24B53B34BF37}" name="Column1589"/>
    <tableColumn id="1607" xr3:uid="{92F11037-EC03-4532-AC54-9FAC45571D9F}" name="Column1590"/>
    <tableColumn id="1608" xr3:uid="{B0B819CD-BD80-4778-8F01-1845EC03C497}" name="Column1591"/>
    <tableColumn id="1609" xr3:uid="{9350BBE5-8EA6-4181-98F3-2DC87DDB9248}" name="Column1592"/>
    <tableColumn id="1610" xr3:uid="{B2027460-1A2D-4CAD-8F3A-53644053ABAF}" name="Column1593"/>
    <tableColumn id="1611" xr3:uid="{12A999BB-5DA4-42CD-B70E-8F22D18DC374}" name="Column1594"/>
    <tableColumn id="1612" xr3:uid="{ABA678D0-3B95-4C02-BD12-AEC58E273C52}" name="Column1595"/>
    <tableColumn id="1613" xr3:uid="{D0C32428-FC17-400E-88E5-84AD69B98A8B}" name="Column1596"/>
    <tableColumn id="1614" xr3:uid="{AE5BF8C5-362E-4DA1-977D-E6E3FD313207}" name="Column1597"/>
    <tableColumn id="1615" xr3:uid="{294A52A0-8787-4928-9FC1-B4879438C10B}" name="Column1598"/>
    <tableColumn id="1616" xr3:uid="{AF988218-9C00-4968-B906-72C9CF11C613}" name="Column1599"/>
    <tableColumn id="1617" xr3:uid="{D3B9BB0A-23F9-4C86-B2C4-AC5B6C1C7916}" name="Column1600"/>
    <tableColumn id="1618" xr3:uid="{0874F706-ABEF-41EE-89D4-1570708399F9}" name="Column1601"/>
    <tableColumn id="1619" xr3:uid="{6ADF2A46-D8F0-4996-8A09-A6979D8779B4}" name="Column1602"/>
    <tableColumn id="1620" xr3:uid="{1E94CFCB-C801-476B-8C56-2003C57E0C23}" name="Column1603"/>
    <tableColumn id="1621" xr3:uid="{D235001C-B950-4128-89B5-A1AF0090B2FF}" name="Column1604"/>
    <tableColumn id="1622" xr3:uid="{C74B1905-CD71-4452-A77D-9E74BE90C391}" name="Column1605"/>
    <tableColumn id="1623" xr3:uid="{4FF93513-4938-4435-BCD7-70E1F40614EA}" name="Column1606"/>
    <tableColumn id="1624" xr3:uid="{C4491CCB-0052-4B98-8614-0D758F89362C}" name="Column1607"/>
    <tableColumn id="1625" xr3:uid="{336DFDF4-DB31-40D1-B181-FE2608ECAF2F}" name="Column1608"/>
    <tableColumn id="1626" xr3:uid="{A3D01B52-1B35-4CAC-877D-46DF60AC9F01}" name="Column1609"/>
    <tableColumn id="1627" xr3:uid="{44A472FA-0139-4AF8-A376-EB74792F743E}" name="Column1610"/>
    <tableColumn id="1628" xr3:uid="{9C4153F8-6542-4114-BD3A-FB25711F454B}" name="Column1611"/>
    <tableColumn id="1629" xr3:uid="{2B3F9B2A-B91A-43F5-811D-EB0B9FE53EBF}" name="Column1612"/>
    <tableColumn id="1630" xr3:uid="{14074255-E349-4BEB-8AFB-88198DD9BB0D}" name="Column1613"/>
    <tableColumn id="1631" xr3:uid="{6AC9A555-F999-4E0F-BBA4-2D1A46462AC1}" name="Column1614"/>
    <tableColumn id="1632" xr3:uid="{1F923DDA-F46A-4FC1-9523-8B9AB90B0B08}" name="Column1615"/>
    <tableColumn id="1633" xr3:uid="{6219849E-6BBE-463E-AF3F-D15BABB0F99B}" name="Column1616"/>
    <tableColumn id="1634" xr3:uid="{29A38273-CD92-437C-A9AC-46B03DA236AC}" name="Column1617"/>
    <tableColumn id="1635" xr3:uid="{CE29E04F-9748-4FFD-91A8-1888B9F4C4E0}" name="Column1618"/>
    <tableColumn id="1636" xr3:uid="{084BF70D-8A9A-41F0-820D-F40DCBF5966A}" name="Column1619"/>
    <tableColumn id="1637" xr3:uid="{F4D8684F-F550-4E45-9294-4692977B78E3}" name="Column1620"/>
    <tableColumn id="1638" xr3:uid="{D8F24960-8CA1-4E63-9F2A-E1C20F2A16C8}" name="Column1621"/>
    <tableColumn id="1639" xr3:uid="{984DF0FA-1715-436A-B270-F528E471747A}" name="Column1622"/>
    <tableColumn id="1640" xr3:uid="{4A62BB92-2F10-492E-9AB1-E3162FE880E6}" name="Column1623"/>
    <tableColumn id="1641" xr3:uid="{0946871F-47D5-40F3-B228-B679045A67B1}" name="Column1624"/>
    <tableColumn id="1642" xr3:uid="{20EC68E0-E3AE-4CE1-9418-87ACAF7CFF78}" name="Column1625"/>
    <tableColumn id="1643" xr3:uid="{642229C0-1262-40C4-B98A-80846734A032}" name="Column1626"/>
    <tableColumn id="1644" xr3:uid="{B28498B7-DB6F-4C25-8C93-E0A1BCDB6D40}" name="Column1627"/>
    <tableColumn id="1645" xr3:uid="{9E69F437-CA8D-4F09-AF1B-3059B6D5E850}" name="Column1628"/>
    <tableColumn id="1646" xr3:uid="{2A4D25DE-9EDB-4352-A997-46AAA7FD5375}" name="Column1629"/>
    <tableColumn id="1647" xr3:uid="{F90FED7F-B63E-4D56-BF97-D82135C0117D}" name="Column1630"/>
    <tableColumn id="1648" xr3:uid="{6EBBC0FD-379F-4CD5-A197-E308B1EB9878}" name="Column1631"/>
    <tableColumn id="1649" xr3:uid="{F17915DC-9BF4-4778-8356-DD190B227C74}" name="Column1632"/>
    <tableColumn id="1650" xr3:uid="{5E5A3335-8E71-4D09-8F4D-36711947B5BC}" name="Column1633"/>
    <tableColumn id="1651" xr3:uid="{A559244B-5749-4697-AB35-48AEA2A59B25}" name="Column1634"/>
    <tableColumn id="1652" xr3:uid="{B37F1D9E-17E9-4D83-BDF9-0AD40BF23A8F}" name="Column1635"/>
    <tableColumn id="1653" xr3:uid="{BBD5E688-DCA7-4DC0-AAD1-D1E2BC97D15F}" name="Column1636"/>
    <tableColumn id="1654" xr3:uid="{60E58F03-4BC9-422E-BB47-2D36B407BF57}" name="Column1637"/>
    <tableColumn id="1655" xr3:uid="{CC6EC294-DF91-4C69-94CD-88E5EA3C0614}" name="Column1638"/>
    <tableColumn id="1656" xr3:uid="{879E490D-95F8-46CE-A805-F4D39328B57B}" name="Column1639"/>
    <tableColumn id="1657" xr3:uid="{AED21F20-6EB7-4770-A62B-ACF7691BF0AE}" name="Column1640"/>
    <tableColumn id="1658" xr3:uid="{AAAF5A96-7772-48B9-878A-430F03A5F04F}" name="Column1641"/>
    <tableColumn id="1659" xr3:uid="{4ED2CF5F-CABF-4F76-B7AA-443D1CA697D1}" name="Column1642"/>
    <tableColumn id="1660" xr3:uid="{BF4DD3C2-9943-4BBB-90A7-6164ABC45B14}" name="Column1643"/>
    <tableColumn id="1661" xr3:uid="{57F57ECD-63CA-48E2-9EF9-B580843ACCE8}" name="Column1644"/>
    <tableColumn id="1662" xr3:uid="{0B04CC16-8FF1-4A65-855C-FDBAB7ADAAE2}" name="Column1645"/>
    <tableColumn id="1663" xr3:uid="{E7D29001-72D5-4F2A-BCD0-AEC84EA3AEBA}" name="Column1646"/>
    <tableColumn id="1664" xr3:uid="{928DDB10-F097-4C01-B745-C7FCD1DA01D8}" name="Column1647"/>
    <tableColumn id="1665" xr3:uid="{7A0D19F5-BE29-41B4-8C0C-E4CD7C9CB69D}" name="Column1648"/>
    <tableColumn id="1666" xr3:uid="{C52CB863-4FD4-49C2-B533-D8E6EEB7E128}" name="Column1649"/>
    <tableColumn id="1667" xr3:uid="{928245FF-CA09-4909-895C-67B00AC5F1B0}" name="Column1650"/>
    <tableColumn id="1668" xr3:uid="{761BA095-32C3-476B-8E39-EFDF2D796086}" name="Column1651"/>
    <tableColumn id="1669" xr3:uid="{15832C2C-823D-4FD8-B072-146B608F33E9}" name="Column1652"/>
    <tableColumn id="1670" xr3:uid="{5AAA0DAE-D7CC-4B4B-B1F1-A051B7E35D84}" name="Column1653"/>
    <tableColumn id="1671" xr3:uid="{A6D0E46B-0CC9-4F13-9F99-E21CFCE51C41}" name="Column1654"/>
    <tableColumn id="1672" xr3:uid="{BD12A5A0-99BD-4AE3-848B-D5D6A1268200}" name="Column1655"/>
    <tableColumn id="1673" xr3:uid="{FAB9F911-7B24-4660-A096-821EE0FD691B}" name="Column1656"/>
    <tableColumn id="1674" xr3:uid="{3ABAD933-1976-47C3-AFE6-3A41BCB4E618}" name="Column1657"/>
    <tableColumn id="1675" xr3:uid="{B31A18A2-0A07-4ABC-8558-031D638C9172}" name="Column1658"/>
    <tableColumn id="1676" xr3:uid="{61EC27D3-EEB4-45FF-AEDB-DD4BE1493E0C}" name="Column1659"/>
    <tableColumn id="1677" xr3:uid="{2EA187AB-B6FD-4305-8C7A-491D2B6F86A5}" name="Column1660"/>
    <tableColumn id="1678" xr3:uid="{D1369B92-669C-4EB9-94D7-244CAC91D083}" name="Column1661"/>
    <tableColumn id="1679" xr3:uid="{97A18D3F-B480-46F7-8D95-60C6374274F3}" name="Column1662"/>
    <tableColumn id="1680" xr3:uid="{61EC0CD4-3E1D-446D-B088-8460F9DC48BA}" name="Column1663"/>
    <tableColumn id="1681" xr3:uid="{43A6A34C-1747-4414-A320-19C0143C41DF}" name="Column1664"/>
    <tableColumn id="1682" xr3:uid="{E3EE798C-A909-4E44-A464-FD8225F69E06}" name="Column1665"/>
    <tableColumn id="1683" xr3:uid="{D73A6C38-63D5-4CF0-B739-88F308CD6CE5}" name="Column1666"/>
    <tableColumn id="1684" xr3:uid="{331C9AA0-4354-4614-A5BF-61350DE955ED}" name="Column1667"/>
    <tableColumn id="1685" xr3:uid="{8F629AFF-60E5-40AE-B713-BA81379E0394}" name="Column1668"/>
    <tableColumn id="1686" xr3:uid="{CD9767C1-ADFC-4378-894E-F376E4F1D12E}" name="Column1669"/>
    <tableColumn id="1687" xr3:uid="{BB1D44C4-D3DA-4F89-A7D6-753F7A7EB5F3}" name="Column1670"/>
    <tableColumn id="1688" xr3:uid="{97B4E559-2E95-4B1F-B0F3-FCF9172D3DE8}" name="Column1671"/>
    <tableColumn id="1689" xr3:uid="{F6B44C0F-91C1-4AB1-B033-8AD1EEAD75DD}" name="Column1672"/>
    <tableColumn id="1690" xr3:uid="{0CF0EA2F-0380-43B0-8C43-6823D6897F72}" name="Column1673"/>
    <tableColumn id="1691" xr3:uid="{07C06538-B977-4120-A6FD-87DBD1051381}" name="Column1674"/>
    <tableColumn id="1692" xr3:uid="{6070D2F2-B669-4F5B-90C3-13CFD2C77BF4}" name="Column1675"/>
    <tableColumn id="1693" xr3:uid="{DA7B82B3-9C38-494B-829D-F77D95FEA326}" name="Column1676"/>
    <tableColumn id="1694" xr3:uid="{A44C9F96-DEEF-425E-8B25-49E173AB0D69}" name="Column1677"/>
    <tableColumn id="1695" xr3:uid="{958DC1C9-5DF9-4422-BEF1-88AF6ED93E28}" name="Column1678"/>
    <tableColumn id="1696" xr3:uid="{A376ED28-1735-4AEE-9DD3-D2BC63A51D72}" name="Column1679"/>
    <tableColumn id="1697" xr3:uid="{79B65280-F390-4F57-80D1-F257C344FC4E}" name="Column1680"/>
    <tableColumn id="1698" xr3:uid="{0A82BCC2-3993-47A4-8BB2-E9BCB0D7B529}" name="Column1681"/>
    <tableColumn id="1699" xr3:uid="{029B88D8-F7F5-4D2B-A8F8-276E795FE72B}" name="Column1682"/>
    <tableColumn id="1700" xr3:uid="{36241E59-20A5-40FE-AC93-8FF590450662}" name="Column1683"/>
    <tableColumn id="1701" xr3:uid="{259BAC7B-23A5-4857-AD84-D84903690728}" name="Column1684"/>
    <tableColumn id="1702" xr3:uid="{CD05DFB2-AD13-4801-9B25-61FA9E6E5F49}" name="Column1685"/>
    <tableColumn id="1703" xr3:uid="{DFED74C4-AB9B-4D44-B648-89BFFD4F7036}" name="Column1686"/>
    <tableColumn id="1704" xr3:uid="{6D2E8C07-2034-487F-8501-F34692D99988}" name="Column1687"/>
    <tableColumn id="1705" xr3:uid="{0FA7D84A-145A-492B-8335-B4C48494CBA7}" name="Column1688"/>
    <tableColumn id="1706" xr3:uid="{B1DD90D0-0132-4FBC-9EAF-7A3024179D64}" name="Column1689"/>
    <tableColumn id="1707" xr3:uid="{4C145566-9E70-40F0-83BC-1A6327713511}" name="Column1690"/>
    <tableColumn id="1708" xr3:uid="{CE096E48-E693-4968-B5A8-692B9F5D6AEA}" name="Column1691"/>
    <tableColumn id="1709" xr3:uid="{5ED25F60-BCA0-4EFC-A587-09985C2F3925}" name="Column1692"/>
    <tableColumn id="1710" xr3:uid="{AD0AEFC3-C276-4F7B-A0C2-0365BC272883}" name="Column1693"/>
    <tableColumn id="1711" xr3:uid="{127DFD60-A059-4FCB-B76D-57DBDA5DE165}" name="Column1694"/>
    <tableColumn id="1712" xr3:uid="{A565D502-63C2-47DC-B27B-782764539C17}" name="Column1695"/>
    <tableColumn id="1713" xr3:uid="{46C5791D-8689-46E2-9C5A-AC2F47DF6B15}" name="Column1696"/>
    <tableColumn id="1714" xr3:uid="{765D9B5B-5A2C-439A-AF80-F82045330BB6}" name="Column1697"/>
    <tableColumn id="1715" xr3:uid="{71DF3B37-B9E4-455D-863D-B1DCC0621C98}" name="Column1698"/>
    <tableColumn id="1716" xr3:uid="{81CE37BD-44A2-4675-B598-0FD4C3E9A652}" name="Column1699"/>
    <tableColumn id="1717" xr3:uid="{2675DDF4-277C-4525-A8C7-AB057C75D636}" name="Column1700"/>
    <tableColumn id="1718" xr3:uid="{928E4F63-F173-4D39-8937-0B74F397910A}" name="Column1701"/>
    <tableColumn id="1719" xr3:uid="{3B1596A3-24C5-4283-BC49-6B7A5C0C4113}" name="Column1702"/>
    <tableColumn id="1720" xr3:uid="{F5610FBC-1E7E-4912-B86A-4CDF669822FB}" name="Column1703"/>
    <tableColumn id="1721" xr3:uid="{E96CEC10-E780-4174-BCC5-65A00281A55B}" name="Column1704"/>
    <tableColumn id="1722" xr3:uid="{2135EFE9-A1E2-42E4-8DFA-E71B3A2DDF19}" name="Column1705"/>
    <tableColumn id="1723" xr3:uid="{F30F0E40-D0B6-4EB6-885B-2ADB38E773B4}" name="Column1706"/>
    <tableColumn id="1724" xr3:uid="{8C33C6F1-AA87-4DAD-B76B-07EDB2A01EC9}" name="Column1707"/>
    <tableColumn id="1725" xr3:uid="{A6E60AA2-D3CA-4088-8AE5-220E6C4B0A34}" name="Column1708"/>
    <tableColumn id="1726" xr3:uid="{3E05B5EB-E982-49D3-A00E-DF4FF9D232A7}" name="Column1709"/>
    <tableColumn id="1727" xr3:uid="{93683CBC-15D8-472E-8928-1BED63CEDF00}" name="Column1710"/>
    <tableColumn id="1728" xr3:uid="{4C16A215-674D-466D-9408-81F6041A5FAC}" name="Column1711"/>
    <tableColumn id="1729" xr3:uid="{4126BC56-7C54-4DB7-86CF-C27A2C6931F7}" name="Column1712"/>
    <tableColumn id="1730" xr3:uid="{7A45E938-1534-4A20-B9E2-2A448025B340}" name="Column1713"/>
    <tableColumn id="1731" xr3:uid="{BA8D2984-1FF6-4663-92E3-7A8FC40BE0AE}" name="Column1714"/>
    <tableColumn id="1732" xr3:uid="{AAEDE661-E264-45BD-83D7-A92D3FFAB2AF}" name="Column1715"/>
    <tableColumn id="1733" xr3:uid="{3901E3A5-9C0C-4274-81B0-16C21D36077D}" name="Column1716"/>
    <tableColumn id="1734" xr3:uid="{3353A04B-DD3E-4654-B469-209BD37B38FD}" name="Column1717"/>
    <tableColumn id="1735" xr3:uid="{6BE17EAB-5C50-4569-BAE1-334261BCEB14}" name="Column1718"/>
    <tableColumn id="1736" xr3:uid="{47D58F99-FE34-46E5-9021-0114121A1895}" name="Column1719"/>
    <tableColumn id="1737" xr3:uid="{93AD9307-3CFF-4550-8355-FC7DFE138C91}" name="Column1720"/>
    <tableColumn id="1738" xr3:uid="{D2CC61FA-3404-46E6-ABE8-01EBA82EB294}" name="Column1721"/>
    <tableColumn id="1739" xr3:uid="{32B77230-9990-4327-9D5B-A8247CE02FFE}" name="Column1722"/>
    <tableColumn id="1740" xr3:uid="{00D971C2-A121-42F1-AD2C-2EFF9E372F9B}" name="Column1723"/>
    <tableColumn id="1741" xr3:uid="{6EDF9A4B-5992-4DC7-918C-15E1532E777D}" name="Column1724"/>
    <tableColumn id="1742" xr3:uid="{629B4021-19C0-4403-B9AE-80BA218F978D}" name="Column1725"/>
    <tableColumn id="1743" xr3:uid="{171035C0-47EA-4243-A2EB-12D61F7F878B}" name="Column1726"/>
    <tableColumn id="1744" xr3:uid="{5E94F363-886F-4C1D-87A9-520B507DC1E0}" name="Column1727"/>
    <tableColumn id="1745" xr3:uid="{87253677-A922-4CB3-9924-A978FAC4E7D6}" name="Column1728"/>
    <tableColumn id="1746" xr3:uid="{7517B152-4755-4933-9551-5727A2CDBD73}" name="Column1729"/>
    <tableColumn id="1747" xr3:uid="{4CCC334B-E01A-47D6-97F8-99BE89A0EABF}" name="Column1730"/>
    <tableColumn id="1748" xr3:uid="{E982658B-AB85-4662-9C95-54DD0563425B}" name="Column1731"/>
    <tableColumn id="1749" xr3:uid="{849D6F7B-6B8F-4014-8BF4-60D4F9844591}" name="Column1732"/>
    <tableColumn id="1750" xr3:uid="{2994EC5E-5568-469F-BED2-136F16DEE2BC}" name="Column1733"/>
    <tableColumn id="1751" xr3:uid="{F7B7D86B-15E3-4A02-8476-2605C27C1062}" name="Column1734"/>
    <tableColumn id="1752" xr3:uid="{691633DB-7584-4F05-B771-59200012C825}" name="Column1735"/>
    <tableColumn id="1753" xr3:uid="{9A74506E-83E7-40B7-9971-6F4D41F54209}" name="Column1736"/>
    <tableColumn id="1754" xr3:uid="{1CBACCCB-D1C1-457D-A00A-3414C36D4928}" name="Column1737"/>
    <tableColumn id="1755" xr3:uid="{A6462E08-2009-4B57-B51C-A727DA9ABD51}" name="Column1738"/>
    <tableColumn id="1756" xr3:uid="{2D53D8A1-6172-4075-99E6-7E11FE5217FE}" name="Column1739"/>
    <tableColumn id="1757" xr3:uid="{0AEF6A9A-6CEB-47C5-A4E3-F7039911BEDB}" name="Column1740"/>
    <tableColumn id="1758" xr3:uid="{2AD5FBF8-1C38-400F-A8A6-BB42BE09DB83}" name="Column1741"/>
    <tableColumn id="1759" xr3:uid="{54BE9CE3-0721-4DD4-8898-F3D9FD52E5D9}" name="Column1742"/>
    <tableColumn id="1760" xr3:uid="{448D8BF5-F775-4EB1-9434-73467F839EBA}" name="Column1743"/>
    <tableColumn id="1761" xr3:uid="{F1158848-73DE-4756-8A0C-DEF17BEE1B45}" name="Column1744"/>
    <tableColumn id="1762" xr3:uid="{0E17A611-444C-4117-86DD-AD9A29A2B677}" name="Column1745"/>
    <tableColumn id="1763" xr3:uid="{D859CAF7-F324-4FF6-A0E8-67F91B811FFF}" name="Column1746"/>
    <tableColumn id="1764" xr3:uid="{16DB436D-72C2-4D9A-A734-58BFACD45E4D}" name="Column1747"/>
    <tableColumn id="1765" xr3:uid="{29550DCB-B324-44F9-B00D-52B16857DF4C}" name="Column1748"/>
    <tableColumn id="1766" xr3:uid="{01276A66-7FCB-48E1-91A8-866C2D44C3A4}" name="Column1749"/>
    <tableColumn id="1767" xr3:uid="{4A98C345-5BD1-4B87-9D0B-844BB6B6667B}" name="Column1750"/>
    <tableColumn id="1768" xr3:uid="{C0C87B1F-0802-4184-8621-A42AF5F8A9DB}" name="Column1751"/>
    <tableColumn id="1769" xr3:uid="{765CB335-226F-4494-B8F9-E786B367C6A0}" name="Column1752"/>
    <tableColumn id="1770" xr3:uid="{D84EA1B1-1043-4FEC-A5B9-B5C7B4675C62}" name="Column1753"/>
    <tableColumn id="1771" xr3:uid="{986E5F88-4099-4B5A-A833-CE4FB9D8A878}" name="Column1754"/>
    <tableColumn id="1772" xr3:uid="{E4CEA2B6-F862-4457-AD1F-D46494E519FA}" name="Column1755"/>
    <tableColumn id="1773" xr3:uid="{03C6D8EC-ADC3-464F-9461-F296E32D1391}" name="Column1756"/>
    <tableColumn id="1774" xr3:uid="{85783CFD-55DE-4675-B86A-5F0F89BF6949}" name="Column1757"/>
    <tableColumn id="1775" xr3:uid="{B8192872-1837-47D7-8131-DEC50EE1E9AB}" name="Column1758"/>
    <tableColumn id="1776" xr3:uid="{6AB37E46-D3C3-4A01-862F-6FF2B029843B}" name="Column1759"/>
    <tableColumn id="1777" xr3:uid="{57A1778E-14A6-472F-B6B7-BC65DEA6A31B}" name="Column1760"/>
    <tableColumn id="1778" xr3:uid="{07A7BCA7-CF48-4F37-AAAC-B7E653631441}" name="Column1761"/>
    <tableColumn id="1779" xr3:uid="{767CF417-9C1C-4654-BD88-4606F49F1B0B}" name="Column1762"/>
    <tableColumn id="1780" xr3:uid="{C1498135-B279-4266-832F-899C468E23F7}" name="Column1763"/>
    <tableColumn id="1781" xr3:uid="{284FE64A-D017-42B4-8C5E-217C32E91E56}" name="Column1764"/>
    <tableColumn id="1782" xr3:uid="{AD867D41-21AE-4925-843B-1179D46B23FE}" name="Column1765"/>
    <tableColumn id="1783" xr3:uid="{D9B66327-BE8E-4CA5-A017-FBF07EA9983A}" name="Column1766"/>
    <tableColumn id="1784" xr3:uid="{4845D0C0-7C6D-47DF-B319-8CB93C39089D}" name="Column1767"/>
    <tableColumn id="1785" xr3:uid="{F9CD9F67-8C60-47A8-80EE-DF097A6798BC}" name="Column1768"/>
    <tableColumn id="1786" xr3:uid="{A6931654-5D78-4B97-9FE8-F1F7A43ACE1B}" name="Column1769"/>
    <tableColumn id="1787" xr3:uid="{87ED28C9-C7FF-4D8D-879F-909A90148F17}" name="Column1770"/>
    <tableColumn id="1788" xr3:uid="{24B3822C-6275-43B3-83EE-F4E9C50DDE38}" name="Column1771"/>
    <tableColumn id="1789" xr3:uid="{EBB8BD92-C475-45D0-99B9-2001C466E502}" name="Column1772"/>
    <tableColumn id="1790" xr3:uid="{F0AB242E-6FED-4EB6-8D45-3BC78ABF3357}" name="Column1773"/>
    <tableColumn id="1791" xr3:uid="{2E50FE95-C3F9-47D7-B51E-8B1087F6B8DE}" name="Column1774"/>
    <tableColumn id="1792" xr3:uid="{EBB91B2B-6E54-4BFD-8AB9-8CB42A72F09C}" name="Column1775"/>
    <tableColumn id="1793" xr3:uid="{656C6102-0C00-48BB-A468-C8A27343ED38}" name="Column1776"/>
    <tableColumn id="1794" xr3:uid="{ED0C0A3A-C692-42AB-8531-3281F99A5C1A}" name="Column1777"/>
    <tableColumn id="1795" xr3:uid="{808DC55B-84A1-43E3-BC55-A23661D23598}" name="Column1778"/>
    <tableColumn id="1796" xr3:uid="{8899DE8A-368A-4952-B1A0-89B40B860ED9}" name="Column1779"/>
    <tableColumn id="1797" xr3:uid="{6E4A823F-6780-4B0B-BDCA-F0806CBB7B7F}" name="Column1780"/>
    <tableColumn id="1798" xr3:uid="{94314247-9517-438F-BBDE-8A9D66B7A2B1}" name="Column1781"/>
    <tableColumn id="1799" xr3:uid="{71781F42-4BD9-4692-83FF-88FE06132298}" name="Column1782"/>
    <tableColumn id="1800" xr3:uid="{8B284865-789B-42D7-A731-EFC344233660}" name="Column1783"/>
    <tableColumn id="1801" xr3:uid="{AA6D1A66-81BF-4FB9-B59D-81A2E19E0864}" name="Column1784"/>
    <tableColumn id="1802" xr3:uid="{65EF86FB-F1C0-426A-8712-C1ACB506909B}" name="Column1785"/>
    <tableColumn id="1803" xr3:uid="{932488C7-9BCA-4081-8A92-5497B04E02A0}" name="Column1786"/>
    <tableColumn id="1804" xr3:uid="{29493F70-B27C-4148-B10A-5A7C84694341}" name="Column1787"/>
    <tableColumn id="1805" xr3:uid="{06098E00-04D0-47F4-B250-58B58E6D624E}" name="Column1788"/>
    <tableColumn id="1806" xr3:uid="{447EB872-B0A8-49AD-A62A-79DA8F983A90}" name="Column1789"/>
    <tableColumn id="1807" xr3:uid="{06205B9F-10A3-4642-BC59-F9F3EA0DD215}" name="Column1790"/>
    <tableColumn id="1808" xr3:uid="{29FD901D-A31C-45FE-A9D8-8F97547341E1}" name="Column1791"/>
    <tableColumn id="1809" xr3:uid="{E81435A7-685A-4C3F-BB9B-E2942D214C23}" name="Column1792"/>
    <tableColumn id="1810" xr3:uid="{61A6FBD1-28B2-4EE4-B528-CD91C843FE51}" name="Column1793"/>
    <tableColumn id="1811" xr3:uid="{C26AAA4D-BA7B-4AC5-97B7-E817D565F2C2}" name="Column1794"/>
    <tableColumn id="1812" xr3:uid="{8FD15882-75D0-4729-9594-52B40249FE6C}" name="Column1795"/>
    <tableColumn id="1813" xr3:uid="{B3D8ABDE-F234-478A-9001-4B362A0337EC}" name="Column1796"/>
    <tableColumn id="1814" xr3:uid="{8D485E04-2D7B-443A-92CD-B38F2B4AFC62}" name="Column1797"/>
    <tableColumn id="1815" xr3:uid="{2DBD3A21-E5FD-4432-9B9C-A44B61358E7C}" name="Column1798"/>
    <tableColumn id="1816" xr3:uid="{0C2BB69B-E7EA-4568-9D6D-1E905F92637D}" name="Column1799"/>
    <tableColumn id="1817" xr3:uid="{ED133F85-3BA2-4461-A3CD-1258FF076426}" name="Column1800"/>
    <tableColumn id="1818" xr3:uid="{9E33DA08-78D0-45CA-AD7F-A968C0292685}" name="Column1801"/>
    <tableColumn id="1819" xr3:uid="{43FD0FB1-A9B1-4CD2-9C34-538560754522}" name="Column1802"/>
    <tableColumn id="1820" xr3:uid="{84CD0451-8F29-490C-BDA2-565C9A6EBFE8}" name="Column1803"/>
    <tableColumn id="1821" xr3:uid="{2A4A959B-9FC5-4C51-BDE6-084C63918655}" name="Column1804"/>
    <tableColumn id="1822" xr3:uid="{BA111709-5343-46C3-B6E2-635EA8971741}" name="Column1805"/>
    <tableColumn id="1823" xr3:uid="{A8E5255F-82B1-4635-92AC-71C37DDC20EB}" name="Column1806"/>
    <tableColumn id="1824" xr3:uid="{91FF1AB6-D150-4798-A495-7E7C68D717AD}" name="Column1807"/>
    <tableColumn id="1825" xr3:uid="{A4027CD5-D7D8-43AE-8983-49CCE9321762}" name="Column1808"/>
    <tableColumn id="1826" xr3:uid="{03C66510-74DF-4226-938A-01928D10D8FC}" name="Column1809"/>
    <tableColumn id="1827" xr3:uid="{8A8F1F66-1A27-4C40-86AD-65ADE7F18A9C}" name="Column1810"/>
    <tableColumn id="1828" xr3:uid="{39A9D923-F3BB-49D4-A77C-9DC4772BB761}" name="Column1811"/>
    <tableColumn id="1829" xr3:uid="{284A5D06-5043-4C37-A6D4-702BEA718CF3}" name="Column1812"/>
    <tableColumn id="1830" xr3:uid="{88F7616A-3CDF-4F9A-A7A8-576593C3279D}" name="Column1813"/>
    <tableColumn id="1831" xr3:uid="{1BEA74BD-5051-44FB-B9C4-A3E93A3533F4}" name="Column1814"/>
    <tableColumn id="1832" xr3:uid="{A7E22C6C-C99C-48D9-A7D3-7D5F2F632DB4}" name="Column1815"/>
    <tableColumn id="1833" xr3:uid="{8A6FBB51-569B-4208-B35D-D12F58892466}" name="Column1816"/>
    <tableColumn id="1834" xr3:uid="{AF8FF54A-58B4-4FC8-9055-4201FB450805}" name="Column1817"/>
    <tableColumn id="1835" xr3:uid="{E1FE10AD-9C11-4543-9C18-B1F316F4DE2D}" name="Column1818"/>
    <tableColumn id="1836" xr3:uid="{5D62B911-6CE3-4488-BA40-512C3F10EE1D}" name="Column1819"/>
    <tableColumn id="1837" xr3:uid="{99300786-3222-4765-9307-286BEA0F032C}" name="Column1820"/>
    <tableColumn id="1838" xr3:uid="{7F32FDB3-0474-4D59-A57B-6450BBEDDDB5}" name="Column1821"/>
    <tableColumn id="1839" xr3:uid="{0EC25A52-9EA9-4FFF-8300-2FCFF5F8CB66}" name="Column1822"/>
    <tableColumn id="1840" xr3:uid="{811E3466-B935-4913-8FC6-A588F8C25A3E}" name="Column1823"/>
    <tableColumn id="1841" xr3:uid="{1E29FFDF-CBA3-4579-B2FF-46614B773CDE}" name="Column1824"/>
    <tableColumn id="1842" xr3:uid="{B4BDD589-9A48-4E01-A682-78EE0238833D}" name="Column1825"/>
    <tableColumn id="1843" xr3:uid="{12A5C3B2-E6DA-4BA0-99AE-265DD9033461}" name="Column1826"/>
    <tableColumn id="1844" xr3:uid="{CE0178A3-BEB7-4584-8877-64098C8D88D7}" name="Column1827"/>
    <tableColumn id="1845" xr3:uid="{9C4843E6-4B0C-4B65-84CF-9FD9B3F895FD}" name="Column1828"/>
    <tableColumn id="1846" xr3:uid="{D8ED7404-3A0E-4F47-9F20-46DC663F0024}" name="Column1829"/>
    <tableColumn id="1847" xr3:uid="{ED064C52-E575-4240-8F29-A3878F4EFF15}" name="Column1830"/>
    <tableColumn id="1848" xr3:uid="{2BC5B229-0DA5-478B-BBCF-473A1F896045}" name="Column1831"/>
    <tableColumn id="1849" xr3:uid="{C6E6C76E-21BF-4071-BEA1-B90196AE1417}" name="Column1832"/>
    <tableColumn id="1850" xr3:uid="{28F17D7D-1BEC-4308-85E2-4E0EBB5834A9}" name="Column1833"/>
    <tableColumn id="1851" xr3:uid="{AA3909D3-AAB0-4D88-A8CD-5E33623F1071}" name="Column1834"/>
    <tableColumn id="1852" xr3:uid="{17A09907-136A-4409-A055-875F5F22058A}" name="Column1835"/>
    <tableColumn id="1853" xr3:uid="{246E7207-1A2F-410C-A6A9-0EFBAE86EE67}" name="Column1836"/>
    <tableColumn id="1854" xr3:uid="{A7C6CD3F-47AD-413B-9E52-C9CEF3C5673C}" name="Column1837"/>
    <tableColumn id="1855" xr3:uid="{507E65CB-9BA4-4F4D-9906-860E99DFAA28}" name="Column1838"/>
    <tableColumn id="1856" xr3:uid="{1D535F12-1782-4C34-B53F-756CCCDFC915}" name="Column1839"/>
    <tableColumn id="1857" xr3:uid="{4503C0E8-FE03-4A72-9C61-1731C5575362}" name="Column1840"/>
    <tableColumn id="1858" xr3:uid="{4871E5A3-3F46-4A1D-AACF-09B1D66AAD6D}" name="Column1841"/>
    <tableColumn id="1859" xr3:uid="{07B56E75-A571-4E5E-86EE-3A5865D9D4B9}" name="Column1842"/>
    <tableColumn id="1860" xr3:uid="{EF2A12FD-F46F-4CBE-915E-44895D517939}" name="Column1843"/>
    <tableColumn id="1861" xr3:uid="{B5D88CD9-3D24-4567-A6DA-0DFE78B995FF}" name="Column1844"/>
    <tableColumn id="1862" xr3:uid="{B912836C-F91C-4D1B-9041-A32F0B5C490B}" name="Column1845"/>
    <tableColumn id="1863" xr3:uid="{7C012A4A-4753-40FA-BBD1-7284CFD1BC95}" name="Column1846"/>
    <tableColumn id="1864" xr3:uid="{F7412FF9-26B6-450E-A823-4C388E206BD2}" name="Column1847"/>
    <tableColumn id="1865" xr3:uid="{34D67C37-2EA2-468C-93A7-5EB5681C8F38}" name="Column1848"/>
    <tableColumn id="1866" xr3:uid="{0C75E006-78A1-4B90-87C5-23D9CBB0A0D9}" name="Column1849"/>
    <tableColumn id="1867" xr3:uid="{134523D3-8D4B-4852-8513-78BE3EB0EBEE}" name="Column1850"/>
    <tableColumn id="1868" xr3:uid="{6139DB29-FEC8-4B63-9D6D-0B5CFAA33384}" name="Column1851"/>
    <tableColumn id="1869" xr3:uid="{5CF0B6D4-92B8-481C-B75E-22E1C7273607}" name="Column1852"/>
    <tableColumn id="1870" xr3:uid="{223BC9F6-DBC8-4A1C-9CF1-45359F5CE90F}" name="Column1853"/>
    <tableColumn id="1871" xr3:uid="{C32B912F-0E04-4DF2-A666-A918B6C795E8}" name="Column1854"/>
    <tableColumn id="1872" xr3:uid="{3DB658B7-579D-4AB2-AD6A-175943FAD5B0}" name="Column1855"/>
    <tableColumn id="1873" xr3:uid="{58458419-1350-4813-9B54-766656AE7539}" name="Column1856"/>
    <tableColumn id="1874" xr3:uid="{DB4D1C39-57AF-42F1-B71E-1ECCCA743D94}" name="Column1857"/>
    <tableColumn id="1875" xr3:uid="{A787F89F-B2EA-42F7-A4D5-08EBE2D53566}" name="Column1858"/>
    <tableColumn id="1876" xr3:uid="{5FA34F49-BE07-4865-AFF3-8F469C7039BE}" name="Column1859"/>
    <tableColumn id="1877" xr3:uid="{2EF92959-E7E4-42BE-9C69-0E9BA174DD61}" name="Column1860"/>
    <tableColumn id="1878" xr3:uid="{D5AC1603-2096-4BDD-8C9E-2A96AE86F60E}" name="Column1861"/>
    <tableColumn id="1879" xr3:uid="{43F524DD-5A8C-4B71-B278-A2A4026B472F}" name="Column1862"/>
    <tableColumn id="1880" xr3:uid="{CE6906E0-1A26-4628-A14C-7917DD234436}" name="Column1863"/>
    <tableColumn id="1881" xr3:uid="{2518DB34-D40F-40F1-AA37-D60AA2F69712}" name="Column1864"/>
    <tableColumn id="1882" xr3:uid="{608315D3-01AF-440B-8172-42B7E8C918F7}" name="Column1865"/>
    <tableColumn id="1883" xr3:uid="{F0AB3C6D-8354-4018-8DD8-787F22A9C3FF}" name="Column1866"/>
    <tableColumn id="1884" xr3:uid="{9D432873-EDCA-400C-840E-D433AA1E8A6A}" name="Column1867"/>
    <tableColumn id="1885" xr3:uid="{19A1FA90-E5CF-479A-ABA9-EEA94B2FB2A0}" name="Column1868"/>
    <tableColumn id="1886" xr3:uid="{542E3109-C9FC-457F-9313-A4CBEBFC5403}" name="Column1869"/>
    <tableColumn id="1887" xr3:uid="{9C9CF6AF-857A-4690-A0A9-B145D8EB3990}" name="Column1870"/>
    <tableColumn id="1888" xr3:uid="{B6138A33-5647-4416-8403-9B612692C913}" name="Column1871"/>
    <tableColumn id="1889" xr3:uid="{CC88165B-0A67-4902-B3C5-36755531196E}" name="Column1872"/>
    <tableColumn id="1890" xr3:uid="{8FA19E84-26BE-4B1E-94ED-06837B3F36E1}" name="Column1873"/>
    <tableColumn id="1891" xr3:uid="{E3E643E4-2A94-416F-A88E-E8FE769EE678}" name="Column1874"/>
    <tableColumn id="1892" xr3:uid="{38F65E18-755A-4234-BEAC-632F58969729}" name="Column1875"/>
    <tableColumn id="1893" xr3:uid="{F587AF79-BE30-46F2-AFF5-F608FD96358F}" name="Column1876"/>
    <tableColumn id="1894" xr3:uid="{1CCD0248-0972-41A5-8FB8-3495840A25EC}" name="Column1877"/>
    <tableColumn id="1895" xr3:uid="{9466290B-EF70-4D46-9E46-709641AEFBCE}" name="Column1878"/>
    <tableColumn id="1896" xr3:uid="{19A3EF48-7C75-4884-A5F3-7DE5D72CE7EF}" name="Column1879"/>
    <tableColumn id="1897" xr3:uid="{8472BF56-6E57-4F4D-923E-6061F11F7E4F}" name="Column1880"/>
    <tableColumn id="1898" xr3:uid="{80CD0AD2-C35B-4ADA-A457-26249A21A1A8}" name="Column1881"/>
    <tableColumn id="1899" xr3:uid="{637CA541-3794-43F4-9141-24C58AD79375}" name="Column1882"/>
    <tableColumn id="1900" xr3:uid="{A4AD17F3-006A-4180-BAE2-19333EE80B97}" name="Column1883"/>
    <tableColumn id="1901" xr3:uid="{8E0D058D-DB7E-4E92-8B45-178A7EBF0057}" name="Column1884"/>
    <tableColumn id="1902" xr3:uid="{CD37FE4A-5B19-446B-9110-31125E6D97C9}" name="Column1885"/>
    <tableColumn id="1903" xr3:uid="{CC80B7FE-9606-4A49-9BBD-A4BF06F3F2EF}" name="Column1886"/>
    <tableColumn id="1904" xr3:uid="{33D7E71B-F014-4ABF-9477-DF760209AC3A}" name="Column1887"/>
    <tableColumn id="1905" xr3:uid="{184B2995-F15D-4EF0-B09C-858B593933BC}" name="Column1888"/>
    <tableColumn id="1906" xr3:uid="{74C2EA6D-5C09-48E9-8C80-499E5D73CFA9}" name="Column1889"/>
    <tableColumn id="1907" xr3:uid="{6EACD651-D7C6-4561-A639-8382CC6A80F7}" name="Column1890"/>
    <tableColumn id="1908" xr3:uid="{4B5374EF-4258-4D87-A023-D3A12D8D1220}" name="Column1891"/>
    <tableColumn id="1909" xr3:uid="{37A69DA2-18E6-4AAB-93AB-C8B4FDB27C2B}" name="Column1892"/>
    <tableColumn id="1910" xr3:uid="{2D68B711-2B62-4034-B051-4361E8C17040}" name="Column1893"/>
    <tableColumn id="1911" xr3:uid="{7092756F-01F6-4C1F-929A-877BED488034}" name="Column1894"/>
    <tableColumn id="1912" xr3:uid="{CA0CCFD9-AF48-44BA-8047-A05483D7856D}" name="Column1895"/>
    <tableColumn id="1913" xr3:uid="{A5451509-674E-4868-A5A9-5CDA5B7456F7}" name="Column1896"/>
    <tableColumn id="1914" xr3:uid="{1EC327CE-BB6F-411E-9A4E-F392FEAC79DF}" name="Column1897"/>
    <tableColumn id="1915" xr3:uid="{E6A44180-D85E-46D5-AF91-A7A72914DBE1}" name="Column1898"/>
    <tableColumn id="1916" xr3:uid="{E979AA82-5503-416E-A36D-EC1D8471A8C4}" name="Column1899"/>
    <tableColumn id="1917" xr3:uid="{6047C2C1-3C4E-457E-9966-D90696B9860C}" name="Column1900"/>
    <tableColumn id="1918" xr3:uid="{2FD2D9BD-78CF-41CC-A04F-C7D326876B5C}" name="Column1901"/>
    <tableColumn id="1919" xr3:uid="{0B964B24-7BA7-474F-B875-966582DCBDD0}" name="Column1902"/>
    <tableColumn id="1920" xr3:uid="{4F547D6C-154B-444D-9B83-52C592999751}" name="Column1903"/>
    <tableColumn id="1921" xr3:uid="{BB37A067-EA3E-4E6B-AE5E-8B3B5742B372}" name="Column1904"/>
    <tableColumn id="1922" xr3:uid="{588892DB-31CC-4EEB-8B30-9679E1BF2383}" name="Column1905"/>
    <tableColumn id="1923" xr3:uid="{378270CF-6AAC-4828-A3AE-B6EEE4DC5863}" name="Column1906"/>
    <tableColumn id="1924" xr3:uid="{342E03B9-B89F-482C-BCAB-8BF33449FF16}" name="Column1907"/>
    <tableColumn id="1925" xr3:uid="{450DF2A4-43F3-46E8-ABC4-F6546DFA2323}" name="Column1908"/>
    <tableColumn id="1926" xr3:uid="{A333C917-632B-4C17-A6C3-D24ECE34B627}" name="Column1909"/>
    <tableColumn id="1927" xr3:uid="{17BB7F12-AFCB-4809-9037-CA8AD8025685}" name="Column1910"/>
    <tableColumn id="1928" xr3:uid="{562417E6-05A7-4B24-A1CE-7F0EE585C69E}" name="Column1911"/>
    <tableColumn id="1929" xr3:uid="{2556BE36-CC1C-4693-A7D2-119A2129A5E9}" name="Column1912"/>
    <tableColumn id="1930" xr3:uid="{1A0795B6-F3D0-4214-B8A7-A5B91D25A4FD}" name="Column1913"/>
    <tableColumn id="1931" xr3:uid="{57439AA2-A5DB-4351-825F-A1D56A2243EA}" name="Column1914"/>
    <tableColumn id="1932" xr3:uid="{F91978F3-8248-4FDA-B08A-2F56889BD663}" name="Column1915"/>
    <tableColumn id="1933" xr3:uid="{CF791446-5EAC-4FA1-8AA2-5DA2B63BAA01}" name="Column1916"/>
    <tableColumn id="1934" xr3:uid="{36F251D9-0C02-4BCE-BDED-FAF7852E84EB}" name="Column1917"/>
    <tableColumn id="1935" xr3:uid="{840F0C28-0540-4291-BD1B-04E369DC6C4E}" name="Column1918"/>
    <tableColumn id="1936" xr3:uid="{D7B2F7C2-64CD-4770-BA31-D79BC04D1A04}" name="Column1919"/>
    <tableColumn id="1937" xr3:uid="{54ED44CD-CA54-4DCE-9A86-FCB2696E0428}" name="Column1920"/>
    <tableColumn id="1938" xr3:uid="{05499EBF-338D-49AC-A538-CFF9014431FD}" name="Column1921"/>
    <tableColumn id="1939" xr3:uid="{2D2C442C-B872-4384-9F3D-8D24380A3EEF}" name="Column1922"/>
    <tableColumn id="1940" xr3:uid="{1AEB4306-640D-4C41-8100-83D25D136774}" name="Column1923"/>
    <tableColumn id="1941" xr3:uid="{1B1C0C8B-870E-42BF-A226-9F672E823B96}" name="Column1924"/>
    <tableColumn id="1942" xr3:uid="{1A7EB00D-6C11-408C-AFF5-76FF56D14ECB}" name="Column1925"/>
    <tableColumn id="1943" xr3:uid="{8851738E-5A89-4B8D-9C44-4EB658F041DF}" name="Column1926"/>
    <tableColumn id="1944" xr3:uid="{DA4E916E-8EC2-462A-A86A-B16A9BA90F4A}" name="Column1927"/>
    <tableColumn id="1945" xr3:uid="{A438A254-AAEA-483F-98B5-A8E6B740EFE0}" name="Column1928"/>
    <tableColumn id="1946" xr3:uid="{62E5D127-464C-41A5-9CF4-1E012F4B6530}" name="Column1929"/>
    <tableColumn id="1947" xr3:uid="{EF19B048-38F9-4C4C-B14F-3AF307F44716}" name="Column1930"/>
    <tableColumn id="1948" xr3:uid="{42A42A96-8148-433B-BD13-639082ECA442}" name="Column1931"/>
    <tableColumn id="1949" xr3:uid="{FE6C4791-C780-4C22-A8AB-317072E69B46}" name="Column1932"/>
    <tableColumn id="1950" xr3:uid="{2DD47DF7-3482-4FC3-B2D3-0DF6C6EEFAB2}" name="Column1933"/>
    <tableColumn id="1951" xr3:uid="{DEDEF55D-FCFB-4652-8A6A-C0E72780C61C}" name="Column1934"/>
    <tableColumn id="1952" xr3:uid="{E3781B72-14F2-4F5D-B99F-668A3E862CF0}" name="Column1935"/>
    <tableColumn id="1953" xr3:uid="{FBFB4294-5A3A-4089-AFC7-0545F3A13F3A}" name="Column1936"/>
    <tableColumn id="1954" xr3:uid="{8ECDE815-E62D-49E4-9984-8BDDBB33B4D9}" name="Column1937"/>
    <tableColumn id="1955" xr3:uid="{41560589-DF06-421A-B3A3-2238DAD31A6C}" name="Column1938"/>
    <tableColumn id="1956" xr3:uid="{7CE2FD8C-6B6C-4BE7-869F-794217FF8099}" name="Column1939"/>
    <tableColumn id="1957" xr3:uid="{3F6A4F9B-0D95-467A-88F0-1B4D5DA643A6}" name="Column1940"/>
    <tableColumn id="1958" xr3:uid="{9FA2A73F-3E23-4AAB-B2F5-6E175BF8FD75}" name="Column1941"/>
    <tableColumn id="1959" xr3:uid="{563F99D1-4C82-4E54-9141-E38435854B49}" name="Column1942"/>
    <tableColumn id="1960" xr3:uid="{7325C318-792F-4E4B-882F-B9C93BB4C298}" name="Column1943"/>
    <tableColumn id="1961" xr3:uid="{86DBD085-870B-4BE9-BD07-400006EB68D2}" name="Column1944"/>
    <tableColumn id="1962" xr3:uid="{6EB34EA5-1428-4048-9660-A144AE0DEF18}" name="Column1945"/>
    <tableColumn id="1963" xr3:uid="{7E2E606F-73FD-4EE5-AEFD-1F699EB31648}" name="Column1946"/>
    <tableColumn id="1964" xr3:uid="{30B7018B-3AF3-4787-8F07-E94AF43248FB}" name="Column1947"/>
    <tableColumn id="1965" xr3:uid="{94572FAF-CCB1-4C9F-8CAB-7D3194A1E90B}" name="Column1948"/>
    <tableColumn id="1966" xr3:uid="{7319263F-F54F-40B2-931E-BA1C4AF0ED77}" name="Column1949"/>
    <tableColumn id="1967" xr3:uid="{C8752405-D281-4609-8922-7B27E6774495}" name="Column1950"/>
    <tableColumn id="1968" xr3:uid="{9AA91AAD-C31B-4C64-BE5F-3F74110D844F}" name="Column1951"/>
    <tableColumn id="1969" xr3:uid="{77DD326D-FD80-494E-B159-A413C3E370F8}" name="Column1952"/>
    <tableColumn id="1970" xr3:uid="{203131F0-8E78-49A4-95A1-195E0C35507F}" name="Column1953"/>
    <tableColumn id="1971" xr3:uid="{4070F2A8-AFEA-4C9D-8286-F5813F35615F}" name="Column1954"/>
    <tableColumn id="1972" xr3:uid="{A817D6FF-3570-4DE9-A51A-1D76E0D095DF}" name="Column1955"/>
    <tableColumn id="1973" xr3:uid="{D1F70093-3497-4CBE-A7F1-56EB868616FE}" name="Column1956"/>
    <tableColumn id="1974" xr3:uid="{70A90537-9DB7-48B0-81A5-039CCFD4B9E4}" name="Column1957"/>
    <tableColumn id="1975" xr3:uid="{03F93B21-241C-4CF9-8645-A7886BF5E840}" name="Column1958"/>
    <tableColumn id="1976" xr3:uid="{D6EB6952-ABFC-4D19-99C7-17365A57892C}" name="Column1959"/>
    <tableColumn id="1977" xr3:uid="{F60E3094-F830-47CC-A5B8-9458218467F2}" name="Column1960"/>
    <tableColumn id="1978" xr3:uid="{AD1E9B2B-A646-4724-B705-FAE146954290}" name="Column1961"/>
    <tableColumn id="1979" xr3:uid="{A0812AFC-1DE4-477F-8F4D-1CDA991F95A1}" name="Column1962"/>
    <tableColumn id="1980" xr3:uid="{04A39634-E423-4B40-960B-7F0EB823E2D8}" name="Column1963"/>
    <tableColumn id="1981" xr3:uid="{965FE26A-CFCA-4079-8D9D-12470C5CB68A}" name="Column1964"/>
    <tableColumn id="1982" xr3:uid="{4DC05D8F-585A-4C2F-9AE8-C69B1DEEE6FB}" name="Column1965"/>
    <tableColumn id="1983" xr3:uid="{BCC8B009-C807-416E-8D17-B892CC3332C4}" name="Column1966"/>
    <tableColumn id="1984" xr3:uid="{D14E6AB5-EEEE-47C6-8CAD-368602937DE5}" name="Column1967"/>
    <tableColumn id="1985" xr3:uid="{8B7B54DB-8752-43F1-B18E-A883842C2306}" name="Column1968"/>
    <tableColumn id="1986" xr3:uid="{4D167D75-7045-42A3-822C-A181E004FB9E}" name="Column1969"/>
    <tableColumn id="1987" xr3:uid="{077B1409-949C-4C96-97A1-D31C504BD9A5}" name="Column1970"/>
    <tableColumn id="1988" xr3:uid="{D5120ADD-B9CD-4C0B-A32A-79218DEBA8D2}" name="Column1971"/>
    <tableColumn id="1989" xr3:uid="{50388414-194D-4FBD-808A-2FEA9F0F9017}" name="Column1972"/>
    <tableColumn id="1990" xr3:uid="{32401E83-D0B1-408D-9DC0-63D02BF0002B}" name="Column1973"/>
    <tableColumn id="1991" xr3:uid="{DB60795B-476A-4BCE-80DA-6211AE22FF2B}" name="Column1974"/>
    <tableColumn id="1992" xr3:uid="{33A4EC32-278B-48D1-8148-08FD6298D532}" name="Column1975"/>
    <tableColumn id="1993" xr3:uid="{BDBB894D-D011-4762-A08C-1EB164E9901D}" name="Column1976"/>
    <tableColumn id="1994" xr3:uid="{9078FE9E-D3CC-4E61-8985-FA39900769F3}" name="Column1977"/>
    <tableColumn id="1995" xr3:uid="{AAFDEC49-9EF8-4881-88FD-9B52CC97D12A}" name="Column1978"/>
    <tableColumn id="1996" xr3:uid="{4FA02AFB-9880-4002-A589-AC4D442E6AD7}" name="Column1979"/>
    <tableColumn id="1997" xr3:uid="{B346F943-822B-4D8B-B00A-F98D5877C600}" name="Column1980"/>
    <tableColumn id="1998" xr3:uid="{1DC0045B-32FB-4A42-8617-F4AAEBE972BB}" name="Column1981"/>
    <tableColumn id="1999" xr3:uid="{2E14EC3A-3021-4064-8026-70D3BA97A250}" name="Column1982"/>
    <tableColumn id="2000" xr3:uid="{94FA1EC6-F3D9-4849-900C-3886D604F1F6}" name="Column1983"/>
    <tableColumn id="2001" xr3:uid="{0A0B8D53-3D6B-449A-B6BE-FBAA98038FAA}" name="Column1984"/>
    <tableColumn id="2002" xr3:uid="{D632DEF4-4060-4DF9-B058-1B185AAEB65C}" name="Column1985"/>
    <tableColumn id="2003" xr3:uid="{1CD553AA-1B13-4E96-A23F-35284A579107}" name="Column1986"/>
    <tableColumn id="2004" xr3:uid="{7AF99C94-A391-4C80-BD7C-98721A16E701}" name="Column1987"/>
    <tableColumn id="2005" xr3:uid="{DDC9D1EB-F831-494E-8FB4-B4FB0194BA42}" name="Column1988"/>
    <tableColumn id="2006" xr3:uid="{60E13B75-F419-495F-8B62-8613769AFD4C}" name="Column1989"/>
    <tableColumn id="2007" xr3:uid="{4E8B62C6-0F22-4BA8-A17A-75F20FD446BD}" name="Column1990"/>
    <tableColumn id="2008" xr3:uid="{569C1DE6-37C7-482A-BE04-EED55B82F41A}" name="Column1991"/>
    <tableColumn id="2009" xr3:uid="{32BE3B33-8D36-4298-BE30-67F588090F32}" name="Column1992"/>
    <tableColumn id="2010" xr3:uid="{F53F8670-3B0A-4C14-AB4B-C62830F9A4DE}" name="Column1993"/>
    <tableColumn id="2011" xr3:uid="{E8BE58DF-3B87-494A-B4B5-65C2E286FB5F}" name="Column1994"/>
    <tableColumn id="2012" xr3:uid="{73804007-CD0F-40A6-91E3-0566A8F59777}" name="Column1995"/>
    <tableColumn id="2013" xr3:uid="{4C100AC3-3B67-4B77-8CBF-4FC42C980FD1}" name="Column1996"/>
    <tableColumn id="2014" xr3:uid="{03D2BA1D-8BA3-421D-9F45-E1C1D7625FE9}" name="Column1997"/>
    <tableColumn id="2015" xr3:uid="{1FF939A6-57DA-434E-BDE8-712BAD519D57}" name="Column1998"/>
    <tableColumn id="2016" xr3:uid="{2F5B2133-2D59-4A29-BF8C-F82611D175A9}" name="Column1999"/>
    <tableColumn id="2017" xr3:uid="{72FF11A7-80F2-4F1C-90B3-DB76ECF2DA68}" name="Column2000"/>
    <tableColumn id="2018" xr3:uid="{8AC35137-B423-4579-B71B-2A5F688D7483}" name="Column2001"/>
    <tableColumn id="2019" xr3:uid="{234D1925-EA9C-4F88-9BB1-9CB12FCD2231}" name="Column2002"/>
    <tableColumn id="2020" xr3:uid="{1303F921-7A98-47BF-A9C2-84B2DD426AE9}" name="Column2003"/>
    <tableColumn id="2021" xr3:uid="{3D35B1E0-DCE1-4574-B22D-3D0D9735905F}" name="Column2004"/>
    <tableColumn id="2022" xr3:uid="{C4968412-322D-4A81-96F0-0B4D51AC0669}" name="Column2005"/>
    <tableColumn id="2023" xr3:uid="{D8494083-3822-44BD-B4DA-62801C9334E7}" name="Column2006"/>
    <tableColumn id="2024" xr3:uid="{1FC4D7BF-03C9-4F7F-B856-D8BE4E01FF49}" name="Column2007"/>
    <tableColumn id="2025" xr3:uid="{B6B9A21D-0952-476A-9FC7-75CFB9DC4A61}" name="Column2008"/>
    <tableColumn id="2026" xr3:uid="{E95B0A28-E11B-4AB2-B7D9-EFEECC60881F}" name="Column2009"/>
    <tableColumn id="2027" xr3:uid="{58610B15-1DBC-45E2-9750-96A3B99F7CE0}" name="Column2010"/>
    <tableColumn id="2028" xr3:uid="{CB2467DF-1157-4814-A185-B2518C799AA3}" name="Column2011"/>
    <tableColumn id="2029" xr3:uid="{D26FF4C1-3261-4857-850A-684A20508EF3}" name="Column2012"/>
    <tableColumn id="2030" xr3:uid="{B3377D31-E31E-41A5-9E4F-154441AD85E1}" name="Column2013"/>
    <tableColumn id="2031" xr3:uid="{6205E75F-FA89-425D-A2DB-65557BDCB5FC}" name="Column2014"/>
    <tableColumn id="2032" xr3:uid="{CF3CCD1F-DF01-4AFB-94E5-AED696E1CD6B}" name="Column2015"/>
    <tableColumn id="2033" xr3:uid="{A0BD0AB2-5E18-4698-8B32-60E0B76875D1}" name="Column2016"/>
    <tableColumn id="2034" xr3:uid="{7C032399-2121-4CEC-AA23-053DF218513B}" name="Column2017"/>
    <tableColumn id="2035" xr3:uid="{C5A12A6A-2E42-4A59-B01F-D910EB72FF72}" name="Column2018"/>
    <tableColumn id="2036" xr3:uid="{F64679B0-5E94-470D-8E52-88A33F245C9E}" name="Column2019"/>
    <tableColumn id="2037" xr3:uid="{72418926-307D-4856-9AE6-A127C86C34C0}" name="Column2020"/>
    <tableColumn id="2038" xr3:uid="{77EBFCB8-78B1-4897-9660-AC8F3188CE26}" name="Column2021"/>
    <tableColumn id="2039" xr3:uid="{C313D386-A19E-43F9-A614-41DB420CB726}" name="Column2022"/>
    <tableColumn id="2040" xr3:uid="{58BCA3BD-9145-432F-AB75-8758AEF153B4}" name="Column2023"/>
    <tableColumn id="2041" xr3:uid="{64BC5D11-B590-4775-8A5F-4B1BAD598BE0}" name="Column2024"/>
    <tableColumn id="2042" xr3:uid="{A9F594CA-8254-4C2B-98F1-3A4BC418FB80}" name="Column2025"/>
    <tableColumn id="2043" xr3:uid="{653AEE67-F859-4C76-9265-8A510CDEABE1}" name="Column2026"/>
    <tableColumn id="2044" xr3:uid="{C24AB634-9C8B-4134-A5A9-FC6F7D16EA8C}" name="Column2027"/>
    <tableColumn id="2045" xr3:uid="{F181E338-34F9-465A-8033-7A1FE4F98D00}" name="Column2028"/>
    <tableColumn id="2046" xr3:uid="{7905CDA5-BC3D-4CE9-8294-8E0AF76A3429}" name="Column2029"/>
    <tableColumn id="2047" xr3:uid="{3EB602C7-6DB3-451B-ABCF-E30DBD250BED}" name="Column2030"/>
    <tableColumn id="2048" xr3:uid="{14F265BD-EACC-44B0-8B85-E049247EB5A7}" name="Column2031"/>
    <tableColumn id="2049" xr3:uid="{A41C74F0-F804-48E2-980D-9AAE2224B55D}" name="Column2032"/>
    <tableColumn id="2050" xr3:uid="{97A8259D-CBF4-4B66-9381-AFF1BE56DDD8}" name="Column2033"/>
    <tableColumn id="2051" xr3:uid="{744C0D26-8E0F-459D-AEA0-589ECE8CCF8F}" name="Column2034"/>
    <tableColumn id="2052" xr3:uid="{28D75900-E6D7-4CBE-97F5-16A6EF061A9B}" name="Column2035"/>
    <tableColumn id="2053" xr3:uid="{37FC8924-A87B-4E25-B1D3-40302C75D47E}" name="Column2036"/>
    <tableColumn id="2054" xr3:uid="{3F6CA2EF-97B7-483A-8E18-896DB3B70FEB}" name="Column2037"/>
    <tableColumn id="2055" xr3:uid="{23ACCE84-25A7-41FF-AFBA-1DD6BCC8AD1E}" name="Column2038"/>
    <tableColumn id="2056" xr3:uid="{84728EC7-25A7-48EB-B742-947B1BFE366E}" name="Column2039"/>
    <tableColumn id="2057" xr3:uid="{AECC207D-CBB3-4633-BDE8-63D3755C3B9D}" name="Column2040"/>
    <tableColumn id="2058" xr3:uid="{AF9B959E-5445-4457-9860-8F6D0E269BED}" name="Column2041"/>
    <tableColumn id="2059" xr3:uid="{4974AE03-25A3-4805-9F9C-8E3D6F8FEFD1}" name="Column2042"/>
    <tableColumn id="2060" xr3:uid="{C80CB4AF-0944-49D7-ABAE-1B9932588E3F}" name="Column2043"/>
    <tableColumn id="2061" xr3:uid="{175217A3-C8F3-4CA6-9269-9D2679FEF969}" name="Column2044"/>
    <tableColumn id="2062" xr3:uid="{AD4AEFDF-FCE9-4BBF-B2D0-8CEE22FF5FE5}" name="Column2045"/>
    <tableColumn id="2063" xr3:uid="{92533CCF-7656-41CD-BB07-B00504321AE5}" name="Column2046"/>
    <tableColumn id="2064" xr3:uid="{057F2D1A-7C54-4C3D-9835-94F11A4712A0}" name="Column2047"/>
    <tableColumn id="2065" xr3:uid="{04DC722E-3269-4E5B-B3D7-95F7CC182B93}" name="Column2048"/>
    <tableColumn id="2066" xr3:uid="{DA573D39-33F9-4C99-80E5-9A6DED0331F4}" name="Column2049"/>
    <tableColumn id="2067" xr3:uid="{CC039E98-F9C7-4B4D-A7E2-780ABE3A4808}" name="Column2050"/>
    <tableColumn id="2068" xr3:uid="{ADD6E3BC-81C9-49AD-9F2C-6AE67F9B4991}" name="Column2051"/>
    <tableColumn id="2069" xr3:uid="{65760979-E4F6-46C1-BDB9-0A3A3971AFCC}" name="Column2052"/>
    <tableColumn id="2070" xr3:uid="{5CD654A5-02B2-42DB-A1CF-3C98EEE7FA7F}" name="Column2053"/>
    <tableColumn id="2071" xr3:uid="{B19D7FA4-1C93-4718-9BBE-EEECA02A917A}" name="Column2054"/>
    <tableColumn id="2072" xr3:uid="{BE07E57A-8EEF-468F-9A5C-356EFCF6568A}" name="Column2055"/>
    <tableColumn id="2073" xr3:uid="{0AD4BB0B-AFC9-4BB5-BB2C-9920E54007E7}" name="Column2056"/>
    <tableColumn id="2074" xr3:uid="{D30668B0-C1CA-4CCA-97B7-004F9AF94BE4}" name="Column2057"/>
    <tableColumn id="2075" xr3:uid="{E19FFF40-580C-426B-8D25-83E2E7B541CF}" name="Column2058"/>
    <tableColumn id="2076" xr3:uid="{CC1D0948-00A4-4B73-B4CE-AAB20D55ECD5}" name="Column2059"/>
    <tableColumn id="2077" xr3:uid="{F643A9D5-7447-4BD9-9EAB-520D01B8B6E7}" name="Column2060"/>
    <tableColumn id="2078" xr3:uid="{B81EECD1-02C0-48E1-AC89-76624C6C1FC2}" name="Column2061"/>
    <tableColumn id="2079" xr3:uid="{B4C9625A-BE01-4404-AD05-FDB8F4FC15A2}" name="Column2062"/>
    <tableColumn id="2080" xr3:uid="{44E27BCF-93FA-4C04-B1F5-8D1749DDD5BA}" name="Column2063"/>
    <tableColumn id="2081" xr3:uid="{EDC4D415-1957-4667-B105-A2B79F0E6E4B}" name="Column2064"/>
    <tableColumn id="2082" xr3:uid="{52762DDB-62AA-48DB-B7AE-665A683B38C8}" name="Column2065"/>
    <tableColumn id="2083" xr3:uid="{312082F0-4F43-4890-BEA6-F24714A06075}" name="Column2066"/>
    <tableColumn id="2084" xr3:uid="{0D2A25A5-8F2C-40D8-94F1-7BFF54A484F6}" name="Column2067"/>
    <tableColumn id="2085" xr3:uid="{866E500C-941C-495D-AAB3-251CA9EB0A4E}" name="Column2068"/>
    <tableColumn id="2086" xr3:uid="{45F546DB-E480-4203-B96E-01387A642372}" name="Column2069"/>
    <tableColumn id="2087" xr3:uid="{101138D2-0A74-4DAB-9DE3-769C291B5141}" name="Column2070"/>
    <tableColumn id="2088" xr3:uid="{08955AAC-71C5-4B63-A1A2-BCE11EA0709A}" name="Column2071"/>
    <tableColumn id="2089" xr3:uid="{3289D247-0E23-4A07-B450-75F1092D3CA9}" name="Column2072"/>
    <tableColumn id="2090" xr3:uid="{05700703-0A73-4723-B6F3-FC9D5B455D06}" name="Column2073"/>
    <tableColumn id="2091" xr3:uid="{57C4B4B0-2F87-4A7E-8938-8D976A906F2D}" name="Column2074"/>
    <tableColumn id="2092" xr3:uid="{E8AA123E-1364-40FC-8D97-4EC79910814C}" name="Column2075"/>
    <tableColumn id="2093" xr3:uid="{7DC74085-0645-4E83-88EB-08F56B4B8AEB}" name="Column2076"/>
    <tableColumn id="2094" xr3:uid="{20D73900-BCC1-4495-BE29-11EF38F9FF2D}" name="Column2077"/>
    <tableColumn id="2095" xr3:uid="{B77982E2-1BDA-476E-BFB2-DB2F43900369}" name="Column2078"/>
    <tableColumn id="2096" xr3:uid="{4411E462-2720-4CC4-942B-8F5151BE057B}" name="Column2079"/>
    <tableColumn id="2097" xr3:uid="{9627A15E-77DD-4A92-8414-999E6290885E}" name="Column2080"/>
    <tableColumn id="2098" xr3:uid="{D102B348-B3D6-4653-BB1A-5CFE5C901A8B}" name="Column2081"/>
    <tableColumn id="2099" xr3:uid="{D651D317-1475-483C-868E-F857961D60B0}" name="Column2082"/>
    <tableColumn id="2100" xr3:uid="{66AD65E7-BC0D-49A7-8E1E-3E89B4B4B76D}" name="Column2083"/>
    <tableColumn id="2101" xr3:uid="{3FE3ADAD-5E5E-40CE-9883-9E5D9076BB21}" name="Column2084"/>
    <tableColumn id="2102" xr3:uid="{B4D478AA-4ED4-47DB-BA87-20F77478386F}" name="Column2085"/>
    <tableColumn id="2103" xr3:uid="{56B0C329-A2E0-4A92-9A91-DD56BB99C805}" name="Column2086"/>
    <tableColumn id="2104" xr3:uid="{1AB8EE58-681F-41E9-8B5E-C66EE832DBC3}" name="Column2087"/>
    <tableColumn id="2105" xr3:uid="{0FAFBBA3-6928-46C1-9EF0-FA055FE8B449}" name="Column2088"/>
    <tableColumn id="2106" xr3:uid="{FD66DA99-78D3-4520-8B49-D1CED7C1267A}" name="Column2089"/>
    <tableColumn id="2107" xr3:uid="{093532EB-AB2E-4E36-A605-C5EEFE2C24E3}" name="Column2090"/>
    <tableColumn id="2108" xr3:uid="{251BE7D6-6FD3-47F3-A1C6-272AD11DB339}" name="Column2091"/>
    <tableColumn id="2109" xr3:uid="{2BA48607-D096-4167-B928-9589CE1B84E8}" name="Column2092"/>
    <tableColumn id="2110" xr3:uid="{E8022CF4-9B3B-4D97-ADF3-781AD4E15BF7}" name="Column2093"/>
    <tableColumn id="2111" xr3:uid="{2EB6BED2-16D0-4127-93BE-64A6B096364E}" name="Column2094"/>
    <tableColumn id="2112" xr3:uid="{3E2995AA-B852-4691-9B8F-F8EEFB45E1F3}" name="Column2095"/>
    <tableColumn id="2113" xr3:uid="{3F33E652-91F1-44B5-BFB3-EAFC0BE1E582}" name="Column2096"/>
    <tableColumn id="2114" xr3:uid="{B56AF8DE-ED2E-4BAA-A54C-97EC3CD0E880}" name="Column2097"/>
    <tableColumn id="2115" xr3:uid="{545CB7BC-9CBA-47CE-AF11-2A6A87CCD42A}" name="Column2098"/>
    <tableColumn id="2116" xr3:uid="{F0F111C3-9D87-459B-8DB8-A567FF7A8A65}" name="Column2099"/>
    <tableColumn id="2117" xr3:uid="{BDE77A4E-8A4A-4463-8FA0-27FB3E58D41C}" name="Column2100"/>
    <tableColumn id="2118" xr3:uid="{C8E4DD9A-3F46-40F7-845C-147AED534333}" name="Column2101"/>
    <tableColumn id="2119" xr3:uid="{FD336D0C-C0A1-4BF6-A896-44AD433CE7BF}" name="Column2102"/>
    <tableColumn id="2120" xr3:uid="{F279E3D0-51CC-4CC6-93CA-485D263EF018}" name="Column2103"/>
    <tableColumn id="2121" xr3:uid="{8399F48C-B1BF-40EE-BDB9-06AEE641C5B7}" name="Column2104"/>
    <tableColumn id="2122" xr3:uid="{B5AC5345-B1AB-4A17-BDD2-2F9692D028FD}" name="Column2105"/>
    <tableColumn id="2123" xr3:uid="{EB97B2B2-7A14-4F8D-A842-1711E2C0FB00}" name="Column2106"/>
    <tableColumn id="2124" xr3:uid="{22D49C4D-17A7-48B3-982C-B9D36A1EA3A1}" name="Column2107"/>
    <tableColumn id="2125" xr3:uid="{398C711D-5B16-4A6A-A04F-4A95B036DF27}" name="Column2108"/>
    <tableColumn id="2126" xr3:uid="{54E0CA12-F69E-4A72-8FFF-7712E8CEEB32}" name="Column2109"/>
    <tableColumn id="2127" xr3:uid="{2D2868AF-4DD6-4A5C-A1E1-B5478EEC14B7}" name="Column2110"/>
    <tableColumn id="2128" xr3:uid="{00B9FE46-854D-47BB-9348-DA5D58B4304A}" name="Column2111"/>
    <tableColumn id="2129" xr3:uid="{24F35194-976F-4235-A977-99042D1BC737}" name="Column2112"/>
    <tableColumn id="2130" xr3:uid="{CEFA2362-9B15-4B77-ABA9-E32C00A77C39}" name="Column2113"/>
    <tableColumn id="2131" xr3:uid="{D6838B26-353C-4BB0-BB0B-12B648743982}" name="Column2114"/>
    <tableColumn id="2132" xr3:uid="{05011178-B376-4696-B6F2-DB03505C5438}" name="Column2115"/>
    <tableColumn id="2133" xr3:uid="{8A4F9B97-CF6F-40C6-97A4-103067C08C8C}" name="Column2116"/>
    <tableColumn id="2134" xr3:uid="{AD3F5D19-B479-4D14-90DB-5EB90146670E}" name="Column2117"/>
    <tableColumn id="2135" xr3:uid="{5EA6C065-CB5D-4F5C-B6DC-BA50B77EC42A}" name="Column2118"/>
    <tableColumn id="2136" xr3:uid="{A8CA7B37-3CFD-4078-B2C3-7537004A5157}" name="Column2119"/>
    <tableColumn id="2137" xr3:uid="{AAD08B1D-EFB5-4C6D-9DFB-EA5A31831FBC}" name="Column2120"/>
    <tableColumn id="2138" xr3:uid="{45E06BAC-7556-4236-BF22-7288CE02ADBF}" name="Column2121"/>
    <tableColumn id="2139" xr3:uid="{7D0721EB-C701-4044-B3C8-3A7E2020AFDD}" name="Column2122"/>
    <tableColumn id="2140" xr3:uid="{421E67EB-4384-4068-A0F1-FBCB14566F99}" name="Column2123"/>
    <tableColumn id="2141" xr3:uid="{291B69C1-4EA1-499F-BFAE-418A3948489F}" name="Column2124"/>
    <tableColumn id="2142" xr3:uid="{ACE88F27-D2A6-4844-8046-4E6725BD361E}" name="Column2125"/>
    <tableColumn id="2143" xr3:uid="{742D84DC-339E-4487-92DB-D0AA52FA8190}" name="Column2126"/>
    <tableColumn id="2144" xr3:uid="{9E0EA102-08D3-4736-AF86-982B4E8DB746}" name="Column2127"/>
    <tableColumn id="2145" xr3:uid="{3EE6918F-80D4-40AF-BD33-AC43616AC15D}" name="Column2128"/>
    <tableColumn id="2146" xr3:uid="{823E0602-85D7-4483-A861-F37342156C4A}" name="Column2129"/>
    <tableColumn id="2147" xr3:uid="{36C105F0-17D0-4D0E-9A52-F59865AC33DC}" name="Column2130"/>
    <tableColumn id="2148" xr3:uid="{7BA746EC-E9E2-41A9-A189-DFE44428D3D4}" name="Column2131"/>
    <tableColumn id="2149" xr3:uid="{E016AE3E-77ED-4B4A-B5CA-B3D0C5817491}" name="Column2132"/>
    <tableColumn id="2150" xr3:uid="{49EB86E2-6881-4571-BFE8-7C7233CEF0AC}" name="Column2133"/>
    <tableColumn id="2151" xr3:uid="{068DA6FC-7FD2-4C86-9337-FE2B894D1DFE}" name="Column2134"/>
    <tableColumn id="2152" xr3:uid="{72793DCF-78B9-4957-AEF9-2DCF4CF5EC04}" name="Column2135"/>
    <tableColumn id="2153" xr3:uid="{EC05CBED-7DFF-44DF-8C6D-C29B01D52574}" name="Column2136"/>
    <tableColumn id="2154" xr3:uid="{15A0B7DA-9FEC-41A3-BC3E-F247020DCB92}" name="Column2137"/>
    <tableColumn id="2155" xr3:uid="{287356F0-C15F-4D08-81CB-8DEA51622B38}" name="Column2138"/>
    <tableColumn id="2156" xr3:uid="{5EE35BE2-802B-4959-992D-DC6497BF3428}" name="Column2139"/>
    <tableColumn id="2157" xr3:uid="{89EF3DB4-5B06-4E3C-99CC-D597D4B9E3A2}" name="Column2140"/>
    <tableColumn id="2158" xr3:uid="{9DF0918E-7EED-4401-A642-DACD368D5848}" name="Column2141"/>
    <tableColumn id="2159" xr3:uid="{DA40B256-0324-42A6-AE7D-AA82E7D9E338}" name="Column2142"/>
    <tableColumn id="2160" xr3:uid="{A81FF463-C4A9-43E8-8FF6-EC99C70F2C68}" name="Column2143"/>
    <tableColumn id="2161" xr3:uid="{3CBFCC39-7566-4264-BFCB-2653E15C6BC9}" name="Column2144"/>
    <tableColumn id="2162" xr3:uid="{F3449611-CAB1-4553-821A-394A4B20483F}" name="Column2145"/>
    <tableColumn id="2163" xr3:uid="{C4122733-2079-406A-AEBE-11418ED123E2}" name="Column2146"/>
    <tableColumn id="2164" xr3:uid="{00BB91E0-8BB0-4CA5-96B7-674117C8682C}" name="Column2147"/>
    <tableColumn id="2165" xr3:uid="{2886620D-2903-49AF-8D16-101E1DE771F7}" name="Column2148"/>
    <tableColumn id="2166" xr3:uid="{7F037CE5-CDEB-4E1F-A8B9-425A3AA25E29}" name="Column2149"/>
    <tableColumn id="2167" xr3:uid="{9723C67F-F13C-425B-885B-1441683AEB12}" name="Column2150"/>
    <tableColumn id="2168" xr3:uid="{6DC14810-9A72-4C1A-A4C5-602EA5577F8A}" name="Column2151"/>
    <tableColumn id="2169" xr3:uid="{BB540E84-1B7C-4529-AE5E-EAC9BA04751E}" name="Column2152"/>
    <tableColumn id="2170" xr3:uid="{0966C0BB-69EE-4E16-8BD9-A6F78C37BE1C}" name="Column2153"/>
    <tableColumn id="2171" xr3:uid="{49EC296B-3C25-4EA8-B76A-E1A5730E114D}" name="Column2154"/>
    <tableColumn id="2172" xr3:uid="{AC7BC322-CF1A-420B-A1C3-C6C7AB4400A0}" name="Column2155"/>
    <tableColumn id="2173" xr3:uid="{5D3DADAF-9C0B-4751-BC1F-586EB8E6CEA7}" name="Column2156"/>
    <tableColumn id="2174" xr3:uid="{570B8BE6-72CC-4E06-958E-05DAE7F048FF}" name="Column2157"/>
    <tableColumn id="2175" xr3:uid="{A5E1539A-5E30-4908-806C-F3CDBC21417B}" name="Column2158"/>
    <tableColumn id="2176" xr3:uid="{4BE22224-BADD-4FE0-87D3-81F7B984030B}" name="Column2159"/>
    <tableColumn id="2177" xr3:uid="{831B26BC-5864-45EB-A873-D8B2DB72EF5D}" name="Column2160"/>
    <tableColumn id="2178" xr3:uid="{81B246F7-C6E0-48E0-9565-689459D91FB6}" name="Column2161"/>
    <tableColumn id="2179" xr3:uid="{99C4BB5F-DDE5-4E4A-874E-F57386BB1AF3}" name="Column2162"/>
    <tableColumn id="2180" xr3:uid="{A9764EC4-8233-436F-A249-FF80705EECCC}" name="Column2163"/>
    <tableColumn id="2181" xr3:uid="{A2F7F113-58FF-4B34-A836-BDA16B985737}" name="Column2164"/>
    <tableColumn id="2182" xr3:uid="{A04BF3F4-A2DB-4937-A149-8C5239E040EC}" name="Column2165"/>
    <tableColumn id="2183" xr3:uid="{819A7EB6-1311-45D2-80AA-D1BE7AAC2CFD}" name="Column2166"/>
    <tableColumn id="2184" xr3:uid="{EC9A04F0-7F35-4080-9960-7ADF8DD8F240}" name="Column2167"/>
    <tableColumn id="2185" xr3:uid="{982DB1BE-9621-4CE1-A1B1-3714FD735DDB}" name="Column2168"/>
    <tableColumn id="2186" xr3:uid="{A5FCF3B3-177C-47AC-8F81-AB153AEA72EE}" name="Column2169"/>
    <tableColumn id="2187" xr3:uid="{55E36D94-DB5E-48FC-BB74-D7D39C97FADE}" name="Column2170"/>
    <tableColumn id="2188" xr3:uid="{7A13494D-08E0-475B-B0DA-48891BA10B8B}" name="Column2171"/>
    <tableColumn id="2189" xr3:uid="{1C6F77FA-F11B-4B4E-9774-16FF03BDCAFE}" name="Column2172"/>
    <tableColumn id="2190" xr3:uid="{08084AAE-5D47-449A-B419-157806A95ABB}" name="Column2173"/>
    <tableColumn id="2191" xr3:uid="{4F99ED1B-3F87-4CB7-94C1-1514976BD23C}" name="Column2174"/>
    <tableColumn id="2192" xr3:uid="{A40E6AB5-8061-4B5F-BD2B-841F6FB3C204}" name="Column2175"/>
    <tableColumn id="2193" xr3:uid="{9FCEFFE8-55B9-4414-8E2E-2D14B1978C41}" name="Column2176"/>
    <tableColumn id="2194" xr3:uid="{7BC7B5EB-79D4-43BA-AEDB-BA9CD4E1DE3D}" name="Column2177"/>
    <tableColumn id="2195" xr3:uid="{AAE1EC3F-6962-41C1-801F-DA8838A02A5A}" name="Column2178"/>
    <tableColumn id="2196" xr3:uid="{B083F25F-3BEB-4DF7-8CCF-F21350681CB1}" name="Column2179"/>
    <tableColumn id="2197" xr3:uid="{968808B5-8AEF-4C9B-9757-587D7D94875B}" name="Column2180"/>
    <tableColumn id="2198" xr3:uid="{D41D4554-E804-4DC8-90B7-10D2C380E9D2}" name="Column2181"/>
    <tableColumn id="2199" xr3:uid="{7E3ABD8A-581D-4CB6-9DEC-B4E32ABF7598}" name="Column2182"/>
    <tableColumn id="2200" xr3:uid="{EE50691C-C84B-4887-9CA2-D7F002696E52}" name="Column2183"/>
    <tableColumn id="2201" xr3:uid="{5B03152B-B0B9-43A8-835F-03425D1A6366}" name="Column2184"/>
    <tableColumn id="2202" xr3:uid="{ABA3C9DD-17C1-4A5A-ABAF-A5E46B88A88C}" name="Column2185"/>
    <tableColumn id="2203" xr3:uid="{1082B1FD-E0CB-4335-9717-A37072E1612A}" name="Column2186"/>
    <tableColumn id="2204" xr3:uid="{32BFDBBC-845F-40C0-84E1-1BFDA3D5B718}" name="Column2187"/>
    <tableColumn id="2205" xr3:uid="{4B9F8978-4166-4672-A858-749FABFE71D8}" name="Column2188"/>
    <tableColumn id="2206" xr3:uid="{CE31EE06-A4C9-4FB0-A871-DB6F8F79A938}" name="Column2189"/>
    <tableColumn id="2207" xr3:uid="{DFB8D617-1C8B-4862-842F-5810F351A49C}" name="Column2190"/>
    <tableColumn id="2208" xr3:uid="{9481D9D5-DA87-44F0-A0FE-4CE1BEF00BC1}" name="Column2191"/>
    <tableColumn id="2209" xr3:uid="{E8E40876-2382-4274-8914-03F6FA7045A9}" name="Column2192"/>
    <tableColumn id="2210" xr3:uid="{F4EDDBD5-E26C-40DF-A742-A3ED1EDB1438}" name="Column2193"/>
    <tableColumn id="2211" xr3:uid="{55C81398-7B6F-4C12-A951-07280AE0ADC1}" name="Column2194"/>
    <tableColumn id="2212" xr3:uid="{6B6B9E14-AAB9-476E-A934-6B919D1C526F}" name="Column2195"/>
    <tableColumn id="2213" xr3:uid="{E57C2233-B966-46E0-B5AB-A154A276EEDE}" name="Column2196"/>
    <tableColumn id="2214" xr3:uid="{66948D25-AA15-47C2-AD5C-FF85C8F1DFBF}" name="Column2197"/>
    <tableColumn id="2215" xr3:uid="{36528B61-AEB8-49EA-9D33-D0B338E868F1}" name="Column2198"/>
    <tableColumn id="2216" xr3:uid="{25335FBF-8B43-49B4-9CC3-34A15D1A23EE}" name="Column2199"/>
    <tableColumn id="2217" xr3:uid="{575C9D92-7676-4F2B-9D51-99B1B2E1AF6E}" name="Column2200"/>
    <tableColumn id="2218" xr3:uid="{66F78A7E-D435-4D91-91CA-0BF8BB8F4FDA}" name="Column2201"/>
    <tableColumn id="2219" xr3:uid="{B0A32108-C164-4A3D-8300-E830B2091EF9}" name="Column2202"/>
    <tableColumn id="2220" xr3:uid="{3DDE0FED-3D85-49D0-BE55-10037493CFE1}" name="Column2203"/>
    <tableColumn id="2221" xr3:uid="{14A58B8D-602E-4E88-932F-DDC51CDDA582}" name="Column2204"/>
    <tableColumn id="2222" xr3:uid="{1FD43B45-01E7-4CE8-8619-B1C82870733E}" name="Column2205"/>
    <tableColumn id="2223" xr3:uid="{0030B943-5430-40CB-843E-B34D6CE00BA1}" name="Column2206"/>
    <tableColumn id="2224" xr3:uid="{7DE151E1-C64E-4EA0-89F6-374A66A113D7}" name="Column2207"/>
    <tableColumn id="2225" xr3:uid="{6F613835-E09A-445D-AF5A-B7B2ECE2BE63}" name="Column2208"/>
    <tableColumn id="2226" xr3:uid="{362E1F72-74D9-45D7-813E-A329EA82D5A4}" name="Column2209"/>
    <tableColumn id="2227" xr3:uid="{F2B5A146-C37B-49D9-B6A0-7A7EC22F2EE1}" name="Column2210"/>
    <tableColumn id="2228" xr3:uid="{187FC2A1-90A4-49C8-91CA-6C2584ADDF51}" name="Column2211"/>
    <tableColumn id="2229" xr3:uid="{3E2AC0F8-D811-44C4-BD14-E6BAB4392F49}" name="Column2212"/>
    <tableColumn id="2230" xr3:uid="{612FC361-7668-4DF7-8368-52A7E4464DF4}" name="Column2213"/>
    <tableColumn id="2231" xr3:uid="{E1F2F744-E7A2-42BD-87FF-F71C823B4E2C}" name="Column2214"/>
    <tableColumn id="2232" xr3:uid="{32ACA673-689C-493F-BBE6-CA76937E1A0F}" name="Column2215"/>
    <tableColumn id="2233" xr3:uid="{7A587526-20B6-4289-859A-8D680E0CE399}" name="Column2216"/>
    <tableColumn id="2234" xr3:uid="{2EB04FBE-4B3C-48B1-9761-5D032E26AF7D}" name="Column2217"/>
    <tableColumn id="2235" xr3:uid="{5CCA8C84-AFA3-43EB-9A8E-FC90AD7B6A5A}" name="Column2218"/>
    <tableColumn id="2236" xr3:uid="{183C52D1-4A69-45CA-AE4E-834538EA16A6}" name="Column2219"/>
    <tableColumn id="2237" xr3:uid="{C3A95218-5592-44D2-B635-6AFBC15E0D25}" name="Column2220"/>
    <tableColumn id="2238" xr3:uid="{FED4573C-E6C4-4908-A2D3-13E48EDC00C0}" name="Column2221"/>
    <tableColumn id="2239" xr3:uid="{9436B9EC-D94E-4B72-B783-BBD3CEDE838E}" name="Column2222"/>
    <tableColumn id="2240" xr3:uid="{FF51691F-1827-4612-96A7-F1CC3FC16060}" name="Column2223"/>
    <tableColumn id="2241" xr3:uid="{5BE79094-C2F2-4AC5-B1EF-48976C906955}" name="Column2224"/>
    <tableColumn id="2242" xr3:uid="{1C2B59F5-834C-463C-97C0-1A7AA131D611}" name="Column2225"/>
    <tableColumn id="2243" xr3:uid="{95FDEFA5-C607-4B80-8900-7725ECE5A374}" name="Column2226"/>
    <tableColumn id="2244" xr3:uid="{157FCCE8-08CC-4B37-AE53-EA8A89C5C639}" name="Column2227"/>
    <tableColumn id="2245" xr3:uid="{A58D7FE1-66F3-46ED-B79D-1DA1A4F82F06}" name="Column2228"/>
    <tableColumn id="2246" xr3:uid="{841E59E1-A615-4A79-993F-1480464E28CF}" name="Column2229"/>
    <tableColumn id="2247" xr3:uid="{D7ED4D51-F8B1-4D0D-9CFF-4B0D9AC44418}" name="Column2230"/>
    <tableColumn id="2248" xr3:uid="{AA7F6595-7FA6-4EBD-A9DE-3C156976BF3C}" name="Column2231"/>
    <tableColumn id="2249" xr3:uid="{0982F43C-01ED-4055-AAEB-D6531DB28BFB}" name="Column2232"/>
    <tableColumn id="2250" xr3:uid="{39DC4F4F-797D-4C88-9D27-52C3F9CE5DAF}" name="Column2233"/>
    <tableColumn id="2251" xr3:uid="{39F22730-7676-4CBB-AD8A-CFA4AC696FF8}" name="Column2234"/>
    <tableColumn id="2252" xr3:uid="{EBD63C7E-A387-4676-B583-9F297DBC8BF4}" name="Column2235"/>
    <tableColumn id="2253" xr3:uid="{92E1BD26-73DB-4957-B0EE-85422D14C2CA}" name="Column2236"/>
    <tableColumn id="2254" xr3:uid="{AD3F173C-6089-47BC-B08B-DF34E3ED3358}" name="Column2237"/>
    <tableColumn id="2255" xr3:uid="{CB65F74A-5267-44DF-A8EF-952BC6E79870}" name="Column2238"/>
    <tableColumn id="2256" xr3:uid="{8660573C-7EA1-4742-9DE4-917EA2CF528C}" name="Column2239"/>
    <tableColumn id="2257" xr3:uid="{5180374A-372F-4CF1-9E5F-D1BFC19993BE}" name="Column2240"/>
    <tableColumn id="2258" xr3:uid="{72F0E8E1-EC8C-4C95-807C-FF516A90B47A}" name="Column2241"/>
    <tableColumn id="2259" xr3:uid="{1DE10B5C-B77D-4549-9FFC-5D8D4DE1B69A}" name="Column2242"/>
    <tableColumn id="2260" xr3:uid="{2177082D-4D90-4F47-825B-59174A82E2D9}" name="Column2243"/>
    <tableColumn id="2261" xr3:uid="{6CA6E859-6B0E-407A-9FD5-5FC847E92ACA}" name="Column2244"/>
    <tableColumn id="2262" xr3:uid="{17988302-A92A-4611-B5BC-FFABE8407969}" name="Column2245"/>
    <tableColumn id="2263" xr3:uid="{BEC83F00-38D0-4FF2-93C7-472304E95663}" name="Column2246"/>
    <tableColumn id="2264" xr3:uid="{D0A156A1-0E17-4B44-8D43-67D69DA297E0}" name="Column2247"/>
    <tableColumn id="2265" xr3:uid="{07C571E4-855E-4D02-B116-00D7DE50A8A2}" name="Column2248"/>
    <tableColumn id="2266" xr3:uid="{696B2F36-1122-4EC0-870D-DF88A1DA4C61}" name="Column2249"/>
    <tableColumn id="2267" xr3:uid="{7CAA14AB-9ECE-4EC3-9E50-F8ED540092A3}" name="Column2250"/>
    <tableColumn id="2268" xr3:uid="{CA63C426-7286-44B3-B0AF-4049FF64A342}" name="Column2251"/>
    <tableColumn id="2269" xr3:uid="{1570059E-A735-4BAC-B519-DDB4C94E2863}" name="Column2252"/>
    <tableColumn id="2270" xr3:uid="{D3A6FBB8-B721-4908-983B-66B8015E80BE}" name="Column2253"/>
    <tableColumn id="2271" xr3:uid="{4C5F9042-C983-4339-B0EE-C143B48CC4C5}" name="Column2254"/>
    <tableColumn id="2272" xr3:uid="{4B08F75C-4A4D-4017-B40B-4A13CB7F5DCD}" name="Column2255"/>
    <tableColumn id="2273" xr3:uid="{F30C817E-D159-47C7-8E04-4C2810F7B60E}" name="Column2256"/>
    <tableColumn id="2274" xr3:uid="{372F49C0-1214-4804-94DC-A8C9144D2A32}" name="Column2257"/>
    <tableColumn id="2275" xr3:uid="{64E47BA5-A3BE-49BF-82D9-8B0AE02ED273}" name="Column2258"/>
    <tableColumn id="2276" xr3:uid="{67E63736-A9FE-45C2-A52E-04F066AC4C95}" name="Column2259"/>
    <tableColumn id="2277" xr3:uid="{E765DBA6-35BD-4B1A-94A4-3A7924587C79}" name="Column2260"/>
    <tableColumn id="2278" xr3:uid="{812CAD24-736D-47FB-A8AF-821607B9E546}" name="Column2261"/>
    <tableColumn id="2279" xr3:uid="{961FA595-DBDA-48F7-AA49-0DD356711EA0}" name="Column2262"/>
    <tableColumn id="2280" xr3:uid="{07265375-0ED6-4D24-9D25-2987377E69AD}" name="Column2263"/>
    <tableColumn id="2281" xr3:uid="{8ACA86C8-8BAB-429F-A5A4-E97BFDB5D4EA}" name="Column2264"/>
    <tableColumn id="2282" xr3:uid="{336A42B4-8F0B-4961-8853-57B1932DFF97}" name="Column2265"/>
    <tableColumn id="2283" xr3:uid="{41D775DE-4371-4E9A-9A3C-E3C41E443412}" name="Column2266"/>
    <tableColumn id="2284" xr3:uid="{D6052C18-5537-4714-8A92-55C0B0F079ED}" name="Column2267"/>
    <tableColumn id="2285" xr3:uid="{FD968DEE-565D-427E-A27A-63C1BE3B9E80}" name="Column2268"/>
    <tableColumn id="2286" xr3:uid="{C006963C-EAB3-4575-94B5-5F62A53CFF3E}" name="Column2269"/>
    <tableColumn id="2287" xr3:uid="{5146F7D2-8F3D-4477-9182-4FF838B4230B}" name="Column2270"/>
    <tableColumn id="2288" xr3:uid="{B2E82633-885C-44F5-9B70-D01E2FC9D6E2}" name="Column2271"/>
    <tableColumn id="2289" xr3:uid="{F267BA18-C697-4072-9C5B-FD133BBAEA63}" name="Column2272"/>
    <tableColumn id="2290" xr3:uid="{EBDCAE7F-AB8D-414B-A363-E46A5F322A1E}" name="Column2273"/>
    <tableColumn id="2291" xr3:uid="{BF633166-2FDC-4CEC-8AC5-B2300DC558B3}" name="Column2274"/>
    <tableColumn id="2292" xr3:uid="{A61D3242-1D2A-48E9-AA83-092E7E4349F4}" name="Column2275"/>
    <tableColumn id="2293" xr3:uid="{809EFFFF-FBE9-4142-A2EE-2986A623EAEA}" name="Column2276"/>
    <tableColumn id="2294" xr3:uid="{158AED35-9AC1-45B6-B82C-9D856C404DC9}" name="Column2277"/>
    <tableColumn id="2295" xr3:uid="{4E17BFB3-6B88-45E7-B66E-28EA5F4CFFE5}" name="Column2278"/>
    <tableColumn id="2296" xr3:uid="{01379DBD-D9F8-4D31-8554-185F7684BBF3}" name="Column2279"/>
    <tableColumn id="2297" xr3:uid="{D2C24E97-7BFA-4ACD-AA7A-D7366DE5BBC8}" name="Column2280"/>
    <tableColumn id="2298" xr3:uid="{5D3B3EBA-5716-440B-A06E-04FB37C6866F}" name="Column2281"/>
    <tableColumn id="2299" xr3:uid="{3DEFC1B5-9462-48BE-9BD5-BC6329C88E19}" name="Column2282"/>
    <tableColumn id="2300" xr3:uid="{74D3650B-CBBF-4AC5-A313-E48CA0A607F8}" name="Column2283"/>
    <tableColumn id="2301" xr3:uid="{7EFD9F19-A828-4B5D-862F-CE7E9B5D9CB5}" name="Column2284"/>
    <tableColumn id="2302" xr3:uid="{14400E1A-767B-4D5A-9BCF-B1FE1866A537}" name="Column2285"/>
    <tableColumn id="2303" xr3:uid="{F7643A11-1AEB-4B25-84C0-9D29DE689ACD}" name="Column2286"/>
    <tableColumn id="2304" xr3:uid="{B2AD86A2-5296-4B12-8298-4AAC5054D0BD}" name="Column2287"/>
    <tableColumn id="2305" xr3:uid="{1F7963CC-2409-488D-B07E-973D2E6C3AD3}" name="Column2288"/>
    <tableColumn id="2306" xr3:uid="{D599AADF-071F-4B31-B22C-056E0A0D0380}" name="Column2289"/>
    <tableColumn id="2307" xr3:uid="{F9066A58-4B6D-492E-9ACD-8E1D9A4ADF96}" name="Column2290"/>
    <tableColumn id="2308" xr3:uid="{8AB51300-C36A-486A-9EDE-04B7A7679EFC}" name="Column2291"/>
    <tableColumn id="2309" xr3:uid="{B03EE164-9D2F-4D5A-A87A-591259D4022B}" name="Column2292"/>
    <tableColumn id="2310" xr3:uid="{5ED6FD69-C63B-42E8-8A6B-92B850C91133}" name="Column2293"/>
    <tableColumn id="2311" xr3:uid="{D7AC4F3E-698F-4868-A6DB-E2607205F62F}" name="Column2294"/>
    <tableColumn id="2312" xr3:uid="{F3FD5FED-2A6B-4205-B260-58B95C3619E9}" name="Column2295"/>
    <tableColumn id="2313" xr3:uid="{79D8C2FB-5127-402F-98EF-15D323586608}" name="Column2296"/>
    <tableColumn id="2314" xr3:uid="{9B71FE20-212A-4711-9B8D-EF519D37E4AC}" name="Column2297"/>
    <tableColumn id="2315" xr3:uid="{02E72273-E5E1-4225-8D45-7E2815A3AC3D}" name="Column2298"/>
    <tableColumn id="2316" xr3:uid="{09E8F69C-99CB-45CE-B5A3-CFDE8715C732}" name="Column2299"/>
    <tableColumn id="2317" xr3:uid="{BD622378-5834-44FB-97A1-84D02EBB0AC6}" name="Column2300"/>
    <tableColumn id="2318" xr3:uid="{9091EF70-CB25-480F-BDE9-4E7FA4763548}" name="Column2301"/>
    <tableColumn id="2319" xr3:uid="{9D037AEB-F619-41AE-A580-7E3369F64E58}" name="Column2302"/>
    <tableColumn id="2320" xr3:uid="{AD31D4D3-0526-4199-A02F-0AD961798619}" name="Column2303"/>
    <tableColumn id="2321" xr3:uid="{46FE7477-1BC5-477F-A751-A57F88FBBF7D}" name="Column2304"/>
    <tableColumn id="2322" xr3:uid="{0A52A884-6E91-4C15-845F-9592AC341CB7}" name="Column2305"/>
    <tableColumn id="2323" xr3:uid="{FAC0F979-B5E7-4E12-A7C0-F5D6F92792EB}" name="Column2306"/>
    <tableColumn id="2324" xr3:uid="{619B5947-306B-4B9F-A8FA-79D486597269}" name="Column2307"/>
    <tableColumn id="2325" xr3:uid="{9C3E8CE4-8499-489A-B4A7-B4BDE6D7E21F}" name="Column2308"/>
    <tableColumn id="2326" xr3:uid="{B85BC922-0739-4896-99F1-98A6BA1E2EAE}" name="Column2309"/>
    <tableColumn id="2327" xr3:uid="{E75D9F4A-30CE-47E1-9D92-0D6B4A2DE123}" name="Column2310"/>
    <tableColumn id="2328" xr3:uid="{2997653C-C20D-443E-9854-E276B047A3E7}" name="Column2311"/>
    <tableColumn id="2329" xr3:uid="{0DA280D3-6340-4C7B-AECD-B28F8CAE297A}" name="Column2312"/>
    <tableColumn id="2330" xr3:uid="{A258E265-24AB-44F3-8E96-752782598526}" name="Column2313"/>
    <tableColumn id="2331" xr3:uid="{0E7AD4F9-A68F-4941-B645-4E10A6F38935}" name="Column2314"/>
    <tableColumn id="2332" xr3:uid="{0B2BA628-29C3-47A3-B967-B77F77CA3836}" name="Column2315"/>
    <tableColumn id="2333" xr3:uid="{003115F8-D364-4081-AECB-CD797F51FE3D}" name="Column2316"/>
    <tableColumn id="2334" xr3:uid="{451E285E-73B6-4E6C-BA32-281B2AFD1DD7}" name="Column2317"/>
    <tableColumn id="2335" xr3:uid="{BE793045-1F5A-45BB-8C5E-B6AEF6532D2C}" name="Column2318"/>
    <tableColumn id="2336" xr3:uid="{6D89925B-9F39-4E25-80AE-52C0BFE3E0B9}" name="Column2319"/>
    <tableColumn id="2337" xr3:uid="{94E2810C-C9E0-4DCF-B4E5-8AE53301B35C}" name="Column2320"/>
    <tableColumn id="2338" xr3:uid="{92E537BA-2C61-4042-AFA4-41A3C065926C}" name="Column2321"/>
    <tableColumn id="2339" xr3:uid="{9DD8E084-202D-4985-A0BF-8DF555D17DCB}" name="Column2322"/>
    <tableColumn id="2340" xr3:uid="{A84126A5-56B3-4016-97A0-8136B75932DB}" name="Column2323"/>
    <tableColumn id="2341" xr3:uid="{C1B67B73-94CA-4E61-BD7E-F1016C2196BC}" name="Column2324"/>
    <tableColumn id="2342" xr3:uid="{C6FA2E9C-D4E2-457F-AD17-B9C8818CCCE8}" name="Column2325"/>
    <tableColumn id="2343" xr3:uid="{480C9140-711F-43A0-BB4F-AA12819EDA25}" name="Column2326"/>
    <tableColumn id="2344" xr3:uid="{04AEFFF2-21B4-4925-A6D6-47AC254EC55C}" name="Column2327"/>
    <tableColumn id="2345" xr3:uid="{191D2C64-8B6D-41EA-B73C-1574A91515F7}" name="Column2328"/>
    <tableColumn id="2346" xr3:uid="{8BC51F6C-19A4-4266-8E6B-06169622C392}" name="Column2329"/>
    <tableColumn id="2347" xr3:uid="{D5CCB06B-924E-4C59-8F4D-A3474D6FB485}" name="Column2330"/>
    <tableColumn id="2348" xr3:uid="{DA018CBE-251A-4279-9257-6037FFB54502}" name="Column2331"/>
    <tableColumn id="2349" xr3:uid="{FB196DA9-C4D5-44F9-B14F-712CB1B0D586}" name="Column2332"/>
    <tableColumn id="2350" xr3:uid="{AB378BF6-E567-4D32-AA3F-03F6049E5896}" name="Column2333"/>
    <tableColumn id="2351" xr3:uid="{BE071BF7-28FA-43EA-A0A3-D676718F4D28}" name="Column2334"/>
    <tableColumn id="2352" xr3:uid="{81623FDD-A414-4242-9806-684A83B8B596}" name="Column2335"/>
    <tableColumn id="2353" xr3:uid="{71EC9737-3266-40F5-BBEA-79E9B1D08DDE}" name="Column2336"/>
    <tableColumn id="2354" xr3:uid="{E470E51A-987C-4CE7-A2BB-C62B864A090C}" name="Column2337"/>
    <tableColumn id="2355" xr3:uid="{BF16D920-D73B-40D4-97AE-27A5E4023BF2}" name="Column2338"/>
    <tableColumn id="2356" xr3:uid="{9FB47E82-6810-4B6A-92CB-1346CA336A55}" name="Column2339"/>
    <tableColumn id="2357" xr3:uid="{C2EA6353-22D2-4149-BA82-90C9FB149E97}" name="Column2340"/>
    <tableColumn id="2358" xr3:uid="{962A2F19-474D-4BA9-BCD3-1501A72896AA}" name="Column2341"/>
    <tableColumn id="2359" xr3:uid="{32278E9A-D912-4219-9CFE-2BA112F5A3D7}" name="Column2342"/>
    <tableColumn id="2360" xr3:uid="{ADF98EE2-65A5-4809-A635-998874C5FB28}" name="Column2343"/>
    <tableColumn id="2361" xr3:uid="{9887EA70-09F7-4390-B720-0795C2EB59EF}" name="Column2344"/>
    <tableColumn id="2362" xr3:uid="{5DA41898-95C5-46ED-B9A0-19DB39F75071}" name="Column2345"/>
    <tableColumn id="2363" xr3:uid="{1D4139EE-0968-4297-8B0E-C0FCEDC5213E}" name="Column2346"/>
    <tableColumn id="2364" xr3:uid="{61E0E7EC-2B1D-44F9-9B4B-734D23C18E24}" name="Column2347"/>
    <tableColumn id="2365" xr3:uid="{B642C5F1-9779-48A8-BF5F-5C2F030CBFAA}" name="Column2348"/>
    <tableColumn id="2366" xr3:uid="{B2DD69DC-91E1-4EC7-BC3D-009B012F1CAD}" name="Column2349"/>
    <tableColumn id="2367" xr3:uid="{FCBD82E4-243E-44FF-9210-8B858F81FBA2}" name="Column2350"/>
    <tableColumn id="2368" xr3:uid="{265CAE2D-3C55-4A1C-8ABD-561A539813E9}" name="Column2351"/>
    <tableColumn id="2369" xr3:uid="{57731100-BD4B-44B9-AA64-1AD9787FF8E7}" name="Column2352"/>
    <tableColumn id="2370" xr3:uid="{A8C85818-0794-47F6-B9E5-1F1D047336A6}" name="Column2353"/>
    <tableColumn id="2371" xr3:uid="{8214051F-3263-43DC-A86C-B41654B77544}" name="Column2354"/>
    <tableColumn id="2372" xr3:uid="{A949C747-27DE-4BDC-8630-C9FB7C0B90E7}" name="Column2355"/>
    <tableColumn id="2373" xr3:uid="{639D0E56-5261-4B71-95F8-DF7C22EBE5A4}" name="Column2356"/>
    <tableColumn id="2374" xr3:uid="{BCDEE682-6C3D-4E1F-96F0-5E8FDAE92CED}" name="Column2357"/>
    <tableColumn id="2375" xr3:uid="{1718859B-DB01-4C92-A4A3-B04AD0C29C12}" name="Column2358"/>
    <tableColumn id="2376" xr3:uid="{BBF11D40-0E90-466F-9958-64DCEF4FD681}" name="Column2359"/>
    <tableColumn id="2377" xr3:uid="{4A4CD051-ED3E-4D0F-B049-DDFFC80D695D}" name="Column2360"/>
    <tableColumn id="2378" xr3:uid="{FC40C3AE-DA65-428E-91F6-EDED3ADA3297}" name="Column2361"/>
    <tableColumn id="2379" xr3:uid="{5439FF78-A2B4-4475-B14D-AC64979C0F90}" name="Column2362"/>
    <tableColumn id="2380" xr3:uid="{F5AD56A6-40A8-4724-9D5E-824F5E41CDE1}" name="Column2363"/>
    <tableColumn id="2381" xr3:uid="{8B45F774-F7C1-4AE0-A726-0DE891D5917A}" name="Column2364"/>
    <tableColumn id="2382" xr3:uid="{B30B8DCB-3E21-4EBE-9E38-03179C8A4F94}" name="Column2365"/>
    <tableColumn id="2383" xr3:uid="{FF1EEEDC-16F5-4709-84CF-63C5A3790FB7}" name="Column2366"/>
    <tableColumn id="2384" xr3:uid="{D0108833-6A9C-4AA7-995B-214DEFFFA68D}" name="Column2367"/>
    <tableColumn id="2385" xr3:uid="{71A8B30C-5F2F-4A31-8987-70EB9A26EE93}" name="Column2368"/>
    <tableColumn id="2386" xr3:uid="{8C0DAEBA-CDB1-44BD-85AB-8A026F846541}" name="Column2369"/>
    <tableColumn id="2387" xr3:uid="{2991158C-0406-4497-8221-FA2D469FD61B}" name="Column2370"/>
    <tableColumn id="2388" xr3:uid="{91B08072-E5C6-4F5C-9E36-B5FFB835A944}" name="Column2371"/>
    <tableColumn id="2389" xr3:uid="{7DC77806-5DFA-4C95-8BCD-1B514C1A6E42}" name="Column2372"/>
    <tableColumn id="2390" xr3:uid="{96462584-EE55-44F8-AE63-D4F63E34DF4C}" name="Column2373"/>
    <tableColumn id="2391" xr3:uid="{EACF43BD-1604-4CA4-ADEB-29F317C8B3AE}" name="Column2374"/>
    <tableColumn id="2392" xr3:uid="{6C538386-F394-4D70-9DF8-0E65FBC72D35}" name="Column2375"/>
    <tableColumn id="2393" xr3:uid="{F6AA427F-AAEA-4E6C-AF14-FDF11F13DC1E}" name="Column2376"/>
    <tableColumn id="2394" xr3:uid="{D24C86B6-EC09-4149-AE31-182CE12C150A}" name="Column2377"/>
    <tableColumn id="2395" xr3:uid="{C435C725-A2C8-4DEC-87F8-FE8DF407DF3E}" name="Column2378"/>
    <tableColumn id="2396" xr3:uid="{91387B10-D0FF-4F86-AFDC-FC99BAE04A24}" name="Column2379"/>
    <tableColumn id="2397" xr3:uid="{DDD5CB6D-68B4-435D-9FCC-6BBBBCB1F57F}" name="Column2380"/>
    <tableColumn id="2398" xr3:uid="{31D54A31-5502-49E4-A51C-27BAAE2D9F55}" name="Column2381"/>
    <tableColumn id="2399" xr3:uid="{F454BC7A-E316-40F5-BE94-E640858761FA}" name="Column2382"/>
    <tableColumn id="2400" xr3:uid="{022F6441-A677-4F47-95E6-A0F1E2D34485}" name="Column2383"/>
    <tableColumn id="2401" xr3:uid="{E5239340-163F-4645-B70C-65010570F790}" name="Column2384"/>
    <tableColumn id="2402" xr3:uid="{0C910B44-920F-4632-ADBC-7049C45FF3CA}" name="Column2385"/>
    <tableColumn id="2403" xr3:uid="{998536CA-5F0C-4BD3-94FA-3B88653F08AF}" name="Column2386"/>
    <tableColumn id="2404" xr3:uid="{00AEB5EC-C042-49F7-AB8A-66D17838FC89}" name="Column2387"/>
    <tableColumn id="2405" xr3:uid="{9D92A750-3415-431F-94C2-39C9602A1CAA}" name="Column2388"/>
    <tableColumn id="2406" xr3:uid="{AD82F2F6-0870-4B7E-98A9-EB95431BDA41}" name="Column2389"/>
    <tableColumn id="2407" xr3:uid="{80EE158F-03C8-4F9E-81C1-11C400A8A8DB}" name="Column2390"/>
    <tableColumn id="2408" xr3:uid="{5CE4EDB3-9C99-4538-BF40-145BC5D16ED6}" name="Column2391"/>
    <tableColumn id="2409" xr3:uid="{B5ED329C-97B3-44DF-BE10-DCEDF417C9E4}" name="Column2392"/>
    <tableColumn id="2410" xr3:uid="{7DD9C5DF-94B5-4032-B1E0-8BC31ACE64E0}" name="Column2393"/>
    <tableColumn id="2411" xr3:uid="{93F0F07F-6084-4ECB-B306-4A7879D7F2BB}" name="Column2394"/>
    <tableColumn id="2412" xr3:uid="{061D6EF4-4D4E-410A-887A-C7573FC332ED}" name="Column2395"/>
    <tableColumn id="2413" xr3:uid="{777D6AA6-8B39-48F3-B04E-1060290F6D71}" name="Column2396"/>
    <tableColumn id="2414" xr3:uid="{542439D9-D289-4AAA-8C08-2AE4BCA1A524}" name="Column2397"/>
    <tableColumn id="2415" xr3:uid="{7A2AF6E1-16C1-4FAB-AD61-5733F47B51E5}" name="Column2398"/>
    <tableColumn id="2416" xr3:uid="{076BDE85-85A3-4D27-8FE6-C6803088DB7D}" name="Column2399"/>
    <tableColumn id="2417" xr3:uid="{09F75DEE-13E8-436A-A12A-92AADA2F822E}" name="Column2400"/>
    <tableColumn id="2418" xr3:uid="{FDC6B441-B92A-4669-90AC-1C1917F1DA8C}" name="Column2401"/>
    <tableColumn id="2419" xr3:uid="{53FF8BA7-0795-4700-91B8-9B2932C0821B}" name="Column2402"/>
    <tableColumn id="2420" xr3:uid="{3A3B8A2A-5548-4CCE-8398-201AD7BF418E}" name="Column2403"/>
    <tableColumn id="2421" xr3:uid="{E1664947-EEBD-4316-BC7C-586E8622E227}" name="Column2404"/>
    <tableColumn id="2422" xr3:uid="{D0F129A7-9510-4AFD-B43C-8281A3E8EA07}" name="Column2405"/>
    <tableColumn id="2423" xr3:uid="{6F799A42-9C03-43E2-B72D-C14B5F189605}" name="Column2406"/>
    <tableColumn id="2424" xr3:uid="{3706A9CE-5891-489D-9375-E7CFF128CB0A}" name="Column2407"/>
    <tableColumn id="2425" xr3:uid="{9D512635-D4FB-4DC8-897C-4B0DF953AFD0}" name="Column2408"/>
    <tableColumn id="2426" xr3:uid="{C7680D94-5CF5-4721-BF9B-187A21A31335}" name="Column2409"/>
    <tableColumn id="2427" xr3:uid="{59CA9F31-284B-4994-AEDB-DA4C21211C6B}" name="Column2410"/>
    <tableColumn id="2428" xr3:uid="{8A090E95-D7DC-49B8-BE7F-6F924F6A9885}" name="Column2411"/>
    <tableColumn id="2429" xr3:uid="{9D301C16-C99D-481D-B571-E9E30EEA9409}" name="Column2412"/>
    <tableColumn id="2430" xr3:uid="{28FF3791-83CB-4298-9C17-93FB1F3CB3FD}" name="Column2413"/>
    <tableColumn id="2431" xr3:uid="{D9561542-644A-4EEF-A558-6903A60E9B4F}" name="Column2414"/>
    <tableColumn id="2432" xr3:uid="{611D8D8D-FC23-40AD-B6A3-4DDC8FFCBBB1}" name="Column2415"/>
    <tableColumn id="2433" xr3:uid="{9348654E-7F3D-4CAA-9CD0-C9F2B98A5204}" name="Column2416"/>
    <tableColumn id="2434" xr3:uid="{DDD14047-9A48-400A-9750-FBE5D390D405}" name="Column2417"/>
    <tableColumn id="2435" xr3:uid="{DA853B46-495B-458F-8746-25D3DBF0EF0E}" name="Column2418"/>
    <tableColumn id="2436" xr3:uid="{91FFFA13-00E3-40A5-A341-49B07A307D65}" name="Column2419"/>
    <tableColumn id="2437" xr3:uid="{5CE80488-F663-4096-BAEC-E724BD8AB31E}" name="Column2420"/>
    <tableColumn id="2438" xr3:uid="{33C5B5D7-F7F3-42D5-BA53-8F92B2B105F5}" name="Column2421"/>
    <tableColumn id="2439" xr3:uid="{913D0B2F-4A49-4425-94BE-4F838169F587}" name="Column2422"/>
    <tableColumn id="2440" xr3:uid="{79ABF17C-A626-49B9-9431-86073D0424E7}" name="Column2423"/>
    <tableColumn id="2441" xr3:uid="{19EF9935-A62B-4454-9EF6-77262856CD0C}" name="Column2424"/>
    <tableColumn id="2442" xr3:uid="{2DC85EC7-33FD-43A7-83D0-FCA5881C2671}" name="Column2425"/>
    <tableColumn id="2443" xr3:uid="{F0B3F8F4-CDF5-40C5-9EBD-BA96F3F5CF3E}" name="Column2426"/>
    <tableColumn id="2444" xr3:uid="{60B66A79-7027-4503-83D2-79CDB35DD57A}" name="Column2427"/>
    <tableColumn id="2445" xr3:uid="{BD4662AA-0AA6-4EB3-840D-894A82C3E2C0}" name="Column2428"/>
    <tableColumn id="2446" xr3:uid="{2284C1A7-A8C7-4AD0-B587-6823BBE2550B}" name="Column2429"/>
    <tableColumn id="2447" xr3:uid="{D108F3A8-9CD9-4EEA-92EB-2F2C507ED48D}" name="Column2430"/>
    <tableColumn id="2448" xr3:uid="{169A2020-3139-469D-8596-5FEDD001E360}" name="Column2431"/>
    <tableColumn id="2449" xr3:uid="{CB38F6D2-1714-4618-84BD-98C980E60949}" name="Column2432"/>
    <tableColumn id="2450" xr3:uid="{9A464826-9891-490E-8F60-63E16247829B}" name="Column2433"/>
    <tableColumn id="2451" xr3:uid="{8645A9AA-C0D2-4CF8-8D66-7676F1D97635}" name="Column2434"/>
    <tableColumn id="2452" xr3:uid="{59393CA4-4418-4B4A-A294-4DFA738F873E}" name="Column2435"/>
    <tableColumn id="2453" xr3:uid="{D293D9E4-79EB-446A-9831-BE59620DF530}" name="Column2436"/>
    <tableColumn id="2454" xr3:uid="{F2126213-1E29-43D3-B952-6DD6480A4940}" name="Column2437"/>
    <tableColumn id="2455" xr3:uid="{BE9C9E84-5F53-41B2-B83C-56CC76E4A987}" name="Column2438"/>
    <tableColumn id="2456" xr3:uid="{84C8AA80-A6E5-4525-A649-E614E4EFB185}" name="Column2439"/>
    <tableColumn id="2457" xr3:uid="{D103433F-EA23-40CD-882F-4D69037E5B0A}" name="Column2440"/>
    <tableColumn id="2458" xr3:uid="{1FBC4991-0760-440E-95C0-80FE6B6C1708}" name="Column2441"/>
    <tableColumn id="2459" xr3:uid="{C084CA8E-916B-44FD-ABE1-DDD6298F87CA}" name="Column2442"/>
    <tableColumn id="2460" xr3:uid="{CE4675FF-AE2C-4D8F-8640-A8FE5DBDF5AC}" name="Column2443"/>
    <tableColumn id="2461" xr3:uid="{0DA33139-B67B-431E-9155-AA7FEABDA55B}" name="Column2444"/>
    <tableColumn id="2462" xr3:uid="{3070E774-1C61-4236-BDE4-20FEC7EFE5C4}" name="Column2445"/>
    <tableColumn id="2463" xr3:uid="{D49207F0-6802-4B49-9BD4-D0E84BE2E2A2}" name="Column2446"/>
    <tableColumn id="2464" xr3:uid="{8E92E915-1179-48EB-97E5-72B5C89EB8DA}" name="Column2447"/>
    <tableColumn id="2465" xr3:uid="{E55279D2-2AE0-41DB-B25F-FC59FF529181}" name="Column2448"/>
    <tableColumn id="2466" xr3:uid="{FFCB617B-FC29-41E0-9520-6EDF218AC423}" name="Column2449"/>
    <tableColumn id="2467" xr3:uid="{66FF3FC0-774A-4863-89CB-6491EA0469F2}" name="Column2450"/>
    <tableColumn id="2468" xr3:uid="{0BCC4A89-EEEC-48B5-99C2-FAF6415C3182}" name="Column2451"/>
    <tableColumn id="2469" xr3:uid="{62DD9826-0879-4718-A05A-0B0C66B446C0}" name="Column2452"/>
    <tableColumn id="2470" xr3:uid="{0744F84B-8B61-425B-A3C7-59360C1C2147}" name="Column2453"/>
    <tableColumn id="2471" xr3:uid="{DD0829F7-2DE6-453A-83ED-9347B7C8D817}" name="Column2454"/>
    <tableColumn id="2472" xr3:uid="{53D53AE1-E2DC-46D5-BBFC-CE7DA83C73C3}" name="Column2455"/>
    <tableColumn id="2473" xr3:uid="{86AE95E8-B073-4DFA-8CCB-3C83E62FE249}" name="Column2456"/>
    <tableColumn id="2474" xr3:uid="{AFAC4352-4211-4225-A629-906B3E6F46B3}" name="Column2457"/>
    <tableColumn id="2475" xr3:uid="{C29A08C5-25BB-401B-A226-D8C256AA2C45}" name="Column2458"/>
    <tableColumn id="2476" xr3:uid="{7748B1D8-143B-445D-B26C-431A61020E17}" name="Column2459"/>
    <tableColumn id="2477" xr3:uid="{914618B8-C53B-4B6B-AFBD-1D09D4178465}" name="Column2460"/>
    <tableColumn id="2478" xr3:uid="{2D5D7838-C833-4BE9-B440-05AF2D3EFDDF}" name="Column2461"/>
    <tableColumn id="2479" xr3:uid="{6C47712F-AFF5-494E-B10D-1303A78A321B}" name="Column2462"/>
    <tableColumn id="2480" xr3:uid="{A2C91BD7-EA9A-4C2E-8B84-529CA3EAAB34}" name="Column2463"/>
    <tableColumn id="2481" xr3:uid="{EC252CB8-399F-4A36-AB47-08E914290B9E}" name="Column2464"/>
    <tableColumn id="2482" xr3:uid="{31011000-9A72-41A4-AA52-55B5248F6AE9}" name="Column2465"/>
    <tableColumn id="2483" xr3:uid="{760EE210-2E74-4268-AF44-A454710DBDBA}" name="Column2466"/>
    <tableColumn id="2484" xr3:uid="{AF9FC060-4514-4E57-94C8-DB0339098F3E}" name="Column2467"/>
    <tableColumn id="2485" xr3:uid="{79ABE907-F700-4AFB-94FB-CCA60B65F3DE}" name="Column2468"/>
    <tableColumn id="2486" xr3:uid="{9C74F00B-6EF0-4EFE-9F20-92F9BF324559}" name="Column2469"/>
    <tableColumn id="2487" xr3:uid="{58FD0EFA-5F0E-4205-87BB-BE0D171C96D9}" name="Column2470"/>
    <tableColumn id="2488" xr3:uid="{5F456382-2A83-4372-B9E7-B61A68C3C8E6}" name="Column2471"/>
    <tableColumn id="2489" xr3:uid="{A9AC965B-9CAC-47CC-9676-1F58426B69AB}" name="Column2472"/>
    <tableColumn id="2490" xr3:uid="{004E0F95-1318-4DDA-B93F-14ABB5FC7A1C}" name="Column2473"/>
    <tableColumn id="2491" xr3:uid="{0FEA167F-DE78-4D79-9DF8-1A5B7AC210A8}" name="Column2474"/>
    <tableColumn id="2492" xr3:uid="{627C74CC-E510-4C4F-9D55-AEB0D5E36D68}" name="Column2475"/>
    <tableColumn id="2493" xr3:uid="{1C61A45E-630B-4FAF-8038-5E3B0D90D28A}" name="Column2476"/>
    <tableColumn id="2494" xr3:uid="{0B285CFE-FB2C-441E-8277-36616A147C21}" name="Column2477"/>
    <tableColumn id="2495" xr3:uid="{AFBDC03A-A58E-4BAE-AC80-72576B40F325}" name="Column2478"/>
    <tableColumn id="2496" xr3:uid="{E7A612AA-5077-4EBC-A67E-551AF7A1142F}" name="Column2479"/>
    <tableColumn id="2497" xr3:uid="{A1CD51AE-609A-40FD-BFAA-629D68D69F3D}" name="Column2480"/>
    <tableColumn id="2498" xr3:uid="{F347A221-E574-4EBD-9321-F5CA0C759D71}" name="Column2481"/>
    <tableColumn id="2499" xr3:uid="{6790A1E6-9D4A-46CC-8C05-0EF8ED018277}" name="Column2482"/>
    <tableColumn id="2500" xr3:uid="{480A3132-F4FF-4E54-9CA7-CBE2D87FFF11}" name="Column2483"/>
    <tableColumn id="2501" xr3:uid="{ABAEA4E0-BBAD-4C73-A950-7147F087039A}" name="Column2484"/>
    <tableColumn id="2502" xr3:uid="{FA290DB1-C89E-4C1C-BEFF-CF058B18AFB0}" name="Column2485"/>
    <tableColumn id="2503" xr3:uid="{2CC08688-ACF7-49B5-92C6-00D0DCDFA71C}" name="Column2486"/>
    <tableColumn id="2504" xr3:uid="{6EE4CF05-3E58-45EE-963F-89698F0F1B0D}" name="Column2487"/>
    <tableColumn id="2505" xr3:uid="{F458B494-33D8-4A39-B6E5-57411AAB0556}" name="Column2488"/>
    <tableColumn id="2506" xr3:uid="{12C9EAEE-EA9E-4F39-BD59-C18853956B9A}" name="Column2489"/>
    <tableColumn id="2507" xr3:uid="{68F8AF93-3A70-4419-BB52-519054A3F6C8}" name="Column2490"/>
    <tableColumn id="2508" xr3:uid="{6CD46CC4-801C-43E0-8795-48A416BE87C4}" name="Column2491"/>
    <tableColumn id="2509" xr3:uid="{8AE4806A-87AB-4C09-992E-C6651D5A2D42}" name="Column2492"/>
    <tableColumn id="2510" xr3:uid="{358E1AE3-206D-4BEB-90BC-4FCBA783CC00}" name="Column2493"/>
    <tableColumn id="2511" xr3:uid="{DE7033E1-5649-479B-AAB0-8D17E8466640}" name="Column2494"/>
    <tableColumn id="2512" xr3:uid="{AB95E006-37CA-46ED-8E50-376B41F61B98}" name="Column2495"/>
    <tableColumn id="2513" xr3:uid="{64BAE917-8596-439F-AF79-EBB88336058D}" name="Column2496"/>
    <tableColumn id="2514" xr3:uid="{9FF36CFE-B785-49C0-BB16-C3C800EF1566}" name="Column2497"/>
    <tableColumn id="2515" xr3:uid="{4BE9DC42-F5B2-4EB7-9749-98EB8AE64786}" name="Column2498"/>
    <tableColumn id="2516" xr3:uid="{4F40E530-2062-4EBB-8436-BAF08F1B2851}" name="Column2499"/>
    <tableColumn id="2517" xr3:uid="{7749315D-E3A7-480D-8599-67EB5A85AB13}" name="Column2500"/>
    <tableColumn id="2518" xr3:uid="{AE421EC5-714F-4310-BE6E-EF501E76EDFF}" name="Column2501"/>
    <tableColumn id="2519" xr3:uid="{677EC04F-50CE-4BA4-9970-0F3DE07CA6E5}" name="Column2502"/>
    <tableColumn id="2520" xr3:uid="{A9DD6D06-5E8A-432D-B757-254CF71D426E}" name="Column2503"/>
    <tableColumn id="2521" xr3:uid="{7D36FE9A-61B7-403E-B548-CB222151EC09}" name="Column2504"/>
    <tableColumn id="2522" xr3:uid="{E4307645-BBD1-47BD-8728-6FAAEA90DBDA}" name="Column2505"/>
    <tableColumn id="2523" xr3:uid="{AEF7008A-990C-4408-92CE-61498AE8D3E2}" name="Column2506"/>
    <tableColumn id="2524" xr3:uid="{651DC13D-1E06-4D99-954E-7C6E45CBBA04}" name="Column2507"/>
    <tableColumn id="2525" xr3:uid="{D1588F79-04B2-4C0D-AAB1-FEF6B6D945FF}" name="Column2508"/>
    <tableColumn id="2526" xr3:uid="{9209CBD4-C1C0-4C4C-BCF5-BCA758BD33AD}" name="Column2509"/>
    <tableColumn id="2527" xr3:uid="{2EA456E0-F484-459F-BDE1-816975E1CCA9}" name="Column2510"/>
    <tableColumn id="2528" xr3:uid="{46519E81-3BFF-401A-9EEE-893B7A9D4A63}" name="Column2511"/>
    <tableColumn id="2529" xr3:uid="{A4C69C51-C995-4D1B-B7DF-FDD6149FAAB4}" name="Column2512"/>
    <tableColumn id="2530" xr3:uid="{6F90D15A-1D84-437D-8EFD-5C2505CC4AD2}" name="Column2513"/>
    <tableColumn id="2531" xr3:uid="{9456B03F-6EB3-4A6A-B45E-C59652794F79}" name="Column2514"/>
    <tableColumn id="2532" xr3:uid="{D44D300D-B7CE-4D54-9FFA-F1BF3FBED3E5}" name="Column2515"/>
    <tableColumn id="2533" xr3:uid="{44A034FE-748D-48D9-8EDE-04695E2EFAD0}" name="Column2516"/>
    <tableColumn id="2534" xr3:uid="{0FFDF749-048F-4DEB-8B05-E565A9CFCB06}" name="Column2517"/>
    <tableColumn id="2535" xr3:uid="{3183A354-B49C-4A67-B6AE-1F96BA6AE481}" name="Column2518"/>
    <tableColumn id="2536" xr3:uid="{848E800B-5E16-4910-B39D-944D9A7AB76B}" name="Column2519"/>
    <tableColumn id="2537" xr3:uid="{DCC56B40-A397-402F-A791-73B743687465}" name="Column2520"/>
    <tableColumn id="2538" xr3:uid="{EF40A919-49D6-4DAF-9BF0-82F53337F322}" name="Column2521"/>
    <tableColumn id="2539" xr3:uid="{13A90DB8-FDC4-442C-9874-EBFC461228B7}" name="Column2522"/>
    <tableColumn id="2540" xr3:uid="{6D7097A5-1571-4B42-94A5-9ADC32100E67}" name="Column2523"/>
    <tableColumn id="2541" xr3:uid="{295D38B0-1858-4691-9A37-F3AC65A096EC}" name="Column2524"/>
    <tableColumn id="2542" xr3:uid="{08D90190-B655-4B47-A7CE-9B8C7EF30641}" name="Column2525"/>
    <tableColumn id="2543" xr3:uid="{53016FFC-CAAD-48FE-B3AC-0BD11F4ABF66}" name="Column2526"/>
    <tableColumn id="2544" xr3:uid="{773947E1-BF42-4EAE-AFF7-A795D5A38EA4}" name="Column2527"/>
    <tableColumn id="2545" xr3:uid="{63906E13-9FAA-4650-9F39-DC4C180F9347}" name="Column2528"/>
    <tableColumn id="2546" xr3:uid="{2E4BED0A-2300-4BE6-A2AB-542434333C70}" name="Column2529"/>
    <tableColumn id="2547" xr3:uid="{8B220546-2503-4B45-B7EC-891F531767E8}" name="Column2530"/>
    <tableColumn id="2548" xr3:uid="{E28FA206-42EF-4C01-88CC-84295508DCDA}" name="Column2531"/>
    <tableColumn id="2549" xr3:uid="{EA4853B4-87BA-4485-8A9D-903C7BBDE30D}" name="Column2532"/>
    <tableColumn id="2550" xr3:uid="{16F0EA35-B0B2-4C85-9153-59CF8E05E331}" name="Column2533"/>
    <tableColumn id="2551" xr3:uid="{9726B608-A3A5-4A01-AA57-EEF61A5EC931}" name="Column2534"/>
    <tableColumn id="2552" xr3:uid="{8D115DE5-8EFF-4FB4-9A6D-8AC2E5385812}" name="Column2535"/>
    <tableColumn id="2553" xr3:uid="{EAA282DB-E790-4ADA-816F-7B1589552EAE}" name="Column2536"/>
    <tableColumn id="2554" xr3:uid="{D326153D-00C1-4067-9E93-7C841600714B}" name="Column2537"/>
    <tableColumn id="2555" xr3:uid="{8655CDB8-D4A4-4434-AFDB-2987F946CDB9}" name="Column2538"/>
    <tableColumn id="2556" xr3:uid="{168C8C33-7A7B-434B-9F97-AD16E4425A21}" name="Column2539"/>
    <tableColumn id="2557" xr3:uid="{431421A6-FA82-46F7-A014-9B4FAEF0453B}" name="Column2540"/>
    <tableColumn id="2558" xr3:uid="{5C9C2996-BEC5-47BA-B722-55C8004A6EDC}" name="Column2541"/>
    <tableColumn id="2559" xr3:uid="{C4C2CED0-D6FA-4DB9-8791-730541086775}" name="Column2542"/>
    <tableColumn id="2560" xr3:uid="{8297EB56-2287-47CB-8DE8-4AE072A66D24}" name="Column2543"/>
    <tableColumn id="2561" xr3:uid="{7F078E02-3EDB-428C-A2F2-8DAE9D3F91E4}" name="Column2544"/>
    <tableColumn id="2562" xr3:uid="{4801850C-369A-4706-BAD1-C33AFEFFA8F6}" name="Column2545"/>
    <tableColumn id="2563" xr3:uid="{7B928C6A-BFA7-43C3-9EFC-1978B8749BF4}" name="Column2546"/>
    <tableColumn id="2564" xr3:uid="{DFC3CBA3-7AC8-4DD4-BA84-90EBEC289DA2}" name="Column2547"/>
    <tableColumn id="2565" xr3:uid="{067FDD10-1458-49ED-834A-9805D0959A2B}" name="Column2548"/>
    <tableColumn id="2566" xr3:uid="{8043655B-BB0F-4BA7-A306-1E90C7FE9CF1}" name="Column2549"/>
    <tableColumn id="2567" xr3:uid="{75D8FBF6-A4AC-4AF9-B8F8-9FB1D191DF8C}" name="Column2550"/>
    <tableColumn id="2568" xr3:uid="{75C3D250-904D-484D-A9B2-90C3CA3696DD}" name="Column2551"/>
    <tableColumn id="2569" xr3:uid="{042E0504-8123-4D39-8ECD-65F4F0329363}" name="Column2552"/>
    <tableColumn id="2570" xr3:uid="{3601D23D-0D19-418A-A289-2BD233CE1403}" name="Column2553"/>
    <tableColumn id="2571" xr3:uid="{9719028A-8140-4372-B40C-D4871537FDDE}" name="Column2554"/>
    <tableColumn id="2572" xr3:uid="{269B13DD-4F26-4471-B66E-D1B3079B52E4}" name="Column2555"/>
    <tableColumn id="2573" xr3:uid="{8B43CDBA-B120-4089-941F-8C0A301F745E}" name="Column2556"/>
    <tableColumn id="2574" xr3:uid="{695F3A39-A396-49F8-B966-6F7BA50BD8D4}" name="Column2557"/>
    <tableColumn id="2575" xr3:uid="{DAFFE2D6-544B-44A2-B783-31EA67952DDE}" name="Column2558"/>
    <tableColumn id="2576" xr3:uid="{43FF02EA-6D24-40E3-8AA9-906271EF2BF5}" name="Column2559"/>
    <tableColumn id="2577" xr3:uid="{15873A75-9EEF-4173-90D9-9A01CC5E9C59}" name="Column2560"/>
    <tableColumn id="2578" xr3:uid="{A8B1177A-8D51-4059-8E22-2970A98DF7C7}" name="Column2561"/>
    <tableColumn id="2579" xr3:uid="{DD873455-6FAA-45C3-81EE-2C87B8222795}" name="Column2562"/>
    <tableColumn id="2580" xr3:uid="{8D5C0777-5CE9-421D-AEF5-2A705D1D410D}" name="Column2563"/>
    <tableColumn id="2581" xr3:uid="{32B09307-A838-4417-BF3B-267A0CFB4145}" name="Column2564"/>
    <tableColumn id="2582" xr3:uid="{82738517-92BA-4A11-9D6C-F9ADE2691F23}" name="Column2565"/>
    <tableColumn id="2583" xr3:uid="{C2FFAC20-4F4A-4E72-9CB3-2CB3677A7F69}" name="Column2566"/>
    <tableColumn id="2584" xr3:uid="{18B3096D-BD37-45E5-A289-45F63F812BFC}" name="Column2567"/>
    <tableColumn id="2585" xr3:uid="{9C3E6E31-490F-4B57-AC6F-3E8900AAD2A2}" name="Column2568"/>
    <tableColumn id="2586" xr3:uid="{0801FBD7-F072-486D-BABA-585515C8447F}" name="Column2569"/>
    <tableColumn id="2587" xr3:uid="{2D7CCB9B-9B95-4D34-AF01-0F01BC1363D0}" name="Column2570"/>
    <tableColumn id="2588" xr3:uid="{F88326D9-2627-4CAC-87D0-C65486343A3F}" name="Column2571"/>
    <tableColumn id="2589" xr3:uid="{695C07AC-9007-4150-855E-DFB075B02ABB}" name="Column2572"/>
    <tableColumn id="2590" xr3:uid="{D4582D8A-03F0-4023-BA03-EE84D7E51C3A}" name="Column2573"/>
    <tableColumn id="2591" xr3:uid="{C17DFFCA-69E5-4800-927E-5E57B5E8E79D}" name="Column2574"/>
    <tableColumn id="2592" xr3:uid="{3B554F4B-1F69-436D-B4ED-F5B706FDB5F6}" name="Column2575"/>
    <tableColumn id="2593" xr3:uid="{EC51CF13-EC9B-4502-9E6F-6CAA282E0A21}" name="Column2576"/>
    <tableColumn id="2594" xr3:uid="{69671409-B1A2-4A8C-93F3-B9313B16BA46}" name="Column2577"/>
    <tableColumn id="2595" xr3:uid="{FF2457E7-C253-419B-ACBD-2DE9BBC0F423}" name="Column2578"/>
    <tableColumn id="2596" xr3:uid="{55B726A2-A148-47EF-96D3-DB18A612CD3B}" name="Column2579"/>
    <tableColumn id="2597" xr3:uid="{6C2BE80B-2897-4E38-901F-DB74E28A1DFE}" name="Column2580"/>
    <tableColumn id="2598" xr3:uid="{002178F3-0B8F-4425-AE86-027A7EE4CD1A}" name="Column2581"/>
    <tableColumn id="2599" xr3:uid="{0483A781-C07E-4F36-B585-0C75552D388E}" name="Column2582"/>
    <tableColumn id="2600" xr3:uid="{1ADB8111-D99E-4C0F-9432-B97026886CF5}" name="Column2583"/>
    <tableColumn id="2601" xr3:uid="{99AF650A-8E10-4930-A5C9-7D8D48DAB974}" name="Column2584"/>
    <tableColumn id="2602" xr3:uid="{C4AFDA04-6075-4286-AAE2-B69BDA171783}" name="Column2585"/>
    <tableColumn id="2603" xr3:uid="{1C959C42-B508-4C81-99AE-F936BB9FEDAD}" name="Column2586"/>
    <tableColumn id="2604" xr3:uid="{6143730F-46F2-4592-9E18-A3555BE4F9FB}" name="Column2587"/>
    <tableColumn id="2605" xr3:uid="{84EE79D3-1DAE-42CE-BF13-D39F7FACCBEC}" name="Column2588"/>
    <tableColumn id="2606" xr3:uid="{4D32968A-8EA5-47DC-BB62-4A1DAF3C47BE}" name="Column2589"/>
    <tableColumn id="2607" xr3:uid="{98897A27-D88F-495D-B5AC-157E9E173C4C}" name="Column2590"/>
    <tableColumn id="2608" xr3:uid="{DF461926-71C3-4E55-AC3F-DD5910676768}" name="Column2591"/>
    <tableColumn id="2609" xr3:uid="{809D3184-FF13-413C-A9C0-0783405D0F4A}" name="Column2592"/>
    <tableColumn id="2610" xr3:uid="{734F8430-80AF-4AD1-853E-1484C94E14A4}" name="Column2593"/>
    <tableColumn id="2611" xr3:uid="{8C2287A1-E071-4A0F-8205-885C175FBB49}" name="Column2594"/>
    <tableColumn id="2612" xr3:uid="{3392C8B5-EED5-40E6-BA0A-72FB93806DFC}" name="Column2595"/>
    <tableColumn id="2613" xr3:uid="{B19A0385-507A-4690-AE9C-52C862CE74F6}" name="Column2596"/>
    <tableColumn id="2614" xr3:uid="{B67BCBDE-4182-404C-9D07-6DA22557B99A}" name="Column2597"/>
    <tableColumn id="2615" xr3:uid="{D5F6AD6E-C41F-483C-BC52-8FF527AF21AB}" name="Column2598"/>
    <tableColumn id="2616" xr3:uid="{168EC442-1A6C-4993-9933-32DA7F5720D8}" name="Column2599"/>
    <tableColumn id="2617" xr3:uid="{1533FF7A-0692-452F-AD06-5280CBB0FD00}" name="Column2600"/>
    <tableColumn id="2618" xr3:uid="{97CDE47C-B2CD-49F0-B22D-B6348DAFD685}" name="Column2601"/>
    <tableColumn id="2619" xr3:uid="{209E3EDF-D963-4524-96AD-C8321D1DDB7D}" name="Column2602"/>
    <tableColumn id="2620" xr3:uid="{281F87F4-5122-4CF5-8136-909E9F52EE56}" name="Column2603"/>
    <tableColumn id="2621" xr3:uid="{680B3867-836D-4F0E-9C5E-90EAD96FFF0B}" name="Column2604"/>
    <tableColumn id="2622" xr3:uid="{2973502C-92C8-4AAC-8CF7-5FF6BE45815F}" name="Column2605"/>
    <tableColumn id="2623" xr3:uid="{DFEB9AD5-6414-4F5F-AAB9-DAC3D54CC573}" name="Column2606"/>
    <tableColumn id="2624" xr3:uid="{403D1C38-151E-4AC7-84BC-07D54AA7201B}" name="Column2607"/>
    <tableColumn id="2625" xr3:uid="{F6CE58A3-14D4-4F7F-9A1C-60E30113D896}" name="Column2608"/>
    <tableColumn id="2626" xr3:uid="{ABE8C745-747F-40FE-BF65-0735A199F5A0}" name="Column2609"/>
    <tableColumn id="2627" xr3:uid="{84852C8E-B869-435F-B0DE-B9BD89F05C29}" name="Column2610"/>
    <tableColumn id="2628" xr3:uid="{F1D67BC4-D055-468A-98E5-6DD3D79A76B5}" name="Column2611"/>
    <tableColumn id="2629" xr3:uid="{EE9F7BD9-C7B6-40A3-8F54-059F44A00D0E}" name="Column2612"/>
    <tableColumn id="2630" xr3:uid="{60617C12-98A0-4539-9FCA-3A9F4BD5BCAF}" name="Column2613"/>
    <tableColumn id="2631" xr3:uid="{E9270CB5-11CF-4377-8035-DBAD4F5DDB50}" name="Column2614"/>
    <tableColumn id="2632" xr3:uid="{C90B07C5-452E-47B3-ABAB-1801F2EB1EAC}" name="Column2615"/>
    <tableColumn id="2633" xr3:uid="{4861BF1B-F238-4030-A5F6-4AEFD76F8CC2}" name="Column2616"/>
    <tableColumn id="2634" xr3:uid="{5407AAD0-5035-480E-8256-C109CB593840}" name="Column2617"/>
    <tableColumn id="2635" xr3:uid="{6247DAF1-6AC9-4BAD-8082-2F506B1B58D8}" name="Column2618"/>
    <tableColumn id="2636" xr3:uid="{9ACCA2E3-73AB-4D86-B443-8E9B0F228D25}" name="Column2619"/>
    <tableColumn id="2637" xr3:uid="{9C646423-54CF-49B1-A8B3-B0AD9685CD75}" name="Column2620"/>
    <tableColumn id="2638" xr3:uid="{B4630AE1-D8BF-4B69-AE63-82BEB6421B0F}" name="Column2621"/>
    <tableColumn id="2639" xr3:uid="{3921F470-B938-428F-A7CD-7A885EF9C317}" name="Column2622"/>
    <tableColumn id="2640" xr3:uid="{CB7A667B-E7B7-412C-A79D-F40DAD229C3E}" name="Column2623"/>
    <tableColumn id="2641" xr3:uid="{BB28E5D1-666C-43FF-9E78-6CB009D71A58}" name="Column2624"/>
    <tableColumn id="2642" xr3:uid="{D6EF9DD9-8E12-4B20-8663-A0BA51B9EF7C}" name="Column2625"/>
    <tableColumn id="2643" xr3:uid="{8B72B276-F721-4D7F-8EDE-FF25962B2B05}" name="Column2626"/>
    <tableColumn id="2644" xr3:uid="{C3154F96-BEA4-4174-B2DF-818A0CD3B8B2}" name="Column2627"/>
    <tableColumn id="2645" xr3:uid="{92BDE6F0-8BEA-4B63-9443-38D1FA28FA72}" name="Column2628"/>
    <tableColumn id="2646" xr3:uid="{E17CD4AF-767B-48DC-87E7-652AC8D2F0F2}" name="Column2629"/>
    <tableColumn id="2647" xr3:uid="{A4C7BA16-5DA3-4D18-A028-82B64AC28AF9}" name="Column2630"/>
    <tableColumn id="2648" xr3:uid="{30E5008E-DD35-49D1-9712-33BC98835A7E}" name="Column2631"/>
    <tableColumn id="2649" xr3:uid="{1573384A-8512-4034-A72D-E797F0728FC6}" name="Column2632"/>
    <tableColumn id="2650" xr3:uid="{417C0431-4DE0-471B-A2FE-3A4D83891E70}" name="Column2633"/>
    <tableColumn id="2651" xr3:uid="{429E615F-6604-4012-AAA3-68309E7CAFBD}" name="Column2634"/>
    <tableColumn id="2652" xr3:uid="{C0821DDF-9A32-45A0-B0EA-276CCA99F096}" name="Column2635"/>
    <tableColumn id="2653" xr3:uid="{9C22292D-CADA-4AFA-888B-72C9038A4D4C}" name="Column2636"/>
    <tableColumn id="2654" xr3:uid="{33F153FE-43D9-4DA6-B990-6910406B3D7A}" name="Column2637"/>
    <tableColumn id="2655" xr3:uid="{F40D6644-C7AC-4491-A47B-03C06E7478FB}" name="Column2638"/>
    <tableColumn id="2656" xr3:uid="{989847D7-66FF-4697-8E1A-CECDEFAA1488}" name="Column2639"/>
    <tableColumn id="2657" xr3:uid="{6421CD35-33A9-447B-B4E5-CFF506B35D42}" name="Column2640"/>
    <tableColumn id="2658" xr3:uid="{C077A046-48EE-4887-83AA-3C22838CB981}" name="Column2641"/>
    <tableColumn id="2659" xr3:uid="{A835751B-66C5-4435-BD59-3FF017951A05}" name="Column2642"/>
    <tableColumn id="2660" xr3:uid="{1D8A15E3-26E5-4011-BC01-E9C3D15397BF}" name="Column2643"/>
    <tableColumn id="2661" xr3:uid="{05BD1337-ADAA-4DE6-A6CF-4577972324A9}" name="Column2644"/>
    <tableColumn id="2662" xr3:uid="{24E36AE2-2DE9-4686-920A-4D85ED12D64F}" name="Column2645"/>
    <tableColumn id="2663" xr3:uid="{7E62BA0B-DE1F-4DD1-9EE3-EA03FEB24E19}" name="Column2646"/>
    <tableColumn id="2664" xr3:uid="{B5AA493C-7AE9-434A-B899-19CE2BF7E9DA}" name="Column2647"/>
    <tableColumn id="2665" xr3:uid="{ADD71350-5E0C-4C51-BD04-9892BC31DB27}" name="Column2648"/>
    <tableColumn id="2666" xr3:uid="{0A10249E-5053-43FE-A906-9513995E9CEB}" name="Column2649"/>
    <tableColumn id="2667" xr3:uid="{3F63ABF6-5FFC-4AB4-AFC7-1BB16A992F50}" name="Column2650"/>
    <tableColumn id="2668" xr3:uid="{B273F423-A622-4CCE-BF26-D7C6B94DCAE1}" name="Column2651"/>
    <tableColumn id="2669" xr3:uid="{5BC81B6E-A058-4E51-9BB4-8E3D33A76D1D}" name="Column2652"/>
    <tableColumn id="2670" xr3:uid="{B27A6461-864E-480C-A06A-2B5AFCCEDBCA}" name="Column2653"/>
    <tableColumn id="2671" xr3:uid="{62AD48D3-64AE-4119-9296-5A95C453941F}" name="Column2654"/>
    <tableColumn id="2672" xr3:uid="{12B7FF79-7145-4506-AA00-589B1C5AEBEA}" name="Column2655"/>
    <tableColumn id="2673" xr3:uid="{928B1BB9-3439-4A24-8385-8596B062976B}" name="Column2656"/>
    <tableColumn id="2674" xr3:uid="{7B1F8B7F-86AC-40E0-A418-CA96CE0FD5EF}" name="Column2657"/>
    <tableColumn id="2675" xr3:uid="{E2D7F0E2-936A-42EC-A549-97A4AA0960CB}" name="Column2658"/>
    <tableColumn id="2676" xr3:uid="{42296CC6-3B5A-4599-A00B-E23273A973F4}" name="Column2659"/>
    <tableColumn id="2677" xr3:uid="{98063CB7-BC49-4ACA-8066-B558503088E2}" name="Column2660"/>
    <tableColumn id="2678" xr3:uid="{C433EAE6-B186-4CC7-95BA-8198227DDC97}" name="Column2661"/>
    <tableColumn id="2679" xr3:uid="{D89A20EB-54CF-4E17-A922-D44471E2C804}" name="Column2662"/>
    <tableColumn id="2680" xr3:uid="{4626F2C5-2863-4FCB-A490-66DF0E6700B0}" name="Column2663"/>
    <tableColumn id="2681" xr3:uid="{38FFC0ED-18AF-4B67-8187-1AD1499EE2D6}" name="Column2664"/>
    <tableColumn id="2682" xr3:uid="{D7434F11-03CE-44A1-A9FD-4ED3836B3C6F}" name="Column2665"/>
    <tableColumn id="2683" xr3:uid="{30B1B520-6377-488A-967B-1F28795B3385}" name="Column2666"/>
    <tableColumn id="2684" xr3:uid="{2A0CA039-698D-4A40-B3E8-7DE411802478}" name="Column2667"/>
    <tableColumn id="2685" xr3:uid="{DC5920D6-0C9C-493C-AB70-97DEFFB3BB81}" name="Column2668"/>
    <tableColumn id="2686" xr3:uid="{CC899805-22CB-411E-A6D8-936A1825F69B}" name="Column2669"/>
    <tableColumn id="2687" xr3:uid="{B27D9361-9C7B-4CA5-82E9-BFDF297D56FB}" name="Column2670"/>
    <tableColumn id="2688" xr3:uid="{4CCCDE2E-5684-451A-A8EA-BD32E9A70037}" name="Column2671"/>
    <tableColumn id="2689" xr3:uid="{05F9C43C-62F0-4ADB-9E60-95CF4A7B4526}" name="Column2672"/>
    <tableColumn id="2690" xr3:uid="{BCD8E61F-B76E-40AE-9E94-7DBD9FC89B7C}" name="Column2673"/>
    <tableColumn id="2691" xr3:uid="{391B337E-DEC2-4CE5-BE31-6775ADFF91B3}" name="Column2674"/>
    <tableColumn id="2692" xr3:uid="{C4680A95-6144-44D8-8CA2-CDA140CA9F13}" name="Column2675"/>
    <tableColumn id="2693" xr3:uid="{8950C66B-971D-46C5-858C-4D35BD2760CC}" name="Column2676"/>
    <tableColumn id="2694" xr3:uid="{4B7C8F26-3E51-4E57-83A2-FA4EE6C5E98E}" name="Column2677"/>
    <tableColumn id="2695" xr3:uid="{27F8D14F-012B-46B6-B12C-C46224E923EB}" name="Column2678"/>
    <tableColumn id="2696" xr3:uid="{CD76B637-49E0-4838-841A-C083C70F73EB}" name="Column2679"/>
    <tableColumn id="2697" xr3:uid="{CA89E05A-F11D-4079-9A0A-9F58128E571A}" name="Column2680"/>
    <tableColumn id="2698" xr3:uid="{E6590027-B142-44E6-A745-94D86B1C49CD}" name="Column2681"/>
    <tableColumn id="2699" xr3:uid="{2401FFE6-186A-4E6F-B606-788FC14E2F4E}" name="Column2682"/>
    <tableColumn id="2700" xr3:uid="{6505570B-F985-46DD-856F-AB690CDF051B}" name="Column2683"/>
    <tableColumn id="2701" xr3:uid="{1DE7B305-54F1-4CED-8C7C-8750108FEC2F}" name="Column2684"/>
    <tableColumn id="2702" xr3:uid="{2A88A765-8C0D-4BDE-9182-D0AABEEBBBF6}" name="Column2685"/>
    <tableColumn id="2703" xr3:uid="{318DBC5F-DF5E-4F8D-80ED-FD9A5C89177C}" name="Column2686"/>
    <tableColumn id="2704" xr3:uid="{750575FA-5D15-4AB2-9FA1-9C2931947AE7}" name="Column2687"/>
    <tableColumn id="2705" xr3:uid="{48FC019E-5F63-47AF-87C4-3C2A2D4550D1}" name="Column2688"/>
    <tableColumn id="2706" xr3:uid="{274139AE-DF33-4200-8454-75D74DEF0A08}" name="Column2689"/>
    <tableColumn id="2707" xr3:uid="{820D8D44-B6E0-4E0D-B80D-C6B858185633}" name="Column2690"/>
    <tableColumn id="2708" xr3:uid="{6F4DC4F3-9499-497C-921D-261D9703AB4E}" name="Column2691"/>
    <tableColumn id="2709" xr3:uid="{3405E2E3-51D7-4207-80FA-9428CE446951}" name="Column2692"/>
    <tableColumn id="2710" xr3:uid="{C710D16D-C195-4BEF-9EFB-A9321C6D5606}" name="Column2693"/>
    <tableColumn id="2711" xr3:uid="{6EC08878-7D71-4288-AE92-155C75CCCDDF}" name="Column2694"/>
    <tableColumn id="2712" xr3:uid="{313231BE-6C91-4671-8DB4-8E4863E7A527}" name="Column2695"/>
    <tableColumn id="2713" xr3:uid="{0514EEBC-7F97-4C3E-94E6-1FD34348F0FD}" name="Column2696"/>
    <tableColumn id="2714" xr3:uid="{FDE58987-64D1-441D-B6D6-02D46AD5A364}" name="Column2697"/>
    <tableColumn id="2715" xr3:uid="{66138326-AABB-4EE1-86E1-32EF7B940A67}" name="Column2698"/>
    <tableColumn id="2716" xr3:uid="{F02A0B6F-0924-4753-BA20-7CA184677127}" name="Column2699"/>
    <tableColumn id="2717" xr3:uid="{EBE999CE-9065-410A-AA75-82ED7304A6D0}" name="Column2700"/>
    <tableColumn id="2718" xr3:uid="{64683A7C-E28D-4186-BB4D-347536641E51}" name="Column2701"/>
    <tableColumn id="2719" xr3:uid="{0190CC2C-0C88-48C1-9195-D04A754A997E}" name="Column2702"/>
    <tableColumn id="2720" xr3:uid="{60C44924-8409-43A9-9E77-BD3C0E2488F8}" name="Column2703"/>
    <tableColumn id="2721" xr3:uid="{CEDFB4BB-5041-47D9-A469-86924D93FCE8}" name="Column2704"/>
    <tableColumn id="2722" xr3:uid="{0EF11877-0F53-47BD-9124-D486789EDA98}" name="Column2705"/>
    <tableColumn id="2723" xr3:uid="{D00BD14E-A68F-43BF-B4F1-942FE8E414F9}" name="Column2706"/>
    <tableColumn id="2724" xr3:uid="{5ED32657-F206-4A4C-8A23-2BF9CED7F22A}" name="Column2707"/>
    <tableColumn id="2725" xr3:uid="{1B31B150-76D5-4464-8B6E-33B42CD955B5}" name="Column2708"/>
    <tableColumn id="2726" xr3:uid="{6542D209-6071-43D7-A1EE-5C9F498D8657}" name="Column2709"/>
    <tableColumn id="2727" xr3:uid="{A772EBAA-1300-4725-9982-41495A31CE78}" name="Column2710"/>
    <tableColumn id="2728" xr3:uid="{38F3E375-F7A5-4626-852A-76D137B9FD80}" name="Column2711"/>
    <tableColumn id="2729" xr3:uid="{A97B05F2-CD9A-474F-B6FB-EAB16F0B2F1C}" name="Column2712"/>
    <tableColumn id="2730" xr3:uid="{7C0EB631-2404-4EF1-AE76-D28625ADCD4A}" name="Column2713"/>
    <tableColumn id="2731" xr3:uid="{A5DD61DD-49FF-411F-82A4-22ED1575A658}" name="Column2714"/>
    <tableColumn id="2732" xr3:uid="{173C1359-991F-49E8-BB3F-D5C92A6411D2}" name="Column2715"/>
    <tableColumn id="2733" xr3:uid="{3F03591A-05F8-4B71-9F1C-46E3A62F3E0C}" name="Column2716"/>
    <tableColumn id="2734" xr3:uid="{8618EC7E-1327-4573-A1BF-85BAF3FDBA22}" name="Column2717"/>
    <tableColumn id="2735" xr3:uid="{7F2E04B6-5406-470E-950C-0DFA856DA6C3}" name="Column2718"/>
    <tableColumn id="2736" xr3:uid="{B5DA1834-EC84-452F-BBC4-E998E18BEB8F}" name="Column2719"/>
    <tableColumn id="2737" xr3:uid="{254A285A-9D6C-4558-8A18-9953DA44BEDE}" name="Column2720"/>
    <tableColumn id="2738" xr3:uid="{D64EF969-4D72-4E58-B9AA-3CCEBFA3FFA4}" name="Column2721"/>
    <tableColumn id="2739" xr3:uid="{51FF8E53-D6D3-4757-B6B5-45460E1C79DE}" name="Column2722"/>
    <tableColumn id="2740" xr3:uid="{207CAF9F-3897-4C97-9E76-CC4768F0B405}" name="Column2723"/>
    <tableColumn id="2741" xr3:uid="{B78AB552-BF5A-4CDB-8C76-B9BE9B63F5DB}" name="Column2724"/>
    <tableColumn id="2742" xr3:uid="{07262EB9-BE11-417A-97AB-B68FE5B5A26A}" name="Column2725"/>
    <tableColumn id="2743" xr3:uid="{C9CD9EA2-32DC-4927-9F67-4CDA9480D629}" name="Column2726"/>
    <tableColumn id="2744" xr3:uid="{993473D7-5E1E-4DB0-943A-A7C9AEC6E52C}" name="Column2727"/>
    <tableColumn id="2745" xr3:uid="{B3F03FDD-78D6-4659-BF5D-1E8E4AAD6D10}" name="Column2728"/>
    <tableColumn id="2746" xr3:uid="{837778F6-0E8F-446C-9B98-CB1D9F0BB735}" name="Column2729"/>
    <tableColumn id="2747" xr3:uid="{B8D46CB6-87F0-472D-8730-4E6E6997989B}" name="Column2730"/>
    <tableColumn id="2748" xr3:uid="{ED2AB704-57DE-4A5B-B21E-2913676EE3B1}" name="Column2731"/>
    <tableColumn id="2749" xr3:uid="{B86CA93F-DEEE-41E5-A0E0-E06AD9697EBD}" name="Column2732"/>
    <tableColumn id="2750" xr3:uid="{C3CA8FD5-7E29-4207-A690-7244F06A8377}" name="Column2733"/>
    <tableColumn id="2751" xr3:uid="{D913111C-EF37-4CA9-80B4-13F231CAE3C0}" name="Column2734"/>
    <tableColumn id="2752" xr3:uid="{63095625-DF14-4F9D-9652-1F562774AEFD}" name="Column2735"/>
    <tableColumn id="2753" xr3:uid="{B39410E1-9014-4337-B971-1ED96861C819}" name="Column2736"/>
    <tableColumn id="2754" xr3:uid="{2C821B7B-FB89-4A8E-9160-15C118FACE81}" name="Column2737"/>
    <tableColumn id="2755" xr3:uid="{9A1BC667-610A-44A4-9035-A8ED4B42D37A}" name="Column2738"/>
    <tableColumn id="2756" xr3:uid="{10ABE81F-AB32-495C-8EB0-3A60BECC44A9}" name="Column2739"/>
    <tableColumn id="2757" xr3:uid="{5EC555E0-0D98-436C-9AD5-3CA9BEF88A8D}" name="Column2740"/>
    <tableColumn id="2758" xr3:uid="{B1D20041-F144-49FB-AA52-57781CD9D995}" name="Column2741"/>
    <tableColumn id="2759" xr3:uid="{F68C0D9B-3849-4C27-B334-AA2DCA5B8B9F}" name="Column2742"/>
    <tableColumn id="2760" xr3:uid="{72CA6AC2-28B4-4424-8BF4-746B7774132E}" name="Column2743"/>
    <tableColumn id="2761" xr3:uid="{C577848C-3F2C-4D38-B504-C76441A9615C}" name="Column2744"/>
    <tableColumn id="2762" xr3:uid="{731BC6B8-C303-4D2A-A344-8783124C1DF9}" name="Column2745"/>
    <tableColumn id="2763" xr3:uid="{94505020-80E5-47CE-B83E-2A89F91116B7}" name="Column2746"/>
    <tableColumn id="2764" xr3:uid="{76DE20AC-A999-4D33-B743-405FFECB3D32}" name="Column2747"/>
    <tableColumn id="2765" xr3:uid="{AD90D4CE-EDFA-49FF-A643-6A01C63CAD17}" name="Column2748"/>
    <tableColumn id="2766" xr3:uid="{B1D2E41E-5061-4761-9E84-78EC3B533839}" name="Column2749"/>
    <tableColumn id="2767" xr3:uid="{A150DD74-DAAC-4925-99B3-37B080240FC3}" name="Column2750"/>
    <tableColumn id="2768" xr3:uid="{1885210B-3015-426A-B46F-B3F3BA264677}" name="Column2751"/>
    <tableColumn id="2769" xr3:uid="{7D8B0170-AEB2-4BE3-B302-34D0F35D344B}" name="Column2752"/>
    <tableColumn id="2770" xr3:uid="{135A154E-4224-414D-96C2-B853202909DA}" name="Column2753"/>
    <tableColumn id="2771" xr3:uid="{B25F7B01-0A89-4734-B34D-234A6952BD6C}" name="Column2754"/>
    <tableColumn id="2772" xr3:uid="{0239B887-72DB-4014-B391-AF2A26C6C86A}" name="Column2755"/>
    <tableColumn id="2773" xr3:uid="{20C85EAC-C2B3-4671-8D01-51F755179C05}" name="Column2756"/>
    <tableColumn id="2774" xr3:uid="{D7A27C81-A301-4629-83B2-A34DE4A83A4F}" name="Column2757"/>
    <tableColumn id="2775" xr3:uid="{D765E9D3-D4E5-4E6F-835F-9D1AB83092A7}" name="Column2758"/>
    <tableColumn id="2776" xr3:uid="{2B3D989C-3193-468D-94F5-6C3F2D1B0125}" name="Column2759"/>
    <tableColumn id="2777" xr3:uid="{2630AA97-E988-4407-804C-57A3879081B5}" name="Column2760"/>
    <tableColumn id="2778" xr3:uid="{2A457E21-D1C1-4616-9E65-59772852911C}" name="Column2761"/>
    <tableColumn id="2779" xr3:uid="{8DCC69D0-89F8-42A2-AF02-D1668BFF29D9}" name="Column2762"/>
    <tableColumn id="2780" xr3:uid="{519CCD73-32A3-40E6-A9D4-5ACF0E22F777}" name="Column2763"/>
    <tableColumn id="2781" xr3:uid="{4F29B93D-AB3B-478D-AAE4-960F918DBCD5}" name="Column2764"/>
    <tableColumn id="2782" xr3:uid="{D921BC3A-D9D7-4435-B258-25352DC4601A}" name="Column2765"/>
    <tableColumn id="2783" xr3:uid="{8F6D6B25-2B8C-474C-87FD-D59150A723B9}" name="Column2766"/>
    <tableColumn id="2784" xr3:uid="{272BA515-9C4D-4E8C-8E3D-73BC07FC17DD}" name="Column2767"/>
    <tableColumn id="2785" xr3:uid="{AF3D4F94-ED7F-49EF-8A3B-6D097140992C}" name="Column2768"/>
    <tableColumn id="2786" xr3:uid="{3742C851-6CCC-4EDD-9A59-0AE9C4496C18}" name="Column2769"/>
    <tableColumn id="2787" xr3:uid="{929E7439-5BA0-4699-A6C2-D336C202AAB0}" name="Column2770"/>
    <tableColumn id="2788" xr3:uid="{846DBDDF-A057-439E-AD26-7062FFA0780E}" name="Column2771"/>
    <tableColumn id="2789" xr3:uid="{DBB8813F-A17A-425E-AA6B-98958FA4300B}" name="Column2772"/>
    <tableColumn id="2790" xr3:uid="{F059BD86-926B-42F7-9AFE-232CBFD72388}" name="Column2773"/>
    <tableColumn id="2791" xr3:uid="{3B917752-8E7A-4983-983C-FC8E8AB0331E}" name="Column2774"/>
    <tableColumn id="2792" xr3:uid="{CDE85233-A224-480B-859E-942B8BE23572}" name="Column2775"/>
    <tableColumn id="2793" xr3:uid="{1C32F719-EF19-4540-BF12-183DB713C0A3}" name="Column2776"/>
    <tableColumn id="2794" xr3:uid="{F77F8CCE-6274-4078-996A-96D95B0AC2E2}" name="Column2777"/>
    <tableColumn id="2795" xr3:uid="{DFF09B3B-8D85-4CC9-95D1-03661B10D0DC}" name="Column2778"/>
    <tableColumn id="2796" xr3:uid="{A244193C-1C7E-4B2D-A0E8-8E6582505A1A}" name="Column2779"/>
    <tableColumn id="2797" xr3:uid="{0040242A-1781-4036-B06D-EA403E8FD1AE}" name="Column2780"/>
    <tableColumn id="2798" xr3:uid="{4BE6586B-BCBC-4B90-B1EE-51A350A04C14}" name="Column2781"/>
    <tableColumn id="2799" xr3:uid="{D56E399F-A5F7-47AE-ACAF-85DE7029BCBB}" name="Column2782"/>
    <tableColumn id="2800" xr3:uid="{F151AD66-80E5-428A-B8F0-CF3E5DD75CB9}" name="Column2783"/>
    <tableColumn id="2801" xr3:uid="{3F924E36-8783-4E5C-9EA4-57FDDCBD8017}" name="Column2784"/>
    <tableColumn id="2802" xr3:uid="{1ED3B1E6-F163-4E68-830D-0E688D12DFE1}" name="Column2785"/>
    <tableColumn id="2803" xr3:uid="{0EBDB5EA-3374-4F84-9E8C-95F1A05EA8F0}" name="Column2786"/>
    <tableColumn id="2804" xr3:uid="{1A12E8C7-B3EB-4226-AE88-C09677FE688B}" name="Column2787"/>
    <tableColumn id="2805" xr3:uid="{23A6306D-6A80-4A44-BBFA-4457958F5E90}" name="Column2788"/>
    <tableColumn id="2806" xr3:uid="{DFA2353D-48E2-4681-BAB6-E0C0E077A416}" name="Column2789"/>
    <tableColumn id="2807" xr3:uid="{799D273D-3DFD-4A37-AADF-8064D07278B1}" name="Column2790"/>
    <tableColumn id="2808" xr3:uid="{9FF56578-0DFB-45D2-B194-749A989B9B06}" name="Column2791"/>
    <tableColumn id="2809" xr3:uid="{573C9108-0984-4B4D-AE44-4C296BF604FC}" name="Column2792"/>
    <tableColumn id="2810" xr3:uid="{F2BECC9D-6AF9-4162-80B7-4B150DA57764}" name="Column2793"/>
    <tableColumn id="2811" xr3:uid="{E3464C04-B490-435D-BAF2-A8E9DB05133F}" name="Column2794"/>
    <tableColumn id="2812" xr3:uid="{4A675D19-57AA-422C-AAFB-838C36385451}" name="Column2795"/>
    <tableColumn id="2813" xr3:uid="{CC91C039-FD81-4057-B60A-9F229134510C}" name="Column2796"/>
    <tableColumn id="2814" xr3:uid="{9835ED4D-C2A9-4415-86CC-F591183BF575}" name="Column2797"/>
    <tableColumn id="2815" xr3:uid="{9872F930-1697-4885-92D1-F8E6A9D73851}" name="Column2798"/>
    <tableColumn id="2816" xr3:uid="{802DFC15-826D-4DA6-8DAE-C60081A6FF94}" name="Column2799"/>
    <tableColumn id="2817" xr3:uid="{9163B6BF-0805-4F05-9DDF-82F78284C0D8}" name="Column2800"/>
    <tableColumn id="2818" xr3:uid="{72BDD177-D48D-4B3B-BBED-90AE3E2A2019}" name="Column2801"/>
    <tableColumn id="2819" xr3:uid="{5C14652C-3D0C-40C7-B4A3-D021E1766F4C}" name="Column2802"/>
    <tableColumn id="2820" xr3:uid="{EE42ECBC-5E98-41A3-B78C-79A67216270F}" name="Column2803"/>
    <tableColumn id="2821" xr3:uid="{F2C2ABC1-66D3-4FE2-B886-CB5D9CF30F90}" name="Column2804"/>
    <tableColumn id="2822" xr3:uid="{2BA70270-7118-4847-A375-85C61D86F92B}" name="Column2805"/>
    <tableColumn id="2823" xr3:uid="{32017E49-39BE-483A-8BF2-144027CE9954}" name="Column2806"/>
    <tableColumn id="2824" xr3:uid="{84FF5F4B-F366-4494-AE53-0AB34C0A3861}" name="Column2807"/>
    <tableColumn id="2825" xr3:uid="{CB49FCAE-753B-4344-938D-6B7274CFF4CB}" name="Column2808"/>
    <tableColumn id="2826" xr3:uid="{0C278784-0E44-497E-93C6-F7EB1A6BDD20}" name="Column2809"/>
    <tableColumn id="2827" xr3:uid="{072C1A40-B7CA-4262-9E2A-107AD3DFB400}" name="Column2810"/>
    <tableColumn id="2828" xr3:uid="{AAE3307D-271A-4493-BEE4-E84AB953788D}" name="Column2811"/>
    <tableColumn id="2829" xr3:uid="{959C1763-3BD8-41E0-8A90-DB306921B1FD}" name="Column2812"/>
    <tableColumn id="2830" xr3:uid="{16669F1C-8544-40D9-804D-B70209743EEF}" name="Column2813"/>
    <tableColumn id="2831" xr3:uid="{1DCC2562-0E18-4F66-B0A3-C6E0DFE02DA1}" name="Column2814"/>
    <tableColumn id="2832" xr3:uid="{8AB212EF-E46A-4314-9D06-CA1A88981C47}" name="Column2815"/>
    <tableColumn id="2833" xr3:uid="{42E458CC-EC79-4D52-94D2-0ED3FE837A37}" name="Column2816"/>
    <tableColumn id="2834" xr3:uid="{8318AB96-0A14-4D64-A5E8-B1FF190E0788}" name="Column2817"/>
    <tableColumn id="2835" xr3:uid="{F1635BD8-C03B-4D9B-AD56-0DA3FA648E46}" name="Column2818"/>
    <tableColumn id="2836" xr3:uid="{496C11D0-CABB-4C9A-ACF1-0AAC8F6A334A}" name="Column2819"/>
    <tableColumn id="2837" xr3:uid="{BB1DE272-3FBE-4C4E-B52E-127F07C73823}" name="Column2820"/>
    <tableColumn id="2838" xr3:uid="{D9AC9445-4B93-4737-8BE4-CFDDA9D0EB5B}" name="Column2821"/>
    <tableColumn id="2839" xr3:uid="{AF83CC30-D549-42B9-A4C6-A8227B923655}" name="Column2822"/>
    <tableColumn id="2840" xr3:uid="{01313DC7-AC38-4B92-9048-B8D8A4FDF05C}" name="Column2823"/>
    <tableColumn id="2841" xr3:uid="{4BCD9953-0541-4215-8ED8-AD57A093EB23}" name="Column2824"/>
    <tableColumn id="2842" xr3:uid="{A1F978A0-9A1B-449F-B3C7-0496E31A9E3E}" name="Column2825"/>
    <tableColumn id="2843" xr3:uid="{ECAE8203-033C-4FC2-AD11-60C3704B489F}" name="Column2826"/>
    <tableColumn id="2844" xr3:uid="{74DC0A39-3876-4B6A-B6DC-608B342FD34E}" name="Column2827"/>
    <tableColumn id="2845" xr3:uid="{52278DA1-1535-4F40-8AB9-FCD67CEC9A89}" name="Column2828"/>
    <tableColumn id="2846" xr3:uid="{0F435278-D45F-4194-84F2-CDDCD796D293}" name="Column2829"/>
    <tableColumn id="2847" xr3:uid="{4C7E578A-DBCC-4FC2-8D51-9C7CFDE0C69A}" name="Column2830"/>
    <tableColumn id="2848" xr3:uid="{9367C4DD-2A9C-4271-8E77-C9D6BF1CB311}" name="Column2831"/>
    <tableColumn id="2849" xr3:uid="{11799128-822D-45ED-9D52-B4691AE2234B}" name="Column2832"/>
    <tableColumn id="2850" xr3:uid="{81AAB98C-38A8-4A1B-A204-4DE37BD3AC36}" name="Column2833"/>
    <tableColumn id="2851" xr3:uid="{53804913-851F-423A-8C41-AC378BCA9720}" name="Column2834"/>
    <tableColumn id="2852" xr3:uid="{4B23790D-68BF-409F-BD1C-D8812BEB01DF}" name="Column2835"/>
    <tableColumn id="2853" xr3:uid="{148BE853-DD72-4EE4-8295-73AB8C32F0DD}" name="Column2836"/>
    <tableColumn id="2854" xr3:uid="{A66994C0-9034-496E-A004-3FEA062AD641}" name="Column2837"/>
    <tableColumn id="2855" xr3:uid="{ACDDA65D-C182-4AA9-A7D0-57DF6F413323}" name="Column2838"/>
    <tableColumn id="2856" xr3:uid="{5823E38D-8B29-42BA-A7B8-DE1649BF137D}" name="Column2839"/>
    <tableColumn id="2857" xr3:uid="{58284E70-CBD3-4AD5-97CF-A6AA67B3FFC3}" name="Column2840"/>
    <tableColumn id="2858" xr3:uid="{FDA1DD31-C1AE-42CB-A9DC-8257597D07DA}" name="Column2841"/>
    <tableColumn id="2859" xr3:uid="{6A8F93BD-02C3-4BA4-87FF-895EFDC49D72}" name="Column2842"/>
    <tableColumn id="2860" xr3:uid="{B918DDC8-D6D8-41A2-891F-9929A31E418E}" name="Column2843"/>
    <tableColumn id="2861" xr3:uid="{D59A2821-6D88-4B48-BA10-EC5E349EEDDB}" name="Column2844"/>
    <tableColumn id="2862" xr3:uid="{337D97B6-5C6F-4B59-8142-BEFCD60447B5}" name="Column2845"/>
    <tableColumn id="2863" xr3:uid="{1F1E06A7-9047-41CA-BEAF-7913ED8AC77D}" name="Column2846"/>
    <tableColumn id="2864" xr3:uid="{B4DE83B4-A288-4F76-B361-440FDDDDA783}" name="Column2847"/>
    <tableColumn id="2865" xr3:uid="{0E505B33-0B58-4B8B-A886-B1EB5F276BF0}" name="Column2848"/>
    <tableColumn id="2866" xr3:uid="{0CE5D9A4-0AF0-4BF4-8CBB-DA4E047687F3}" name="Column2849"/>
    <tableColumn id="2867" xr3:uid="{53A43A9B-05AE-47B7-BD8F-62A97DD6A37C}" name="Column2850"/>
    <tableColumn id="2868" xr3:uid="{46DB9EB6-5743-4F5B-A67E-1120158ED2D7}" name="Column2851"/>
    <tableColumn id="2869" xr3:uid="{91842380-B18D-4E68-A79B-3EFB1659B397}" name="Column2852"/>
    <tableColumn id="2870" xr3:uid="{7760F0F5-33C7-4545-8BAA-388CEB3716BC}" name="Column2853"/>
    <tableColumn id="2871" xr3:uid="{A959E28D-CD19-4A66-B117-66F05B890D19}" name="Column2854"/>
    <tableColumn id="2872" xr3:uid="{FA3730BD-93FC-49FF-8F29-99B91EF49E71}" name="Column2855"/>
    <tableColumn id="2873" xr3:uid="{8D8F6D0F-5D83-4039-AF6A-AD600F88C77F}" name="Column2856"/>
    <tableColumn id="2874" xr3:uid="{E8710D33-B180-4B1A-B35B-BEDB9AB46A00}" name="Column2857"/>
    <tableColumn id="2875" xr3:uid="{747705C5-05E2-4F45-9E19-BBC04391F54B}" name="Column2858"/>
    <tableColumn id="2876" xr3:uid="{A150BA24-96AA-47BA-8D45-00EA77B0AA3E}" name="Column2859"/>
    <tableColumn id="2877" xr3:uid="{FD15A432-2E7F-4A95-93E8-7DEAD46D55D6}" name="Column2860"/>
    <tableColumn id="2878" xr3:uid="{31DA890B-C273-457E-8E82-4FD69315CD7E}" name="Column2861"/>
    <tableColumn id="2879" xr3:uid="{AED6D387-8AF4-46FB-BE67-B00DE727A90B}" name="Column2862"/>
    <tableColumn id="2880" xr3:uid="{AD36EA54-9607-4E14-A13B-28B5D03355A3}" name="Column2863"/>
    <tableColumn id="2881" xr3:uid="{58CC36B1-8C8A-451C-B787-E9FDEC34B619}" name="Column2864"/>
    <tableColumn id="2882" xr3:uid="{9A05DB7C-764E-4247-AAC9-C7663A676F9E}" name="Column2865"/>
    <tableColumn id="2883" xr3:uid="{0705DA07-33B4-4B5D-9F4A-F7E2BDE1792D}" name="Column2866"/>
    <tableColumn id="2884" xr3:uid="{D7AAB1E9-3A56-4CD7-92ED-1C22928F3C23}" name="Column2867"/>
    <tableColumn id="2885" xr3:uid="{3C75E7FC-59C2-4B3E-B379-3434703A0D08}" name="Column2868"/>
    <tableColumn id="2886" xr3:uid="{A0F66782-5F0C-4FBA-A933-8E7123A81C01}" name="Column2869"/>
    <tableColumn id="2887" xr3:uid="{02737DDA-48A3-49E8-A460-1A3066CCBE75}" name="Column2870"/>
    <tableColumn id="2888" xr3:uid="{9BEE1B1B-9C98-46CB-9275-51C47ABBFD76}" name="Column2871"/>
    <tableColumn id="2889" xr3:uid="{C4EFA642-3949-4FDF-A3DD-1C1973DB0E94}" name="Column2872"/>
    <tableColumn id="2890" xr3:uid="{78D52F5B-2E76-4667-A184-25AC62F70C37}" name="Column2873"/>
    <tableColumn id="2891" xr3:uid="{9C025985-2C0C-4814-A6D4-984B554DDDBE}" name="Column2874"/>
    <tableColumn id="2892" xr3:uid="{C32F8404-C978-46AF-B2B8-D185246A488F}" name="Column2875"/>
    <tableColumn id="2893" xr3:uid="{1C579325-0E3A-4798-BAF1-79A2F79738CB}" name="Column2876"/>
    <tableColumn id="2894" xr3:uid="{60234BA6-6A08-4091-A2F9-25967150E152}" name="Column2877"/>
    <tableColumn id="2895" xr3:uid="{813A252D-D959-475D-9863-1BF9DA6B90B2}" name="Column2878"/>
    <tableColumn id="2896" xr3:uid="{6A3938F4-5E1E-487D-A917-676AFE0DE2C3}" name="Column2879"/>
    <tableColumn id="2897" xr3:uid="{8B10E8F9-AA1D-4B2F-9212-4225C1D04DFF}" name="Column2880"/>
    <tableColumn id="2898" xr3:uid="{DD45B06A-0175-4E0A-898B-7B947AD38183}" name="Column2881"/>
    <tableColumn id="2899" xr3:uid="{A45EE9DE-93EA-404E-A011-9FAB67639609}" name="Column2882"/>
    <tableColumn id="2900" xr3:uid="{6779878B-6BAA-4670-8C7D-B526A615EEB5}" name="Column2883"/>
    <tableColumn id="2901" xr3:uid="{264FF87F-41B2-45A9-858C-9201BC3FCCBF}" name="Column2884"/>
    <tableColumn id="2902" xr3:uid="{FDB764A7-14D3-4308-BC39-C2E894FAAAB9}" name="Column2885"/>
    <tableColumn id="2903" xr3:uid="{340E5730-8725-4793-A8F1-5B03A59845BD}" name="Column2886"/>
    <tableColumn id="2904" xr3:uid="{49FC8A1F-AACE-4736-9513-FDBF22E72B90}" name="Column2887"/>
    <tableColumn id="2905" xr3:uid="{EAD93251-EA47-4ACF-854B-9E503FA30A0C}" name="Column2888"/>
    <tableColumn id="2906" xr3:uid="{6C242141-2233-45C3-82AC-AD7F65AF3373}" name="Column2889"/>
    <tableColumn id="2907" xr3:uid="{35855F66-BEA9-4365-8817-9D77B6DA5600}" name="Column2890"/>
    <tableColumn id="2908" xr3:uid="{D1434650-430F-4130-B322-9CF5EAFB7D7E}" name="Column2891"/>
    <tableColumn id="2909" xr3:uid="{C8974F20-B2BD-4302-B69E-2987D8FD9357}" name="Column2892"/>
    <tableColumn id="2910" xr3:uid="{1F4832E0-D5C9-44A6-B54F-C28EFD95FF6C}" name="Column2893"/>
    <tableColumn id="2911" xr3:uid="{421568CD-2C4B-46CF-9AA2-C722BEDF7329}" name="Column2894"/>
    <tableColumn id="2912" xr3:uid="{4D0E8CA1-C083-4050-833C-8BE712514136}" name="Column2895"/>
    <tableColumn id="2913" xr3:uid="{8384AD1E-5C5B-43AC-BA01-523E48967180}" name="Column2896"/>
    <tableColumn id="2914" xr3:uid="{531C924F-8C75-4BEF-9EEA-05C9BE679491}" name="Column2897"/>
    <tableColumn id="2915" xr3:uid="{C315F840-FC91-420F-99F7-02951083C72E}" name="Column2898"/>
    <tableColumn id="2916" xr3:uid="{0559698D-F262-4F9F-8635-DC5A146CE99B}" name="Column2899"/>
    <tableColumn id="2917" xr3:uid="{7710FB0D-5D9C-4A8A-8C3E-02A0920960A3}" name="Column2900"/>
    <tableColumn id="2918" xr3:uid="{1DBDD0F5-629B-4128-B62F-A177BBED7D70}" name="Column2901"/>
    <tableColumn id="2919" xr3:uid="{1CF10BDD-2CA8-4076-A9E3-A983BFC69474}" name="Column2902"/>
    <tableColumn id="2920" xr3:uid="{9B9B5130-27F4-4EED-8404-856AEA136749}" name="Column2903"/>
    <tableColumn id="2921" xr3:uid="{A5B15E7F-6F11-40F7-9649-68E8CF10D1CD}" name="Column2904"/>
    <tableColumn id="2922" xr3:uid="{25D7089E-3E2A-48AA-BAA8-9B3019A38485}" name="Column2905"/>
    <tableColumn id="2923" xr3:uid="{CC9ED791-B166-4F88-9E5C-40C16E1096E6}" name="Column2906"/>
    <tableColumn id="2924" xr3:uid="{A0E9408C-6523-418B-BDA6-71DEA981582B}" name="Column2907"/>
    <tableColumn id="2925" xr3:uid="{24A638FE-50FE-4B4D-A5A9-903519EA8448}" name="Column2908"/>
    <tableColumn id="2926" xr3:uid="{E64DBDE1-7CF4-4653-AA30-96E94430454B}" name="Column2909"/>
    <tableColumn id="2927" xr3:uid="{C40E1789-669C-4650-AE61-C8D7ABA8B58E}" name="Column2910"/>
    <tableColumn id="2928" xr3:uid="{BC3FC8E1-22AC-42D9-A18B-85CCB9D7E1A6}" name="Column2911"/>
    <tableColumn id="2929" xr3:uid="{A680F914-45CD-446E-B825-8ED6E7F085A7}" name="Column2912"/>
    <tableColumn id="2930" xr3:uid="{02A3EB00-FC97-47BC-8BF4-44F84214AD7C}" name="Column2913"/>
    <tableColumn id="2931" xr3:uid="{D1C42E6F-3267-4BA0-A132-FD1B82E96D08}" name="Column2914"/>
    <tableColumn id="2932" xr3:uid="{9D806B3A-B458-4F06-9815-417C71A24C5A}" name="Column2915"/>
    <tableColumn id="2933" xr3:uid="{6FB45553-61C0-464A-BB8D-AC03803590B8}" name="Column2916"/>
    <tableColumn id="2934" xr3:uid="{DBA271AE-62B1-4476-947F-987EB4A580EC}" name="Column2917"/>
    <tableColumn id="2935" xr3:uid="{91E722A1-80CE-4769-9412-82B4CB0E9A00}" name="Column2918"/>
    <tableColumn id="2936" xr3:uid="{CC77D1CA-E33E-405B-AF97-A292BB73FAAE}" name="Column2919"/>
    <tableColumn id="2937" xr3:uid="{6567D914-1446-463C-AA9D-47F2CDABCC02}" name="Column2920"/>
    <tableColumn id="2938" xr3:uid="{575E947E-DF95-4FF5-9E62-4CD81130611A}" name="Column2921"/>
    <tableColumn id="2939" xr3:uid="{0F842CC9-EC8F-4C29-808A-124AB796D0E4}" name="Column2922"/>
    <tableColumn id="2940" xr3:uid="{BCFF2C1F-71E0-422F-968F-706285047824}" name="Column2923"/>
    <tableColumn id="2941" xr3:uid="{B6728BAF-5EB5-4A0D-B6B4-7FDC4848B1F7}" name="Column2924"/>
    <tableColumn id="2942" xr3:uid="{D6860143-6BB9-4F26-97BE-22963B66703A}" name="Column2925"/>
    <tableColumn id="2943" xr3:uid="{3D0BD997-CB89-4542-91B4-359FC5D04157}" name="Column2926"/>
    <tableColumn id="2944" xr3:uid="{0BCEECBF-E424-4DE3-9857-263EA3EAEC71}" name="Column2927"/>
    <tableColumn id="2945" xr3:uid="{34D4003A-37F7-4022-9F9F-221B80D99DA9}" name="Column2928"/>
    <tableColumn id="2946" xr3:uid="{57C20171-0E3E-4EC9-A22F-1965EAB58F3D}" name="Column2929"/>
    <tableColumn id="2947" xr3:uid="{E2ECD728-BFD6-430A-8772-D685D0CEF9F2}" name="Column2930"/>
    <tableColumn id="2948" xr3:uid="{1F518ADC-4CE7-44F4-B1CA-AA1B08268EA1}" name="Column2931"/>
    <tableColumn id="2949" xr3:uid="{2AC29D49-62F4-4FCE-B6DE-45629DA8EA54}" name="Column2932"/>
    <tableColumn id="2950" xr3:uid="{87F7E609-E1F4-4C3E-86E3-FC943CADD3B6}" name="Column2933"/>
    <tableColumn id="2951" xr3:uid="{957CBA75-0991-44C0-B7EB-D329E2C5ABB4}" name="Column2934"/>
    <tableColumn id="2952" xr3:uid="{889E8806-3418-4ABA-8D8C-512062293828}" name="Column2935"/>
    <tableColumn id="2953" xr3:uid="{2E52E279-ECA4-4D6D-9645-D28C05689DE5}" name="Column2936"/>
    <tableColumn id="2954" xr3:uid="{71B9293D-542E-4297-BC8E-0C86D91BB55A}" name="Column2937"/>
    <tableColumn id="2955" xr3:uid="{9381A5D1-FB85-495F-8F61-B2AD01108CD5}" name="Column2938"/>
    <tableColumn id="2956" xr3:uid="{692FFFFC-C3E9-408E-BBE3-3140FDFC037E}" name="Column2939"/>
    <tableColumn id="2957" xr3:uid="{AEDE44A6-643D-44B8-8603-4E71AE62C3AE}" name="Column2940"/>
    <tableColumn id="2958" xr3:uid="{417E3F60-8E85-4B95-9053-74571527DBD4}" name="Column2941"/>
    <tableColumn id="2959" xr3:uid="{597A8E85-4218-488B-9F1F-0CD634193D33}" name="Column2942"/>
    <tableColumn id="2960" xr3:uid="{00F94107-069E-499F-850E-92ECAB5986A6}" name="Column2943"/>
    <tableColumn id="2961" xr3:uid="{818CE30E-7394-4A6E-8259-F5F99F1523BF}" name="Column2944"/>
    <tableColumn id="2962" xr3:uid="{08884575-1C90-4270-AD63-9549F8155D5C}" name="Column2945"/>
    <tableColumn id="2963" xr3:uid="{40F4CA72-D96F-40E7-9E5B-A9F824FA714B}" name="Column2946"/>
    <tableColumn id="2964" xr3:uid="{37021862-EBB8-49F6-8450-C730ADFE7F88}" name="Column2947"/>
    <tableColumn id="2965" xr3:uid="{2381B65B-DF5B-494C-ADFA-C99948DBCBEA}" name="Column2948"/>
    <tableColumn id="2966" xr3:uid="{30B2E8AF-82CF-402F-A47E-FAB31A4C0E41}" name="Column2949"/>
    <tableColumn id="2967" xr3:uid="{3849883F-F7B4-4846-97D0-0DA8E6DA7B00}" name="Column2950"/>
    <tableColumn id="2968" xr3:uid="{18015002-ED45-4C90-AC07-6660806F8DDB}" name="Column2951"/>
    <tableColumn id="2969" xr3:uid="{B006C781-B7D6-4A33-B449-6D768D775D51}" name="Column2952"/>
    <tableColumn id="2970" xr3:uid="{1F3604C0-AACF-4ABB-ABB8-F9EEF9D9EF59}" name="Column2953"/>
    <tableColumn id="2971" xr3:uid="{F8FF8C25-2159-448F-BBB9-67855C7B8125}" name="Column2954"/>
    <tableColumn id="2972" xr3:uid="{6C617911-A08C-430B-B2FC-5F8E517A1988}" name="Column2955"/>
    <tableColumn id="2973" xr3:uid="{5B684FC2-851C-422A-84B6-DE339685F08F}" name="Column2956"/>
    <tableColumn id="2974" xr3:uid="{2181AE40-3383-40FF-ABC0-921555998B23}" name="Column2957"/>
    <tableColumn id="2975" xr3:uid="{7649488B-F108-4714-8A11-2B3ADF5306CD}" name="Column2958"/>
    <tableColumn id="2976" xr3:uid="{DA2CABDF-02C7-4163-BA1B-0E04CE13C8C6}" name="Column2959"/>
    <tableColumn id="2977" xr3:uid="{DE23BA0D-DBA3-4CBD-B41C-68105E15D425}" name="Column2960"/>
    <tableColumn id="2978" xr3:uid="{F11BB378-804F-43BF-BCA7-B32C6DB81284}" name="Column2961"/>
    <tableColumn id="2979" xr3:uid="{5924C899-A91F-428B-AA48-9219BF262734}" name="Column2962"/>
    <tableColumn id="2980" xr3:uid="{71E4875B-2198-4DBB-B17A-D7902888DD2F}" name="Column2963"/>
    <tableColumn id="2981" xr3:uid="{EFAEDFC7-6D1A-4DB3-AA00-AF551B6E67BA}" name="Column2964"/>
    <tableColumn id="2982" xr3:uid="{FD6308B9-512E-455A-B088-AB5CEFB03E2B}" name="Column2965"/>
    <tableColumn id="2983" xr3:uid="{F8DC9B2E-A45C-458F-AC90-DEE6CB40191E}" name="Column2966"/>
    <tableColumn id="2984" xr3:uid="{88541673-E767-4863-BD12-10955E1A2CE9}" name="Column2967"/>
    <tableColumn id="2985" xr3:uid="{8A973CBF-053B-49E5-8998-169029E788A9}" name="Column2968"/>
    <tableColumn id="2986" xr3:uid="{0705A415-B05E-44D2-A27F-CBC33AF90E8F}" name="Column2969"/>
    <tableColumn id="2987" xr3:uid="{4AC0045A-8AF9-497B-B70E-8AE53D5E54ED}" name="Column2970"/>
    <tableColumn id="2988" xr3:uid="{0EF5084E-F0EF-4AAF-948F-D1ED6110E34B}" name="Column2971"/>
    <tableColumn id="2989" xr3:uid="{736166DB-C2A6-4CBE-B974-3202F3B157BB}" name="Column2972"/>
    <tableColumn id="2990" xr3:uid="{3F675ABC-F69F-4CAF-9CD6-2370692040F2}" name="Column2973"/>
    <tableColumn id="2991" xr3:uid="{A4C85EE2-DD5C-4D20-AF61-10D9986AE5B2}" name="Column2974"/>
    <tableColumn id="2992" xr3:uid="{4E8A2896-EFEC-4535-AAD7-0FAC43F7120C}" name="Column2975"/>
    <tableColumn id="2993" xr3:uid="{38D20B49-F9CA-4276-8FF8-62500BF124FF}" name="Column2976"/>
    <tableColumn id="2994" xr3:uid="{28B7CF01-EA81-443C-AB91-A1FE91FC4382}" name="Column2977"/>
    <tableColumn id="2995" xr3:uid="{4C4BFD25-737A-43A9-9E96-BE910E0CCCA9}" name="Column2978"/>
    <tableColumn id="2996" xr3:uid="{060F0810-BE3B-4C08-B893-C8B4C3DE1E3C}" name="Column2979"/>
    <tableColumn id="2997" xr3:uid="{AB9B7B3C-08ED-466E-AE38-F8C3DB115A4F}" name="Column2980"/>
    <tableColumn id="2998" xr3:uid="{00EE8CAD-57D6-4BF3-BD36-3F5ED22C3C0D}" name="Column2981"/>
    <tableColumn id="2999" xr3:uid="{96E3D1EA-6D80-44DC-B38C-CC50F91CE3DB}" name="Column2982"/>
    <tableColumn id="3000" xr3:uid="{5025BAA4-08C6-461B-B282-4E2CFC30F6F3}" name="Column2983"/>
    <tableColumn id="3001" xr3:uid="{709D567B-B2D8-4607-BB07-DC44BAAD5184}" name="Column2984"/>
    <tableColumn id="3002" xr3:uid="{F30F5752-83D3-417F-9648-BB63411DA8CE}" name="Column2985"/>
    <tableColumn id="3003" xr3:uid="{1AFB2C29-85C3-4D45-BD9D-FFC2ABA85E87}" name="Column2986"/>
    <tableColumn id="3004" xr3:uid="{7C4AE04A-16D7-4005-A7AA-A541E3435948}" name="Column2987"/>
    <tableColumn id="3005" xr3:uid="{BF84DD7B-478C-4F59-9732-2D44D89263D4}" name="Column2988"/>
    <tableColumn id="3006" xr3:uid="{6AD789F0-6CD1-4FAE-B033-AEB9974BF2A1}" name="Column2989"/>
    <tableColumn id="3007" xr3:uid="{A79AFB7F-0088-4E10-AA5D-E3BDCF0D633F}" name="Column2990"/>
    <tableColumn id="3008" xr3:uid="{1B22CE28-204B-4105-946A-9AA96A8A9E7C}" name="Column2991"/>
    <tableColumn id="3009" xr3:uid="{A2CCC408-B3AA-430A-B3EA-B308359DE4EE}" name="Column2992"/>
    <tableColumn id="3010" xr3:uid="{95B21976-1E67-4367-B6BF-2AD815EFC151}" name="Column2993"/>
    <tableColumn id="3011" xr3:uid="{25359F38-93F1-47C3-B6BD-A309ABE9B4E3}" name="Column2994"/>
    <tableColumn id="3012" xr3:uid="{637E0CCC-88FD-43BA-95B9-FF3E2AB26BF3}" name="Column2995"/>
    <tableColumn id="3013" xr3:uid="{4F890113-5086-4A38-A51C-FE66428D1D9F}" name="Column2996"/>
    <tableColumn id="3014" xr3:uid="{A2AE9972-8B7F-4AAB-9BE5-B5B468006DEB}" name="Column2997"/>
    <tableColumn id="3015" xr3:uid="{CA6F9483-1ED4-45D6-99DA-048E75C9074C}" name="Column2998"/>
    <tableColumn id="3016" xr3:uid="{8923B6A8-5FFF-4E69-B846-A62143F36823}" name="Column2999"/>
    <tableColumn id="3017" xr3:uid="{674B790A-3717-453F-B31B-670E6A47D592}" name="Column3000"/>
    <tableColumn id="3018" xr3:uid="{72012DF4-F5F5-4F30-914F-A6330E2D9CEB}" name="Column3001"/>
    <tableColumn id="3019" xr3:uid="{ED7DF4AE-FBD8-4B1D-BBB4-6034E1E86FCE}" name="Column3002"/>
    <tableColumn id="3020" xr3:uid="{2BE5968E-8CC3-48B4-B1D7-E36BC0FF80FB}" name="Column3003"/>
    <tableColumn id="3021" xr3:uid="{5FBAFD90-FDA5-4DC8-B7D3-690081851269}" name="Column3004"/>
    <tableColumn id="3022" xr3:uid="{254563E2-856F-4E99-BD1D-8D234E7A0649}" name="Column3005"/>
    <tableColumn id="3023" xr3:uid="{46E0BBDF-1E04-409D-8ED6-DE779288317A}" name="Column3006"/>
    <tableColumn id="3024" xr3:uid="{EA6F43DC-8824-46BE-A279-1F9B4437565A}" name="Column3007"/>
    <tableColumn id="3025" xr3:uid="{A667CC38-2D28-49E4-B09F-D993B46B346A}" name="Column3008"/>
    <tableColumn id="3026" xr3:uid="{E70C3417-B6A5-4C42-948C-74AA177E755B}" name="Column3009"/>
    <tableColumn id="3027" xr3:uid="{B617DC52-CE7B-4664-AD81-4D34CCE4C2DC}" name="Column3010"/>
    <tableColumn id="3028" xr3:uid="{719BF626-CF47-4B20-9A3E-67A3E76A9C38}" name="Column3011"/>
    <tableColumn id="3029" xr3:uid="{6DABE339-DC70-4E20-A220-8B1B44E3A269}" name="Column3012"/>
    <tableColumn id="3030" xr3:uid="{0305A0B7-9F44-473A-A4B1-6FA9E1D149A7}" name="Column3013"/>
    <tableColumn id="3031" xr3:uid="{ADD3E751-7ADB-4C85-86F7-EF47DB088003}" name="Column3014"/>
    <tableColumn id="3032" xr3:uid="{E53AAEDE-5545-4ED1-B351-C15F3F0A3C50}" name="Column3015"/>
    <tableColumn id="3033" xr3:uid="{959B9084-D28D-4443-A55C-0399721B2949}" name="Column3016"/>
    <tableColumn id="3034" xr3:uid="{F3254289-81FC-47E7-94ED-13C2E2F92E61}" name="Column3017"/>
    <tableColumn id="3035" xr3:uid="{340ADA8A-2FBE-4F74-842D-7D46E6DFC1E2}" name="Column3018"/>
    <tableColumn id="3036" xr3:uid="{7F0F1AC7-E410-44F2-A761-F103D2EC30A7}" name="Column3019"/>
    <tableColumn id="3037" xr3:uid="{2EE85607-E22E-4CCB-9480-C34E1C176D6B}" name="Column3020"/>
    <tableColumn id="3038" xr3:uid="{7A9899C3-F061-46E7-A8BA-B294111C4990}" name="Column3021"/>
    <tableColumn id="3039" xr3:uid="{3DCA24F9-89CB-4C3A-8E92-A569D3147098}" name="Column3022"/>
    <tableColumn id="3040" xr3:uid="{9ACDB9BB-820C-49EF-B6EC-8BCF8DEC388A}" name="Column3023"/>
    <tableColumn id="3041" xr3:uid="{9DF214E4-584D-4763-A772-EE1257B2FDDD}" name="Column3024"/>
    <tableColumn id="3042" xr3:uid="{ADCFDE87-5897-470E-850A-E42E7504E61B}" name="Column3025"/>
    <tableColumn id="3043" xr3:uid="{26B0FE95-F974-4AA9-95F4-79F67C5364FB}" name="Column3026"/>
    <tableColumn id="3044" xr3:uid="{F5C0991F-7CD6-44E4-885F-2BE7D2DFBF51}" name="Column3027"/>
    <tableColumn id="3045" xr3:uid="{F489AEB7-F7DE-498A-8D60-7F790ACE7C56}" name="Column3028"/>
    <tableColumn id="3046" xr3:uid="{178600F9-67A8-4856-8F9A-CB678E076B50}" name="Column3029"/>
    <tableColumn id="3047" xr3:uid="{28801929-C50B-4A91-8D02-8A642DFF610D}" name="Column3030"/>
    <tableColumn id="3048" xr3:uid="{54EEF728-C3F4-4A99-BD30-EB4390DF6113}" name="Column3031"/>
    <tableColumn id="3049" xr3:uid="{DDB6C094-D53D-4FD7-9DF7-37A923CBC0F2}" name="Column3032"/>
    <tableColumn id="3050" xr3:uid="{68306EB5-72CB-4EE7-818F-73576E9F1FED}" name="Column3033"/>
    <tableColumn id="3051" xr3:uid="{DCE8EBBC-1EC7-4E67-AB1B-E323CC7F487C}" name="Column3034"/>
    <tableColumn id="3052" xr3:uid="{55E53531-2644-4DCD-AE2F-235AE5E3163A}" name="Column3035"/>
    <tableColumn id="3053" xr3:uid="{3D5BBC6A-6FC3-43B2-BB11-078D57A692C2}" name="Column3036"/>
    <tableColumn id="3054" xr3:uid="{D9EC0954-5AF4-423E-9410-537DFF7A8A7A}" name="Column3037"/>
    <tableColumn id="3055" xr3:uid="{1AF0DF51-38CE-42D5-A020-449A0F4C74BA}" name="Column3038"/>
    <tableColumn id="3056" xr3:uid="{87686161-C596-4FBD-89B9-485A9D673C05}" name="Column3039"/>
    <tableColumn id="3057" xr3:uid="{0669BF7A-E39E-4CB6-995A-B5CC61729854}" name="Column3040"/>
    <tableColumn id="3058" xr3:uid="{7588CFA8-02EB-4D74-A81F-896CC8871C1C}" name="Column3041"/>
    <tableColumn id="3059" xr3:uid="{6DA54E16-0A79-492B-9EDA-726AFD55F6F0}" name="Column3042"/>
    <tableColumn id="3060" xr3:uid="{A6476774-BEEB-466C-99BA-B18A6C0746E6}" name="Column3043"/>
    <tableColumn id="3061" xr3:uid="{213D2C37-E397-451D-9251-FC541F7A4785}" name="Column3044"/>
    <tableColumn id="3062" xr3:uid="{90B908A6-573C-4C37-B21B-84604E076B36}" name="Column3045"/>
    <tableColumn id="3063" xr3:uid="{87AEF515-130A-4CCC-9E1B-2BB95930FE19}" name="Column3046"/>
    <tableColumn id="3064" xr3:uid="{25F23156-7415-4F2A-B559-DCAA63917FAE}" name="Column3047"/>
    <tableColumn id="3065" xr3:uid="{76ED1E3B-D736-40CB-A1E7-5C9D8BC05B8A}" name="Column3048"/>
    <tableColumn id="3066" xr3:uid="{C0B2A3C1-6EDF-4FB7-ABBC-79BC8896B918}" name="Column3049"/>
    <tableColumn id="3067" xr3:uid="{850A8567-0DD9-4060-8A62-08835C74A993}" name="Column3050"/>
    <tableColumn id="3068" xr3:uid="{C2C9CC00-0634-49F4-A6B2-72552E21B26B}" name="Column3051"/>
    <tableColumn id="3069" xr3:uid="{7B41A1D6-7227-4702-9F16-0594E747D59F}" name="Column3052"/>
    <tableColumn id="3070" xr3:uid="{993E9A21-86A3-45DD-9366-70519667C352}" name="Column3053"/>
    <tableColumn id="3071" xr3:uid="{F365ED31-C8FA-4105-9B92-8146300E4655}" name="Column3054"/>
    <tableColumn id="3072" xr3:uid="{385DB46A-3936-4EC0-AFF9-21BE9C60CF45}" name="Column3055"/>
    <tableColumn id="3073" xr3:uid="{7A8DBD4B-D1E4-4D4F-BFB2-3D931166B951}" name="Column3056"/>
    <tableColumn id="3074" xr3:uid="{67561915-B0E9-4145-980D-7F44EA86B4F3}" name="Column3057"/>
    <tableColumn id="3075" xr3:uid="{DF007F99-6841-468B-A904-2BFD343C58BF}" name="Column3058"/>
    <tableColumn id="3076" xr3:uid="{F25C671F-AE6E-49B3-9290-C5759262184F}" name="Column3059"/>
    <tableColumn id="3077" xr3:uid="{FF50C39C-55DC-4F91-8F46-A0F5BE22C2B7}" name="Column3060"/>
    <tableColumn id="3078" xr3:uid="{00A59D69-466C-4621-ABE7-71EB090C78AD}" name="Column3061"/>
    <tableColumn id="3079" xr3:uid="{378F354F-C0C5-4300-8858-DA41DD23147C}" name="Column3062"/>
    <tableColumn id="3080" xr3:uid="{89152AAD-AD80-46A2-91BD-97E8B5752D6B}" name="Column3063"/>
    <tableColumn id="3081" xr3:uid="{2B809373-A421-40E9-AD3A-0AC3A14037A4}" name="Column3064"/>
    <tableColumn id="3082" xr3:uid="{9514E3FC-2C82-401B-A5AE-3E4FB154BF98}" name="Column3065"/>
    <tableColumn id="3083" xr3:uid="{46BC0F4C-F081-441F-B20E-FDD8C29DE0AE}" name="Column3066"/>
    <tableColumn id="3084" xr3:uid="{142A4F7F-36CC-42DA-ABD2-F3B7A4959667}" name="Column3067"/>
    <tableColumn id="3085" xr3:uid="{9094A25F-171B-4CAA-8018-90F2E3A046B5}" name="Column3068"/>
    <tableColumn id="3086" xr3:uid="{D0F38A98-A22C-4EF4-84DD-D1BEB60956B5}" name="Column3069"/>
    <tableColumn id="3087" xr3:uid="{F23CD0E3-A3FB-41A9-A8D3-32253271C26B}" name="Column3070"/>
    <tableColumn id="3088" xr3:uid="{4663FE4C-6405-4669-A878-066B7415C700}" name="Column3071"/>
    <tableColumn id="3089" xr3:uid="{6E4BAA27-7FB2-4218-A7DD-3686D94305F3}" name="Column3072"/>
    <tableColumn id="3090" xr3:uid="{669DD063-4436-4FB7-A0F0-472923E87BAF}" name="Column3073"/>
    <tableColumn id="3091" xr3:uid="{5B65C781-A81E-406F-9357-E42301C826D3}" name="Column3074"/>
    <tableColumn id="3092" xr3:uid="{E80433C1-A2C1-4AEA-B6F5-E042D5A2020D}" name="Column3075"/>
    <tableColumn id="3093" xr3:uid="{FD3FB166-C768-4829-9661-9D2F44148C80}" name="Column3076"/>
    <tableColumn id="3094" xr3:uid="{D2FFD8C6-6FB4-4092-B8D3-80AD1BBB1EA6}" name="Column3077"/>
    <tableColumn id="3095" xr3:uid="{D0AD1160-F292-4E78-A91F-FFDF79BDB3F0}" name="Column3078"/>
    <tableColumn id="3096" xr3:uid="{1C45AEE5-C7AA-48EC-BBEE-EE067F5D3900}" name="Column3079"/>
    <tableColumn id="3097" xr3:uid="{54AC14F2-0E9E-4FC9-A252-F94190BE1D9B}" name="Column3080"/>
    <tableColumn id="3098" xr3:uid="{A4BBA68D-507A-41DC-B533-DD8F344A992C}" name="Column3081"/>
    <tableColumn id="3099" xr3:uid="{31232DA2-E57A-4972-9A1B-CAC3158E9804}" name="Column3082"/>
    <tableColumn id="3100" xr3:uid="{F3FEF7AF-C7F1-46CB-82BC-60D5F605B966}" name="Column3083"/>
    <tableColumn id="3101" xr3:uid="{08BECA00-B3BF-46B0-AC80-6A678CD94F60}" name="Column3084"/>
    <tableColumn id="3102" xr3:uid="{5DD6809A-D687-43ED-AE97-3224742F4E7B}" name="Column3085"/>
    <tableColumn id="3103" xr3:uid="{62BEA073-1D22-40C8-A2E1-FE0B7294848A}" name="Column3086"/>
    <tableColumn id="3104" xr3:uid="{0815565B-2F69-47EF-805D-B8A157707573}" name="Column3087"/>
    <tableColumn id="3105" xr3:uid="{B95FE208-A84E-49BD-B8B8-17AD020DF30D}" name="Column3088"/>
    <tableColumn id="3106" xr3:uid="{B55BEAF0-E301-4DD5-BAA5-66F11FCE43CE}" name="Column3089"/>
    <tableColumn id="3107" xr3:uid="{DDEC5C1B-8594-4111-9511-85FD4F0A1696}" name="Column3090"/>
    <tableColumn id="3108" xr3:uid="{578E279B-DD49-4092-BDFE-FE0F989ED74C}" name="Column3091"/>
    <tableColumn id="3109" xr3:uid="{D049F49B-1F92-4B2A-83F8-7C6414E7FF88}" name="Column3092"/>
    <tableColumn id="3110" xr3:uid="{384C4B0C-53DE-471D-8247-6E4270088BF5}" name="Column3093"/>
    <tableColumn id="3111" xr3:uid="{EA4E0482-DCC0-4708-99BE-5C784BF507BA}" name="Column3094"/>
    <tableColumn id="3112" xr3:uid="{4FE91568-8647-467E-92D1-E0A61DFEC6B8}" name="Column3095"/>
    <tableColumn id="3113" xr3:uid="{65FA831C-8C88-41E4-AEED-EF97F9E83CEE}" name="Column3096"/>
    <tableColumn id="3114" xr3:uid="{AC90C0BB-8121-42A3-A476-5FF557A75FB4}" name="Column3097"/>
    <tableColumn id="3115" xr3:uid="{771236EF-9B0F-47C9-8FB2-B48A9246044B}" name="Column3098"/>
    <tableColumn id="3116" xr3:uid="{3B588D7F-B01B-428B-AAB2-67511C1D34C4}" name="Column3099"/>
    <tableColumn id="3117" xr3:uid="{0C9AEADD-8C6A-492E-B30D-544A245269F1}" name="Column3100"/>
    <tableColumn id="3118" xr3:uid="{E527409A-3654-4167-8C85-A0FDA868122C}" name="Column3101"/>
    <tableColumn id="3119" xr3:uid="{81F60FB1-633D-401C-9CB4-C86B8BB94FDC}" name="Column3102"/>
    <tableColumn id="3120" xr3:uid="{1E5D38DC-BCD9-4CE4-B62C-07DCFA42B0DF}" name="Column3103"/>
    <tableColumn id="3121" xr3:uid="{0EC03E1F-14AB-4EB9-A0EE-8D4ADCA8A34E}" name="Column3104"/>
    <tableColumn id="3122" xr3:uid="{AD4F0F56-351E-467B-9E31-8309E72A8345}" name="Column3105"/>
    <tableColumn id="3123" xr3:uid="{E423D64D-59F8-4325-BC19-369C88E7BB36}" name="Column3106"/>
    <tableColumn id="3124" xr3:uid="{9E1CF59E-E354-483B-97DC-EFB5D826FBE3}" name="Column3107"/>
    <tableColumn id="3125" xr3:uid="{E8BD83A8-3259-4B9B-ADFB-4C79491E4271}" name="Column3108"/>
    <tableColumn id="3126" xr3:uid="{641B9A18-EBF4-4A45-8EC6-D36FDC428E83}" name="Column3109"/>
    <tableColumn id="3127" xr3:uid="{F34D3166-8555-4DC7-AEB1-556E3C8580CE}" name="Column3110"/>
    <tableColumn id="3128" xr3:uid="{CCDC8FAC-38D4-48ED-B4AE-5B38B5EF9653}" name="Column3111"/>
    <tableColumn id="3129" xr3:uid="{86F970EA-4F25-4EE5-9C52-B3A0EA2BB4B8}" name="Column3112"/>
    <tableColumn id="3130" xr3:uid="{D5AA6E7A-31CB-4A1F-BF0E-F5616CB4C914}" name="Column3113"/>
    <tableColumn id="3131" xr3:uid="{2A5F2FAE-1238-4600-B8AA-FC56E3856F88}" name="Column3114"/>
    <tableColumn id="3132" xr3:uid="{D5FA8FF9-E141-4494-88A4-10B317399470}" name="Column3115"/>
    <tableColumn id="3133" xr3:uid="{91D224DC-E0ED-4D8F-9D24-7366AB4DB58B}" name="Column3116"/>
    <tableColumn id="3134" xr3:uid="{81665E6B-F34C-482D-B6B1-DDD65417A612}" name="Column3117"/>
    <tableColumn id="3135" xr3:uid="{D9021594-618C-4088-B61F-EEC3D3E16A43}" name="Column3118"/>
    <tableColumn id="3136" xr3:uid="{F3CE4210-5E55-484D-AA33-11BD74170D8F}" name="Column3119"/>
    <tableColumn id="3137" xr3:uid="{41886740-BC5D-49B1-B8D3-7D2AB333526F}" name="Column3120"/>
    <tableColumn id="3138" xr3:uid="{A9086F5F-5C81-4686-94C6-E9976F331ECC}" name="Column3121"/>
    <tableColumn id="3139" xr3:uid="{0F055A24-79AB-4DF6-8BF7-090B92AAD22A}" name="Column3122"/>
    <tableColumn id="3140" xr3:uid="{635F3E46-370B-4A26-9F9B-43F433D2CFC0}" name="Column3123"/>
    <tableColumn id="3141" xr3:uid="{CDF0F98A-1FB8-490E-82A3-B6C0B62E1A15}" name="Column3124"/>
    <tableColumn id="3142" xr3:uid="{5D7CDDA9-6D08-4312-9E7F-6FF686CF75E0}" name="Column3125"/>
    <tableColumn id="3143" xr3:uid="{9D443768-013F-4FC6-8623-3CB4F3B5467B}" name="Column3126"/>
    <tableColumn id="3144" xr3:uid="{7934926F-D83E-452D-925E-5D249ACC1DB1}" name="Column3127"/>
    <tableColumn id="3145" xr3:uid="{8339D83B-7674-4B23-AF47-E2CC0140DAAE}" name="Column3128"/>
    <tableColumn id="3146" xr3:uid="{C900A0D7-114E-4947-82DF-210EFBE0F67A}" name="Column3129"/>
    <tableColumn id="3147" xr3:uid="{3558287B-11AC-4360-AAE7-3ABA414F92C9}" name="Column3130"/>
    <tableColumn id="3148" xr3:uid="{AB0C5931-7A44-49B3-91C0-176741087885}" name="Column3131"/>
    <tableColumn id="3149" xr3:uid="{E5A56DE8-AD31-475C-8078-0228DC3BE17E}" name="Column3132"/>
    <tableColumn id="3150" xr3:uid="{158088CF-8E25-48F5-836A-21A9A2D8C70D}" name="Column3133"/>
    <tableColumn id="3151" xr3:uid="{8906E5B5-1578-4E72-A027-13FB01E7FFFE}" name="Column3134"/>
    <tableColumn id="3152" xr3:uid="{8C5F556A-4C8B-490A-8CEB-D7FFAFF7498F}" name="Column3135"/>
    <tableColumn id="3153" xr3:uid="{73CA379B-1A52-40A0-9522-619B06A68200}" name="Column3136"/>
    <tableColumn id="3154" xr3:uid="{14A17105-7965-4A84-8747-83C000DB7D7F}" name="Column3137"/>
    <tableColumn id="3155" xr3:uid="{23F7D5C0-4960-453F-A50C-D92AB872DCB4}" name="Column3138"/>
    <tableColumn id="3156" xr3:uid="{4ED6786A-A573-4DF3-9A6B-62EBE436BCAB}" name="Column3139"/>
    <tableColumn id="3157" xr3:uid="{F7C317CC-010F-457C-BD9B-2930D4ABEC1B}" name="Column3140"/>
    <tableColumn id="3158" xr3:uid="{B0520C50-F34D-448E-B308-1E7889F5CFF4}" name="Column3141"/>
    <tableColumn id="3159" xr3:uid="{C8D95303-B0E0-402D-9F7E-6F32C98A0E63}" name="Column3142"/>
    <tableColumn id="3160" xr3:uid="{B420D2C2-60A1-4704-A39D-7F106F576C0B}" name="Column3143"/>
    <tableColumn id="3161" xr3:uid="{FDE34F3A-B451-425B-A860-9BCE3643CA59}" name="Column3144"/>
    <tableColumn id="3162" xr3:uid="{E4D477FC-6C00-4D37-877D-6E96B7D26E27}" name="Column3145"/>
    <tableColumn id="3163" xr3:uid="{CA1F132C-2AE2-4816-9C7A-246C6C8749C2}" name="Column3146"/>
    <tableColumn id="3164" xr3:uid="{D5F75AF4-3CE2-4B45-AAF2-F6E094DD11A2}" name="Column3147"/>
    <tableColumn id="3165" xr3:uid="{F2B0D9B1-E98F-45EF-A822-40ABE3690369}" name="Column3148"/>
    <tableColumn id="3166" xr3:uid="{C4551421-E54F-4E97-AD63-3C46A56AA8E0}" name="Column3149"/>
    <tableColumn id="3167" xr3:uid="{7748624B-8198-4F88-A690-9775399C013B}" name="Column3150"/>
    <tableColumn id="3168" xr3:uid="{961E2B46-2801-47FF-B8FC-229D8645F5EF}" name="Column3151"/>
    <tableColumn id="3169" xr3:uid="{5D0FC929-36BB-45F0-A42A-080E61803646}" name="Column3152"/>
    <tableColumn id="3170" xr3:uid="{964B1F21-97BD-46FC-B261-2A5C6E0A404C}" name="Column3153"/>
    <tableColumn id="3171" xr3:uid="{EEC86FFA-BD5B-4DCE-887F-774DAA573CFC}" name="Column3154"/>
    <tableColumn id="3172" xr3:uid="{8CEA0221-95D0-46D9-A45B-D653AA6DCD19}" name="Column3155"/>
    <tableColumn id="3173" xr3:uid="{D25B117A-7200-4FF3-BC72-0A1792F22FDE}" name="Column3156"/>
    <tableColumn id="3174" xr3:uid="{49788F3D-3AC9-4B7B-877A-541E2715D98D}" name="Column3157"/>
    <tableColumn id="3175" xr3:uid="{CA782F00-C002-46ED-A803-505EE2385FCA}" name="Column3158"/>
    <tableColumn id="3176" xr3:uid="{D58F9301-1052-46C0-B4CA-7513E250DA0C}" name="Column3159"/>
    <tableColumn id="3177" xr3:uid="{995B136A-846D-4885-9867-055301DE9EBB}" name="Column3160"/>
    <tableColumn id="3178" xr3:uid="{D2409A7D-9053-4782-9C51-B0DE7FABAED6}" name="Column3161"/>
    <tableColumn id="3179" xr3:uid="{B953B1A6-693D-4ADB-A34F-B196CE1BE37F}" name="Column3162"/>
    <tableColumn id="3180" xr3:uid="{44678F0D-736B-46AB-B75C-46DEF802A9EF}" name="Column3163"/>
    <tableColumn id="3181" xr3:uid="{FD1E84A8-AEDF-4083-BC06-98EBCC5FAA72}" name="Column3164"/>
    <tableColumn id="3182" xr3:uid="{F960397C-2D69-4E26-B546-B8502507D991}" name="Column3165"/>
    <tableColumn id="3183" xr3:uid="{8587008D-EE42-43FE-999A-E76F68599405}" name="Column3166"/>
    <tableColumn id="3184" xr3:uid="{10BCFBDE-C357-4AA5-80C6-8C4FA886BB86}" name="Column3167"/>
    <tableColumn id="3185" xr3:uid="{EA869BA8-B481-4E4C-B1E6-61B0A8F2AE60}" name="Column3168"/>
    <tableColumn id="3186" xr3:uid="{323DA9D2-285C-4EBE-8FC4-7649BE9053F4}" name="Column3169"/>
    <tableColumn id="3187" xr3:uid="{B2F6155D-E776-45EA-BA63-C3E6BA845790}" name="Column3170"/>
    <tableColumn id="3188" xr3:uid="{72E63197-D1E4-442B-B285-501CC053A14A}" name="Column3171"/>
    <tableColumn id="3189" xr3:uid="{ECB959E6-C262-4AE2-A814-4DBBD48C02E8}" name="Column3172"/>
    <tableColumn id="3190" xr3:uid="{F6EAE834-589F-47D4-B732-94D6017B2427}" name="Column3173"/>
    <tableColumn id="3191" xr3:uid="{72396B79-D978-4509-9635-A55E33C19089}" name="Column3174"/>
    <tableColumn id="3192" xr3:uid="{9E5132D4-7564-475D-8DB3-2588234E69B5}" name="Column3175"/>
    <tableColumn id="3193" xr3:uid="{A811F21B-127E-44D1-9D17-0A30DA4553CF}" name="Column3176"/>
    <tableColumn id="3194" xr3:uid="{C262DDE6-63B8-4B58-B261-BBA3B73F2BE4}" name="Column3177"/>
    <tableColumn id="3195" xr3:uid="{6A16BE35-B2FC-4A93-81DA-EEBB72AE8551}" name="Column3178"/>
    <tableColumn id="3196" xr3:uid="{06412AA6-D06B-4DBA-9098-529671029644}" name="Column3179"/>
    <tableColumn id="3197" xr3:uid="{23E5A950-B958-40C0-A6D9-62EE3D10793C}" name="Column3180"/>
    <tableColumn id="3198" xr3:uid="{01C2C5E2-50D5-4339-8982-0C2A30748A97}" name="Column3181"/>
    <tableColumn id="3199" xr3:uid="{40B54F04-5A9E-4BBA-8BB9-84AF9D091FB4}" name="Column3182"/>
    <tableColumn id="3200" xr3:uid="{FD64E22A-C741-4CCF-BA02-20B923C10C1B}" name="Column3183"/>
    <tableColumn id="3201" xr3:uid="{A6D94995-2A01-4C94-BA3F-D10A931C8AC5}" name="Column3184"/>
    <tableColumn id="3202" xr3:uid="{C9590A71-EE9A-4232-A8B1-5D591F223FFA}" name="Column3185"/>
    <tableColumn id="3203" xr3:uid="{11854AE7-8A98-4060-A756-5EC5C2714FDD}" name="Column3186"/>
    <tableColumn id="3204" xr3:uid="{2725FF1C-584B-488E-86BB-2D140731A4BF}" name="Column3187"/>
    <tableColumn id="3205" xr3:uid="{5D1B4B74-A776-4DB1-BAF8-2534E3845629}" name="Column3188"/>
    <tableColumn id="3206" xr3:uid="{33BAAD30-DA3A-4429-8B37-A36F8A9161A0}" name="Column3189"/>
    <tableColumn id="3207" xr3:uid="{2CDFE93D-1F68-4E10-891C-C9C502B4395A}" name="Column3190"/>
    <tableColumn id="3208" xr3:uid="{99DA0309-F6D0-4652-B6C4-6662E21FCB74}" name="Column3191"/>
    <tableColumn id="3209" xr3:uid="{5086F5E6-718E-4C04-8193-331CDB4C03B5}" name="Column3192"/>
    <tableColumn id="3210" xr3:uid="{F5D44B90-CA42-411C-A58A-2BE2FD6C1BB7}" name="Column3193"/>
    <tableColumn id="3211" xr3:uid="{8C61F5CA-3AB1-4136-B2C9-73969485C198}" name="Column3194"/>
    <tableColumn id="3212" xr3:uid="{6DC11723-87D4-429F-B7D7-377B1A3B5499}" name="Column3195"/>
    <tableColumn id="3213" xr3:uid="{3FF62207-0CA5-456F-A1DA-007749016662}" name="Column3196"/>
    <tableColumn id="3214" xr3:uid="{34A7796E-2AB9-45BF-98FC-EB3493C130F2}" name="Column3197"/>
    <tableColumn id="3215" xr3:uid="{AD08E241-6AD7-4D33-A5D7-BB04BD7F9D4A}" name="Column3198"/>
    <tableColumn id="3216" xr3:uid="{BE9CDF27-CEDD-43D7-AFEC-CEE741A21F33}" name="Column3199"/>
    <tableColumn id="3217" xr3:uid="{740325AD-82D7-40DB-83D1-CE2F73080684}" name="Column3200"/>
    <tableColumn id="3218" xr3:uid="{F7F14FF7-3A4F-4C4C-A501-AA4099E1E3AE}" name="Column3201"/>
    <tableColumn id="3219" xr3:uid="{3B7514EA-FE88-4752-A4E4-B9F086BF35B4}" name="Column3202"/>
    <tableColumn id="3220" xr3:uid="{7FA84266-A112-4319-8027-0F7970422713}" name="Column3203"/>
    <tableColumn id="3221" xr3:uid="{6898A547-656E-4C04-ACEF-C3FD6E0B32E4}" name="Column3204"/>
    <tableColumn id="3222" xr3:uid="{B8D1EA99-11FA-446D-88B5-DDAAADB8F527}" name="Column3205"/>
    <tableColumn id="3223" xr3:uid="{CD257E5B-B6DF-4943-8B67-3D3798191E2C}" name="Column3206"/>
    <tableColumn id="3224" xr3:uid="{17E3AD66-32C5-45D9-BE3B-4BA08CE39DF5}" name="Column3207"/>
    <tableColumn id="3225" xr3:uid="{1340D851-0C91-4A53-A055-661FAF50D6E6}" name="Column3208"/>
    <tableColumn id="3226" xr3:uid="{9CC88C8A-DE4A-4D4E-A2F3-715F10D069A4}" name="Column3209"/>
    <tableColumn id="3227" xr3:uid="{06E0452F-866F-4AF7-A56A-E15873557B0B}" name="Column3210"/>
    <tableColumn id="3228" xr3:uid="{D4E051B0-6A0A-4BC7-AFC1-015D4CE01E8A}" name="Column3211"/>
    <tableColumn id="3229" xr3:uid="{1DF7B644-1203-4D4C-BCAF-E6887644D683}" name="Column3212"/>
    <tableColumn id="3230" xr3:uid="{DE299EAB-F219-4E8D-985D-7AC893F0A5F2}" name="Column3213"/>
    <tableColumn id="3231" xr3:uid="{9913232C-715C-41EE-BE39-A7811A3993D4}" name="Column3214"/>
    <tableColumn id="3232" xr3:uid="{44FA5C95-A9D6-4416-BB20-B733D8D033CB}" name="Column3215"/>
    <tableColumn id="3233" xr3:uid="{3A84A144-44A2-46D4-91F6-6F9AA1C9AA51}" name="Column3216"/>
    <tableColumn id="3234" xr3:uid="{76DBD23F-8F55-4F09-A8F9-6F430A6F6273}" name="Column3217"/>
    <tableColumn id="3235" xr3:uid="{BF62C4EE-1D91-48F4-AE10-F02A8600BE30}" name="Column3218"/>
    <tableColumn id="3236" xr3:uid="{DC13407D-B5AD-4078-9352-6F872371A1F4}" name="Column3219"/>
    <tableColumn id="3237" xr3:uid="{B99CE9B5-F785-4431-9A3B-D5A01E66B8B8}" name="Column3220"/>
    <tableColumn id="3238" xr3:uid="{4B611954-1709-4504-8147-A370E712BDBD}" name="Column3221"/>
    <tableColumn id="3239" xr3:uid="{BEAB557B-377F-4690-A884-553A688BBDC1}" name="Column3222"/>
    <tableColumn id="3240" xr3:uid="{7A5EBF02-D7CD-4129-8110-0AA845146AFC}" name="Column3223"/>
    <tableColumn id="3241" xr3:uid="{67D47C8D-DEDD-49C5-8330-7A75245B36E9}" name="Column3224"/>
    <tableColumn id="3242" xr3:uid="{E6CF510C-2B65-48A2-AC2F-AF85166081C8}" name="Column3225"/>
    <tableColumn id="3243" xr3:uid="{E97B1319-B436-4A51-BF2A-89DA3C139067}" name="Column3226"/>
    <tableColumn id="3244" xr3:uid="{0BC1901C-7129-4E9F-AD42-389558A96150}" name="Column3227"/>
    <tableColumn id="3245" xr3:uid="{93434AA7-C102-4181-BAE0-4D5882381166}" name="Column3228"/>
    <tableColumn id="3246" xr3:uid="{D604F209-64DA-49B2-92E7-35E502AB8928}" name="Column3229"/>
    <tableColumn id="3247" xr3:uid="{BBB56C28-789D-44FE-8222-0A0766383724}" name="Column3230"/>
    <tableColumn id="3248" xr3:uid="{351761C7-34FB-438C-BF3D-48BD8164F19A}" name="Column3231"/>
    <tableColumn id="3249" xr3:uid="{0DB0A052-81BB-4A2C-B3F6-513F067937CA}" name="Column3232"/>
    <tableColumn id="3250" xr3:uid="{9B013284-97F4-41BA-A883-16A1A2AB4419}" name="Column3233"/>
    <tableColumn id="3251" xr3:uid="{5A1FAEBB-EFE3-4785-9FB5-3C89164B4678}" name="Column3234"/>
    <tableColumn id="3252" xr3:uid="{6463B9BA-0D17-4BF7-9586-D39FB31BA7D6}" name="Column3235"/>
    <tableColumn id="3253" xr3:uid="{4FA8AD84-DF5A-4C54-B995-AB9A51B5EFE5}" name="Column3236"/>
    <tableColumn id="3254" xr3:uid="{00E0F8A3-1F61-4EED-9596-4F90C358B2BD}" name="Column3237"/>
    <tableColumn id="3255" xr3:uid="{B2A646E5-96F6-4CC9-9461-0DE9D8E40A11}" name="Column3238"/>
    <tableColumn id="3256" xr3:uid="{F3689244-03F8-483D-954B-81B174745DFB}" name="Column3239"/>
    <tableColumn id="3257" xr3:uid="{B96C87A0-1DD0-42A4-B2FF-83D597802E75}" name="Column3240"/>
    <tableColumn id="3258" xr3:uid="{6320C4FA-8358-418E-94A0-0957624A37CB}" name="Column3241"/>
    <tableColumn id="3259" xr3:uid="{F9368B83-49BF-4CF3-A4AE-1589254C2F6A}" name="Column3242"/>
    <tableColumn id="3260" xr3:uid="{5E4BEE31-65CC-4800-8F82-943CB4D3398F}" name="Column3243"/>
    <tableColumn id="3261" xr3:uid="{1467024D-BE9F-43D4-902B-3323CE21E355}" name="Column3244"/>
    <tableColumn id="3262" xr3:uid="{AECF2D31-6BA5-4C67-AC12-BCCE14BF851E}" name="Column3245"/>
    <tableColumn id="3263" xr3:uid="{C53D5BAC-0AB1-41B8-B2BC-C02E9DB1CDF9}" name="Column3246"/>
    <tableColumn id="3264" xr3:uid="{D7E55AAE-750F-409F-9CDB-CD473EB9C541}" name="Column3247"/>
    <tableColumn id="3265" xr3:uid="{BC011B00-87CF-4C22-A0F3-00964A0725D6}" name="Column3248"/>
    <tableColumn id="3266" xr3:uid="{9D2B1DC2-A2A2-4705-A898-80D8984DB9C9}" name="Column3249"/>
    <tableColumn id="3267" xr3:uid="{F79977BF-5CB9-4496-94A6-3617C8DCA031}" name="Column3250"/>
    <tableColumn id="3268" xr3:uid="{F34212E0-EE3F-41A6-8790-DAA680D253CF}" name="Column3251"/>
    <tableColumn id="3269" xr3:uid="{38BC52CB-C657-4010-9D4C-B3C166F5F1A2}" name="Column3252"/>
    <tableColumn id="3270" xr3:uid="{BEF75F8C-C378-4C2E-AAA4-0F1C5BD6856A}" name="Column3253"/>
    <tableColumn id="3271" xr3:uid="{CF03EFB4-4C11-4F81-BDD2-EB7EF8C6752E}" name="Column3254"/>
    <tableColumn id="3272" xr3:uid="{54E2EB67-0BFB-4E4E-872C-2A14A73F7A57}" name="Column3255"/>
    <tableColumn id="3273" xr3:uid="{12F63B50-77CB-4EB7-9ABA-39D4387005EF}" name="Column3256"/>
    <tableColumn id="3274" xr3:uid="{054A429A-142E-42E5-BD83-7C2370A6E60E}" name="Column3257"/>
    <tableColumn id="3275" xr3:uid="{A208FF03-2605-4A11-8E71-C4A1EF69FD11}" name="Column3258"/>
    <tableColumn id="3276" xr3:uid="{CB5F13D1-8352-44FC-AFE1-3C6C2402EEA6}" name="Column3259"/>
    <tableColumn id="3277" xr3:uid="{2F34411D-4221-4653-975C-4580597A0484}" name="Column3260"/>
    <tableColumn id="3278" xr3:uid="{614D05B6-5E67-4206-9AF6-F90C3C25426A}" name="Column3261"/>
    <tableColumn id="3279" xr3:uid="{973E1273-2A9A-4DF0-B760-37CBD30D956E}" name="Column3262"/>
    <tableColumn id="3280" xr3:uid="{5C428960-61B3-434F-97DE-7E0EFE97AB32}" name="Column3263"/>
    <tableColumn id="3281" xr3:uid="{32F3F489-7DC5-4F56-BA23-44C8C5EC30F6}" name="Column3264"/>
    <tableColumn id="3282" xr3:uid="{B16C8A25-8C48-49CE-89D9-1D8CC4F719A9}" name="Column3265"/>
    <tableColumn id="3283" xr3:uid="{986D8360-C878-40B3-B9FD-80C600E7A425}" name="Column3266"/>
    <tableColumn id="3284" xr3:uid="{0199A178-FABD-4AE4-94F8-D564C8D692AB}" name="Column3267"/>
    <tableColumn id="3285" xr3:uid="{48D7E908-EEFF-4FA9-9235-1A0B05ED02EA}" name="Column3268"/>
    <tableColumn id="3286" xr3:uid="{DB1E9D7E-8D73-4304-B0AE-F6ABA531857C}" name="Column3269"/>
    <tableColumn id="3287" xr3:uid="{1F20E867-2AA4-42B0-AA72-F48D7E64F477}" name="Column3270"/>
    <tableColumn id="3288" xr3:uid="{419259D9-3D1A-42FD-BECD-A8A96D8D12E6}" name="Column3271"/>
    <tableColumn id="3289" xr3:uid="{1F0FD850-A90B-4430-9911-AB8709043451}" name="Column3272"/>
    <tableColumn id="3290" xr3:uid="{7A9397AD-0386-478E-AEBF-C9FDDE1391B7}" name="Column3273"/>
    <tableColumn id="3291" xr3:uid="{AD2CDD79-EE66-406B-A4EF-876AD8356371}" name="Column3274"/>
    <tableColumn id="3292" xr3:uid="{39EFAD81-5960-48BE-8D6C-B11E813F5512}" name="Column3275"/>
    <tableColumn id="3293" xr3:uid="{6AC67070-C9AC-451F-B023-EC0C58A1FB80}" name="Column3276"/>
    <tableColumn id="3294" xr3:uid="{7F55F24D-FE4F-49E6-AA19-057D39DAAB2D}" name="Column3277"/>
    <tableColumn id="3295" xr3:uid="{0403D53F-E3DD-4BF9-9CB2-D9E5E2E357E3}" name="Column3278"/>
    <tableColumn id="3296" xr3:uid="{9CD4C1AD-2E55-48EF-8333-84E04F671F2D}" name="Column3279"/>
    <tableColumn id="3297" xr3:uid="{CBB75624-0CB2-428A-BD69-8DA801F9252B}" name="Column3280"/>
    <tableColumn id="3298" xr3:uid="{FE857CA0-2A6B-481C-9D44-702C81CCFC87}" name="Column3281"/>
    <tableColumn id="3299" xr3:uid="{B796CF08-4BC6-4F5C-8D37-7A33B0264AED}" name="Column3282"/>
    <tableColumn id="3300" xr3:uid="{6998F9EE-5B3A-4DB8-9E69-49F00E08CD22}" name="Column3283"/>
    <tableColumn id="3301" xr3:uid="{4301DB37-8F8C-4172-AEC2-0917D2A321D3}" name="Column3284"/>
    <tableColumn id="3302" xr3:uid="{191C509D-0E97-443F-90EE-682D937352AA}" name="Column3285"/>
    <tableColumn id="3303" xr3:uid="{893C97AC-9CD3-45CC-BCE0-D3C732141D91}" name="Column3286"/>
    <tableColumn id="3304" xr3:uid="{075F17B6-67DA-47A6-A405-9CEF4AC04B29}" name="Column3287"/>
    <tableColumn id="3305" xr3:uid="{1CB54AA2-AF4D-44D1-87CE-8C6B1E08D670}" name="Column3288"/>
    <tableColumn id="3306" xr3:uid="{E0039F5F-68FB-4DCB-B435-5865B9691FBC}" name="Column3289"/>
    <tableColumn id="3307" xr3:uid="{3714B59F-7199-4D49-B29B-9926E84D51F3}" name="Column3290"/>
    <tableColumn id="3308" xr3:uid="{4A8B1A13-55A4-4EE6-BB08-FFEFAEFFE903}" name="Column3291"/>
    <tableColumn id="3309" xr3:uid="{8AEAACB1-3433-4F94-8479-B61B21450057}" name="Column3292"/>
    <tableColumn id="3310" xr3:uid="{7A3E0771-8307-4F0C-A977-B8020EE2C447}" name="Column3293"/>
    <tableColumn id="3311" xr3:uid="{4866D92B-CE23-4D27-9D4F-C689563CF4DC}" name="Column3294"/>
    <tableColumn id="3312" xr3:uid="{DACDE9EE-0973-4783-881E-FA712541A083}" name="Column3295"/>
    <tableColumn id="3313" xr3:uid="{4B76A0F6-EDAB-4B13-8020-2C0F45A53BB6}" name="Column3296"/>
    <tableColumn id="3314" xr3:uid="{37C0D8E8-5CD9-4E2D-9691-91001B029B83}" name="Column3297"/>
    <tableColumn id="3315" xr3:uid="{50BC0FCE-6A98-4DEE-AC78-B7AFFCD5ED5D}" name="Column3298"/>
    <tableColumn id="3316" xr3:uid="{6CC6FAF1-A749-4748-9678-0A793BA7ED12}" name="Column3299"/>
    <tableColumn id="3317" xr3:uid="{F874629A-285B-4D49-B9CF-B08EAF0367BB}" name="Column3300"/>
    <tableColumn id="3318" xr3:uid="{8CEBB6CA-B340-451D-93A6-0BB2796035EC}" name="Column3301"/>
    <tableColumn id="3319" xr3:uid="{8FDE181C-FA11-468A-BF86-FA886AF788E3}" name="Column3302"/>
    <tableColumn id="3320" xr3:uid="{2CB5336C-DE57-4451-A106-7BC24D02A8D5}" name="Column3303"/>
    <tableColumn id="3321" xr3:uid="{B7364BEF-441C-4887-A247-8F60F1AEA11B}" name="Column3304"/>
    <tableColumn id="3322" xr3:uid="{B625CD81-4881-48EA-913C-335E8DB86259}" name="Column3305"/>
    <tableColumn id="3323" xr3:uid="{2A9EFF4C-E2D5-4A47-A6C6-1A4D31DA6366}" name="Column3306"/>
    <tableColumn id="3324" xr3:uid="{2002E760-3365-4A8C-8670-58C4FAA951AC}" name="Column3307"/>
    <tableColumn id="3325" xr3:uid="{D015266B-0193-4820-8775-A9AA5DDFECF4}" name="Column3308"/>
    <tableColumn id="3326" xr3:uid="{03C407F2-2B58-47F8-93D7-479F2ECA2A46}" name="Column3309"/>
    <tableColumn id="3327" xr3:uid="{C24DF76D-221C-48F7-8EC4-2454CAA3BD2D}" name="Column3310"/>
    <tableColumn id="3328" xr3:uid="{B5225B33-B227-4B6B-BDDB-FA1E04B2949D}" name="Column3311"/>
    <tableColumn id="3329" xr3:uid="{C5C81C30-AAF5-4D32-A15B-3D44151A035E}" name="Column3312"/>
    <tableColumn id="3330" xr3:uid="{BC0A6CF3-7968-42FF-8016-EC575E43A86A}" name="Column3313"/>
    <tableColumn id="3331" xr3:uid="{897F6A1D-CAE8-40F4-85DD-99BC0CA55FA8}" name="Column3314"/>
    <tableColumn id="3332" xr3:uid="{6060158B-F1AE-405F-AE9C-5C1F1F369D32}" name="Column3315"/>
    <tableColumn id="3333" xr3:uid="{DBE8FC13-A0CF-4392-9C1E-226FB82DAAFD}" name="Column3316"/>
    <tableColumn id="3334" xr3:uid="{72DE5E1E-E4D7-4CBF-AD97-8F5706005248}" name="Column3317"/>
    <tableColumn id="3335" xr3:uid="{F3AC920B-0ACA-41E5-B743-CC843B15F56E}" name="Column3318"/>
    <tableColumn id="3336" xr3:uid="{052DFA04-A00F-488B-8CB1-1DDEAA94EDE1}" name="Column3319"/>
    <tableColumn id="3337" xr3:uid="{BD5D42C9-C3D8-4797-93B9-5F6A3CC52988}" name="Column3320"/>
    <tableColumn id="3338" xr3:uid="{FB152152-23A9-4BA1-8E77-1EBA96C0DF77}" name="Column3321"/>
    <tableColumn id="3339" xr3:uid="{088A0474-ADC4-4243-9DD9-1E67C6B1E58F}" name="Column3322"/>
    <tableColumn id="3340" xr3:uid="{F50ACC3C-8F3D-4784-91CF-001E32F8B1EA}" name="Column3323"/>
    <tableColumn id="3341" xr3:uid="{2F817795-1F36-4E02-B4AA-33335F001726}" name="Column3324"/>
    <tableColumn id="3342" xr3:uid="{E3EBE036-69BD-433C-B958-3AD977F89036}" name="Column3325"/>
    <tableColumn id="3343" xr3:uid="{5D8D1CB7-4274-4C5E-BCD6-F8ABBF0054A1}" name="Column3326"/>
    <tableColumn id="3344" xr3:uid="{177ED073-C9DA-4F9A-BA0A-0E1AAA4330F5}" name="Column3327"/>
    <tableColumn id="3345" xr3:uid="{23A10058-C717-4F05-A16C-A4850172E1AD}" name="Column3328"/>
    <tableColumn id="3346" xr3:uid="{45399103-8674-4C6F-8500-FE16AE99CD0A}" name="Column3329"/>
    <tableColumn id="3347" xr3:uid="{CBCE7881-C7FE-4DCF-AC98-D5455EF98427}" name="Column3330"/>
    <tableColumn id="3348" xr3:uid="{588D778F-FD42-4FD4-A8E1-71703240EE43}" name="Column3331"/>
    <tableColumn id="3349" xr3:uid="{E526B5B4-DC04-443A-8DA2-CCAFB016232E}" name="Column3332"/>
    <tableColumn id="3350" xr3:uid="{78D0BB29-315A-4F25-B33A-EA719B8C10CF}" name="Column3333"/>
    <tableColumn id="3351" xr3:uid="{B01963D1-55FC-4FB0-8499-C89854A2B998}" name="Column3334"/>
    <tableColumn id="3352" xr3:uid="{5CDF2A8A-D1D1-43D7-B35A-C68BD8EF35C1}" name="Column3335"/>
    <tableColumn id="3353" xr3:uid="{EE9F34AC-E21A-4D16-BE5F-64E32ECADBD9}" name="Column3336"/>
    <tableColumn id="3354" xr3:uid="{F8FEAD57-87BE-4A86-AE2D-6BC2BE8B0458}" name="Column3337"/>
    <tableColumn id="3355" xr3:uid="{A763F3AC-6FBF-4CF5-909D-0D0A761EF238}" name="Column3338"/>
    <tableColumn id="3356" xr3:uid="{BCF8DB1C-2AA1-4763-935B-EFC321BB2886}" name="Column3339"/>
    <tableColumn id="3357" xr3:uid="{BE15BC51-8605-4BCB-B491-1BDF6DF8A1D3}" name="Column3340"/>
    <tableColumn id="3358" xr3:uid="{7EE69DCA-5DD5-461C-8CF6-62743993BB24}" name="Column3341"/>
    <tableColumn id="3359" xr3:uid="{B8CA2957-283C-46A8-9126-567D5326E6F8}" name="Column3342"/>
    <tableColumn id="3360" xr3:uid="{92A325E6-210B-4001-A895-032B8865ADE7}" name="Column3343"/>
    <tableColumn id="3361" xr3:uid="{7B451D55-5029-44F9-A7E3-B5261DF1A045}" name="Column3344"/>
    <tableColumn id="3362" xr3:uid="{B5DD14EE-7787-4E83-BD73-A137757C8FEA}" name="Column3345"/>
    <tableColumn id="3363" xr3:uid="{5A9CBD0B-484B-487F-8ED9-5C15D5D30045}" name="Column3346"/>
    <tableColumn id="3364" xr3:uid="{1109EFE3-CB0D-4DC2-86D6-C3E7F1EAC0A7}" name="Column3347"/>
    <tableColumn id="3365" xr3:uid="{32BDB1BB-7DBD-4956-8CE4-D57432A26DA1}" name="Column3348"/>
    <tableColumn id="3366" xr3:uid="{F5EE687A-B0E9-4490-A460-85300CBD7A3C}" name="Column3349"/>
    <tableColumn id="3367" xr3:uid="{7E2DA4A3-BE51-425F-B247-9F6AA5392D9F}" name="Column3350"/>
    <tableColumn id="3368" xr3:uid="{CEA10E3D-7406-4C22-AF3A-1CC7698E5E83}" name="Column3351"/>
    <tableColumn id="3369" xr3:uid="{F6A53D77-58C4-4540-9D45-C2C965426191}" name="Column3352"/>
    <tableColumn id="3370" xr3:uid="{A7BB7662-6C4A-423D-B3A9-C1A7D93F799E}" name="Column3353"/>
    <tableColumn id="3371" xr3:uid="{16947597-A0BB-440B-9398-2A87F8F3B98F}" name="Column3354"/>
    <tableColumn id="3372" xr3:uid="{BD5B47E9-8C02-4647-AF60-E4364B7A5F67}" name="Column3355"/>
    <tableColumn id="3373" xr3:uid="{783E3A7E-93D5-41E6-9EBF-E4413AD996D5}" name="Column3356"/>
    <tableColumn id="3374" xr3:uid="{1819FF67-2131-40D7-80BC-9E6DEE0EC7A5}" name="Column3357"/>
    <tableColumn id="3375" xr3:uid="{E50B59CE-B26C-45B8-823B-757A9D204CB6}" name="Column3358"/>
    <tableColumn id="3376" xr3:uid="{AA1C40EE-AC3C-4106-A7D3-648CDF26B50A}" name="Column3359"/>
    <tableColumn id="3377" xr3:uid="{FFA763B6-C16E-48FA-B23A-CA3A1CC654DD}" name="Column3360"/>
    <tableColumn id="3378" xr3:uid="{104A1D6E-AEF8-405B-9CF0-781C4D61FF00}" name="Column3361"/>
    <tableColumn id="3379" xr3:uid="{4FC0F46D-D532-4EAE-BA74-52038E0DE146}" name="Column3362"/>
    <tableColumn id="3380" xr3:uid="{5F75D411-8011-4B56-B1D3-213C6AABF075}" name="Column3363"/>
    <tableColumn id="3381" xr3:uid="{4AB2A6F3-1203-4B93-8FCB-2298C703158A}" name="Column3364"/>
    <tableColumn id="3382" xr3:uid="{15AB302E-4543-4F56-A723-19C798CB7980}" name="Column3365"/>
    <tableColumn id="3383" xr3:uid="{C56571F8-1805-4F92-872E-81F27FB12387}" name="Column3366"/>
    <tableColumn id="3384" xr3:uid="{506F24FE-B75F-4458-AD57-1DABF4D56742}" name="Column3367"/>
    <tableColumn id="3385" xr3:uid="{06E6B32E-76EB-4BFD-B03F-84C7D5768489}" name="Column3368"/>
    <tableColumn id="3386" xr3:uid="{24F020E3-8772-4C57-9E31-B3AEAF970376}" name="Column3369"/>
    <tableColumn id="3387" xr3:uid="{9E91B2E5-5C8D-4043-90D0-6C624F8D32A4}" name="Column3370"/>
    <tableColumn id="3388" xr3:uid="{4226B6EF-EA8D-4CD2-8F69-0E283F1C08AE}" name="Column3371"/>
    <tableColumn id="3389" xr3:uid="{5AC01DE0-F3A5-47F9-964B-E99D8F97355C}" name="Column3372"/>
    <tableColumn id="3390" xr3:uid="{F6C39BDB-1A30-468B-8D3E-78104AE082C2}" name="Column3373"/>
    <tableColumn id="3391" xr3:uid="{0DE14012-478D-46B4-A502-F9FE9073F6D5}" name="Column3374"/>
    <tableColumn id="3392" xr3:uid="{C2E75173-64D9-4D3C-9AC7-FECF5D5E0A8A}" name="Column3375"/>
    <tableColumn id="3393" xr3:uid="{D4AE238E-08EC-47CD-9D93-89E9B3155B02}" name="Column3376"/>
    <tableColumn id="3394" xr3:uid="{A2784717-7C70-4752-BE00-2AB6A1E46B00}" name="Column3377"/>
    <tableColumn id="3395" xr3:uid="{18B5005A-9364-492B-B3DC-0EC399D5F48F}" name="Column3378"/>
    <tableColumn id="3396" xr3:uid="{5426A4C4-33A4-40FE-81A6-B1C13AB76898}" name="Column3379"/>
    <tableColumn id="3397" xr3:uid="{1E01C695-2318-42BC-94E1-3B3924704A03}" name="Column3380"/>
    <tableColumn id="3398" xr3:uid="{1CA91AE6-52C7-430B-8C92-9C9DA9E80580}" name="Column3381"/>
    <tableColumn id="3399" xr3:uid="{1EAC8E92-574D-4F51-86C0-2EF7FC765606}" name="Column3382"/>
    <tableColumn id="3400" xr3:uid="{6AB4069B-BDEF-461B-98DA-D146037CB6D0}" name="Column3383"/>
    <tableColumn id="3401" xr3:uid="{8071BDE6-8C19-4E4F-A92B-DA4516766471}" name="Column3384"/>
    <tableColumn id="3402" xr3:uid="{C5A0712A-3C71-4908-8326-2D753E1A68BE}" name="Column3385"/>
    <tableColumn id="3403" xr3:uid="{65F08529-06D9-4511-B2D4-AF80ED31B93A}" name="Column3386"/>
    <tableColumn id="3404" xr3:uid="{42174ADA-D2A0-47D9-B571-8E4B27569FB6}" name="Column3387"/>
    <tableColumn id="3405" xr3:uid="{89E98194-749F-424E-ABDC-E579EB921888}" name="Column3388"/>
    <tableColumn id="3406" xr3:uid="{7CD043FA-7AD8-4472-98DE-929FCEEBD305}" name="Column3389"/>
    <tableColumn id="3407" xr3:uid="{B912CCBF-75B6-4128-9140-0049013AE386}" name="Column3390"/>
    <tableColumn id="3408" xr3:uid="{9BA0E749-9EB8-499A-9022-7905812BF9E4}" name="Column3391"/>
    <tableColumn id="3409" xr3:uid="{0D18EFA7-25BB-459A-94BC-0299278053E8}" name="Column3392"/>
    <tableColumn id="3410" xr3:uid="{B492A634-16CB-4D22-AE42-5F6FD65084AC}" name="Column3393"/>
    <tableColumn id="3411" xr3:uid="{A6BC07CA-94F1-494E-8F14-250D0F929480}" name="Column3394"/>
    <tableColumn id="3412" xr3:uid="{45BD1206-0598-4CD4-B8F4-0BE77C73C846}" name="Column3395"/>
    <tableColumn id="3413" xr3:uid="{04471F1E-7184-4C4A-876A-6F44843DF939}" name="Column3396"/>
    <tableColumn id="3414" xr3:uid="{A25934D4-AD84-4823-98F1-6C027A28DE3F}" name="Column3397"/>
    <tableColumn id="3415" xr3:uid="{F1C0FC60-F17D-4FA1-B92F-3DFD0849FC2E}" name="Column3398"/>
    <tableColumn id="3416" xr3:uid="{84739A47-CCC9-4A5E-96D2-1C03C2D29D79}" name="Column3399"/>
    <tableColumn id="3417" xr3:uid="{44040E6D-0346-49A7-AFBE-07D7F81220A1}" name="Column3400"/>
    <tableColumn id="3418" xr3:uid="{CE77F54E-E2A5-468E-82C7-4BF167CF6314}" name="Column3401"/>
    <tableColumn id="3419" xr3:uid="{1CFFF0C8-D881-4CD6-AA45-4252403B9A64}" name="Column3402"/>
    <tableColumn id="3420" xr3:uid="{0755AC53-3AB8-4E8D-8DB9-14FA5324E22B}" name="Column3403"/>
    <tableColumn id="3421" xr3:uid="{F8FED64E-AE22-4484-BF83-B3CFAAAD84A9}" name="Column3404"/>
    <tableColumn id="3422" xr3:uid="{F5DFB08A-1A6F-4A07-AA72-B80D071421D9}" name="Column3405"/>
    <tableColumn id="3423" xr3:uid="{2FB533BB-5D6E-4500-8F01-EE1FED3A09BA}" name="Column3406"/>
    <tableColumn id="3424" xr3:uid="{E497E2DC-F638-4F56-872B-CCF666F10A75}" name="Column3407"/>
    <tableColumn id="3425" xr3:uid="{275B12FA-984B-4D18-B16F-17DBFFAC3F46}" name="Column3408"/>
    <tableColumn id="3426" xr3:uid="{C163F4D1-628C-4DF3-ACB2-90EA1CED35EA}" name="Column3409"/>
    <tableColumn id="3427" xr3:uid="{9D739A85-25D5-4B1C-9A2C-228EB4CF1142}" name="Column3410"/>
    <tableColumn id="3428" xr3:uid="{95914D54-8BAC-4603-BF90-872EA9EE4CDC}" name="Column3411"/>
    <tableColumn id="3429" xr3:uid="{D8039BF5-9D5F-47BC-9D40-47C518E0218F}" name="Column3412"/>
    <tableColumn id="3430" xr3:uid="{3B16EF6B-952D-41EE-BD43-EBD92DF3B095}" name="Column3413"/>
    <tableColumn id="3431" xr3:uid="{16E66C0C-BD1C-456A-AAE1-7F4B1D819EB9}" name="Column3414"/>
    <tableColumn id="3432" xr3:uid="{29C9F967-A37A-4DAD-AE8D-B5D890C83413}" name="Column3415"/>
    <tableColumn id="3433" xr3:uid="{9C7DCF40-2D07-4EFB-90F8-493AF89B1968}" name="Column3416"/>
    <tableColumn id="3434" xr3:uid="{039FA0B2-A49F-4D39-BB6C-22EBA6634FC3}" name="Column3417"/>
    <tableColumn id="3435" xr3:uid="{0634BAF2-8480-482E-A373-A7DF7DE06B49}" name="Column3418"/>
    <tableColumn id="3436" xr3:uid="{6B5E12EB-CE62-4DB7-A4E5-8D3E9FE63B0C}" name="Column3419"/>
    <tableColumn id="3437" xr3:uid="{ED707072-B655-4CFD-A6B6-17FE2E7BEB1E}" name="Column3420"/>
    <tableColumn id="3438" xr3:uid="{6D65455C-F254-47FE-B3DD-94CBA7052774}" name="Column3421"/>
    <tableColumn id="3439" xr3:uid="{2069A1CB-E6B6-49CA-9BE9-F96E421CC7D1}" name="Column3422"/>
    <tableColumn id="3440" xr3:uid="{530D0464-45DA-4845-A520-35D7749948CD}" name="Column3423"/>
    <tableColumn id="3441" xr3:uid="{EA9D00FB-CF2E-40EF-B076-AC36E3E4C21A}" name="Column3424"/>
    <tableColumn id="3442" xr3:uid="{79B98551-A0F5-4A26-A74F-20EADD0E377A}" name="Column3425"/>
    <tableColumn id="3443" xr3:uid="{A244B76E-C49E-414B-B7B6-2EC674915BB5}" name="Column3426"/>
    <tableColumn id="3444" xr3:uid="{681D9A42-F9A8-4FFA-BA3D-9D76A3E84AEF}" name="Column3427"/>
    <tableColumn id="3445" xr3:uid="{C9F5A9D9-71EF-4EF3-8A6D-EBC69769C17C}" name="Column3428"/>
    <tableColumn id="3446" xr3:uid="{6A07B6E8-4D8F-4154-8F4E-AEFCC66240AB}" name="Column3429"/>
    <tableColumn id="3447" xr3:uid="{53B1D50A-6053-49F3-926E-C2B0F76D677F}" name="Column3430"/>
    <tableColumn id="3448" xr3:uid="{31D4941B-15FD-4CAF-A287-A3565686C327}" name="Column3431"/>
    <tableColumn id="3449" xr3:uid="{26A25652-96F1-45AB-AC1A-375DA1C98ACC}" name="Column3432"/>
    <tableColumn id="3450" xr3:uid="{D2B029AB-679C-4D6A-A73F-4B3EF5933754}" name="Column3433"/>
    <tableColumn id="3451" xr3:uid="{1B1DFF66-B3F5-41F0-82C6-496545D3CD31}" name="Column3434"/>
    <tableColumn id="3452" xr3:uid="{B54F2077-C3D3-4043-A84A-F831A840BC4F}" name="Column3435"/>
    <tableColumn id="3453" xr3:uid="{7FA69A00-9AE8-47EC-A84F-1030D2B88C6B}" name="Column3436"/>
    <tableColumn id="3454" xr3:uid="{3DBBF22B-D193-412A-9EBD-32F2DF49FFB9}" name="Column3437"/>
    <tableColumn id="3455" xr3:uid="{905F2324-F2B4-44ED-A18B-D08EC5F06659}" name="Column3438"/>
    <tableColumn id="3456" xr3:uid="{959DD113-5DD3-4C46-BB04-10E523730BCF}" name="Column3439"/>
    <tableColumn id="3457" xr3:uid="{DCB0D4B3-6081-4331-9460-1AA076E93261}" name="Column3440"/>
    <tableColumn id="3458" xr3:uid="{B82C07D2-6715-4C00-9946-049DFE8E68FD}" name="Column3441"/>
    <tableColumn id="3459" xr3:uid="{BE8A0A1D-0164-4A56-A53C-40847CD10FB2}" name="Column3442"/>
    <tableColumn id="3460" xr3:uid="{A1C90156-A5D8-48F8-A94F-0E612A87C9BB}" name="Column3443"/>
    <tableColumn id="3461" xr3:uid="{42F3F4CD-9E03-4239-9B4F-06DBEFF37D3A}" name="Column3444"/>
    <tableColumn id="3462" xr3:uid="{23DD2575-C11A-4F1F-B492-0EA450792A5D}" name="Column3445"/>
    <tableColumn id="3463" xr3:uid="{0F0EC831-0B25-48A5-A58E-BB4494950663}" name="Column3446"/>
    <tableColumn id="3464" xr3:uid="{F4BF96C6-4F7F-4154-805D-7A473CCA1049}" name="Column3447"/>
    <tableColumn id="3465" xr3:uid="{A76FDF0C-7743-42AF-A5A1-10D23CAF958D}" name="Column3448"/>
    <tableColumn id="3466" xr3:uid="{FC9E8FB8-C581-4CF2-8CD1-986EB6DE3CFC}" name="Column3449"/>
    <tableColumn id="3467" xr3:uid="{16BC218A-7F4A-49F1-8C3D-41C3EEA714A1}" name="Column3450"/>
    <tableColumn id="3468" xr3:uid="{C8C917F0-8710-4EF1-94F7-97F6E5F8AC87}" name="Column3451"/>
    <tableColumn id="3469" xr3:uid="{53E7717E-5367-4951-95F5-70492DC68D4D}" name="Column3452"/>
    <tableColumn id="3470" xr3:uid="{415E1F68-DCF8-479D-B046-8D40B4CBD391}" name="Column3453"/>
    <tableColumn id="3471" xr3:uid="{E95B044D-3D9E-4368-A87A-4108413465D7}" name="Column3454"/>
    <tableColumn id="3472" xr3:uid="{B735DC4A-C64A-4DD2-BBA4-DF2917B80F65}" name="Column3455"/>
    <tableColumn id="3473" xr3:uid="{C691295F-B2C8-49BB-8064-7ECB3462CFAD}" name="Column3456"/>
    <tableColumn id="3474" xr3:uid="{D1443939-CA4B-4B22-906E-C8C38DEA7932}" name="Column3457"/>
    <tableColumn id="3475" xr3:uid="{8F6E6B02-2BD0-414F-A193-BBAAC09BC154}" name="Column3458"/>
    <tableColumn id="3476" xr3:uid="{1889A824-4216-4F88-A636-AD1B6406BA05}" name="Column3459"/>
    <tableColumn id="3477" xr3:uid="{D39CF99B-11B0-42D1-8CCD-88B9158CD492}" name="Column3460"/>
    <tableColumn id="3478" xr3:uid="{E4B59C0D-8315-41D2-B23B-54B613B86967}" name="Column3461"/>
    <tableColumn id="3479" xr3:uid="{31D7286B-625D-480B-8206-E4D7ABF9A194}" name="Column3462"/>
    <tableColumn id="3480" xr3:uid="{2BFE6298-D364-44D7-81B5-32DDB4FBD8AD}" name="Column3463"/>
    <tableColumn id="3481" xr3:uid="{F9070E1C-3918-4BC5-A1B2-AC3E541F0480}" name="Column3464"/>
    <tableColumn id="3482" xr3:uid="{810EAFAF-0C84-4900-974D-F88C3696F8CC}" name="Column3465"/>
    <tableColumn id="3483" xr3:uid="{33BDB62B-E6A0-45A4-9725-772AB12A21E8}" name="Column3466"/>
    <tableColumn id="3484" xr3:uid="{FDC2AE67-299D-4D15-A5F5-D3B1BE9B0D7A}" name="Column3467"/>
    <tableColumn id="3485" xr3:uid="{09A29D22-AC0D-4CAF-A4AD-72838856F2C1}" name="Column3468"/>
    <tableColumn id="3486" xr3:uid="{C3ED2442-CD61-4C6D-9975-E950D9D45B9F}" name="Column3469"/>
    <tableColumn id="3487" xr3:uid="{80EA77C2-EB17-42AC-9AE9-B6DAE641AF65}" name="Column3470"/>
    <tableColumn id="3488" xr3:uid="{DE301D36-2640-420C-8751-D42BB727632E}" name="Column3471"/>
    <tableColumn id="3489" xr3:uid="{D585A7B4-E158-4CE6-AE96-47A1F5771883}" name="Column3472"/>
    <tableColumn id="3490" xr3:uid="{DF8ED1BE-1D82-4FB1-A349-0A82940C18F2}" name="Column3473"/>
    <tableColumn id="3491" xr3:uid="{8FAF39C4-247B-46F6-A922-D95925DE251E}" name="Column3474"/>
    <tableColumn id="3492" xr3:uid="{4DCB5D39-9316-4A57-9CE0-C808201D0BD4}" name="Column3475"/>
    <tableColumn id="3493" xr3:uid="{CD4DE50E-2D45-442A-992D-FA746A28A2BA}" name="Column3476"/>
    <tableColumn id="3494" xr3:uid="{4233671C-9C60-45F4-97B0-BB856E3C418D}" name="Column3477"/>
    <tableColumn id="3495" xr3:uid="{524FB3E1-D8E3-49BA-920C-B6957FBC3312}" name="Column3478"/>
    <tableColumn id="3496" xr3:uid="{7B750FBC-8B37-423A-83EF-A097817E7412}" name="Column3479"/>
    <tableColumn id="3497" xr3:uid="{ED37890B-C74C-4268-B33E-F52A98472298}" name="Column3480"/>
    <tableColumn id="3498" xr3:uid="{4D947771-8F3A-414C-8F04-F9324F3D7A3C}" name="Column3481"/>
    <tableColumn id="3499" xr3:uid="{D5E1453A-C6C5-4FD1-965D-8955EEF5298E}" name="Column3482"/>
    <tableColumn id="3500" xr3:uid="{484B5110-2DC1-4E8F-BFF4-4C893E179E8A}" name="Column3483"/>
    <tableColumn id="3501" xr3:uid="{9135B037-51BA-43FA-B4AF-22340344DC59}" name="Column3484"/>
    <tableColumn id="3502" xr3:uid="{4B34B578-29C3-4F99-986D-EDDAC6CF5A84}" name="Column3485"/>
    <tableColumn id="3503" xr3:uid="{58B1115F-9891-4B11-A684-AE406F7A94FC}" name="Column3486"/>
    <tableColumn id="3504" xr3:uid="{11E07CF9-2591-4ECC-BC3B-840F9763E229}" name="Column3487"/>
    <tableColumn id="3505" xr3:uid="{8B2409F3-02DA-4EB6-B694-4D6A9138D345}" name="Column3488"/>
    <tableColumn id="3506" xr3:uid="{CDC5EB1F-6E62-4021-A384-44E4BBEB7BC8}" name="Column3489"/>
    <tableColumn id="3507" xr3:uid="{E0E638E1-DAC8-400F-8490-6C9FF3C7933B}" name="Column3490"/>
    <tableColumn id="3508" xr3:uid="{B04D68EB-FAFB-4903-9DEC-9FE0477E80D9}" name="Column3491"/>
    <tableColumn id="3509" xr3:uid="{5B63CF9D-C053-42CE-ADDF-AADEA45095A0}" name="Column3492"/>
    <tableColumn id="3510" xr3:uid="{09829869-13B7-4DE7-891D-8501F83A59D0}" name="Column3493"/>
    <tableColumn id="3511" xr3:uid="{9C4A5A96-4404-432B-B1BC-6BE14810B1DF}" name="Column3494"/>
    <tableColumn id="3512" xr3:uid="{81A66F1F-6963-40C9-A066-799275832D87}" name="Column3495"/>
    <tableColumn id="3513" xr3:uid="{1213BDBB-DA78-40E9-B345-0A700788C626}" name="Column3496"/>
    <tableColumn id="3514" xr3:uid="{25EFACEB-DB60-4EC8-B5BF-0C7516DA4BEE}" name="Column3497"/>
    <tableColumn id="3515" xr3:uid="{9E401164-3547-4207-83BD-F0FB6D7D877C}" name="Column3498"/>
    <tableColumn id="3516" xr3:uid="{7D71A86E-5647-4E43-89B9-0030F5D5FA89}" name="Column3499"/>
    <tableColumn id="3517" xr3:uid="{B3D9EE2E-4BF0-434E-8C6B-D58F0CF8027D}" name="Column3500"/>
    <tableColumn id="3518" xr3:uid="{E5702DF1-92D1-49E7-8113-5F6B61923E45}" name="Column3501"/>
    <tableColumn id="3519" xr3:uid="{393D382E-F393-4F61-843A-57E6FB1E3B7B}" name="Column3502"/>
    <tableColumn id="3520" xr3:uid="{EFB0BE02-6F23-41F4-B4AB-E389D03BE612}" name="Column3503"/>
    <tableColumn id="3521" xr3:uid="{9443ED85-27BE-4655-9CF7-1B7A7A0924E0}" name="Column3504"/>
    <tableColumn id="3522" xr3:uid="{D00D1EC3-B722-41E5-A8BD-D67F98535A1C}" name="Column3505"/>
    <tableColumn id="3523" xr3:uid="{CFD40CE7-FE22-43E0-BEAA-65702D5FF371}" name="Column3506"/>
    <tableColumn id="3524" xr3:uid="{8616DBBF-A2DC-429C-B7A6-69064606D18D}" name="Column3507"/>
    <tableColumn id="3525" xr3:uid="{3DBF49AB-C8F5-4884-8929-08397B2800AA}" name="Column3508"/>
    <tableColumn id="3526" xr3:uid="{9066B675-8AD6-416A-8AC7-9BCF2DD40DB3}" name="Column3509"/>
    <tableColumn id="3527" xr3:uid="{B4507030-5760-4497-83E1-89C90EA149A5}" name="Column3510"/>
    <tableColumn id="3528" xr3:uid="{FAD60262-858D-4DD2-87F9-39F35D6AEFE6}" name="Column3511"/>
    <tableColumn id="3529" xr3:uid="{49527300-A0F7-499F-89A5-990A0B8EA6B8}" name="Column3512"/>
    <tableColumn id="3530" xr3:uid="{AF53EBA5-994D-4957-AE13-ABDD284F3746}" name="Column3513"/>
    <tableColumn id="3531" xr3:uid="{E93E9D2E-F8C5-4D30-8D6A-00EB54FEA866}" name="Column3514"/>
    <tableColumn id="3532" xr3:uid="{0647F4CB-A499-4546-8D78-8756162D4920}" name="Column3515"/>
    <tableColumn id="3533" xr3:uid="{1A0DF0AC-A675-473D-B575-7BEF7650B882}" name="Column3516"/>
    <tableColumn id="3534" xr3:uid="{DAC17CF4-0591-4F16-853D-451675C49875}" name="Column3517"/>
    <tableColumn id="3535" xr3:uid="{0B0FA4ED-D005-48DF-A157-F44F3CF9C217}" name="Column3518"/>
    <tableColumn id="3536" xr3:uid="{B6A2CFCC-09D3-4BE7-8F86-EF81369B5BE5}" name="Column3519"/>
    <tableColumn id="3537" xr3:uid="{2EC66D78-F42D-4FBF-9EA5-2DFDF516C4B1}" name="Column3520"/>
    <tableColumn id="3538" xr3:uid="{1789EE5F-C3AA-4732-B76D-C472F02E6FE3}" name="Column3521"/>
    <tableColumn id="3539" xr3:uid="{8589307C-2A5B-4D6A-A291-90D2718D4B7E}" name="Column3522"/>
    <tableColumn id="3540" xr3:uid="{DDA129ED-1241-48A6-B8FD-1FDE45AB25C3}" name="Column3523"/>
    <tableColumn id="3541" xr3:uid="{E72D414A-68A4-4BFB-9389-3C239450A39F}" name="Column3524"/>
    <tableColumn id="3542" xr3:uid="{A9D40D4C-086E-4FFA-9512-A9A24BE16E92}" name="Column3525"/>
    <tableColumn id="3543" xr3:uid="{16380E40-F160-4ABC-8B60-88427B4D1817}" name="Column3526"/>
    <tableColumn id="3544" xr3:uid="{856F0A45-4AD6-4B22-96D9-6A73C10C027F}" name="Column3527"/>
    <tableColumn id="3545" xr3:uid="{F9348490-1D38-445B-B91C-4AB205A0687F}" name="Column3528"/>
    <tableColumn id="3546" xr3:uid="{BBE9E21A-0D62-44FB-8D4F-7D718FBFD955}" name="Column3529"/>
    <tableColumn id="3547" xr3:uid="{9A04550C-9377-4A18-8008-A6108BE7EBD6}" name="Column3530"/>
    <tableColumn id="3548" xr3:uid="{2FA609F7-7997-47EB-B40C-F80045C46F4C}" name="Column3531"/>
    <tableColumn id="3549" xr3:uid="{9C2DA30B-307E-4AA0-AA77-E18FFB3BD399}" name="Column3532"/>
    <tableColumn id="3550" xr3:uid="{AE0C7F44-1A1F-4502-8720-F63FBCB88547}" name="Column3533"/>
    <tableColumn id="3551" xr3:uid="{B0121383-CA67-4B4B-AE6E-1887633E8BA8}" name="Column3534"/>
    <tableColumn id="3552" xr3:uid="{A86A3D98-A7AF-421C-A134-F6838E24549C}" name="Column3535"/>
    <tableColumn id="3553" xr3:uid="{A481846D-5FE7-45F2-BE80-EE67201684D6}" name="Column3536"/>
    <tableColumn id="3554" xr3:uid="{218F382F-DB65-4DF8-9124-EE22A96419A4}" name="Column3537"/>
    <tableColumn id="3555" xr3:uid="{61B2BA04-E5B8-43D8-A03D-81D6822558A1}" name="Column3538"/>
    <tableColumn id="3556" xr3:uid="{22EEB2A2-7FFF-46AD-B4B1-3F5298DBBF3A}" name="Column3539"/>
    <tableColumn id="3557" xr3:uid="{B73E1F22-93A7-4F97-819F-AC6B9D27887E}" name="Column3540"/>
    <tableColumn id="3558" xr3:uid="{F4EAC551-C76B-43D7-AC6E-666A138E1F47}" name="Column3541"/>
    <tableColumn id="3559" xr3:uid="{5075FD4C-9556-4B37-BA6C-24574371E46F}" name="Column3542"/>
    <tableColumn id="3560" xr3:uid="{7A62D952-96E3-40A2-B3B7-805E72E2823F}" name="Column3543"/>
    <tableColumn id="3561" xr3:uid="{EDE91675-B766-4C2A-AB0F-4DC95598D5FA}" name="Column3544"/>
    <tableColumn id="3562" xr3:uid="{8FF4342C-8F7E-4130-A8E4-374835A82259}" name="Column3545"/>
    <tableColumn id="3563" xr3:uid="{07FBAB71-140E-4226-8C43-8B7642D5C947}" name="Column3546"/>
    <tableColumn id="3564" xr3:uid="{670B217E-728C-47B6-B36E-3D50BF9C768A}" name="Column3547"/>
    <tableColumn id="3565" xr3:uid="{97B6D8DC-3CEE-4A18-BE87-951E844BEB18}" name="Column3548"/>
    <tableColumn id="3566" xr3:uid="{BBE0984A-EC0C-4A9D-B1A6-F145AED46425}" name="Column3549"/>
    <tableColumn id="3567" xr3:uid="{FFD715D3-221A-473F-891B-D9F486F72F87}" name="Column3550"/>
    <tableColumn id="3568" xr3:uid="{61C9033A-5ADB-4B40-8B24-B4458821F55D}" name="Column3551"/>
    <tableColumn id="3569" xr3:uid="{B278E5E3-51BF-4C2C-8FF6-61D5651FD808}" name="Column3552"/>
    <tableColumn id="3570" xr3:uid="{AE6DF493-6161-4035-8A79-B9B9FB80E8BB}" name="Column3553"/>
    <tableColumn id="3571" xr3:uid="{66FA4A06-9905-49F1-A720-3EDAE06B0922}" name="Column3554"/>
    <tableColumn id="3572" xr3:uid="{1861CA8B-DA91-4C71-8906-3C3BE87F4C2B}" name="Column3555"/>
    <tableColumn id="3573" xr3:uid="{CC140CCC-4424-410C-B497-BD764B2E3266}" name="Column3556"/>
    <tableColumn id="3574" xr3:uid="{F43D8F7B-4E83-4171-B75C-7547267811B5}" name="Column3557"/>
    <tableColumn id="3575" xr3:uid="{17BF3A98-0F50-477D-9521-8EFB234807FB}" name="Column3558"/>
    <tableColumn id="3576" xr3:uid="{2DDF7CD4-9FE3-471B-93FE-C697A30EAD26}" name="Column3559"/>
    <tableColumn id="3577" xr3:uid="{2BE8AE1A-EFE7-46C3-B0B8-660CBA7079C9}" name="Column3560"/>
    <tableColumn id="3578" xr3:uid="{66951653-DC52-4A40-A5B8-181A591A1D4A}" name="Column3561"/>
    <tableColumn id="3579" xr3:uid="{1DB9028C-0783-4BC5-95A3-DC8BDB1B3A09}" name="Column3562"/>
    <tableColumn id="3580" xr3:uid="{6C2020EF-810E-4445-9AFD-9A69FCE945C0}" name="Column3563"/>
    <tableColumn id="3581" xr3:uid="{3EA82EFE-DEDD-4B2C-A3D8-7CB3053CDFCB}" name="Column3564"/>
    <tableColumn id="3582" xr3:uid="{70CA47FB-E520-4B1E-B734-1DE06A86E66A}" name="Column3565"/>
    <tableColumn id="3583" xr3:uid="{32461AE4-D477-414F-B298-14ACCADAF2E0}" name="Column3566"/>
    <tableColumn id="3584" xr3:uid="{B474716E-6597-4BBA-8C54-0584A694DB5F}" name="Column3567"/>
    <tableColumn id="3585" xr3:uid="{832D0D17-26CC-4303-88F1-1677CEC3318B}" name="Column3568"/>
    <tableColumn id="3586" xr3:uid="{341E5A8C-AD46-4E41-A051-40A10A9ABBA5}" name="Column3569"/>
    <tableColumn id="3587" xr3:uid="{09BE8715-2913-4988-BBC9-FC98601951C2}" name="Column3570"/>
    <tableColumn id="3588" xr3:uid="{27F699BA-A652-4C79-B330-7EF83841AEF9}" name="Column3571"/>
    <tableColumn id="3589" xr3:uid="{F338AE5C-A579-4BF8-8AC4-B27ACF11F6FE}" name="Column3572"/>
    <tableColumn id="3590" xr3:uid="{D5C5631F-420B-43F7-AB58-E371DAF766FF}" name="Column3573"/>
    <tableColumn id="3591" xr3:uid="{5569F6F4-15D3-4498-8F16-E8CEA8BCF04C}" name="Column3574"/>
    <tableColumn id="3592" xr3:uid="{C1685D80-4C25-437F-8090-A680845BFCC8}" name="Column3575"/>
    <tableColumn id="3593" xr3:uid="{6FD28CAC-3532-48D5-A0BB-02B400CA6C6D}" name="Column3576"/>
    <tableColumn id="3594" xr3:uid="{9F16C240-4110-4344-A011-235FF5ECD65D}" name="Column3577"/>
    <tableColumn id="3595" xr3:uid="{035D4076-042F-42FB-A87A-D16FA6B2E607}" name="Column3578"/>
    <tableColumn id="3596" xr3:uid="{796B6BB0-33CE-4080-AB3B-61740939624E}" name="Column3579"/>
    <tableColumn id="3597" xr3:uid="{EC06C3E6-7536-4F24-950F-E7B8B6984F8D}" name="Column3580"/>
    <tableColumn id="3598" xr3:uid="{2976737B-39DD-4BA4-8787-1061C09C9D66}" name="Column3581"/>
    <tableColumn id="3599" xr3:uid="{1023937B-B5EC-42F4-9380-F0743B382FDD}" name="Column3582"/>
    <tableColumn id="3600" xr3:uid="{E1D82674-1138-49FE-8687-AF84E12176D1}" name="Column3583"/>
    <tableColumn id="3601" xr3:uid="{2CFD3703-56FB-4243-B458-1DD79222DE7F}" name="Column3584"/>
    <tableColumn id="3602" xr3:uid="{E8204340-FC9C-4258-A691-E5FEB5645CAF}" name="Column3585"/>
    <tableColumn id="3603" xr3:uid="{80A44852-CFB5-409C-8D33-45225D07EECD}" name="Column3586"/>
    <tableColumn id="3604" xr3:uid="{B581AD76-E372-4B96-8E53-29F57F7F4BE2}" name="Column3587"/>
    <tableColumn id="3605" xr3:uid="{16ECED22-B327-4DE8-977A-B941F9B12FAB}" name="Column3588"/>
    <tableColumn id="3606" xr3:uid="{D5DD5976-377C-423F-B6E0-575EC388101E}" name="Column3589"/>
    <tableColumn id="3607" xr3:uid="{BE41E987-1CCB-4990-B3C0-5878FFAA4590}" name="Column3590"/>
    <tableColumn id="3608" xr3:uid="{B9286AF5-653C-4AD8-895A-8CC67F741090}" name="Column3591"/>
    <tableColumn id="3609" xr3:uid="{40A21E1D-0333-40F7-82CC-A922C3D35B04}" name="Column3592"/>
    <tableColumn id="3610" xr3:uid="{0D9AC32D-C20E-46CF-A1B7-B89D2DD5EB82}" name="Column3593"/>
    <tableColumn id="3611" xr3:uid="{FC2604A5-4471-462D-8A45-3C7F2D1C4EB2}" name="Column3594"/>
    <tableColumn id="3612" xr3:uid="{A9493EBE-3810-4CF3-A12E-658EDCC2C9EE}" name="Column3595"/>
    <tableColumn id="3613" xr3:uid="{DCFEEA30-D265-4630-A1B6-6605C8C4F93D}" name="Column3596"/>
    <tableColumn id="3614" xr3:uid="{EF0F27E1-C7DB-454D-A272-D66B59E24B51}" name="Column3597"/>
    <tableColumn id="3615" xr3:uid="{679A70F1-F917-40CD-8DF0-E7D9D796DF6C}" name="Column3598"/>
    <tableColumn id="3616" xr3:uid="{58466BDE-0482-453A-9C34-6E02DDBC8397}" name="Column3599"/>
    <tableColumn id="3617" xr3:uid="{D1A70D94-0D89-4B6C-8E2E-69833AEDA320}" name="Column3600"/>
    <tableColumn id="3618" xr3:uid="{6E8C43A1-9801-494F-AE76-5925F5F6C715}" name="Column3601"/>
    <tableColumn id="3619" xr3:uid="{E48AD882-C07F-478D-B577-240B3D8C164F}" name="Column3602"/>
    <tableColumn id="3620" xr3:uid="{0050E883-532B-4D70-83DA-A4591988933E}" name="Column3603"/>
    <tableColumn id="3621" xr3:uid="{FEB8709A-FEA3-4F49-B1DE-D93CD066F4E2}" name="Column3604"/>
    <tableColumn id="3622" xr3:uid="{439F14E2-4935-4075-B0E4-2CC94F54064C}" name="Column3605"/>
    <tableColumn id="3623" xr3:uid="{2893BC57-AC45-44CD-868A-0AD8A4FC46E5}" name="Column3606"/>
    <tableColumn id="3624" xr3:uid="{D9ABC075-801E-4357-BD37-D3FAB1BE5409}" name="Column3607"/>
    <tableColumn id="3625" xr3:uid="{E179A461-C394-47BE-96B9-2DAE7CCE2274}" name="Column3608"/>
    <tableColumn id="3626" xr3:uid="{262965FA-70DD-4134-A9EB-626E4818DFDB}" name="Column3609"/>
    <tableColumn id="3627" xr3:uid="{E1E788C8-8AC2-493E-861A-B8AFFE8A8274}" name="Column3610"/>
    <tableColumn id="3628" xr3:uid="{EC6DBC35-4BD3-4773-97DB-9A0D6F9E464C}" name="Column3611"/>
    <tableColumn id="3629" xr3:uid="{99D0F943-8A7A-4BAD-B48C-0271196DE43F}" name="Column3612"/>
    <tableColumn id="3630" xr3:uid="{D4CD0A3C-E6A2-4D5E-8D57-7180F4502E4F}" name="Column3613"/>
    <tableColumn id="3631" xr3:uid="{64085B69-AA3D-4D17-B800-9D432D4136A6}" name="Column3614"/>
    <tableColumn id="3632" xr3:uid="{185D4540-17A4-44D2-8915-A410A07C7363}" name="Column3615"/>
    <tableColumn id="3633" xr3:uid="{9D510653-472F-4085-8984-BF8AE40A351E}" name="Column3616"/>
    <tableColumn id="3634" xr3:uid="{61818F94-A7C7-48BD-8137-7E1DEF234B6F}" name="Column3617"/>
    <tableColumn id="3635" xr3:uid="{265DEFD8-AAE5-481A-A188-682AB42F5431}" name="Column3618"/>
    <tableColumn id="3636" xr3:uid="{EA985D80-501A-424F-A546-EF5A0DA7BCEB}" name="Column3619"/>
    <tableColumn id="3637" xr3:uid="{30CB7B9A-D14F-4813-AF99-E160E0B2D965}" name="Column3620"/>
    <tableColumn id="3638" xr3:uid="{9673E795-9E18-4B3D-922C-20532B19E9E0}" name="Column3621"/>
    <tableColumn id="3639" xr3:uid="{2C8A82E4-38AF-49C4-B211-0B6BD18FEBD7}" name="Column3622"/>
    <tableColumn id="3640" xr3:uid="{009997CF-83F8-4D0A-8344-A4B122F222B1}" name="Column3623"/>
    <tableColumn id="3641" xr3:uid="{5442D07C-7516-4B5A-AB01-6C14AC4C5382}" name="Column3624"/>
    <tableColumn id="3642" xr3:uid="{51544702-134C-4B35-B14E-B6481EBC8B00}" name="Column3625"/>
    <tableColumn id="3643" xr3:uid="{B55FC0BA-96F7-471C-AED2-B98A8DD04BC1}" name="Column3626"/>
    <tableColumn id="3644" xr3:uid="{5E98E783-A3A0-493D-84A5-5C78A34E69DB}" name="Column3627"/>
    <tableColumn id="3645" xr3:uid="{90085A88-A7BC-4C6F-931B-86278FF0BC55}" name="Column3628"/>
    <tableColumn id="3646" xr3:uid="{520F7145-06C4-4E3C-B048-5F1F1A876027}" name="Column3629"/>
    <tableColumn id="3647" xr3:uid="{D23EBD8A-06D3-4B2B-89BB-F5657F20746E}" name="Column3630"/>
    <tableColumn id="3648" xr3:uid="{79FE45A2-71A7-4CC0-8FF8-DFE8F3E5D565}" name="Column3631"/>
    <tableColumn id="3649" xr3:uid="{FA14E657-79CE-4B92-8E37-A1BF4D0ABD03}" name="Column3632"/>
    <tableColumn id="3650" xr3:uid="{013FFC3E-4FBA-4D81-AE7F-D32312A1D038}" name="Column3633"/>
    <tableColumn id="3651" xr3:uid="{3D52851E-4EDF-4B06-9E27-759C9CDB979C}" name="Column3634"/>
    <tableColumn id="3652" xr3:uid="{68C901DD-32C3-4129-9E39-ECD79D5C79A1}" name="Column3635"/>
    <tableColumn id="3653" xr3:uid="{3F1FE012-94F0-491B-B56B-F844C0DFC073}" name="Column3636"/>
    <tableColumn id="3654" xr3:uid="{F4E0FDB1-432A-4242-BEDC-7D732C38015F}" name="Column3637"/>
    <tableColumn id="3655" xr3:uid="{4ABA5083-7BA3-417F-B149-ADE45BD9F940}" name="Column3638"/>
    <tableColumn id="3656" xr3:uid="{02A5425D-4628-4C6E-ADBA-749CFB32F4B6}" name="Column3639"/>
    <tableColumn id="3657" xr3:uid="{0E6741DC-3ED8-4A0F-B6EB-D96C7D24B898}" name="Column3640"/>
    <tableColumn id="3658" xr3:uid="{F7546C08-5C8F-4C95-BD56-5EA75B1C12B6}" name="Column3641"/>
    <tableColumn id="3659" xr3:uid="{CB5848B9-9E27-4EE2-94C5-0D080CCAE462}" name="Column3642"/>
    <tableColumn id="3660" xr3:uid="{2D72579E-2A46-47F0-A600-C68DFA73525A}" name="Column3643"/>
    <tableColumn id="3661" xr3:uid="{5584ECEE-1C77-408D-83F6-9B942D166F4A}" name="Column3644"/>
    <tableColumn id="3662" xr3:uid="{72CD9A56-60A1-49FE-A230-910AB5B2B500}" name="Column3645"/>
    <tableColumn id="3663" xr3:uid="{23B8942F-6989-4A56-8588-ADCAD0049396}" name="Column3646"/>
    <tableColumn id="3664" xr3:uid="{78B0BD8C-BB65-48D5-8337-D4F06BF7BE31}" name="Column3647"/>
    <tableColumn id="3665" xr3:uid="{054E9F75-45E2-43CB-AE00-E935FD8CAC66}" name="Column3648"/>
    <tableColumn id="3666" xr3:uid="{06A4BE16-095B-4DD4-8921-A2666D0711EE}" name="Column3649"/>
    <tableColumn id="3667" xr3:uid="{AFAB7122-17AF-4291-A221-C35189747D09}" name="Column3650"/>
    <tableColumn id="3668" xr3:uid="{59FF8C79-864F-4C0A-AB9A-BB481AF3198F}" name="Column3651"/>
    <tableColumn id="3669" xr3:uid="{F125E19F-3E45-4CAC-BD10-F44EEB27F3D3}" name="Column3652"/>
    <tableColumn id="3670" xr3:uid="{C341F696-A9DF-4BD5-BE99-11BE27F75DF5}" name="Column3653"/>
    <tableColumn id="3671" xr3:uid="{E7575FF5-CCDE-4F83-BBB2-E1A3F6E9453C}" name="Column3654"/>
    <tableColumn id="3672" xr3:uid="{5AAC0888-220F-4E17-8F08-68AA799FDE0C}" name="Column3655"/>
    <tableColumn id="3673" xr3:uid="{7EAAB6C6-3ACE-43BB-B57B-0F9FED13443B}" name="Column3656"/>
    <tableColumn id="3674" xr3:uid="{F98FA386-6645-49DF-AF19-B010B48D2F4C}" name="Column3657"/>
    <tableColumn id="3675" xr3:uid="{3040D5ED-FC41-46A6-9AF0-4A3AFBFCFDA8}" name="Column3658"/>
    <tableColumn id="3676" xr3:uid="{83636EA5-D2D0-4428-B1EF-901632A8678E}" name="Column3659"/>
    <tableColumn id="3677" xr3:uid="{36383487-8C2A-4234-B667-F585E1993BD2}" name="Column3660"/>
    <tableColumn id="3678" xr3:uid="{BFD6981E-1261-4EAA-A08E-5B089038E255}" name="Column3661"/>
    <tableColumn id="3679" xr3:uid="{56E67A64-576F-4075-B0B5-255E9A7AD578}" name="Column3662"/>
    <tableColumn id="3680" xr3:uid="{D1A95F53-FC69-469E-B695-81E9BA643B98}" name="Column3663"/>
    <tableColumn id="3681" xr3:uid="{4B3AB221-B6B9-4F62-B7F8-786115B15286}" name="Column3664"/>
    <tableColumn id="3682" xr3:uid="{47F94DDC-2B1B-49CE-8D84-80100DBFDF11}" name="Column3665"/>
    <tableColumn id="3683" xr3:uid="{ACB4E614-511A-40A8-A30C-760257A1135A}" name="Column3666"/>
    <tableColumn id="3684" xr3:uid="{6C5AD2E5-DE02-437A-9B8F-B6ADA2657176}" name="Column3667"/>
    <tableColumn id="3685" xr3:uid="{4F10EFCB-4101-4ECD-8794-1780ADED3AE8}" name="Column3668"/>
    <tableColumn id="3686" xr3:uid="{5695BEB7-2805-4E95-93A4-6FA7557887B1}" name="Column3669"/>
    <tableColumn id="3687" xr3:uid="{8D5E544F-B035-4411-8016-DE42DED7294F}" name="Column3670"/>
    <tableColumn id="3688" xr3:uid="{A8C88AAC-4385-4A11-963F-40E15EE20484}" name="Column3671"/>
    <tableColumn id="3689" xr3:uid="{B79C745F-6ED9-4BF6-8A47-CB11D93E50CD}" name="Column3672"/>
    <tableColumn id="3690" xr3:uid="{3EF315E4-D9A8-442D-8B25-DB22E97CCBA8}" name="Column3673"/>
    <tableColumn id="3691" xr3:uid="{67027B99-D5E1-4FD8-99AC-AD833E6CDD14}" name="Column3674"/>
    <tableColumn id="3692" xr3:uid="{428B54E8-CEC3-4CAF-8931-1F85C9F1F64C}" name="Column3675"/>
    <tableColumn id="3693" xr3:uid="{D17BA834-794F-4388-92A8-359B6FE2E054}" name="Column3676"/>
    <tableColumn id="3694" xr3:uid="{D133B293-58AD-4561-8C63-F2527348EF51}" name="Column3677"/>
    <tableColumn id="3695" xr3:uid="{F0FC3676-A8F2-482B-86F9-DD148A6F35D4}" name="Column3678"/>
    <tableColumn id="3696" xr3:uid="{79A8B863-6FA0-4224-8819-044697DB6F1B}" name="Column3679"/>
    <tableColumn id="3697" xr3:uid="{B6D27ACE-A650-4C47-A8F4-84EA61F3C7B1}" name="Column3680"/>
    <tableColumn id="3698" xr3:uid="{2B20DC0A-FFFB-4FCA-AEED-92CCB3D08E8C}" name="Column3681"/>
    <tableColumn id="3699" xr3:uid="{F977476A-23BD-40FC-8866-DC62E0C8B705}" name="Column3682"/>
    <tableColumn id="3700" xr3:uid="{31912DE8-32C5-42C6-8197-CC813639D09F}" name="Column3683"/>
    <tableColumn id="3701" xr3:uid="{D3818691-2095-47CB-9F4E-A9416E9B01E3}" name="Column3684"/>
    <tableColumn id="3702" xr3:uid="{5121C0AF-5B80-43BF-B9E3-3C05BEA41A1B}" name="Column3685"/>
    <tableColumn id="3703" xr3:uid="{E93ED780-7B23-4263-AD96-CDEAB109A037}" name="Column3686"/>
    <tableColumn id="3704" xr3:uid="{C0EE4DB2-5F8A-432F-A25A-49A40469C5A7}" name="Column3687"/>
    <tableColumn id="3705" xr3:uid="{303094C8-0B88-49F7-B93E-0552E607B2BA}" name="Column3688"/>
    <tableColumn id="3706" xr3:uid="{11204B2C-29E5-43AB-B4EC-AA97C09A378A}" name="Column3689"/>
    <tableColumn id="3707" xr3:uid="{23C5015F-3230-4E71-9E97-D0C66CA37503}" name="Column3690"/>
    <tableColumn id="3708" xr3:uid="{634F369C-73D6-4050-9254-A33AA057051B}" name="Column3691"/>
    <tableColumn id="3709" xr3:uid="{7E620F49-0237-4F78-B9E1-CC5AF4E79FB6}" name="Column3692"/>
    <tableColumn id="3710" xr3:uid="{C69FAB7E-289D-466D-9853-B295765FEAEB}" name="Column3693"/>
    <tableColumn id="3711" xr3:uid="{19994978-D8B3-458D-B8DE-FE8554473B67}" name="Column3694"/>
    <tableColumn id="3712" xr3:uid="{D1E6C662-112E-4395-A298-103D3F5539B6}" name="Column3695"/>
    <tableColumn id="3713" xr3:uid="{581F0C47-A995-4675-8D7F-65396BD1E356}" name="Column3696"/>
    <tableColumn id="3714" xr3:uid="{492FC638-CB5A-45B0-AF54-7AF54F87B913}" name="Column3697"/>
    <tableColumn id="3715" xr3:uid="{CDC6FCDE-FD78-479B-9931-98050BFEE69A}" name="Column3698"/>
    <tableColumn id="3716" xr3:uid="{98BF65F8-BAED-4425-BC3D-E29A80F6822B}" name="Column3699"/>
    <tableColumn id="3717" xr3:uid="{D290B621-1985-4FC9-9598-A893BBFEDAD5}" name="Column3700"/>
    <tableColumn id="3718" xr3:uid="{32431F71-E4EB-4524-8478-4B105C29E06A}" name="Column3701"/>
    <tableColumn id="3719" xr3:uid="{3A2C69A8-717A-4474-A199-4E88BC82BA86}" name="Column3702"/>
    <tableColumn id="3720" xr3:uid="{C313F4B7-2AAF-4919-B211-AFE04F9A7436}" name="Column3703"/>
    <tableColumn id="3721" xr3:uid="{9C716CCE-BF37-42A5-9075-A6EA49C0C0F6}" name="Column3704"/>
    <tableColumn id="3722" xr3:uid="{5940918A-0E8F-4CC2-8F89-F38807C1868E}" name="Column3705"/>
    <tableColumn id="3723" xr3:uid="{FCFAD230-0C39-4B28-BB27-1CC294CBFF7D}" name="Column3706"/>
    <tableColumn id="3724" xr3:uid="{31DCAA5F-F26F-4410-BBDF-79BE0CED7912}" name="Column3707"/>
    <tableColumn id="3725" xr3:uid="{9647AC57-9FBD-468C-B02B-72EA8D79DCD9}" name="Column3708"/>
    <tableColumn id="3726" xr3:uid="{741B56A1-A89E-499E-A523-0EEBFA35705D}" name="Column3709"/>
    <tableColumn id="3727" xr3:uid="{B666D590-D3E7-4D6C-A9F6-73636FE26BD3}" name="Column3710"/>
    <tableColumn id="3728" xr3:uid="{B4D033BA-DF9D-453E-A59B-552E46F103AB}" name="Column3711"/>
    <tableColumn id="3729" xr3:uid="{B7B90262-E92C-4BFB-8F30-43966B14287F}" name="Column3712"/>
    <tableColumn id="3730" xr3:uid="{BE0C13FC-4473-4D7A-BE98-90C4CE0D6F23}" name="Column3713"/>
    <tableColumn id="3731" xr3:uid="{E45621A6-CD3A-445E-94CA-D25C625C9A37}" name="Column3714"/>
    <tableColumn id="3732" xr3:uid="{BF2EC5F5-D0EC-4390-9563-D910546336AC}" name="Column3715"/>
    <tableColumn id="3733" xr3:uid="{3E66E617-D1BC-4C05-A2D4-1FD3E7BECD56}" name="Column3716"/>
    <tableColumn id="3734" xr3:uid="{D4837A99-93C1-4A6A-9079-3FE50D76402C}" name="Column3717"/>
    <tableColumn id="3735" xr3:uid="{49680AC9-03F8-4956-986D-B7C34C0F645A}" name="Column3718"/>
    <tableColumn id="3736" xr3:uid="{F13902F9-FC5C-47C3-995D-737E2B5E69DD}" name="Column3719"/>
    <tableColumn id="3737" xr3:uid="{3270BC68-21EA-47AD-9AC9-E0ABEB9B9050}" name="Column3720"/>
    <tableColumn id="3738" xr3:uid="{056D1616-28F6-42C1-932E-3D80FDE164C2}" name="Column3721"/>
    <tableColumn id="3739" xr3:uid="{66BDEF5E-E923-45DB-8C9F-81FAF743E2FA}" name="Column3722"/>
    <tableColumn id="3740" xr3:uid="{B0A38462-A59B-485E-AF9C-7C7F19478ACC}" name="Column3723"/>
    <tableColumn id="3741" xr3:uid="{6F3544F6-CED7-4FB1-92F9-5E526E74496F}" name="Column3724"/>
    <tableColumn id="3742" xr3:uid="{F560D554-D31E-4CC3-AC75-296D9610A41D}" name="Column3725"/>
    <tableColumn id="3743" xr3:uid="{4E15D174-90F3-4E8F-955B-8EDCB7914F87}" name="Column3726"/>
    <tableColumn id="3744" xr3:uid="{5D1887B1-074E-493A-A84E-3347004BC26F}" name="Column3727"/>
    <tableColumn id="3745" xr3:uid="{5A0E2EA7-CE67-44F5-8A0F-08204A3F5FBB}" name="Column3728"/>
    <tableColumn id="3746" xr3:uid="{6DCB0CDA-C87E-4ED1-AB71-AC5330B15BFD}" name="Column3729"/>
    <tableColumn id="3747" xr3:uid="{71B98EA9-BC39-4705-8204-F8715C8AED7A}" name="Column3730"/>
    <tableColumn id="3748" xr3:uid="{B217DD11-747F-46AA-9594-0DA9CD38F016}" name="Column3731"/>
    <tableColumn id="3749" xr3:uid="{CD8A41CD-A7D5-43BA-9A26-5C9C119225B2}" name="Column3732"/>
    <tableColumn id="3750" xr3:uid="{639268C8-A777-4187-A3E4-B3310EFD6F10}" name="Column3733"/>
    <tableColumn id="3751" xr3:uid="{973BAE6A-C3D8-46B3-9034-0958DF980AA6}" name="Column3734"/>
    <tableColumn id="3752" xr3:uid="{55623A8C-E33D-4E91-8FB8-F2416CECA655}" name="Column3735"/>
    <tableColumn id="3753" xr3:uid="{A6CEFA8C-9FC0-4B5D-83D7-6F36E4E7EB1A}" name="Column3736"/>
    <tableColumn id="3754" xr3:uid="{CDED8A85-10DD-4967-A67B-A1DE8F51FC2B}" name="Column3737"/>
    <tableColumn id="3755" xr3:uid="{90925D79-E20E-4EF3-B715-0DE861119308}" name="Column3738"/>
    <tableColumn id="3756" xr3:uid="{617C1054-3ACC-4C1E-9A43-9194A4C0C740}" name="Column3739"/>
    <tableColumn id="3757" xr3:uid="{58D994A2-3339-49A5-9432-322A0CC86CE3}" name="Column3740"/>
    <tableColumn id="3758" xr3:uid="{032154F1-EA92-48B6-97E1-CC871652B3AD}" name="Column3741"/>
    <tableColumn id="3759" xr3:uid="{886CDFDD-DFDB-441E-BF05-A804F58F0CDB}" name="Column3742"/>
    <tableColumn id="3760" xr3:uid="{982C020A-397C-4B28-AF47-1CE4FAFA8C8F}" name="Column3743"/>
    <tableColumn id="3761" xr3:uid="{6985DD38-FD96-4532-9002-C0EF1A9A7F50}" name="Column3744"/>
    <tableColumn id="3762" xr3:uid="{99850C4B-63FE-4F6A-85CD-833213A6E03C}" name="Column3745"/>
    <tableColumn id="3763" xr3:uid="{516ECDFB-B004-414A-A82A-9EA6AC891F3C}" name="Column3746"/>
    <tableColumn id="3764" xr3:uid="{558DA628-81D7-41D9-98CA-738D03B4B9AD}" name="Column3747"/>
    <tableColumn id="3765" xr3:uid="{1988EBF3-C84B-4A79-AC55-08A00FC3E52E}" name="Column3748"/>
    <tableColumn id="3766" xr3:uid="{65938185-29F4-4CC2-84EF-7ECC0864B9C7}" name="Column3749"/>
    <tableColumn id="3767" xr3:uid="{E7EFD743-E9C4-4E13-AD32-F85E546FD415}" name="Column3750"/>
    <tableColumn id="3768" xr3:uid="{453C11EE-58E5-449E-A23F-2FA00025B34F}" name="Column3751"/>
    <tableColumn id="3769" xr3:uid="{9EFF9698-A7D2-4AC4-B74A-B95E8A55525B}" name="Column3752"/>
    <tableColumn id="3770" xr3:uid="{2A9C805B-4CE7-42DE-821C-13EF3B00515F}" name="Column3753"/>
    <tableColumn id="3771" xr3:uid="{4C9AD99C-1F27-4A72-B62D-8D377135FC26}" name="Column3754"/>
    <tableColumn id="3772" xr3:uid="{C1462F07-B55A-4A6B-A97C-5A218BC36723}" name="Column3755"/>
    <tableColumn id="3773" xr3:uid="{2525DFF2-8AAF-4B36-A5BF-AC02016C0E9A}" name="Column3756"/>
    <tableColumn id="3774" xr3:uid="{52095FE6-3B37-402F-8590-4230DBEB85A7}" name="Column3757"/>
    <tableColumn id="3775" xr3:uid="{7D8524F9-CBED-4773-91E2-CB352EFED229}" name="Column3758"/>
    <tableColumn id="3776" xr3:uid="{F862F9BB-025C-4B25-8F22-C591FD39A954}" name="Column3759"/>
    <tableColumn id="3777" xr3:uid="{0C5EA82B-9639-4037-A024-DF9544A68868}" name="Column3760"/>
    <tableColumn id="3778" xr3:uid="{2A61CA60-1F89-499E-8F1E-1CD3D9E5E27F}" name="Column3761"/>
    <tableColumn id="3779" xr3:uid="{5CE72271-E650-4219-9E4F-D678212172AC}" name="Column3762"/>
    <tableColumn id="3780" xr3:uid="{F3139297-86B1-4248-AD4B-15B1E486C42F}" name="Column3763"/>
    <tableColumn id="3781" xr3:uid="{983518E0-7F9C-4A39-955E-E3D74327B2F2}" name="Column3764"/>
    <tableColumn id="3782" xr3:uid="{029C2FCD-2E26-495A-AA18-FAFB991D42AC}" name="Column3765"/>
    <tableColumn id="3783" xr3:uid="{B869D946-76D0-4130-AE37-5BBBD66A51B3}" name="Column3766"/>
    <tableColumn id="3784" xr3:uid="{CE9AC992-87FF-4999-8522-EC7661276B09}" name="Column3767"/>
    <tableColumn id="3785" xr3:uid="{504B480D-A01B-41F8-9835-05ECC58FDE3D}" name="Column3768"/>
    <tableColumn id="3786" xr3:uid="{FAA4EDEB-F62E-4B89-A818-837DEF8EA469}" name="Column3769"/>
    <tableColumn id="3787" xr3:uid="{D7C806DF-CB8F-42ED-B2B9-0FB214BCA37E}" name="Column3770"/>
    <tableColumn id="3788" xr3:uid="{956DEE42-2A4D-4AB2-90AA-6E6B041F0779}" name="Column3771"/>
    <tableColumn id="3789" xr3:uid="{72436AFF-E4FB-4E14-9626-C9B2136F7AB8}" name="Column3772"/>
    <tableColumn id="3790" xr3:uid="{9A1CC176-9E0C-49A4-808E-46ADC5FE3414}" name="Column3773"/>
    <tableColumn id="3791" xr3:uid="{727EFEAE-2C1D-4BB1-B4C4-FA90E3A43E38}" name="Column3774"/>
    <tableColumn id="3792" xr3:uid="{1AC05AFE-0FC6-4A58-8D44-8799EBE573DF}" name="Column3775"/>
    <tableColumn id="3793" xr3:uid="{533DA73E-89CD-401C-9764-96C784C5CEB3}" name="Column3776"/>
    <tableColumn id="3794" xr3:uid="{A7EDBD58-67EB-4DC6-B8A4-16526C548739}" name="Column3777"/>
    <tableColumn id="3795" xr3:uid="{13A87C85-59DB-4594-B1AB-8FAFB98027D3}" name="Column3778"/>
    <tableColumn id="3796" xr3:uid="{2A8A4D23-CD41-49E9-924B-4ACDD8A0DE28}" name="Column3779"/>
    <tableColumn id="3797" xr3:uid="{E254BC33-5635-4E73-BCDC-3C1458CA84DD}" name="Column3780"/>
    <tableColumn id="3798" xr3:uid="{72B48C88-4953-4025-B319-80853C7A4D0E}" name="Column3781"/>
    <tableColumn id="3799" xr3:uid="{E40EF2CD-7A67-4321-A0F8-BFB037FEDE68}" name="Column3782"/>
    <tableColumn id="3800" xr3:uid="{E09657AA-51D6-454F-92A7-5AE0E56CC72E}" name="Column3783"/>
    <tableColumn id="3801" xr3:uid="{29276F61-2B63-4D5F-A675-E171AA5EFBB9}" name="Column3784"/>
    <tableColumn id="3802" xr3:uid="{12A20C16-FEA1-48DE-9BCD-4EA365DE6140}" name="Column3785"/>
    <tableColumn id="3803" xr3:uid="{D7161494-FC48-41D4-9B69-44F0BCCD410B}" name="Column3786"/>
    <tableColumn id="3804" xr3:uid="{DA6784F2-79A1-4AE9-BB48-ECE167C212FD}" name="Column3787"/>
    <tableColumn id="3805" xr3:uid="{866DFC08-A66C-42D0-B986-0AB8A93C71DA}" name="Column3788"/>
    <tableColumn id="3806" xr3:uid="{859D9C5B-8A98-4CDB-9A76-AEE57A181E74}" name="Column3789"/>
    <tableColumn id="3807" xr3:uid="{020A35C5-6059-47F1-9F28-E204F313194C}" name="Column3790"/>
    <tableColumn id="3808" xr3:uid="{6D9890BF-7A55-4D04-A341-28FC5399822B}" name="Column3791"/>
    <tableColumn id="3809" xr3:uid="{B0F626FB-11D8-4CC8-9AD7-CBB84844728C}" name="Column3792"/>
    <tableColumn id="3810" xr3:uid="{8C303A5D-94A7-4B68-A817-7096D66704BF}" name="Column3793"/>
    <tableColumn id="3811" xr3:uid="{83CDEB5D-63EE-408E-9A0C-9ACA0A2C261B}" name="Column3794"/>
    <tableColumn id="3812" xr3:uid="{4501B509-EEB1-440D-B68B-394F5BB90C43}" name="Column3795"/>
    <tableColumn id="3813" xr3:uid="{17BA095B-EA83-4242-8E42-C93058A410E5}" name="Column3796"/>
    <tableColumn id="3814" xr3:uid="{0E41E072-2D6E-4646-BFC9-E61B4415452F}" name="Column3797"/>
    <tableColumn id="3815" xr3:uid="{C467D30C-9277-452B-BA46-C4FF2881AE46}" name="Column3798"/>
    <tableColumn id="3816" xr3:uid="{C2A98104-C642-4114-85F5-3674C59A4471}" name="Column3799"/>
    <tableColumn id="3817" xr3:uid="{54ACAFB6-FEE4-428E-9D72-6828F741427C}" name="Column3800"/>
    <tableColumn id="3818" xr3:uid="{711E1B3B-F62C-4043-A73E-248E4D193310}" name="Column3801"/>
    <tableColumn id="3819" xr3:uid="{CF446755-2E36-42DF-9C01-A2F1E42BDD53}" name="Column3802"/>
    <tableColumn id="3820" xr3:uid="{F879C201-45F6-4D23-B72E-1235C9E754FC}" name="Column3803"/>
    <tableColumn id="3821" xr3:uid="{DF93B01E-399A-4404-964C-F5C2F2D24396}" name="Column3804"/>
    <tableColumn id="3822" xr3:uid="{2B3774D5-1861-4DED-966A-DF95C70188F0}" name="Column3805"/>
    <tableColumn id="3823" xr3:uid="{E71C96F0-C564-43A5-A562-5153D7BADEFA}" name="Column3806"/>
    <tableColumn id="3824" xr3:uid="{4549E3B4-7846-4571-B7DE-9E2C8E4FFB57}" name="Column3807"/>
    <tableColumn id="3825" xr3:uid="{A4F10841-B0B6-4885-8442-9A2CF7E4D298}" name="Column3808"/>
    <tableColumn id="3826" xr3:uid="{C40D4A80-8319-4DEF-8451-97BE81E5CB62}" name="Column3809"/>
    <tableColumn id="3827" xr3:uid="{0D36718D-BCD3-4518-9C8F-3605681C187F}" name="Column3810"/>
    <tableColumn id="3828" xr3:uid="{84D35087-9EE4-4308-AE9B-C020D9946854}" name="Column3811"/>
    <tableColumn id="3829" xr3:uid="{3E651935-C0C6-43FD-BEAF-5300952D419B}" name="Column3812"/>
    <tableColumn id="3830" xr3:uid="{81E1C45E-830F-4E5E-84F7-20E4CAE3DFB8}" name="Column3813"/>
    <tableColumn id="3831" xr3:uid="{618B64B8-3829-4921-B23A-C2B0BDA5F482}" name="Column3814"/>
    <tableColumn id="3832" xr3:uid="{8111B6B9-6BB5-4775-8CA8-C79093FD6960}" name="Column3815"/>
    <tableColumn id="3833" xr3:uid="{B74DB185-C0F2-4A81-B9F7-0E7201EFA871}" name="Column3816"/>
    <tableColumn id="3834" xr3:uid="{F227F327-870A-4A56-822E-4A2F7E79FA90}" name="Column3817"/>
    <tableColumn id="3835" xr3:uid="{22725A51-A81E-41BC-A7D3-C914ED69E5B5}" name="Column3818"/>
    <tableColumn id="3836" xr3:uid="{F21A5EB5-593B-4E5B-8FDF-7EEA68654702}" name="Column3819"/>
    <tableColumn id="3837" xr3:uid="{B2EEC5C9-C971-4E54-ACC0-EB80FEA41941}" name="Column3820"/>
    <tableColumn id="3838" xr3:uid="{AD93E2C3-6F9E-4DAF-AFAD-A385D0410040}" name="Column3821"/>
    <tableColumn id="3839" xr3:uid="{0B815946-5B6B-4ED9-A1F8-6AA6E21549F1}" name="Column3822"/>
    <tableColumn id="3840" xr3:uid="{DF15ED32-23FE-4A42-9F96-447AD6BD4318}" name="Column3823"/>
    <tableColumn id="3841" xr3:uid="{40F90055-83FC-4979-A872-35C4C8F1B136}" name="Column3824"/>
    <tableColumn id="3842" xr3:uid="{432AA7E2-8972-4970-94F5-253EBF09DC9C}" name="Column3825"/>
    <tableColumn id="3843" xr3:uid="{D29D48A6-C2D7-4A2B-BB39-C1346A61BB35}" name="Column3826"/>
    <tableColumn id="3844" xr3:uid="{6DAE8E16-2851-4C70-AB31-E0245A7FE6D8}" name="Column3827"/>
    <tableColumn id="3845" xr3:uid="{E2178D41-A7F6-4168-B497-F638BCF6B3C1}" name="Column3828"/>
    <tableColumn id="3846" xr3:uid="{4B39AEFD-B6E7-4C0F-B6AB-48A95473E20B}" name="Column3829"/>
    <tableColumn id="3847" xr3:uid="{DE0B57A4-F332-4C5F-AA18-364035FCD058}" name="Column3830"/>
    <tableColumn id="3848" xr3:uid="{80264F86-761B-4E86-B5B7-9E71C34C26EB}" name="Column3831"/>
    <tableColumn id="3849" xr3:uid="{1E239706-3395-4A0B-906E-55BC49503CA0}" name="Column3832"/>
    <tableColumn id="3850" xr3:uid="{DA2E9CB9-EDE2-44F4-AFE6-1A6CF4B13D57}" name="Column3833"/>
    <tableColumn id="3851" xr3:uid="{8CFA47D5-5415-4D0D-9473-C20805A5B60C}" name="Column3834"/>
    <tableColumn id="3852" xr3:uid="{F188955F-7AD1-43F1-9FF3-2386867731CF}" name="Column3835"/>
    <tableColumn id="3853" xr3:uid="{7D30CAF5-54F2-4549-920E-655ECE8BB077}" name="Column3836"/>
    <tableColumn id="3854" xr3:uid="{908C6181-59FA-4CCC-9361-BDC7E43C0D6E}" name="Column3837"/>
    <tableColumn id="3855" xr3:uid="{C1520591-F831-4572-9D03-AAC7476DF526}" name="Column3838"/>
    <tableColumn id="3856" xr3:uid="{F7D07062-3093-4F28-ADCF-4552D382D5C3}" name="Column3839"/>
    <tableColumn id="3857" xr3:uid="{AA60C609-65A2-4D90-8ED8-572D87A05446}" name="Column3840"/>
    <tableColumn id="3858" xr3:uid="{8393F978-A9BB-4AC5-8ACB-02B7AAA0D79A}" name="Column3841"/>
    <tableColumn id="3859" xr3:uid="{E13D53B9-460A-4AA2-BBAF-6304733B1417}" name="Column3842"/>
    <tableColumn id="3860" xr3:uid="{E3EA0152-0073-4999-80D6-5C6A9BBB2EA3}" name="Column3843"/>
    <tableColumn id="3861" xr3:uid="{2DF420AF-E1ED-4205-A94F-6120D666D454}" name="Column3844"/>
    <tableColumn id="3862" xr3:uid="{877C978D-900D-44C7-8D41-7798AA764D58}" name="Column3845"/>
    <tableColumn id="3863" xr3:uid="{65EA11B4-AA38-4098-9D88-5CAA315C3C25}" name="Column3846"/>
    <tableColumn id="3864" xr3:uid="{8E50FD82-9654-4C6D-8C89-7B55C457A0D5}" name="Column3847"/>
    <tableColumn id="3865" xr3:uid="{A8BDDFCB-B7AE-4B45-850B-75060432E618}" name="Column3848"/>
    <tableColumn id="3866" xr3:uid="{9E5BA40D-0B33-4C8A-A44A-83F0C09E6F13}" name="Column3849"/>
    <tableColumn id="3867" xr3:uid="{E32C0FA8-FA8C-425D-A200-241EA16B7C92}" name="Column3850"/>
    <tableColumn id="3868" xr3:uid="{FC099E13-9069-4AEB-93A0-C34B848F10FB}" name="Column3851"/>
    <tableColumn id="3869" xr3:uid="{C3752D28-EEA1-411A-929F-6CCEC088FDE1}" name="Column3852"/>
    <tableColumn id="3870" xr3:uid="{89498A8A-3E7B-4857-BDCF-A324FC468DF7}" name="Column3853"/>
    <tableColumn id="3871" xr3:uid="{BE779665-240B-4C2B-BF03-9C8BEC8E7520}" name="Column3854"/>
    <tableColumn id="3872" xr3:uid="{AB268991-9DDB-4ED9-9838-798CC0CB101E}" name="Column3855"/>
    <tableColumn id="3873" xr3:uid="{227470A4-5E6D-4424-9105-4726DFCFEEBB}" name="Column3856"/>
    <tableColumn id="3874" xr3:uid="{98EC6656-37CE-4C7B-8818-E8584C9DBE75}" name="Column3857"/>
    <tableColumn id="3875" xr3:uid="{57CC3D86-29BD-490F-B180-BE3A759C3AA3}" name="Column3858"/>
    <tableColumn id="3876" xr3:uid="{68706951-F864-40BB-87B0-C190C0B2FD3D}" name="Column3859"/>
    <tableColumn id="3877" xr3:uid="{54EDF532-A361-494F-9D3C-4C0FA01AD92F}" name="Column3860"/>
    <tableColumn id="3878" xr3:uid="{84862448-AC73-4CE9-A707-F325BFC29F93}" name="Column3861"/>
    <tableColumn id="3879" xr3:uid="{696876B4-21DE-42CB-8E85-7DD9408B5A54}" name="Column3862"/>
    <tableColumn id="3880" xr3:uid="{BBF57AF4-D7EB-48B3-81A4-A0AD5B17ECEF}" name="Column3863"/>
    <tableColumn id="3881" xr3:uid="{D361E021-E0C5-49B8-8BB0-7C4BD4EE36EA}" name="Column3864"/>
    <tableColumn id="3882" xr3:uid="{AC0E8A67-46F0-478B-8B04-F0C28A30E745}" name="Column3865"/>
    <tableColumn id="3883" xr3:uid="{26F3D3AD-F92D-4871-8CAB-1E1F15E54C4D}" name="Column3866"/>
    <tableColumn id="3884" xr3:uid="{53220E24-633B-4237-9DEC-3385383D838F}" name="Column3867"/>
    <tableColumn id="3885" xr3:uid="{6CE6AC35-8DDA-41CA-86C8-0C6C87ABBCDD}" name="Column3868"/>
    <tableColumn id="3886" xr3:uid="{AEF02645-73C2-49D2-B315-B12B916056FD}" name="Column3869"/>
    <tableColumn id="3887" xr3:uid="{81705F7D-9D78-4A4C-A6F4-B58A803C3B37}" name="Column3870"/>
    <tableColumn id="3888" xr3:uid="{73BF6DA2-7D5E-4ED8-B65E-63584A504F55}" name="Column3871"/>
    <tableColumn id="3889" xr3:uid="{34EAB3DB-7AF5-4F5D-9477-DA7C60304277}" name="Column3872"/>
    <tableColumn id="3890" xr3:uid="{4F5FD49E-427F-402C-BF41-CFBF5309ABDD}" name="Column3873"/>
    <tableColumn id="3891" xr3:uid="{387ECC82-E1F8-4D75-8F8F-6E8C2353B999}" name="Column3874"/>
    <tableColumn id="3892" xr3:uid="{CDC73C40-CB19-4024-84E0-C47174CCAAC6}" name="Column3875"/>
    <tableColumn id="3893" xr3:uid="{A14DA556-D7B8-4931-8CB1-50B1EEC7D0FB}" name="Column3876"/>
    <tableColumn id="3894" xr3:uid="{F012AA29-E696-4904-9F03-88CCA6196239}" name="Column3877"/>
    <tableColumn id="3895" xr3:uid="{857296DD-A66B-4B64-8DD7-43638880B6A0}" name="Column3878"/>
    <tableColumn id="3896" xr3:uid="{3099D235-65F3-4445-8C5F-1EEE5C421F6F}" name="Column3879"/>
    <tableColumn id="3897" xr3:uid="{F0CC5E9C-D34A-4C54-9453-A4D62D001B98}" name="Column3880"/>
    <tableColumn id="3898" xr3:uid="{FA655902-D74C-4AF9-A887-27098099A086}" name="Column3881"/>
    <tableColumn id="3899" xr3:uid="{4C2818E5-3D02-462B-A288-66746A7C3638}" name="Column3882"/>
    <tableColumn id="3900" xr3:uid="{38F9977F-6C37-4F87-B3AC-D9BECC737C2D}" name="Column3883"/>
    <tableColumn id="3901" xr3:uid="{4C76D74A-581F-42B3-BC49-22A4AF9A3801}" name="Column3884"/>
    <tableColumn id="3902" xr3:uid="{4540DA0B-FA45-40F8-AF8E-7682EB37B7E2}" name="Column3885"/>
    <tableColumn id="3903" xr3:uid="{5E69F2EC-E218-48C3-B894-67D1B1B41C16}" name="Column3886"/>
    <tableColumn id="3904" xr3:uid="{C960295E-7637-4277-A93A-5ACFD4613C2E}" name="Column3887"/>
    <tableColumn id="3905" xr3:uid="{79EC8C67-1C3C-4565-BF1F-B2976D5419D2}" name="Column3888"/>
    <tableColumn id="3906" xr3:uid="{799C194F-9476-4D1A-9904-E759BFA39B6C}" name="Column3889"/>
    <tableColumn id="3907" xr3:uid="{A4519047-E3C1-4B08-8BCD-429F3AFAA422}" name="Column3890"/>
    <tableColumn id="3908" xr3:uid="{AA083B2D-E045-41B5-9D3E-4A36AED38C5F}" name="Column3891"/>
    <tableColumn id="3909" xr3:uid="{799FEA11-C71A-43AD-BB0C-D21C57650DB3}" name="Column3892"/>
    <tableColumn id="3910" xr3:uid="{AC65A44A-ABB8-4B11-AF52-A17FB8232AB6}" name="Column3893"/>
    <tableColumn id="3911" xr3:uid="{FBE8D6C1-1F94-45E9-99D5-C57A9BCD8B35}" name="Column3894"/>
    <tableColumn id="3912" xr3:uid="{07071E11-A35F-4100-8D8A-26130D9AF63A}" name="Column3895"/>
    <tableColumn id="3913" xr3:uid="{485456AE-B690-4628-ADFF-30D3A331F4EC}" name="Column3896"/>
    <tableColumn id="3914" xr3:uid="{F8D74E1E-1140-497B-940C-530D08ADBA5C}" name="Column3897"/>
    <tableColumn id="3915" xr3:uid="{53654E31-EED2-4949-A603-500BFAE753D6}" name="Column3898"/>
    <tableColumn id="3916" xr3:uid="{E4B0E0C0-2CC1-4236-B694-DCED97078549}" name="Column3899"/>
    <tableColumn id="3917" xr3:uid="{8453B910-185A-4F88-95D7-C97694A67A26}" name="Column3900"/>
    <tableColumn id="3918" xr3:uid="{057F09A6-0B4B-4D2F-B4C4-C8F4D0684D1B}" name="Column3901"/>
    <tableColumn id="3919" xr3:uid="{7BB7CE88-81C5-415E-A221-6E8C4C5CB566}" name="Column3902"/>
    <tableColumn id="3920" xr3:uid="{03EF585A-D2A4-4820-8735-7ABDBB90A097}" name="Column3903"/>
    <tableColumn id="3921" xr3:uid="{39535DEB-127B-4DBD-B65A-24CA63EE6089}" name="Column3904"/>
    <tableColumn id="3922" xr3:uid="{9C524855-6CA9-4D04-82A2-C173488B99CC}" name="Column3905"/>
    <tableColumn id="3923" xr3:uid="{E8FD4B9B-A805-4A4C-AB06-A7A3B8221FC6}" name="Column3906"/>
    <tableColumn id="3924" xr3:uid="{0F4AF8B2-7846-494E-9DE0-5CB890254937}" name="Column3907"/>
    <tableColumn id="3925" xr3:uid="{38DFE5A4-80E7-47A0-9A09-2BB1BAD7B5BE}" name="Column3908"/>
    <tableColumn id="3926" xr3:uid="{B49FEE75-6825-4B86-B33D-81023BAD4391}" name="Column3909"/>
    <tableColumn id="3927" xr3:uid="{14B0271C-C970-4A8D-B639-409512E5A3D7}" name="Column3910"/>
    <tableColumn id="3928" xr3:uid="{0C7EB6C7-4C39-4E76-B1F9-0421EC8F01F9}" name="Column3911"/>
    <tableColumn id="3929" xr3:uid="{EA35DF09-007A-461D-8809-0999023A1CE6}" name="Column3912"/>
    <tableColumn id="3930" xr3:uid="{BB1FB803-DE1C-4C77-AF76-6401DDDE6DE0}" name="Column3913"/>
    <tableColumn id="3931" xr3:uid="{0FBBCADB-D39D-4E7C-AD72-A1B744990241}" name="Column3914"/>
    <tableColumn id="3932" xr3:uid="{C715E6F4-E931-4D5B-B7CD-D770F454B3F8}" name="Column3915"/>
    <tableColumn id="3933" xr3:uid="{66ED92F7-D766-4B48-B46A-07C7214DCDCB}" name="Column3916"/>
    <tableColumn id="3934" xr3:uid="{0CEF023D-367B-4888-8D1A-3F43EA2EB73A}" name="Column3917"/>
    <tableColumn id="3935" xr3:uid="{33F931D5-6D96-4FD0-BD88-D2A9F2C7296B}" name="Column3918"/>
    <tableColumn id="3936" xr3:uid="{2E136114-ECAE-422B-A037-FAD73799361E}" name="Column3919"/>
    <tableColumn id="3937" xr3:uid="{B6446002-07C5-4035-9F1B-E47888B4704B}" name="Column3920"/>
    <tableColumn id="3938" xr3:uid="{E28D337F-AB06-45A5-8AA4-6E22D53FBFCD}" name="Column3921"/>
    <tableColumn id="3939" xr3:uid="{C20E9464-DC11-44BE-83FB-10A24B918F72}" name="Column3922"/>
    <tableColumn id="3940" xr3:uid="{DCA85279-84E2-4178-9B53-0127D977FA6D}" name="Column3923"/>
    <tableColumn id="3941" xr3:uid="{D47A38A5-216C-46DD-9A74-27164DB77346}" name="Column3924"/>
    <tableColumn id="3942" xr3:uid="{E7399E53-B646-45BD-AD72-7EBF8E5BEBF9}" name="Column3925"/>
    <tableColumn id="3943" xr3:uid="{52034ECF-880C-42DC-93DF-17E016A68DD0}" name="Column3926"/>
    <tableColumn id="3944" xr3:uid="{3DA7A4B9-C0A6-45BF-ABE9-1AFA8BDD36C3}" name="Column3927"/>
    <tableColumn id="3945" xr3:uid="{B31AA600-C6B3-464F-A8CA-7BA07EC2FEC7}" name="Column3928"/>
    <tableColumn id="3946" xr3:uid="{9A4DA238-05F7-4D9F-B3DF-24C8A3647A97}" name="Column3929"/>
    <tableColumn id="3947" xr3:uid="{EA9E8ABD-445B-490F-B84D-F824FA10C3BB}" name="Column3930"/>
    <tableColumn id="3948" xr3:uid="{BEDFAF52-B69C-4C84-9058-920240636E72}" name="Column3931"/>
    <tableColumn id="3949" xr3:uid="{EECB7FEB-C4AE-499D-8D06-4D4FEEFED8D1}" name="Column3932"/>
    <tableColumn id="3950" xr3:uid="{FDC2F089-633B-4E7F-A0F1-18CC3817C086}" name="Column3933"/>
    <tableColumn id="3951" xr3:uid="{EB22452D-82D0-4BFE-8D7F-5529C609BFA6}" name="Column3934"/>
    <tableColumn id="3952" xr3:uid="{44EC07C2-A88B-4708-AD10-3D1C954513D9}" name="Column3935"/>
    <tableColumn id="3953" xr3:uid="{03515002-9FF8-4F09-9306-736CED1421FE}" name="Column3936"/>
    <tableColumn id="3954" xr3:uid="{FAD9A59A-F5B9-453A-BC6A-DA364F8060AF}" name="Column3937"/>
    <tableColumn id="3955" xr3:uid="{5D6AA7F6-FD3D-40C4-92AB-914B8807AC83}" name="Column3938"/>
    <tableColumn id="3956" xr3:uid="{2F5F267B-AA64-464B-AA6A-0B129986585E}" name="Column3939"/>
    <tableColumn id="3957" xr3:uid="{C39F1C90-E7B9-47E6-81A1-451595201FDD}" name="Column3940"/>
    <tableColumn id="3958" xr3:uid="{E4A8B96E-CD6C-4D7B-A798-903B32BB4374}" name="Column3941"/>
    <tableColumn id="3959" xr3:uid="{0B402294-536C-4602-B017-5FC689E909F3}" name="Column3942"/>
    <tableColumn id="3960" xr3:uid="{7894D38A-1709-4324-AEF3-FE3097B5C39A}" name="Column3943"/>
    <tableColumn id="3961" xr3:uid="{DD006AEF-6A0D-4166-ADEE-11E47D9E8354}" name="Column3944"/>
    <tableColumn id="3962" xr3:uid="{0892ECB0-E852-4D62-B0C3-F9E4B20D674F}" name="Column3945"/>
    <tableColumn id="3963" xr3:uid="{F7A2F226-A8C4-48DE-BA74-06E7B4E368E4}" name="Column3946"/>
    <tableColumn id="3964" xr3:uid="{29E68D02-EA6D-44D2-ADD2-2443FBF688D1}" name="Column3947"/>
    <tableColumn id="3965" xr3:uid="{5820C697-3F98-430B-BB52-F983BF9F281E}" name="Column3948"/>
    <tableColumn id="3966" xr3:uid="{BB23CB6F-8AF6-4A41-9EC4-4637B8454C45}" name="Column3949"/>
    <tableColumn id="3967" xr3:uid="{10243961-9C12-4B59-A7E2-235CF463304F}" name="Column3950"/>
    <tableColumn id="3968" xr3:uid="{866A2BCF-DA3D-428E-AB56-8F229F4134F1}" name="Column3951"/>
    <tableColumn id="3969" xr3:uid="{E31C0D7F-32BD-45D7-A2FA-9FD71774FE42}" name="Column3952"/>
    <tableColumn id="3970" xr3:uid="{03E02565-A098-42AA-BE58-008C90986F8E}" name="Column3953"/>
    <tableColumn id="3971" xr3:uid="{7BDF9C4E-A06F-4562-9ECD-9D7D8D0C871C}" name="Column3954"/>
    <tableColumn id="3972" xr3:uid="{AD965AB6-5617-4351-98D1-B8092BEB7008}" name="Column3955"/>
    <tableColumn id="3973" xr3:uid="{EF1F4068-F95C-4A50-A5DF-A1FABA7728BD}" name="Column3956"/>
    <tableColumn id="3974" xr3:uid="{3EADA432-B5D0-437E-93F7-FFC0E280B32C}" name="Column3957"/>
    <tableColumn id="3975" xr3:uid="{7A94C8E3-FD70-4671-AC1D-C6C3BE44DBD6}" name="Column3958"/>
    <tableColumn id="3976" xr3:uid="{8CB70F2E-DD6E-4966-A2F9-B364AEF9847A}" name="Column3959"/>
    <tableColumn id="3977" xr3:uid="{322072A4-B67F-47B4-94EC-3B5F56C7E39C}" name="Column3960"/>
    <tableColumn id="3978" xr3:uid="{0A21BF06-FEB2-44AC-B8A4-FCA14DA484BA}" name="Column3961"/>
    <tableColumn id="3979" xr3:uid="{44A9748A-FF81-4F19-86FE-5B5E18E700D1}" name="Column3962"/>
    <tableColumn id="3980" xr3:uid="{E58E4CC9-65C5-456C-B735-5839C663E9A1}" name="Column3963"/>
    <tableColumn id="3981" xr3:uid="{8ECB0400-B080-4B21-9C4E-ABE2B9C47EFB}" name="Column3964"/>
    <tableColumn id="3982" xr3:uid="{8566C474-9ADC-49B6-9121-523564967693}" name="Column3965"/>
    <tableColumn id="3983" xr3:uid="{CDD91C6D-E245-4891-837B-2111F48F3CB4}" name="Column3966"/>
    <tableColumn id="3984" xr3:uid="{10F23B31-3565-423D-9F5C-7AF4E1240E5A}" name="Column3967"/>
    <tableColumn id="3985" xr3:uid="{CE5B3C0E-5F8D-429C-A722-E6CBBD5A443A}" name="Column3968"/>
    <tableColumn id="3986" xr3:uid="{2BAEF811-695F-4638-87DE-FA5A05BD43F7}" name="Column3969"/>
    <tableColumn id="3987" xr3:uid="{DF5EAF17-2C40-4DBC-B5C0-AFA080CC747C}" name="Column3970"/>
    <tableColumn id="3988" xr3:uid="{43607856-E257-41A8-AA37-2AE3A867187A}" name="Column3971"/>
    <tableColumn id="3989" xr3:uid="{FFEAED49-7CBD-479A-A8B0-295DE7F0CC5D}" name="Column3972"/>
    <tableColumn id="3990" xr3:uid="{2B66A7A3-C474-4D5C-AF2E-00E4BDD77647}" name="Column3973"/>
    <tableColumn id="3991" xr3:uid="{CFB2B12E-8C08-45A4-80A1-9DCF9CFD5874}" name="Column3974"/>
    <tableColumn id="3992" xr3:uid="{ADB5F09C-D8B1-4B01-8278-BEDC489CF9D7}" name="Column3975"/>
    <tableColumn id="3993" xr3:uid="{7601414F-74B4-4E6C-853A-F016445D3BBD}" name="Column3976"/>
    <tableColumn id="3994" xr3:uid="{CD01F069-26D6-441A-B55F-7164A8CFB6CC}" name="Column3977"/>
    <tableColumn id="3995" xr3:uid="{5B3B5458-ADB7-45C0-8720-07D3EC64457E}" name="Column3978"/>
    <tableColumn id="3996" xr3:uid="{00214361-937F-4CB2-AA18-415A44EB3384}" name="Column3979"/>
    <tableColumn id="3997" xr3:uid="{F6BEB10A-7834-45A1-A070-3703542B3A37}" name="Column3980"/>
    <tableColumn id="3998" xr3:uid="{3CE9733D-8FB1-46EC-8D8A-8E7A8FBA4718}" name="Column3981"/>
    <tableColumn id="3999" xr3:uid="{99A1EE05-3C6B-4D66-8B88-6365B8E2E311}" name="Column3982"/>
    <tableColumn id="4000" xr3:uid="{8712BEE4-FD65-41C5-A0D3-9FBDFD1C879B}" name="Column3983"/>
    <tableColumn id="4001" xr3:uid="{8F141211-220D-4B8A-AD86-97A15A8C49B1}" name="Column3984"/>
    <tableColumn id="4002" xr3:uid="{F956DD65-7274-465E-AC47-E200F59218C9}" name="Column3985"/>
    <tableColumn id="4003" xr3:uid="{5E3E814E-8B07-4025-B62A-4E5DA8B88618}" name="Column3986"/>
    <tableColumn id="4004" xr3:uid="{4DA0ABFA-13E5-4261-B4A2-5934F1C0D964}" name="Column3987"/>
    <tableColumn id="4005" xr3:uid="{4D8411BA-5312-425E-AE31-D8398BC51198}" name="Column3988"/>
    <tableColumn id="4006" xr3:uid="{6F2E97DB-C4DD-4D61-AFE9-DB7D835B06E8}" name="Column3989"/>
    <tableColumn id="4007" xr3:uid="{6338F93E-9657-4548-B392-E1CC3D101E7B}" name="Column3990"/>
    <tableColumn id="4008" xr3:uid="{13E2F289-4E1C-4BF1-8009-4E28ED5C333E}" name="Column3991"/>
    <tableColumn id="4009" xr3:uid="{E07E8A6E-BC7B-499D-BF1F-F34B74FAB5CB}" name="Column3992"/>
    <tableColumn id="4010" xr3:uid="{BE1C3A62-C6EE-43C8-A57D-C774CB2C7A7E}" name="Column3993"/>
    <tableColumn id="4011" xr3:uid="{605FFA26-54D9-47D4-988F-BD50A2D48FFD}" name="Column3994"/>
    <tableColumn id="4012" xr3:uid="{966E1386-F210-4893-BCE9-D062F5371605}" name="Column3995"/>
    <tableColumn id="4013" xr3:uid="{5F727E9B-EADD-4046-A771-E782958C1F41}" name="Column3996"/>
    <tableColumn id="4014" xr3:uid="{DD705EEC-E34D-453B-8B63-20E99354C1CA}" name="Column3997"/>
    <tableColumn id="4015" xr3:uid="{CFFD73C4-9D23-4198-81FC-C5CF5E3D25B5}" name="Column3998"/>
    <tableColumn id="4016" xr3:uid="{5C5318DE-A3E7-4EF9-B210-5925947422AB}" name="Column3999"/>
    <tableColumn id="4017" xr3:uid="{CC01AA8D-40B6-4BF5-81E2-DA6241201E50}" name="Column4000"/>
    <tableColumn id="4018" xr3:uid="{9E1C06B5-6F6B-4AC3-9AB3-8446228E4800}" name="Column4001"/>
    <tableColumn id="4019" xr3:uid="{32D2EDDF-D5F6-4B82-A521-96425392B798}" name="Column4002"/>
    <tableColumn id="4020" xr3:uid="{F02E1B7A-4FAC-4379-B93F-0479B6A01E31}" name="Column4003"/>
    <tableColumn id="4021" xr3:uid="{366D8873-B051-49CE-9B3B-F95E1BF9650E}" name="Column4004"/>
    <tableColumn id="4022" xr3:uid="{2A352253-236F-45E5-A38A-E988342AA15E}" name="Column4005"/>
    <tableColumn id="4023" xr3:uid="{56CE68B4-F852-4367-8A01-A2CC2EB64932}" name="Column4006"/>
    <tableColumn id="4024" xr3:uid="{8F52BE3B-38DD-4E3A-90D5-FC0C0A00F42C}" name="Column4007"/>
    <tableColumn id="4025" xr3:uid="{60FF34B8-71B8-4DD8-8258-34DB66B3C519}" name="Column4008"/>
    <tableColumn id="4026" xr3:uid="{D705FFD7-F30A-445E-84E1-FBEF76C34813}" name="Column4009"/>
    <tableColumn id="4027" xr3:uid="{1FB74D39-4ECD-4AEB-B897-295BCA403F66}" name="Column4010"/>
    <tableColumn id="4028" xr3:uid="{57C96D4C-48EC-420F-892F-6D4F21C4D149}" name="Column4011"/>
    <tableColumn id="4029" xr3:uid="{5A1D5DBF-FE0D-49C7-BC5B-5AAE568074E6}" name="Column4012"/>
    <tableColumn id="4030" xr3:uid="{B72B9458-F887-460F-8B79-6A8905AC2419}" name="Column4013"/>
    <tableColumn id="4031" xr3:uid="{78F816C1-7B88-4B71-B131-402E4CC2E039}" name="Column4014"/>
    <tableColumn id="4032" xr3:uid="{CABB9F0F-5C25-4F14-A265-BC82390C93E7}" name="Column4015"/>
    <tableColumn id="4033" xr3:uid="{B58BC906-BE7A-49D4-8514-0C5AAB4568FB}" name="Column4016"/>
    <tableColumn id="4034" xr3:uid="{21ED4696-183F-43C8-8E2C-A58002C87885}" name="Column4017"/>
    <tableColumn id="4035" xr3:uid="{DC297365-77D2-47FC-8B9E-28B1F5FCACF1}" name="Column4018"/>
    <tableColumn id="4036" xr3:uid="{FD74D63F-2D93-4D07-B885-72F6E692BF3B}" name="Column4019"/>
    <tableColumn id="4037" xr3:uid="{04741FED-AA84-4553-9579-FD58AB5A1DD7}" name="Column4020"/>
    <tableColumn id="4038" xr3:uid="{E7007F84-9F90-46EE-9A4F-726D517BB445}" name="Column4021"/>
    <tableColumn id="4039" xr3:uid="{93F82847-07CE-48C6-8A04-0964A72CA5D1}" name="Column4022"/>
    <tableColumn id="4040" xr3:uid="{C52605ED-46E2-4B14-8F6A-6596A31BE67A}" name="Column4023"/>
    <tableColumn id="4041" xr3:uid="{D67A8C4A-EEE1-4FA6-874B-D742E0E17143}" name="Column4024"/>
    <tableColumn id="4042" xr3:uid="{91B79E02-54C3-41F7-A39E-065F64324A93}" name="Column4025"/>
    <tableColumn id="4043" xr3:uid="{7C93D042-A7BE-460B-B427-2A430A16CEEC}" name="Column4026"/>
    <tableColumn id="4044" xr3:uid="{3D0C3D49-30AC-4983-986A-EAD175A4E546}" name="Column4027"/>
    <tableColumn id="4045" xr3:uid="{F16D77F9-6BB6-47EB-ACDB-C5F682542E26}" name="Column4028"/>
    <tableColumn id="4046" xr3:uid="{175E2FC6-51CA-4FE8-8BE3-6AD5D91C16BE}" name="Column4029"/>
    <tableColumn id="4047" xr3:uid="{DF1F502C-9541-41B0-88AF-701F9C6A8B43}" name="Column4030"/>
    <tableColumn id="4048" xr3:uid="{9DB45DC2-1051-46EB-9924-57FEDAC17877}" name="Column4031"/>
    <tableColumn id="4049" xr3:uid="{DD96FC03-529A-4087-84D1-F5C438A81AC7}" name="Column4032"/>
    <tableColumn id="4050" xr3:uid="{2DF3DB16-9185-4284-B8B1-CC3DF491636B}" name="Column4033"/>
    <tableColumn id="4051" xr3:uid="{26E20307-2215-4894-B4A4-B2712BC48D4A}" name="Column4034"/>
    <tableColumn id="4052" xr3:uid="{D26EA588-4923-4463-BD5C-012A9E1DA1C3}" name="Column4035"/>
    <tableColumn id="4053" xr3:uid="{567E8461-E5B1-4227-A76D-6F233111325D}" name="Column4036"/>
    <tableColumn id="4054" xr3:uid="{8E12ACEE-622D-4D08-89F3-AC2EF9D6C587}" name="Column4037"/>
    <tableColumn id="4055" xr3:uid="{348E6000-2688-4348-ACC8-B83A12267348}" name="Column4038"/>
    <tableColumn id="4056" xr3:uid="{6A37F537-3057-48FF-B05A-1457E42F3F7C}" name="Column4039"/>
    <tableColumn id="4057" xr3:uid="{9BD1A4FC-9B70-4E9B-A17B-F0ECB1374628}" name="Column4040"/>
    <tableColumn id="4058" xr3:uid="{C9EBA63F-C912-4054-BD25-1FEFD2A1E380}" name="Column4041"/>
    <tableColumn id="4059" xr3:uid="{83F4B494-0F48-4304-8A62-8194DF725FDB}" name="Column4042"/>
    <tableColumn id="4060" xr3:uid="{18AF43A5-1B7D-4F97-A2A5-FD432104DA1F}" name="Column4043"/>
    <tableColumn id="4061" xr3:uid="{11A0D6A7-392E-4CAD-8481-E6FCE4B62884}" name="Column4044"/>
    <tableColumn id="4062" xr3:uid="{EC19FEC2-E39C-469C-96F3-E34F7D2850F2}" name="Column4045"/>
    <tableColumn id="4063" xr3:uid="{6EFC48F3-82F6-4C55-847E-435B385A4BE8}" name="Column4046"/>
    <tableColumn id="4064" xr3:uid="{756DFF90-32F3-4497-A652-C07FB32F6CC0}" name="Column4047"/>
    <tableColumn id="4065" xr3:uid="{1AE1BB7C-4819-4AE2-B64E-D51EAF4A7484}" name="Column4048"/>
    <tableColumn id="4066" xr3:uid="{137E009F-6B85-4929-88D5-90178D033DF1}" name="Column4049"/>
    <tableColumn id="4067" xr3:uid="{3F75A631-A121-4D91-8F5C-07CFA26D7F0A}" name="Column4050"/>
    <tableColumn id="4068" xr3:uid="{BF25F8CD-47E3-4836-8911-7D4E249628AD}" name="Column4051"/>
    <tableColumn id="4069" xr3:uid="{BB4396B9-3C93-4A97-A874-AB30FAEFEDEC}" name="Column4052"/>
    <tableColumn id="4070" xr3:uid="{EE2865BA-D6D9-4B24-88AE-89655EB3F829}" name="Column4053"/>
    <tableColumn id="4071" xr3:uid="{3CA8FC93-E692-4E21-9E38-8F5BADF2475D}" name="Column4054"/>
    <tableColumn id="4072" xr3:uid="{DB614366-0941-4E51-8840-98106D51ED3D}" name="Column4055"/>
    <tableColumn id="4073" xr3:uid="{A650CA0E-E4C4-44D2-961E-495F5923B492}" name="Column4056"/>
    <tableColumn id="4074" xr3:uid="{33B4151B-FD8A-4BA4-9B8E-54897D4835D5}" name="Column4057"/>
    <tableColumn id="4075" xr3:uid="{F54ABC1E-E063-48D1-A6BB-3CE2406B3942}" name="Column4058"/>
    <tableColumn id="4076" xr3:uid="{6E4D5053-13F8-49BB-8449-60D3E8FDC55A}" name="Column4059"/>
    <tableColumn id="4077" xr3:uid="{F100B63F-2C78-4CEE-9E2B-210548B01CB6}" name="Column4060"/>
    <tableColumn id="4078" xr3:uid="{1939277F-A19F-4BF0-B9DA-04E78F4E6A43}" name="Column4061"/>
    <tableColumn id="4079" xr3:uid="{3A5DEE9A-DE9B-4FD6-9886-81A75C947613}" name="Column4062"/>
    <tableColumn id="4080" xr3:uid="{3E58B816-7D12-485F-A5B1-50A5F8E03CAA}" name="Column4063"/>
    <tableColumn id="4081" xr3:uid="{2D325398-CFB6-4B7D-8DA2-2D88FC269320}" name="Column4064"/>
    <tableColumn id="4082" xr3:uid="{2C458B8A-54C2-4A70-8A28-BABCEB02D498}" name="Column4065"/>
    <tableColumn id="4083" xr3:uid="{CBB7A002-175F-4F3E-A58F-4C8F1A48F932}" name="Column4066"/>
    <tableColumn id="4084" xr3:uid="{1BAF5D70-5C22-4F9F-A94D-482B442A8C95}" name="Column4067"/>
    <tableColumn id="4085" xr3:uid="{E74161AF-971E-4B3D-B588-824C24500654}" name="Column4068"/>
    <tableColumn id="4086" xr3:uid="{E33DD733-D9C2-4D96-A196-E0E0F535CD66}" name="Column4069"/>
    <tableColumn id="4087" xr3:uid="{9E7A445A-0FBB-4B47-9C27-B21F11D79FA0}" name="Column4070"/>
    <tableColumn id="4088" xr3:uid="{288E780B-1F46-40B8-BAC2-FFA61C2CC4A9}" name="Column4071"/>
    <tableColumn id="4089" xr3:uid="{16A5A50A-7960-4A8F-9F21-D77708AB14D4}" name="Column4072"/>
    <tableColumn id="4090" xr3:uid="{DDADD0F1-01C4-4FF4-9F31-1AD7CAB5C9B1}" name="Column4073"/>
    <tableColumn id="4091" xr3:uid="{866036E5-7A17-4828-BAE3-D572AC757636}" name="Column4074"/>
    <tableColumn id="4092" xr3:uid="{B0B5BC1E-4C25-4294-9F54-44378BDD6422}" name="Column4075"/>
    <tableColumn id="4093" xr3:uid="{7431FB7E-A493-4843-8CF1-09B6D1073C27}" name="Column4076"/>
    <tableColumn id="4094" xr3:uid="{046F92B4-A7C1-492C-B0FC-05734F94664D}" name="Column4077"/>
    <tableColumn id="4095" xr3:uid="{302959AA-30E8-453E-A2F5-83EBBF333AB0}" name="Column4078"/>
    <tableColumn id="4096" xr3:uid="{45031B79-B864-4E7B-A484-7BFC6C982812}" name="Column4079"/>
    <tableColumn id="4097" xr3:uid="{BF76D976-FAE6-4F70-88A5-9A5E851B6638}" name="Column4080"/>
    <tableColumn id="4098" xr3:uid="{BE38CF79-38DB-4ED0-A24E-70234FA0B4B8}" name="Column4081"/>
    <tableColumn id="4099" xr3:uid="{FF8BF907-D08E-4B38-B3E0-99D3F1D7349D}" name="Column4082"/>
    <tableColumn id="4100" xr3:uid="{EEBFBF7E-8F07-4261-B816-3EFE544AE337}" name="Column4083"/>
    <tableColumn id="4101" xr3:uid="{661D0CAF-9FC3-4797-92A8-6D31029CEAF7}" name="Column4084"/>
    <tableColumn id="4102" xr3:uid="{A3E15C3A-7A9D-47E2-B70E-15831706E6A1}" name="Column4085"/>
    <tableColumn id="4103" xr3:uid="{3DE920DC-1F33-4CAF-9064-41C403C14D90}" name="Column4086"/>
    <tableColumn id="4104" xr3:uid="{BEC783F7-3C3F-42CD-BD58-2141A072EBF8}" name="Column4087"/>
    <tableColumn id="4105" xr3:uid="{26BA317B-C7EC-457B-88AE-A53E6DA89C06}" name="Column4088"/>
    <tableColumn id="4106" xr3:uid="{309311F4-21AE-4368-85D6-6A400746713C}" name="Column4089"/>
    <tableColumn id="4107" xr3:uid="{EEC93CEB-D969-496A-B478-934D44B752C5}" name="Column4090"/>
    <tableColumn id="4108" xr3:uid="{64E05CD3-8C27-4567-8284-27C541D3F436}" name="Column4091"/>
    <tableColumn id="4109" xr3:uid="{789623CA-73B7-4C95-99C4-C2305A72F2A9}" name="Column4092"/>
    <tableColumn id="4110" xr3:uid="{68BFC90F-817D-4A95-9BF6-1965272C5208}" name="Column4093"/>
    <tableColumn id="4111" xr3:uid="{3284C6B8-38B4-498F-B4F6-C5CE5473E1D9}" name="Column4094"/>
    <tableColumn id="4112" xr3:uid="{14793CB6-8F2D-4F54-823A-76542D76E7D6}" name="Column4095"/>
    <tableColumn id="4113" xr3:uid="{E79DC03A-68D3-4CED-B827-C04E373E4697}" name="Column4096"/>
    <tableColumn id="4114" xr3:uid="{DDE3067C-5F64-42ED-A2B6-02EFB92AA442}" name="Column4097"/>
    <tableColumn id="4115" xr3:uid="{2CBC679C-AF7C-48E8-B865-A317B249E027}" name="Column4098"/>
    <tableColumn id="4116" xr3:uid="{99351B19-7208-4C49-A972-2BB10E842550}" name="Column4099"/>
    <tableColumn id="4117" xr3:uid="{A91C6BAD-58BA-433B-9D36-5E0E11F3E00F}" name="Column4100"/>
    <tableColumn id="4118" xr3:uid="{9E7E460A-6264-4B3A-97C5-18A24AD139A7}" name="Column4101"/>
    <tableColumn id="4119" xr3:uid="{D0E71E2B-F74B-4A6B-9164-C03CFB285716}" name="Column4102"/>
    <tableColumn id="4120" xr3:uid="{2BDEC1AC-11B5-418D-A93F-16533C24724A}" name="Column4103"/>
    <tableColumn id="4121" xr3:uid="{90454EED-050A-4A54-9E85-41CB5694858F}" name="Column4104"/>
    <tableColumn id="4122" xr3:uid="{32EF620F-B3DA-44CB-99C7-7457B5B1641A}" name="Column4105"/>
    <tableColumn id="4123" xr3:uid="{7994C8B2-F80A-4E06-99D2-F1418BA107CF}" name="Column4106"/>
    <tableColumn id="4124" xr3:uid="{59D346BB-0E69-4686-8D63-5F19414EE4F2}" name="Column4107"/>
    <tableColumn id="4125" xr3:uid="{B2BE850C-D5C5-4C71-ACE0-83155745A9F5}" name="Column4108"/>
    <tableColumn id="4126" xr3:uid="{0859BCCE-847E-43BF-BCDA-9942F50F1258}" name="Column4109"/>
    <tableColumn id="4127" xr3:uid="{6107B629-BAAD-453B-B036-7821A026F559}" name="Column4110"/>
    <tableColumn id="4128" xr3:uid="{99F33F03-4335-4C1C-B76C-4389F7CE8E1A}" name="Column4111"/>
    <tableColumn id="4129" xr3:uid="{9B10D521-C504-47AB-87EF-9505248EF584}" name="Column4112"/>
    <tableColumn id="4130" xr3:uid="{4E01B935-1E58-4E2C-B43C-3A7301DC9367}" name="Column4113"/>
    <tableColumn id="4131" xr3:uid="{75371D8E-82AF-41F2-B8D8-07E7D7BD31C4}" name="Column4114"/>
    <tableColumn id="4132" xr3:uid="{DF78486E-1802-48B3-958D-27069D93D8A7}" name="Column4115"/>
    <tableColumn id="4133" xr3:uid="{0411A135-23E3-4686-89CC-4B3BE10ABF9F}" name="Column4116"/>
    <tableColumn id="4134" xr3:uid="{55F54C72-3E3A-408F-B696-B18490C9CC87}" name="Column4117"/>
    <tableColumn id="4135" xr3:uid="{4AF4053C-CA38-4D63-84F7-E9F74654F2D1}" name="Column4118"/>
    <tableColumn id="4136" xr3:uid="{C1D52ACE-6635-4257-858C-41DF7967AD58}" name="Column4119"/>
    <tableColumn id="4137" xr3:uid="{ACA6DBBE-633C-4A06-928D-B2082C3B6557}" name="Column4120"/>
    <tableColumn id="4138" xr3:uid="{B5C3DD8D-A1AB-4044-8E89-6E1BFEC01665}" name="Column4121"/>
    <tableColumn id="4139" xr3:uid="{2B41D8F8-D70F-42E9-8944-BFDC4FDD0698}" name="Column4122"/>
    <tableColumn id="4140" xr3:uid="{76ED351B-D138-40FC-B264-E43BBDA26E8C}" name="Column4123"/>
    <tableColumn id="4141" xr3:uid="{FA1D92CB-B0B3-4261-9952-794AE6D0B061}" name="Column4124"/>
    <tableColumn id="4142" xr3:uid="{85DBFFC3-6AC5-47AE-B154-133CC81E3ACD}" name="Column4125"/>
    <tableColumn id="4143" xr3:uid="{5843F3B3-F2B4-444E-9275-14EFFDB38467}" name="Column4126"/>
    <tableColumn id="4144" xr3:uid="{B3126CF1-9E63-42CB-9336-0AEE53AA5537}" name="Column4127"/>
    <tableColumn id="4145" xr3:uid="{C6965B40-F751-46ED-8BD1-6653C1F5968C}" name="Column4128"/>
    <tableColumn id="4146" xr3:uid="{021D004D-FDBB-4A48-8EE1-0CAEFAACBDAD}" name="Column4129"/>
    <tableColumn id="4147" xr3:uid="{A85BE644-09DD-4B4F-83F8-29BB83DA24BC}" name="Column4130"/>
    <tableColumn id="4148" xr3:uid="{E0CD6D8F-1D42-4DDE-BE90-A955F5DEE32A}" name="Column4131"/>
    <tableColumn id="4149" xr3:uid="{D20A5AFD-17A4-4254-A804-593DF777AD3B}" name="Column4132"/>
    <tableColumn id="4150" xr3:uid="{91AED713-3EDE-40E4-9BDA-A103E0B27FD3}" name="Column4133"/>
    <tableColumn id="4151" xr3:uid="{B31A8715-B46A-4CF9-9D30-6463625967A0}" name="Column4134"/>
    <tableColumn id="4152" xr3:uid="{A9F895BA-8B43-4892-8C1C-58891848735F}" name="Column4135"/>
    <tableColumn id="4153" xr3:uid="{D8BD807F-B947-4952-9963-2A3DF29BA12A}" name="Column4136"/>
    <tableColumn id="4154" xr3:uid="{CA51C09B-909B-4FD2-8269-380CD2B28503}" name="Column4137"/>
    <tableColumn id="4155" xr3:uid="{DAB642A1-037B-4F2C-B4DF-596C5DE25AB8}" name="Column4138"/>
    <tableColumn id="4156" xr3:uid="{CAB47357-CD02-4FD6-A92D-CE0018BC76F1}" name="Column4139"/>
    <tableColumn id="4157" xr3:uid="{71FFCCD9-64E2-490D-8D6C-B5CFF1EBDA62}" name="Column4140"/>
    <tableColumn id="4158" xr3:uid="{0930D2F8-19D7-46CD-AA8F-EA1DAA5AFB83}" name="Column4141"/>
    <tableColumn id="4159" xr3:uid="{33E393FA-4428-4322-8326-3698AAA3123E}" name="Column4142"/>
    <tableColumn id="4160" xr3:uid="{273DE5A1-BE85-4D67-A2C5-7C7B97F7559B}" name="Column4143"/>
    <tableColumn id="4161" xr3:uid="{91A8E50D-C915-4705-8258-28DB0D864225}" name="Column4144"/>
    <tableColumn id="4162" xr3:uid="{F2734BC8-D277-4085-9616-F93B98BE9975}" name="Column4145"/>
    <tableColumn id="4163" xr3:uid="{7F25F461-2B34-4F52-963E-F42599BBDA00}" name="Column4146"/>
    <tableColumn id="4164" xr3:uid="{B68AD202-FFA5-4FE7-A1FD-96D1D212AD3D}" name="Column4147"/>
    <tableColumn id="4165" xr3:uid="{139E89D2-2EBF-458F-8541-16B7982F682B}" name="Column4148"/>
    <tableColumn id="4166" xr3:uid="{2895BF90-7084-43AD-9EF9-49E83F930BFF}" name="Column4149"/>
    <tableColumn id="4167" xr3:uid="{9DCAD7C6-6C66-4319-81CA-DF38C02FC2A5}" name="Column4150"/>
    <tableColumn id="4168" xr3:uid="{62C9CC90-7F06-4840-A8B0-C60E3BB3AEB4}" name="Column4151"/>
    <tableColumn id="4169" xr3:uid="{8061529F-A54A-488B-A11F-F4891AF74E3E}" name="Column4152"/>
    <tableColumn id="4170" xr3:uid="{BF3FBB5C-8DA1-4A3E-BBA6-E803DFE7077C}" name="Column4153"/>
    <tableColumn id="4171" xr3:uid="{1E970FBF-B273-4517-87D2-562F93954149}" name="Column4154"/>
    <tableColumn id="4172" xr3:uid="{BDB8714B-5374-4B57-A775-115C49ECF3DD}" name="Column4155"/>
    <tableColumn id="4173" xr3:uid="{432B2AA5-98DC-41FC-A830-201554019CA1}" name="Column4156"/>
    <tableColumn id="4174" xr3:uid="{456E5C3F-F33A-4849-85AB-1552BACEE8B5}" name="Column4157"/>
    <tableColumn id="4175" xr3:uid="{DAE34B34-5B11-42F5-BA01-51921F7BFF03}" name="Column4158"/>
    <tableColumn id="4176" xr3:uid="{1BCDE153-7902-45E1-BF0F-821445F3E266}" name="Column4159"/>
    <tableColumn id="4177" xr3:uid="{3F636EF0-FB4E-420B-8CEA-B1578A65D9AC}" name="Column4160"/>
    <tableColumn id="4178" xr3:uid="{A9698B4A-F4DB-4087-B74A-25A453972681}" name="Column4161"/>
    <tableColumn id="4179" xr3:uid="{F0FBAD63-77B0-4A51-8F66-4BAE09061D7D}" name="Column4162"/>
    <tableColumn id="4180" xr3:uid="{867F8E8A-80D5-4922-94F6-EA68FF75AA87}" name="Column4163"/>
    <tableColumn id="4181" xr3:uid="{2841EAA3-B9EF-4763-8CD3-B7933182CAD0}" name="Column4164"/>
    <tableColumn id="4182" xr3:uid="{37CF0BDC-B63E-4C01-A07B-A09F6BF5EA72}" name="Column4165"/>
    <tableColumn id="4183" xr3:uid="{BAD55FE7-6F9F-452A-AB94-F2E0AA1308A5}" name="Column4166"/>
    <tableColumn id="4184" xr3:uid="{9994BAD2-D2CF-4793-BF4A-719D52E42A3D}" name="Column4167"/>
    <tableColumn id="4185" xr3:uid="{97A3853B-419D-4A27-99C2-C78910CE9D69}" name="Column4168"/>
    <tableColumn id="4186" xr3:uid="{DF939FEE-71AB-4E21-914C-EA6356C2DD65}" name="Column4169"/>
    <tableColumn id="4187" xr3:uid="{C9CAA28F-A682-4314-8131-F0262E6AB8A2}" name="Column4170"/>
    <tableColumn id="4188" xr3:uid="{66A83099-8F9D-4E3B-8224-AF4211039CB8}" name="Column4171"/>
    <tableColumn id="4189" xr3:uid="{A0C04EF2-D9A7-41CD-B978-B09696ABEA2E}" name="Column4172"/>
    <tableColumn id="4190" xr3:uid="{7BA75D5A-6594-49AF-9F34-D27978549814}" name="Column4173"/>
    <tableColumn id="4191" xr3:uid="{10E5A9D4-7ED3-4229-86DE-5C8B26B21A68}" name="Column4174"/>
    <tableColumn id="4192" xr3:uid="{A35B257B-8E04-4E65-AAA7-503E98729281}" name="Column4175"/>
    <tableColumn id="4193" xr3:uid="{C3FA3EBD-3C10-4406-A5D3-01A76A05EB57}" name="Column4176"/>
    <tableColumn id="4194" xr3:uid="{53B7D23A-1FCC-413F-BD51-9B3C8DD0E609}" name="Column4177"/>
    <tableColumn id="4195" xr3:uid="{A249FCF1-68F9-4573-813A-DB31B486B451}" name="Column4178"/>
    <tableColumn id="4196" xr3:uid="{E5DDB765-E13C-4061-A527-192FAF1C3343}" name="Column4179"/>
    <tableColumn id="4197" xr3:uid="{90AF5BE7-EAD2-40BA-BE45-D4666DC8CAE0}" name="Column4180"/>
    <tableColumn id="4198" xr3:uid="{692EA5E7-5FBB-44BF-BCBA-D7C2FDB7EEDD}" name="Column4181"/>
    <tableColumn id="4199" xr3:uid="{2CA67800-26F9-46B6-87CE-9EF93F7B5984}" name="Column4182"/>
    <tableColumn id="4200" xr3:uid="{5AEB186D-DE06-4F07-B05F-B4274BC6A58C}" name="Column4183"/>
    <tableColumn id="4201" xr3:uid="{7E2627F8-3B92-41BE-A381-B76E1BF43545}" name="Column4184"/>
    <tableColumn id="4202" xr3:uid="{0511AFAD-9E86-436A-A8F9-42395389D198}" name="Column4185"/>
    <tableColumn id="4203" xr3:uid="{F7FDFFA8-1EDD-45B6-8D3C-A2924DCC8F99}" name="Column4186"/>
    <tableColumn id="4204" xr3:uid="{7A1C42C0-B461-41D8-80D3-BA0DF702C540}" name="Column4187"/>
    <tableColumn id="4205" xr3:uid="{F6B73D66-80C3-48CC-BD1B-8DC8EDDB4A73}" name="Column4188"/>
    <tableColumn id="4206" xr3:uid="{992E08E0-7709-45B9-94F7-9DBD349B23A4}" name="Column4189"/>
    <tableColumn id="4207" xr3:uid="{0539967E-8B8A-4D1D-A8AC-BC3176FED4D8}" name="Column4190"/>
    <tableColumn id="4208" xr3:uid="{C6E2ADAC-9A10-4CF7-BB8F-84DA544BB5F2}" name="Column4191"/>
    <tableColumn id="4209" xr3:uid="{31383002-AE44-47CF-A3B6-2729CC889B88}" name="Column4192"/>
    <tableColumn id="4210" xr3:uid="{0FF3E488-A5AC-4F59-89B2-468087697724}" name="Column4193"/>
    <tableColumn id="4211" xr3:uid="{A21610A0-BF6B-42E7-9FCB-1B898D9C0BC8}" name="Column4194"/>
    <tableColumn id="4212" xr3:uid="{5E6352B6-AF90-4D3C-9C2F-4A72F229B1FE}" name="Column4195"/>
    <tableColumn id="4213" xr3:uid="{90BAFC80-F62D-4F08-9021-298441384F8F}" name="Column4196"/>
    <tableColumn id="4214" xr3:uid="{4A062181-6500-4BD6-9F8E-A1DDA6E5C421}" name="Column4197"/>
    <tableColumn id="4215" xr3:uid="{899E60FD-14D3-4B3D-845C-F1FC6C62C2CA}" name="Column4198"/>
    <tableColumn id="4216" xr3:uid="{DBE66A0A-9436-410F-808B-354301E2E3C7}" name="Column4199"/>
    <tableColumn id="4217" xr3:uid="{1D719035-9728-4E1C-892C-60758DA8F841}" name="Column4200"/>
    <tableColumn id="4218" xr3:uid="{72479F04-45CB-4A30-956D-BB6220106798}" name="Column4201"/>
    <tableColumn id="4219" xr3:uid="{A62DF1F4-A97D-40F4-854D-069D6F64A70F}" name="Column4202"/>
    <tableColumn id="4220" xr3:uid="{A3048B1D-04CF-4D01-BDED-CB2D5392AC88}" name="Column4203"/>
    <tableColumn id="4221" xr3:uid="{56D0C253-45D8-4B44-A68B-1DBEB8F35B2F}" name="Column4204"/>
    <tableColumn id="4222" xr3:uid="{0DCDB0AA-EADE-4A66-A827-F085217672CF}" name="Column4205"/>
    <tableColumn id="4223" xr3:uid="{D0D1BD9A-AA8A-404D-BD8D-3FCD391C4182}" name="Column4206"/>
    <tableColumn id="4224" xr3:uid="{6E345380-635E-4AF6-B996-6EC315CB29FE}" name="Column4207"/>
    <tableColumn id="4225" xr3:uid="{D7CB37FB-DEAA-4919-8689-280F9300B8BA}" name="Column4208"/>
    <tableColumn id="4226" xr3:uid="{B02420D6-9FD2-42D5-A0C9-9188185A443F}" name="Column4209"/>
    <tableColumn id="4227" xr3:uid="{E7903A5A-EECB-4D58-9158-B8DCBA9FAE73}" name="Column4210"/>
    <tableColumn id="4228" xr3:uid="{8094878E-6F98-4012-A662-81AD5E80BBF3}" name="Column4211"/>
    <tableColumn id="4229" xr3:uid="{A8263D11-3462-430D-A143-D0BB6E746CA8}" name="Column4212"/>
    <tableColumn id="4230" xr3:uid="{EB514148-6C0C-448B-9988-8AF7BC3783D8}" name="Column4213"/>
    <tableColumn id="4231" xr3:uid="{EDD8A1E1-39FA-4F8C-91E9-9A21437DE879}" name="Column4214"/>
    <tableColumn id="4232" xr3:uid="{E3E18CF9-5437-4C19-9AA1-11F7401B61B8}" name="Column4215"/>
    <tableColumn id="4233" xr3:uid="{DB074502-0249-47A3-8ABC-EE93EAA6A334}" name="Column4216"/>
    <tableColumn id="4234" xr3:uid="{3F0A535E-55C0-43E4-84F2-65EF62CBAE6A}" name="Column4217"/>
    <tableColumn id="4235" xr3:uid="{4C1D58DD-2446-4D70-B60B-7208DD52DA00}" name="Column4218"/>
    <tableColumn id="4236" xr3:uid="{35B4F2E9-BF2B-49C9-8EEF-C7F57F535898}" name="Column4219"/>
    <tableColumn id="4237" xr3:uid="{746A17AA-5C57-453B-9CBD-9274BE95CC5C}" name="Column4220"/>
    <tableColumn id="4238" xr3:uid="{1ADBAA33-8D33-44CC-B842-B3A3AE9B1D5E}" name="Column4221"/>
    <tableColumn id="4239" xr3:uid="{7E314FD0-1DF1-4548-8D96-25891DEA573B}" name="Column4222"/>
    <tableColumn id="4240" xr3:uid="{7DBD2642-CA1A-4C7B-B239-FBA4E651085C}" name="Column4223"/>
    <tableColumn id="4241" xr3:uid="{6E4A88E9-0511-43E2-AA45-D457811F3A5E}" name="Column4224"/>
    <tableColumn id="4242" xr3:uid="{0C668A2F-FCDB-4950-BC88-86E52847AB64}" name="Column4225"/>
    <tableColumn id="4243" xr3:uid="{751C9553-AE07-4A2B-B570-F3FE2408E411}" name="Column4226"/>
    <tableColumn id="4244" xr3:uid="{1358470F-AF39-4A8C-A6FB-9E985641E533}" name="Column4227"/>
    <tableColumn id="4245" xr3:uid="{3A740D61-AFA6-4565-BF0E-E38ECBE31A51}" name="Column4228"/>
    <tableColumn id="4246" xr3:uid="{053F0AEB-64C2-4FCB-844C-0E04E6B087BE}" name="Column4229"/>
    <tableColumn id="4247" xr3:uid="{93831E67-DB74-4C32-BE47-F274757C17D6}" name="Column4230"/>
    <tableColumn id="4248" xr3:uid="{4EC1A72B-4154-4066-821B-BBA7979373F8}" name="Column4231"/>
    <tableColumn id="4249" xr3:uid="{951B69F8-9E8A-44DA-BC22-C501658B2D4C}" name="Column4232"/>
    <tableColumn id="4250" xr3:uid="{733AB441-8C76-45A8-AD33-3D685FE7B75D}" name="Column4233"/>
    <tableColumn id="4251" xr3:uid="{6946561E-72F8-4475-9C04-EF088EAB1EF0}" name="Column4234"/>
    <tableColumn id="4252" xr3:uid="{91415308-7D74-4236-AE89-6B4CC80F4CE2}" name="Column4235"/>
    <tableColumn id="4253" xr3:uid="{F0F9AE92-042A-4D6C-B968-2A8F15E190B0}" name="Column4236"/>
    <tableColumn id="4254" xr3:uid="{04067DCA-B281-4EF0-B4BE-EED7F25CB56A}" name="Column4237"/>
    <tableColumn id="4255" xr3:uid="{BC854E12-FF73-4619-9B48-5B41AC6C36EE}" name="Column4238"/>
    <tableColumn id="4256" xr3:uid="{2DECF51E-0B02-4B56-8D39-7515B9457FE2}" name="Column4239"/>
    <tableColumn id="4257" xr3:uid="{E5E00EDB-0615-41C7-BA39-5595B8B4A24B}" name="Column4240"/>
    <tableColumn id="4258" xr3:uid="{B334E208-D5CF-4AC5-8552-97317EFC85A9}" name="Column4241"/>
    <tableColumn id="4259" xr3:uid="{2710C280-BA95-4DFF-AB9F-B0FD7984C7AD}" name="Column4242"/>
    <tableColumn id="4260" xr3:uid="{B549085C-F246-43B7-9E2F-16C0BF1341D1}" name="Column4243"/>
    <tableColumn id="4261" xr3:uid="{8BF7DBE4-5527-4099-AB75-416F1C77721F}" name="Column4244"/>
    <tableColumn id="4262" xr3:uid="{2B42C6EA-DE3E-40EC-83DB-5060C4FC54AD}" name="Column4245"/>
    <tableColumn id="4263" xr3:uid="{E34893EF-3F1D-453F-BF3E-A0F0CB46F6CF}" name="Column4246"/>
    <tableColumn id="4264" xr3:uid="{44EFC6A2-DB11-49D7-9791-1FD47CD05A79}" name="Column4247"/>
    <tableColumn id="4265" xr3:uid="{0D173CA0-40F6-4477-B140-4807E437780E}" name="Column4248"/>
    <tableColumn id="4266" xr3:uid="{048A1742-DD9A-4265-9A67-A92C854BB450}" name="Column4249"/>
    <tableColumn id="4267" xr3:uid="{BF3DBC91-9E55-43FF-9014-292E2BF88408}" name="Column4250"/>
    <tableColumn id="4268" xr3:uid="{5FAFC426-CDEA-40E4-BE35-92FF33B5CF03}" name="Column4251"/>
    <tableColumn id="4269" xr3:uid="{E503F278-5269-4CA5-BBBE-B0C83D122582}" name="Column4252"/>
    <tableColumn id="4270" xr3:uid="{52A3A52D-B0CA-4C09-80B3-498C46486FAC}" name="Column4253"/>
    <tableColumn id="4271" xr3:uid="{F8301615-F70E-466E-9D0C-0ABEC451CEA0}" name="Column4254"/>
    <tableColumn id="4272" xr3:uid="{EF11F60B-6540-4926-B81C-404579052A58}" name="Column4255"/>
    <tableColumn id="4273" xr3:uid="{AC2AE78C-9743-4E13-B244-9CA7A68FBF89}" name="Column4256"/>
    <tableColumn id="4274" xr3:uid="{0DABB5BB-F746-4910-9585-DB267941F911}" name="Column4257"/>
    <tableColumn id="4275" xr3:uid="{398C0DA3-35CA-486D-8E72-638C23AE6620}" name="Column4258"/>
    <tableColumn id="4276" xr3:uid="{86722CCD-537A-4DB5-923E-715BEEE33C39}" name="Column4259"/>
    <tableColumn id="4277" xr3:uid="{8D9F1238-3E41-409D-911D-2E34E5D2A6FE}" name="Column4260"/>
    <tableColumn id="4278" xr3:uid="{363697B3-A5D4-4818-9EB0-CD857C2B470E}" name="Column4261"/>
    <tableColumn id="4279" xr3:uid="{C26AECFE-33B3-461F-BD10-74D8594F735B}" name="Column4262"/>
    <tableColumn id="4280" xr3:uid="{4C2F43DA-9747-4274-B069-81E148B7BECA}" name="Column4263"/>
    <tableColumn id="4281" xr3:uid="{027E73D0-5AC3-4DE1-A3D7-199893BA18E0}" name="Column4264"/>
    <tableColumn id="4282" xr3:uid="{8820E520-CD5A-4933-AB53-BD5C575AE4AA}" name="Column4265"/>
    <tableColumn id="4283" xr3:uid="{D15C3E49-A16F-47D0-8E8E-10B9AD4A76BB}" name="Column4266"/>
    <tableColumn id="4284" xr3:uid="{05C16720-5785-490B-8BE4-69D6FD43B827}" name="Column4267"/>
    <tableColumn id="4285" xr3:uid="{C2173CA9-9978-4687-A42B-6664600563B2}" name="Column4268"/>
    <tableColumn id="4286" xr3:uid="{F7D23AC6-B942-4F22-A775-49EEC0C21360}" name="Column4269"/>
    <tableColumn id="4287" xr3:uid="{3D0B1B44-0D11-4EE5-8364-AE5AE4206ACA}" name="Column4270"/>
    <tableColumn id="4288" xr3:uid="{3CBD2542-093E-4D29-961D-501C973089B8}" name="Column4271"/>
    <tableColumn id="4289" xr3:uid="{419A37DB-7ACF-4C0F-B624-CBE54F3E505D}" name="Column4272"/>
    <tableColumn id="4290" xr3:uid="{71F97A6F-CBE7-409C-AE1A-E8B335D50F02}" name="Column4273"/>
    <tableColumn id="4291" xr3:uid="{EE9E91E3-0002-40E5-80E3-90DC72445B7F}" name="Column4274"/>
    <tableColumn id="4292" xr3:uid="{405C50FB-1E88-4D7B-A505-A4537ECD29B2}" name="Column4275"/>
    <tableColumn id="4293" xr3:uid="{92D5498D-BD1F-46FF-BCCA-77D8EF93E99E}" name="Column4276"/>
    <tableColumn id="4294" xr3:uid="{103EAB3A-7089-493C-92A1-C4121925C083}" name="Column4277"/>
    <tableColumn id="4295" xr3:uid="{45A61826-06EB-4678-BE66-FC18D56A748A}" name="Column4278"/>
    <tableColumn id="4296" xr3:uid="{AD350A10-3354-4FC3-936C-01DB39F7EB43}" name="Column4279"/>
    <tableColumn id="4297" xr3:uid="{98C7A03D-CB4D-472D-A5AE-C907AB1CACBC}" name="Column4280"/>
    <tableColumn id="4298" xr3:uid="{D19795D6-599E-4DFD-9426-FC926D0F7A53}" name="Column4281"/>
    <tableColumn id="4299" xr3:uid="{34E875D2-79F3-4A29-8FEC-C4E1883DDA7B}" name="Column4282"/>
    <tableColumn id="4300" xr3:uid="{84597972-DF9E-42EF-A81F-30537866408C}" name="Column4283"/>
    <tableColumn id="4301" xr3:uid="{B238416E-72C7-4048-92CE-A065B428BB08}" name="Column4284"/>
    <tableColumn id="4302" xr3:uid="{6AF98A05-7FCC-418F-8D73-E239F47FADF6}" name="Column4285"/>
    <tableColumn id="4303" xr3:uid="{09CEE638-5B05-4414-BAE7-5C0FBF6035ED}" name="Column4286"/>
    <tableColumn id="4304" xr3:uid="{04B71F17-1DE9-4D1A-85EB-83EC2CCD06C2}" name="Column4287"/>
    <tableColumn id="4305" xr3:uid="{5FC1E2EE-EA65-4339-A79A-9252B1DB7213}" name="Column4288"/>
    <tableColumn id="4306" xr3:uid="{F25C6528-335F-487C-ADCB-A76920A41339}" name="Column4289"/>
    <tableColumn id="4307" xr3:uid="{82003779-FC1A-4EC6-B2C7-B72DEF5911EC}" name="Column4290"/>
    <tableColumn id="4308" xr3:uid="{A5DEF623-241F-4A81-931B-B1DD9A951394}" name="Column4291"/>
    <tableColumn id="4309" xr3:uid="{93F960D9-5096-4F47-80BB-58F7F79D5D40}" name="Column4292"/>
    <tableColumn id="4310" xr3:uid="{4CB78E6A-4B4C-4EBC-B7E4-382BDA273BCA}" name="Column4293"/>
    <tableColumn id="4311" xr3:uid="{08FEC60A-3AEC-4D4D-8534-ECCEA9B6C37B}" name="Column4294"/>
    <tableColumn id="4312" xr3:uid="{8CCA9C42-4266-4CA6-9402-C59E7B712C01}" name="Column4295"/>
    <tableColumn id="4313" xr3:uid="{E8A167C5-83A7-4628-856B-8DD933E34CDA}" name="Column4296"/>
    <tableColumn id="4314" xr3:uid="{2E196A01-B892-4FA2-96CC-DAF0C9FDE69D}" name="Column4297"/>
    <tableColumn id="4315" xr3:uid="{7359C725-DAED-4B94-9A5E-DCF022BA9D06}" name="Column4298"/>
    <tableColumn id="4316" xr3:uid="{08A35834-8323-4137-BEBC-EE970697F6B2}" name="Column4299"/>
    <tableColumn id="4317" xr3:uid="{EAC5BCAD-193A-49C9-AC08-DC1F91D61CE3}" name="Column4300"/>
    <tableColumn id="4318" xr3:uid="{AA166D03-BF5E-4CB1-982A-E90197CDB8DF}" name="Column4301"/>
    <tableColumn id="4319" xr3:uid="{47B6E778-037A-4E3D-9260-78117C121F37}" name="Column4302"/>
    <tableColumn id="4320" xr3:uid="{41DE72CB-05F0-4B7C-85CF-2323CAEB81F7}" name="Column4303"/>
    <tableColumn id="4321" xr3:uid="{8D582C22-5938-4BE0-9C1B-D3D987B661BC}" name="Column4304"/>
    <tableColumn id="4322" xr3:uid="{0E80ED3A-FEEA-44CC-9D23-671FFECE8531}" name="Column4305"/>
    <tableColumn id="4323" xr3:uid="{AAE6FA9E-39C6-4C48-A234-A23040D3420C}" name="Column4306"/>
    <tableColumn id="4324" xr3:uid="{B0CA84E0-BAFA-474B-82AF-0217710A7331}" name="Column4307"/>
    <tableColumn id="4325" xr3:uid="{A0BE0306-BBBE-42C4-8D7C-66ADC41F43ED}" name="Column4308"/>
    <tableColumn id="4326" xr3:uid="{B4CA6560-06B5-41C6-A420-6040AA09AF50}" name="Column4309"/>
    <tableColumn id="4327" xr3:uid="{E9CEC2F4-8DEC-464C-A572-A567D539D7AA}" name="Column4310"/>
    <tableColumn id="4328" xr3:uid="{CC194695-D6E8-4B16-8DAF-315DC01D4A30}" name="Column4311"/>
    <tableColumn id="4329" xr3:uid="{9763F672-3836-4F3B-B18A-D355BBB4FF86}" name="Column4312"/>
    <tableColumn id="4330" xr3:uid="{1F77E65E-B75D-480D-825E-7348FA52537F}" name="Column4313"/>
    <tableColumn id="4331" xr3:uid="{3C8FADFC-6B29-46FF-A3EF-6F25AE1526DE}" name="Column4314"/>
    <tableColumn id="4332" xr3:uid="{5EF9E70E-90E7-4D80-937C-0504E69BE596}" name="Column4315"/>
    <tableColumn id="4333" xr3:uid="{E7FED666-07A0-4449-B04A-A8AF361BDA6C}" name="Column4316"/>
    <tableColumn id="4334" xr3:uid="{84E9B1C1-3C8B-4F67-B73F-57E855EFB48D}" name="Column4317"/>
    <tableColumn id="4335" xr3:uid="{E8F17615-7DD3-4568-9C35-6AB1D82883E4}" name="Column4318"/>
    <tableColumn id="4336" xr3:uid="{BA99BED9-20B1-419A-AA6A-708788AC9974}" name="Column4319"/>
    <tableColumn id="4337" xr3:uid="{169C2D8E-B610-4720-B92A-7374750DB8CA}" name="Column4320"/>
    <tableColumn id="4338" xr3:uid="{32B474D1-82D9-418C-8C8A-00B419DC653F}" name="Column4321"/>
    <tableColumn id="4339" xr3:uid="{F1CE2353-71A8-4C33-A382-13017D30ECD9}" name="Column4322"/>
    <tableColumn id="4340" xr3:uid="{A74DFF66-07AB-4831-8369-C0ACCB21D229}" name="Column4323"/>
    <tableColumn id="4341" xr3:uid="{BCB34CBA-E5B6-4C59-B359-C883DBC43724}" name="Column4324"/>
    <tableColumn id="4342" xr3:uid="{78C240AC-F94C-4571-A759-967DB28A4A50}" name="Column4325"/>
    <tableColumn id="4343" xr3:uid="{49377AAF-C6E7-421C-9162-DEF7F9041676}" name="Column4326"/>
    <tableColumn id="4344" xr3:uid="{C3B2276B-EEDE-4DB5-93AC-D74A09493C7E}" name="Column4327"/>
    <tableColumn id="4345" xr3:uid="{FF792900-1FC9-42EE-BE0F-E75C82BD541F}" name="Column4328"/>
    <tableColumn id="4346" xr3:uid="{1C532B6C-B1EE-4E3F-B2D2-69F0B95F71E3}" name="Column4329"/>
    <tableColumn id="4347" xr3:uid="{32DCCA80-8052-4C2A-B6B5-84B2B7A7E18A}" name="Column4330"/>
    <tableColumn id="4348" xr3:uid="{72A36A04-8182-440D-B898-88AB57ADD15F}" name="Column4331"/>
    <tableColumn id="4349" xr3:uid="{00EBF2C1-9C64-4F53-8F09-C1DF7EDD0831}" name="Column4332"/>
    <tableColumn id="4350" xr3:uid="{049C7A19-38F3-4CB2-9FDD-9CA998641786}" name="Column4333"/>
    <tableColumn id="4351" xr3:uid="{A90F2958-92B1-49F1-957B-78E36997619B}" name="Column4334"/>
    <tableColumn id="4352" xr3:uid="{9E0AD520-2B33-4334-B917-D34AF6597511}" name="Column4335"/>
    <tableColumn id="4353" xr3:uid="{ADE89587-E036-4030-A006-AC9BED093722}" name="Column4336"/>
    <tableColumn id="4354" xr3:uid="{18C2CE6E-EB3B-4113-9E3F-9F8D3AF0BC9F}" name="Column4337"/>
    <tableColumn id="4355" xr3:uid="{13B021FF-7303-4EF5-AF7A-6E0B1E761BC4}" name="Column4338"/>
    <tableColumn id="4356" xr3:uid="{35719DE2-31F0-41AD-A6B2-3118902E6252}" name="Column4339"/>
    <tableColumn id="4357" xr3:uid="{9108335B-E116-43C4-8006-5C24DA651B2B}" name="Column4340"/>
    <tableColumn id="4358" xr3:uid="{748A237E-59FC-4A73-AA1B-F9D8C865C692}" name="Column4341"/>
    <tableColumn id="4359" xr3:uid="{0A5F5752-3B92-416C-9A01-81946835DFC8}" name="Column4342"/>
    <tableColumn id="4360" xr3:uid="{57E6F2C2-D462-4144-A899-39A82CC7DAD4}" name="Column4343"/>
    <tableColumn id="4361" xr3:uid="{7871066E-8B2D-43C1-8D0F-35CCE2E7B06D}" name="Column4344"/>
    <tableColumn id="4362" xr3:uid="{A95EFD4E-B241-4524-B4F3-980C2D066133}" name="Column4345"/>
    <tableColumn id="4363" xr3:uid="{5DF6F6EE-3986-4AF7-84C2-F694362B0A7E}" name="Column4346"/>
    <tableColumn id="4364" xr3:uid="{D76E5D26-91EF-4A5A-ACA1-E48810C3D50A}" name="Column4347"/>
    <tableColumn id="4365" xr3:uid="{5C48127E-7F23-4586-86C4-0EDB46DE1D27}" name="Column4348"/>
    <tableColumn id="4366" xr3:uid="{86F00C9B-E55A-45E7-BBFE-1C419B5228D7}" name="Column4349"/>
    <tableColumn id="4367" xr3:uid="{346C417B-4477-4140-AF53-8D971A3E4610}" name="Column4350"/>
    <tableColumn id="4368" xr3:uid="{BDE40357-CA74-4811-B94D-B912BB5E70DB}" name="Column4351"/>
    <tableColumn id="4369" xr3:uid="{4A6CA9E2-651C-4228-90D9-F5582A413580}" name="Column4352"/>
    <tableColumn id="4370" xr3:uid="{4EDB901A-F0D4-440B-9784-2BA6F5ACB4C6}" name="Column4353"/>
    <tableColumn id="4371" xr3:uid="{307A8253-DF56-4489-BC2C-42A9B839470F}" name="Column4354"/>
    <tableColumn id="4372" xr3:uid="{668E5B70-4755-496B-B37C-BFAA9DA0264B}" name="Column4355"/>
    <tableColumn id="4373" xr3:uid="{CEAD4295-2BD5-4224-8E80-0A068C5BFABA}" name="Column4356"/>
    <tableColumn id="4374" xr3:uid="{2DCB2D92-D0E9-4EBE-8B87-13E53C17739A}" name="Column4357"/>
    <tableColumn id="4375" xr3:uid="{63EE661C-3F52-49FB-A81A-18AD51330ED2}" name="Column4358"/>
    <tableColumn id="4376" xr3:uid="{7C382C53-27D6-4237-BF18-D1989EEA9D34}" name="Column4359"/>
    <tableColumn id="4377" xr3:uid="{CBE7061C-18A4-42B6-81F1-9F8D4A0AAF17}" name="Column4360"/>
    <tableColumn id="4378" xr3:uid="{A9FE6714-812A-43D1-BC66-ED68AB4D1BC3}" name="Column4361"/>
    <tableColumn id="4379" xr3:uid="{CDF787FC-FCBB-4C7E-8DF0-28235D828878}" name="Column4362"/>
    <tableColumn id="4380" xr3:uid="{77BA9B83-9965-43CB-9072-C80254C21B09}" name="Column4363"/>
    <tableColumn id="4381" xr3:uid="{502C2258-AAA7-4503-BA8A-725BA3072841}" name="Column4364"/>
    <tableColumn id="4382" xr3:uid="{DDECBEAC-BEF8-4362-BABA-61181A61A55D}" name="Column4365"/>
    <tableColumn id="4383" xr3:uid="{7513041F-1EB8-4F35-B0FF-16914E8E03BB}" name="Column4366"/>
    <tableColumn id="4384" xr3:uid="{8A4EFA05-3A71-4C44-AB2F-DC78F4C4652B}" name="Column4367"/>
    <tableColumn id="4385" xr3:uid="{F07E64AF-727D-4B5A-A2DB-D62CDA81E88D}" name="Column4368"/>
    <tableColumn id="4386" xr3:uid="{3C9F16E0-25AB-4415-97D5-5384016BE46B}" name="Column4369"/>
    <tableColumn id="4387" xr3:uid="{F6661147-D1F2-4574-8127-68DEC619F5D3}" name="Column4370"/>
    <tableColumn id="4388" xr3:uid="{6DA4B47B-D90D-4198-88C3-CF5AF7E05554}" name="Column4371"/>
    <tableColumn id="4389" xr3:uid="{8B1CF7A9-BEF5-4447-ADE2-9704E0565D5F}" name="Column4372"/>
    <tableColumn id="4390" xr3:uid="{788E8E5E-BB16-4B96-8CC1-4ADE7A418111}" name="Column4373"/>
    <tableColumn id="4391" xr3:uid="{5EB6F8A0-FD81-4883-8E3F-8E2EF1F487D1}" name="Column4374"/>
    <tableColumn id="4392" xr3:uid="{E6656291-1357-4F89-B0CC-9F043AC3BB9F}" name="Column4375"/>
    <tableColumn id="4393" xr3:uid="{8EE0BE65-BED8-402C-B2F8-C9337CBC614F}" name="Column4376"/>
    <tableColumn id="4394" xr3:uid="{A07B8DEA-1371-4EB9-B13C-4CEB8D8AC6DB}" name="Column4377"/>
    <tableColumn id="4395" xr3:uid="{DA763349-5172-4C18-89AE-7B84879D26AB}" name="Column4378"/>
    <tableColumn id="4396" xr3:uid="{CC449C5B-ECA5-4B40-9D5A-41BFA7F0C762}" name="Column4379"/>
    <tableColumn id="4397" xr3:uid="{670A7EF5-0617-46F7-BAE1-77DE87A52B3A}" name="Column4380"/>
    <tableColumn id="4398" xr3:uid="{8A09473A-1D35-4C1D-86B3-405B3B993C93}" name="Column4381"/>
    <tableColumn id="4399" xr3:uid="{F3F53965-3652-4968-9D3F-8D0ED3E6EBA3}" name="Column4382"/>
    <tableColumn id="4400" xr3:uid="{947E29FC-8348-4FF2-9443-7720E19AD428}" name="Column4383"/>
    <tableColumn id="4401" xr3:uid="{85DF9B67-0728-4714-B740-B0CC833F9B40}" name="Column4384"/>
    <tableColumn id="4402" xr3:uid="{5CE319E4-FDC5-4E8F-B5AB-1B881DBCF3E7}" name="Column4385"/>
    <tableColumn id="4403" xr3:uid="{AD17CAFA-0FED-42C0-AD1F-09AAFC14C1B3}" name="Column4386"/>
    <tableColumn id="4404" xr3:uid="{BE3A8034-8704-415B-82E4-D6DB7636F363}" name="Column4387"/>
    <tableColumn id="4405" xr3:uid="{A8991EDC-5831-4F06-8DBC-85A51014F49D}" name="Column4388"/>
    <tableColumn id="4406" xr3:uid="{5864D1C9-9E73-4518-B790-570BFB9C3F45}" name="Column4389"/>
    <tableColumn id="4407" xr3:uid="{635DFA19-EB43-4C7C-AFCD-7361D8011C7F}" name="Column4390"/>
    <tableColumn id="4408" xr3:uid="{D9EEF4A8-E713-4911-A9EB-7CEE5DD921F3}" name="Column4391"/>
    <tableColumn id="4409" xr3:uid="{4A915D1A-9D44-46F2-AAE7-EA01CFDA1946}" name="Column4392"/>
    <tableColumn id="4410" xr3:uid="{B0BD4A5B-C5EB-44E9-A68D-015498AF72EB}" name="Column4393"/>
    <tableColumn id="4411" xr3:uid="{8E342397-A346-4731-A711-01AA0DB0590B}" name="Column4394"/>
    <tableColumn id="4412" xr3:uid="{82FC0B77-F492-4372-A78D-309A447F51D3}" name="Column4395"/>
    <tableColumn id="4413" xr3:uid="{E2FC01E4-2DE4-485E-B607-F22810337698}" name="Column4396"/>
    <tableColumn id="4414" xr3:uid="{B9B1A21A-AF17-4FD4-84D1-C38206F00701}" name="Column4397"/>
    <tableColumn id="4415" xr3:uid="{237E8F06-0CE7-4080-9F3F-3DAA076D5020}" name="Column4398"/>
    <tableColumn id="4416" xr3:uid="{49EDC01E-3123-49B6-AFF1-4C3DD1A66F1C}" name="Column4399"/>
    <tableColumn id="4417" xr3:uid="{8E1956C7-5AD7-49D7-8DB1-5A607BBECA55}" name="Column4400"/>
    <tableColumn id="4418" xr3:uid="{E2367079-6C04-4C72-8AB2-D9C7C8D0104C}" name="Column4401"/>
    <tableColumn id="4419" xr3:uid="{34112113-DB80-49A3-B5A8-ED5928EB014C}" name="Column4402"/>
    <tableColumn id="4420" xr3:uid="{8DA01424-A70F-4CD4-BADC-48F07A45D98A}" name="Column4403"/>
    <tableColumn id="4421" xr3:uid="{ED86C66A-B7B7-4F5F-8FE0-C5DF17CBE4DD}" name="Column4404"/>
    <tableColumn id="4422" xr3:uid="{FD4CF0D8-1BC2-43BF-9F52-7BD943827C92}" name="Column4405"/>
    <tableColumn id="4423" xr3:uid="{BCFA1599-E966-4C46-8CAC-8024B480DB25}" name="Column4406"/>
    <tableColumn id="4424" xr3:uid="{40DE59D8-DDBF-46D1-9C45-77EE5CBDAC5E}" name="Column4407"/>
    <tableColumn id="4425" xr3:uid="{5966B991-2E64-4A2F-B719-CEC6AEB0D3EB}" name="Column4408"/>
    <tableColumn id="4426" xr3:uid="{FE9D7A41-CDA2-47F4-B2E3-535A149B8662}" name="Column4409"/>
    <tableColumn id="4427" xr3:uid="{F379F267-6229-41BA-BA45-BBBABE6F9B3A}" name="Column4410"/>
    <tableColumn id="4428" xr3:uid="{336063F6-B7FB-4167-83D8-B04909FAA371}" name="Column4411"/>
    <tableColumn id="4429" xr3:uid="{9E3FDA2D-07F5-4E46-86DB-F9CC0AF4AC64}" name="Column4412"/>
    <tableColumn id="4430" xr3:uid="{AEAD2573-24F2-42EF-8A87-DD7084CCEA81}" name="Column4413"/>
    <tableColumn id="4431" xr3:uid="{F05790E1-53EF-4EB8-90BA-C5236C58B687}" name="Column4414"/>
    <tableColumn id="4432" xr3:uid="{41DD7840-ACE1-4867-A7B2-EF10AFC2AE1F}" name="Column4415"/>
    <tableColumn id="4433" xr3:uid="{ADB52471-1030-4A10-88F3-4C67C85C957A}" name="Column4416"/>
    <tableColumn id="4434" xr3:uid="{D59BAF3C-057C-47E8-A54C-80784A04E6C2}" name="Column4417"/>
    <tableColumn id="4435" xr3:uid="{959DAF66-3BC4-4DE4-A492-ADA7B54AE690}" name="Column4418"/>
    <tableColumn id="4436" xr3:uid="{6545433E-0AAA-401A-8157-408C6F09CFE1}" name="Column4419"/>
    <tableColumn id="4437" xr3:uid="{B139AA55-E883-4344-8F06-8C4CBF21CA51}" name="Column4420"/>
    <tableColumn id="4438" xr3:uid="{0A11E9D5-8358-4F5B-83F1-FB5BAC5820F0}" name="Column4421"/>
    <tableColumn id="4439" xr3:uid="{6D4B6D20-87A9-4B39-8B9C-8642CA19475F}" name="Column4422"/>
    <tableColumn id="4440" xr3:uid="{32AFEADE-B41D-4C0F-85FD-829C72186604}" name="Column4423"/>
    <tableColumn id="4441" xr3:uid="{B142F114-417B-4A31-8A6E-F94922AF2907}" name="Column4424"/>
    <tableColumn id="4442" xr3:uid="{C9B29986-09BF-4B69-BA8F-EE96183CC0E4}" name="Column4425"/>
    <tableColumn id="4443" xr3:uid="{65452132-FE98-4207-8FCB-F68599871D34}" name="Column4426"/>
    <tableColumn id="4444" xr3:uid="{EE8054A0-6F9D-490D-BC57-EDED1D7FD5F9}" name="Column4427"/>
    <tableColumn id="4445" xr3:uid="{B2AC1D99-DF0A-4225-80DD-46A5C5A2F43A}" name="Column4428"/>
    <tableColumn id="4446" xr3:uid="{4F0E65F9-D0A0-42FE-AA77-687EE53A53AD}" name="Column4429"/>
    <tableColumn id="4447" xr3:uid="{A9D89A43-CDED-4D57-A0A7-91109AC9668C}" name="Column4430"/>
    <tableColumn id="4448" xr3:uid="{BCA90672-E895-4CC4-8034-1EB6C39CFD8A}" name="Column4431"/>
    <tableColumn id="4449" xr3:uid="{5FBC4A0F-920D-4B1A-9BF5-E6B105C4A385}" name="Column4432"/>
    <tableColumn id="4450" xr3:uid="{500C6B9D-2480-4E2F-87FF-0DA85C660F3D}" name="Column4433"/>
    <tableColumn id="4451" xr3:uid="{BDE95B92-CFD4-480E-BDB0-E317AC4282D4}" name="Column4434"/>
    <tableColumn id="4452" xr3:uid="{A63BCAB0-4527-4692-BB27-51359DA53B0B}" name="Column4435"/>
    <tableColumn id="4453" xr3:uid="{7C4F9E61-7B12-4763-BA4A-6D861AB7F373}" name="Column4436"/>
    <tableColumn id="4454" xr3:uid="{FC47947E-AFB1-40F4-A843-D77C0E62BEE4}" name="Column4437"/>
    <tableColumn id="4455" xr3:uid="{8C6D18BA-07C6-4ACF-A762-3EB2372C1036}" name="Column4438"/>
    <tableColumn id="4456" xr3:uid="{6156BFB4-F9A8-46DB-9924-89979B2DD4BA}" name="Column4439"/>
    <tableColumn id="4457" xr3:uid="{4DE7DA3B-C5CC-41A5-9222-1822E62C4266}" name="Column4440"/>
    <tableColumn id="4458" xr3:uid="{3D8B5048-4FD7-4035-838C-FA1AC1926611}" name="Column4441"/>
    <tableColumn id="4459" xr3:uid="{E4D80442-9176-4CB4-8B0E-EC4FE3AEAC1C}" name="Column4442"/>
    <tableColumn id="4460" xr3:uid="{C42B1195-FE58-4B29-BA78-7EB2CB41B155}" name="Column4443"/>
    <tableColumn id="4461" xr3:uid="{692534D8-71BA-4FDA-BA86-D00FB6D0D185}" name="Column4444"/>
    <tableColumn id="4462" xr3:uid="{F2DCF397-0D00-4E2B-AB84-E01FED20015D}" name="Column4445"/>
    <tableColumn id="4463" xr3:uid="{4FEE7D68-C1BF-4EE0-A156-0091852AF5F5}" name="Column4446"/>
    <tableColumn id="4464" xr3:uid="{E5E60F90-4678-468E-9619-5B4767DC49C9}" name="Column4447"/>
    <tableColumn id="4465" xr3:uid="{D646825F-BF42-445A-9365-A3AAD27C1A50}" name="Column4448"/>
    <tableColumn id="4466" xr3:uid="{CC76D7B3-E1DB-4AC1-AA19-280991D99E1F}" name="Column4449"/>
    <tableColumn id="4467" xr3:uid="{4CDFFD78-DAB0-4966-81C5-6C2E992DBA9F}" name="Column4450"/>
    <tableColumn id="4468" xr3:uid="{9B058FDA-528B-404F-A62B-8BDECD910854}" name="Column4451"/>
    <tableColumn id="4469" xr3:uid="{DA85EBCF-C9EF-4E7A-84AB-DEBCB885A854}" name="Column4452"/>
    <tableColumn id="4470" xr3:uid="{014141FD-A091-429D-8910-5C7A35044257}" name="Column4453"/>
    <tableColumn id="4471" xr3:uid="{0C87604E-7A1D-47D0-BA74-B80D5922B01F}" name="Column4454"/>
    <tableColumn id="4472" xr3:uid="{F79A5FB4-7CFC-4AE4-93E5-462FC0C7562A}" name="Column4455"/>
    <tableColumn id="4473" xr3:uid="{18CC379D-4DC9-4468-8C75-67478E498C25}" name="Column4456"/>
    <tableColumn id="4474" xr3:uid="{D5ADC802-8FD2-44B1-80AC-9C4314DD4110}" name="Column4457"/>
    <tableColumn id="4475" xr3:uid="{DD7234C5-D7DC-44AB-8537-E33BE94C8C36}" name="Column4458"/>
    <tableColumn id="4476" xr3:uid="{8DFB1ABF-C79D-4591-B2E1-EDB7F49B41B0}" name="Column4459"/>
    <tableColumn id="4477" xr3:uid="{FBA3CAD3-E28E-45AF-AE5C-1F26B47B0A3C}" name="Column4460"/>
    <tableColumn id="4478" xr3:uid="{750AC679-3388-4693-ABE7-708757CBF3AC}" name="Column4461"/>
    <tableColumn id="4479" xr3:uid="{EEF0324E-8779-4355-910A-1E28D8A76C78}" name="Column4462"/>
    <tableColumn id="4480" xr3:uid="{0B0B5CF8-965A-412F-936E-614A4F708E3D}" name="Column4463"/>
    <tableColumn id="4481" xr3:uid="{0C5F6480-980C-411C-AFF0-7DA21E483DBE}" name="Column4464"/>
    <tableColumn id="4482" xr3:uid="{85B65FAB-E54C-47B1-A31E-68F9752F90FE}" name="Column4465"/>
    <tableColumn id="4483" xr3:uid="{4B2C71AC-CB5A-4303-AF38-86A542C3724D}" name="Column4466"/>
    <tableColumn id="4484" xr3:uid="{54992CC6-2FBC-48A5-BDE0-EE6820679411}" name="Column4467"/>
    <tableColumn id="4485" xr3:uid="{1FEF566A-0582-448F-9E44-4C49683FF84B}" name="Column4468"/>
    <tableColumn id="4486" xr3:uid="{0FEB9782-FE96-4095-A170-166B57274F78}" name="Column4469"/>
    <tableColumn id="4487" xr3:uid="{897911CB-41EB-4E4A-B062-1E3C6FB8CF5B}" name="Column4470"/>
    <tableColumn id="4488" xr3:uid="{BEC24F78-B468-4097-8360-C735FDAA1A35}" name="Column4471"/>
    <tableColumn id="4489" xr3:uid="{793D8D39-C283-439B-B867-372E646C7071}" name="Column4472"/>
    <tableColumn id="4490" xr3:uid="{8C3A42B4-A81A-4263-894A-BC30445CCE6F}" name="Column4473"/>
    <tableColumn id="4491" xr3:uid="{7406F3CC-E675-486B-955D-45C8C4CEC32E}" name="Column4474"/>
    <tableColumn id="4492" xr3:uid="{56AA04B9-ECD8-48F4-A2A8-54E4809237B8}" name="Column4475"/>
    <tableColumn id="4493" xr3:uid="{990EB4EA-D3EF-467D-8403-7D685323F3FB}" name="Column4476"/>
    <tableColumn id="4494" xr3:uid="{E721FF72-97D5-4F3E-8C85-5A26B3D2A6B0}" name="Column4477"/>
    <tableColumn id="4495" xr3:uid="{A5B0B439-D682-4666-9703-2B26E8F070FA}" name="Column4478"/>
    <tableColumn id="4496" xr3:uid="{150F33E9-A5F5-4A9B-A755-0504CF813DD7}" name="Column4479"/>
    <tableColumn id="4497" xr3:uid="{21D44515-38E7-4271-B05B-59558F57036E}" name="Column4480"/>
    <tableColumn id="4498" xr3:uid="{4AD326B8-1E64-46C9-BA0A-3DF971A48B93}" name="Column4481"/>
    <tableColumn id="4499" xr3:uid="{4E859B53-75AC-40CD-9994-BE1301A4E252}" name="Column4482"/>
    <tableColumn id="4500" xr3:uid="{A9933FC2-D612-4A6B-BFDE-5225A8843338}" name="Column4483"/>
    <tableColumn id="4501" xr3:uid="{E8EDB98B-3D4C-4EA1-915C-726F827DC516}" name="Column4484"/>
    <tableColumn id="4502" xr3:uid="{8B408818-7820-4E4E-A4C0-D24021CBDC29}" name="Column4485"/>
    <tableColumn id="4503" xr3:uid="{BB4A371D-943D-4319-A629-FC6A87D35CC1}" name="Column4486"/>
    <tableColumn id="4504" xr3:uid="{C167D39F-9829-4460-A4EA-1B95AFFCC324}" name="Column4487"/>
    <tableColumn id="4505" xr3:uid="{BF70C5BC-F606-4F4A-AA6C-B037FF41BC6C}" name="Column4488"/>
    <tableColumn id="4506" xr3:uid="{4CB1628B-7AF9-4135-9CCB-2A211F0A6F35}" name="Column4489"/>
    <tableColumn id="4507" xr3:uid="{B28F113B-E143-49EE-B08F-8E65B880399B}" name="Column4490"/>
    <tableColumn id="4508" xr3:uid="{97516B94-4588-4B81-8DBC-28601E1761CC}" name="Column4491"/>
    <tableColumn id="4509" xr3:uid="{DB0D9458-889C-4BBD-8042-E0DB7C6B4F61}" name="Column4492"/>
    <tableColumn id="4510" xr3:uid="{BB726225-3E2D-44B0-8575-4A8FF7F771E1}" name="Column4493"/>
    <tableColumn id="4511" xr3:uid="{CFEF0383-3D92-4E11-A768-84BF96CF4070}" name="Column4494"/>
    <tableColumn id="4512" xr3:uid="{09A69742-6519-4106-80A3-1AAF49DB1C43}" name="Column4495"/>
    <tableColumn id="4513" xr3:uid="{2C0B4350-4D6C-4ADF-8343-8ACF04497426}" name="Column4496"/>
    <tableColumn id="4514" xr3:uid="{76F4D379-2BE9-4AB5-BA6B-0452D5D14C4F}" name="Column4497"/>
    <tableColumn id="4515" xr3:uid="{139F5EE8-D09F-4692-9214-14DAB01551F7}" name="Column4498"/>
    <tableColumn id="4516" xr3:uid="{7FC15DD0-BFC2-4E0E-98B4-B2496A82C9D9}" name="Column4499"/>
    <tableColumn id="4517" xr3:uid="{78AA0108-E40C-45B5-8A2C-10A1CE1D5546}" name="Column4500"/>
    <tableColumn id="4518" xr3:uid="{08593FBD-6795-41E4-A3DF-DE158AFB4887}" name="Column4501"/>
    <tableColumn id="4519" xr3:uid="{AC64E132-2B06-47BA-B1B7-E6A038DE87FA}" name="Column4502"/>
    <tableColumn id="4520" xr3:uid="{B646F495-7F5F-4540-998D-4817CA33A7FE}" name="Column4503"/>
    <tableColumn id="4521" xr3:uid="{0ACF836E-8A6E-4DD2-A121-E922760AC8D9}" name="Column4504"/>
    <tableColumn id="4522" xr3:uid="{CBE31B47-D390-4E72-8B08-B98867B26F0E}" name="Column4505"/>
    <tableColumn id="4523" xr3:uid="{01635B56-7E15-4DF1-8907-BBF6A94E504B}" name="Column4506"/>
    <tableColumn id="4524" xr3:uid="{A1CE2C5B-1A4F-4622-9D2B-E84AE03AAE8C}" name="Column4507"/>
    <tableColumn id="4525" xr3:uid="{75C40A23-8564-4A32-9622-9E578E46543A}" name="Column4508"/>
    <tableColumn id="4526" xr3:uid="{4F4C2728-CE0C-4B0C-A5C8-24F7A305E412}" name="Column4509"/>
    <tableColumn id="4527" xr3:uid="{771FA29C-D9A0-4925-8C7C-19940C823B39}" name="Column4510"/>
    <tableColumn id="4528" xr3:uid="{2EAD901E-08A5-4601-B434-78B14B32B543}" name="Column4511"/>
    <tableColumn id="4529" xr3:uid="{E8AD5B04-6E8A-47AE-9592-FD952CAB10C3}" name="Column4512"/>
    <tableColumn id="4530" xr3:uid="{04952358-5C7F-4208-9A6D-C0646CCD340B}" name="Column4513"/>
    <tableColumn id="4531" xr3:uid="{7D8CF8FE-8D6D-4129-ACFE-738C17AD5349}" name="Column4514"/>
    <tableColumn id="4532" xr3:uid="{22FB1083-EA14-4CA6-9ACF-2FC0417F88E8}" name="Column4515"/>
    <tableColumn id="4533" xr3:uid="{C3607EFA-AF9D-4202-A1BD-6E3E1CA4ED41}" name="Column4516"/>
    <tableColumn id="4534" xr3:uid="{7450326F-AC03-455B-B7A2-13DC7F636EA0}" name="Column4517"/>
    <tableColumn id="4535" xr3:uid="{40D70057-F7EE-4C0D-9078-74E78699DAAA}" name="Column4518"/>
    <tableColumn id="4536" xr3:uid="{35DAC241-4597-4383-94D6-BAAA4FE1C604}" name="Column4519"/>
    <tableColumn id="4537" xr3:uid="{5B09DF25-A114-4CB3-BEC7-CF0F769C86A1}" name="Column4520"/>
    <tableColumn id="4538" xr3:uid="{1C396205-AF5C-418A-9A3A-E35DE168E758}" name="Column4521"/>
    <tableColumn id="4539" xr3:uid="{C44B1E24-3A06-42D9-B606-DD95CD8F14E6}" name="Column4522"/>
    <tableColumn id="4540" xr3:uid="{DAF076EA-64D2-4566-B700-5DC108FB4C7B}" name="Column4523"/>
    <tableColumn id="4541" xr3:uid="{27AE0E53-E8C0-42A7-A0DE-B409E4E3FB26}" name="Column4524"/>
    <tableColumn id="4542" xr3:uid="{9279F6BF-C4D9-4DDB-A707-1CCCAC5F3102}" name="Column4525"/>
    <tableColumn id="4543" xr3:uid="{BBB89E56-C9DB-445E-B218-61D1FEAABB6F}" name="Column4526"/>
    <tableColumn id="4544" xr3:uid="{F315C3B9-D16C-451A-ACD4-AF46DEA458CF}" name="Column4527"/>
    <tableColumn id="4545" xr3:uid="{7CFE246E-A108-46F7-8FAF-14F9FF6E8713}" name="Column4528"/>
    <tableColumn id="4546" xr3:uid="{35FDF91E-A448-4783-B013-19EABB90F12B}" name="Column4529"/>
    <tableColumn id="4547" xr3:uid="{FDD770AF-B4F9-46DF-BF00-63C9E155E377}" name="Column4530"/>
    <tableColumn id="4548" xr3:uid="{94692AA4-FCA5-4DD0-BB42-6CFC15FC4E26}" name="Column4531"/>
    <tableColumn id="4549" xr3:uid="{EFACD3B1-1438-402A-BA9E-D463B99321EA}" name="Column4532"/>
    <tableColumn id="4550" xr3:uid="{1349DB8E-06D9-4FFB-8DCA-0F8FA290E274}" name="Column4533"/>
    <tableColumn id="4551" xr3:uid="{7471E4D4-4E61-452C-948F-D16A86DB93BF}" name="Column4534"/>
    <tableColumn id="4552" xr3:uid="{D008A316-3F23-46C1-BCD5-82B358FA0FC5}" name="Column4535"/>
    <tableColumn id="4553" xr3:uid="{B280A3A7-5554-450C-B643-AD15B6FCD5D3}" name="Column4536"/>
    <tableColumn id="4554" xr3:uid="{2F68082C-DD8D-4A05-9D0B-856B43CDC077}" name="Column4537"/>
    <tableColumn id="4555" xr3:uid="{EBC139EF-D418-4B17-AFA4-C9E43DC96046}" name="Column4538"/>
    <tableColumn id="4556" xr3:uid="{94BEE7D3-AA25-4FAA-96F0-9FDCA8DD5256}" name="Column4539"/>
    <tableColumn id="4557" xr3:uid="{C3DD8D24-05EF-48AF-BBD4-B89F4704C40B}" name="Column4540"/>
    <tableColumn id="4558" xr3:uid="{466AC80B-BD09-4F95-BBE5-D68B9496BC00}" name="Column4541"/>
    <tableColumn id="4559" xr3:uid="{9A3A37ED-7BF4-4492-B9A9-AF56C33DBBE0}" name="Column4542"/>
    <tableColumn id="4560" xr3:uid="{9A66D580-5F37-4EC0-97BA-5EB10FA02CC2}" name="Column4543"/>
    <tableColumn id="4561" xr3:uid="{0328E278-23C4-4BD0-A490-2D4B6366FB5D}" name="Column4544"/>
    <tableColumn id="4562" xr3:uid="{B2F5BAA3-6E6B-4027-BA79-00F9BEE5CB01}" name="Column4545"/>
    <tableColumn id="4563" xr3:uid="{165EACA5-F061-40D9-AFA1-7E6D895BE0F1}" name="Column4546"/>
    <tableColumn id="4564" xr3:uid="{69FCE68B-39CD-4B32-97DF-0CEFB6F7777B}" name="Column4547"/>
    <tableColumn id="4565" xr3:uid="{EEF756E0-A344-4282-862B-B5F23CABD702}" name="Column4548"/>
    <tableColumn id="4566" xr3:uid="{418AFFA0-A549-4CAC-9235-DCE66BC8042A}" name="Column4549"/>
    <tableColumn id="4567" xr3:uid="{61D98CF6-A2D0-43DC-ACA6-3F17FFD14617}" name="Column4550"/>
    <tableColumn id="4568" xr3:uid="{AA101F8C-8114-43DC-962C-FAC655EA9370}" name="Column4551"/>
    <tableColumn id="4569" xr3:uid="{BDC7A59E-8E43-4612-A769-040D7FB529BD}" name="Column4552"/>
    <tableColumn id="4570" xr3:uid="{077E3DF5-8CC3-4285-9BCF-5A0C34243B5E}" name="Column4553"/>
    <tableColumn id="4571" xr3:uid="{A5EFA03E-9278-444B-8FB2-33AC53D9256E}" name="Column4554"/>
    <tableColumn id="4572" xr3:uid="{7F23D019-A8D5-461D-BE1E-AAAA1B2BE17C}" name="Column4555"/>
    <tableColumn id="4573" xr3:uid="{AF7BAC73-D6D2-4194-B545-886572521617}" name="Column4556"/>
    <tableColumn id="4574" xr3:uid="{E5CDBBA5-D5B7-4BA0-B332-698352882DCD}" name="Column4557"/>
    <tableColumn id="4575" xr3:uid="{201F5AEC-B423-4B83-8792-C55963F4B159}" name="Column4558"/>
    <tableColumn id="4576" xr3:uid="{D7A3B0B3-2EC3-443E-99F4-CF6622E90FF5}" name="Column4559"/>
    <tableColumn id="4577" xr3:uid="{67B542D9-A820-4D05-86CF-0C50D98B4440}" name="Column4560"/>
    <tableColumn id="4578" xr3:uid="{C9AA8D79-1BCD-4F04-B0A6-DD4F47012728}" name="Column4561"/>
    <tableColumn id="4579" xr3:uid="{FEE4E1C8-4D3D-4662-8178-31C593FDDF1E}" name="Column4562"/>
    <tableColumn id="4580" xr3:uid="{D65CF33D-4210-43A6-A0ED-D6993C85F51F}" name="Column4563"/>
    <tableColumn id="4581" xr3:uid="{8132A9D9-92E7-498C-AAAF-C070B79FDAD4}" name="Column4564"/>
    <tableColumn id="4582" xr3:uid="{AF7B4A81-959E-43BB-8BB1-801D7EEA162F}" name="Column4565"/>
    <tableColumn id="4583" xr3:uid="{EE6373E3-8F3D-441B-B27A-99D2AA78273B}" name="Column4566"/>
    <tableColumn id="4584" xr3:uid="{55F17387-F4E7-4EF5-9466-89DFC93EA760}" name="Column4567"/>
    <tableColumn id="4585" xr3:uid="{DF759B9E-F943-4BA8-B94B-F5997B7ADF09}" name="Column4568"/>
    <tableColumn id="4586" xr3:uid="{B3232D3C-5FDD-4E6E-98DD-C740CF0A89A2}" name="Column4569"/>
    <tableColumn id="4587" xr3:uid="{890BB50D-6223-45F8-9F34-F58F4DCD3598}" name="Column4570"/>
    <tableColumn id="4588" xr3:uid="{C53EBA12-2F68-49AB-8D13-E26E29B76D67}" name="Column4571"/>
    <tableColumn id="4589" xr3:uid="{A1839880-9793-485A-B212-46043ED3D38E}" name="Column4572"/>
    <tableColumn id="4590" xr3:uid="{D29FA8AC-C94F-4D33-9535-37B37FFA973F}" name="Column4573"/>
    <tableColumn id="4591" xr3:uid="{F369EEF6-0768-4A30-BBB2-1C357492FB91}" name="Column4574"/>
    <tableColumn id="4592" xr3:uid="{0F485BAC-EBC5-44D8-8723-6090E19FA48C}" name="Column4575"/>
    <tableColumn id="4593" xr3:uid="{52FF0D67-C28B-4B50-AE44-D3AF8204C1D8}" name="Column4576"/>
    <tableColumn id="4594" xr3:uid="{BA03C184-4049-4101-8A68-458D5D9CB2DA}" name="Column4577"/>
    <tableColumn id="4595" xr3:uid="{74B5A755-50FB-4FEB-9D4C-87C0F4884711}" name="Column4578"/>
    <tableColumn id="4596" xr3:uid="{26F680D6-EEC3-40D0-A41D-A4A55FD70B1D}" name="Column4579"/>
    <tableColumn id="4597" xr3:uid="{B0C13BC2-75BB-4D17-8D87-94890A003DF1}" name="Column4580"/>
    <tableColumn id="4598" xr3:uid="{825B9A56-AAFA-477A-A3DC-F0402C95A437}" name="Column4581"/>
    <tableColumn id="4599" xr3:uid="{933549C4-7770-49EB-8C58-D915A0D3F319}" name="Column4582"/>
    <tableColumn id="4600" xr3:uid="{AA660CCF-8E69-42DD-AC16-AF30BF8CA863}" name="Column4583"/>
    <tableColumn id="4601" xr3:uid="{D9F2C823-1263-4609-BE32-789483520651}" name="Column4584"/>
    <tableColumn id="4602" xr3:uid="{BC11C8CF-FB89-449D-93BD-B80F9F5404EB}" name="Column4585"/>
    <tableColumn id="4603" xr3:uid="{722C7F08-7FC8-4B3A-BB4D-2F249E692235}" name="Column4586"/>
    <tableColumn id="4604" xr3:uid="{CE784876-286E-47F3-86C1-BA0C04E6DAC8}" name="Column4587"/>
    <tableColumn id="4605" xr3:uid="{8D171A70-394E-4F23-B2B1-28F7B61A8FEC}" name="Column4588"/>
    <tableColumn id="4606" xr3:uid="{7E0762A2-C118-40DC-8A75-D695B667DFA8}" name="Column4589"/>
    <tableColumn id="4607" xr3:uid="{A7FE283E-13A9-479C-A5EC-6BBBABBA559C}" name="Column4590"/>
    <tableColumn id="4608" xr3:uid="{707FF37A-3730-4572-829C-70AB936ECAB5}" name="Column4591"/>
    <tableColumn id="4609" xr3:uid="{F58181B9-77BD-4EA2-A688-D485560DC7A1}" name="Column4592"/>
    <tableColumn id="4610" xr3:uid="{FBBFAD86-6F40-437F-845A-9900D4C3B605}" name="Column4593"/>
    <tableColumn id="4611" xr3:uid="{2C247BEE-EC97-4FAC-91F3-B91BCD753761}" name="Column4594"/>
    <tableColumn id="4612" xr3:uid="{13EA02C1-9B8D-4C03-8704-AEDD9E8BCA4D}" name="Column4595"/>
    <tableColumn id="4613" xr3:uid="{0DD77CF4-B9CF-428D-A7F6-22F3CEC928C0}" name="Column4596"/>
    <tableColumn id="4614" xr3:uid="{4591DC1C-3F3B-473B-AFC2-44DD1437FEF7}" name="Column4597"/>
    <tableColumn id="4615" xr3:uid="{26EBB42E-2117-4F7D-ADFA-27C0A9AEE17B}" name="Column4598"/>
    <tableColumn id="4616" xr3:uid="{9A624769-9034-490E-ABF5-A244BDCED0B2}" name="Column4599"/>
    <tableColumn id="4617" xr3:uid="{8C7DC5D2-E57D-47F1-B5CF-3B0E3C5C3793}" name="Column4600"/>
    <tableColumn id="4618" xr3:uid="{16125AF5-4E43-4C44-A828-7B5E7C74EC25}" name="Column4601"/>
    <tableColumn id="4619" xr3:uid="{78928C40-FD9C-4844-A7AF-2F73ADE92813}" name="Column4602"/>
    <tableColumn id="4620" xr3:uid="{224D8B2C-F80F-4296-9D10-4759E49BF443}" name="Column4603"/>
    <tableColumn id="4621" xr3:uid="{313B533B-C61A-4BAD-A12A-8DAA40F86782}" name="Column4604"/>
    <tableColumn id="4622" xr3:uid="{DBDDB886-7209-41B8-92E5-AA96F3ABCC52}" name="Column4605"/>
    <tableColumn id="4623" xr3:uid="{ECCBAC27-985D-41B7-BBDA-85DEC7C177D4}" name="Column4606"/>
    <tableColumn id="4624" xr3:uid="{9B126EE5-02DB-4A06-B29E-6ABB2F70961A}" name="Column4607"/>
    <tableColumn id="4625" xr3:uid="{5B9B91D9-672B-44B2-8127-5956F5116DF6}" name="Column4608"/>
    <tableColumn id="4626" xr3:uid="{74F56049-CD77-4BA6-80B6-10B45955C60A}" name="Column4609"/>
    <tableColumn id="4627" xr3:uid="{08C79512-CF41-441F-9450-9CF8A943979A}" name="Column4610"/>
    <tableColumn id="4628" xr3:uid="{A25F035C-44D4-44EA-B600-3EF7EE6CCD39}" name="Column4611"/>
    <tableColumn id="4629" xr3:uid="{B6640E66-9FE4-447F-9CB9-2FB50939CBB1}" name="Column4612"/>
    <tableColumn id="4630" xr3:uid="{F716D8DE-FB35-457C-AAB1-AD801F5A37D6}" name="Column4613"/>
    <tableColumn id="4631" xr3:uid="{2F1AAE9C-A60F-434B-BC1F-6771F3663C8C}" name="Column4614"/>
    <tableColumn id="4632" xr3:uid="{D894341D-DBC6-46A6-BBF3-6B6F4ACCB042}" name="Column4615"/>
    <tableColumn id="4633" xr3:uid="{F872BDC9-3622-41A0-AE0B-44D555AFAE85}" name="Column4616"/>
    <tableColumn id="4634" xr3:uid="{FE4BE93E-256E-4723-B06F-E16170B1F9AD}" name="Column4617"/>
    <tableColumn id="4635" xr3:uid="{6DFAD6C5-21F2-4F24-A082-A3A44A062697}" name="Column4618"/>
    <tableColumn id="4636" xr3:uid="{AD9565CF-B481-44DD-9D6F-826265C813F4}" name="Column4619"/>
    <tableColumn id="4637" xr3:uid="{692E4ED1-88E6-4520-B473-3FD4DEDED511}" name="Column4620"/>
    <tableColumn id="4638" xr3:uid="{9E114139-FE61-4103-B0CB-3DCA0C873B48}" name="Column4621"/>
    <tableColumn id="4639" xr3:uid="{BD090ABD-AD8C-423A-8D87-471E84ECD404}" name="Column4622"/>
    <tableColumn id="4640" xr3:uid="{B496CD2A-F244-4223-AC14-A07B326CE09F}" name="Column4623"/>
    <tableColumn id="4641" xr3:uid="{26626C70-A197-4D13-9EFF-B106C5BB1034}" name="Column4624"/>
    <tableColumn id="4642" xr3:uid="{D1FF00BD-B173-4E2F-8B39-E605332CE84F}" name="Column4625"/>
    <tableColumn id="4643" xr3:uid="{56FE00A0-BF3F-43B6-BC3B-7607F3ABF7FE}" name="Column4626"/>
    <tableColumn id="4644" xr3:uid="{EB4F0712-A933-475E-815E-C9E10198308C}" name="Column4627"/>
    <tableColumn id="4645" xr3:uid="{C7B63DB3-9F06-4B8A-BBF3-1E9DB706517D}" name="Column4628"/>
    <tableColumn id="4646" xr3:uid="{F8357C1A-684F-471C-A42F-C16002AD64ED}" name="Column4629"/>
    <tableColumn id="4647" xr3:uid="{D4EA66AA-4E1D-4419-8769-679F5F7FF0B0}" name="Column4630"/>
    <tableColumn id="4648" xr3:uid="{0E82B53B-3B2D-4873-8A83-1E432FA45091}" name="Column4631"/>
    <tableColumn id="4649" xr3:uid="{9E187ED5-8223-4937-B323-137CA036698F}" name="Column4632"/>
    <tableColumn id="4650" xr3:uid="{856838EE-9234-4050-A173-C48E2F3A50F1}" name="Column4633"/>
    <tableColumn id="4651" xr3:uid="{AAF37E69-6E75-4B5B-BB7C-9FC3D8B018D3}" name="Column4634"/>
    <tableColumn id="4652" xr3:uid="{913D21AA-479F-41BD-BAD3-848F69571C74}" name="Column4635"/>
    <tableColumn id="4653" xr3:uid="{FE77A417-F7C1-4B1F-A99E-0592CFA9CF01}" name="Column4636"/>
    <tableColumn id="4654" xr3:uid="{7B6294D4-5DA3-4792-9BD2-D6F295CD1C3F}" name="Column4637"/>
    <tableColumn id="4655" xr3:uid="{6D8C51F7-1F71-4BE8-8304-7BED2EE4721B}" name="Column4638"/>
    <tableColumn id="4656" xr3:uid="{D6B6F928-F8BF-4330-BF57-2D55ABCDBF75}" name="Column4639"/>
    <tableColumn id="4657" xr3:uid="{3B10A69C-8C7C-431E-8791-E6B4BBE9EA59}" name="Column4640"/>
    <tableColumn id="4658" xr3:uid="{51CBCF8E-3019-4A67-B385-C6C176E54154}" name="Column4641"/>
    <tableColumn id="4659" xr3:uid="{EB6C7469-ADE9-4E4D-B6BB-86A30F1BAF1F}" name="Column4642"/>
    <tableColumn id="4660" xr3:uid="{02844AB9-284E-46E7-A95C-30CC054EB891}" name="Column4643"/>
    <tableColumn id="4661" xr3:uid="{42641824-8823-4063-836C-B001D1D01304}" name="Column4644"/>
    <tableColumn id="4662" xr3:uid="{404852F4-030F-4C82-A735-DF9AC8286B10}" name="Column4645"/>
    <tableColumn id="4663" xr3:uid="{B32D0AAC-ACAC-4490-897A-797D018179FB}" name="Column4646"/>
    <tableColumn id="4664" xr3:uid="{00A4D3CB-2C8E-4209-BE6B-12C5D47BFEBF}" name="Column4647"/>
    <tableColumn id="4665" xr3:uid="{91063E44-AE0F-480D-BAF7-F078E9B533BD}" name="Column4648"/>
    <tableColumn id="4666" xr3:uid="{901A03BD-0ABE-4F7D-95D0-79A6141D22D1}" name="Column4649"/>
    <tableColumn id="4667" xr3:uid="{F08799F8-B8B2-40FA-99FF-9284516C431B}" name="Column4650"/>
    <tableColumn id="4668" xr3:uid="{44F09A82-6441-4876-9340-5F65822D5B09}" name="Column4651"/>
    <tableColumn id="4669" xr3:uid="{A7D63A89-8DB6-460B-8B4A-C65CD326EFA4}" name="Column4652"/>
    <tableColumn id="4670" xr3:uid="{53E148D4-48D0-4179-AADB-A37C76F1388D}" name="Column4653"/>
    <tableColumn id="4671" xr3:uid="{06521792-4190-4145-A55E-8746C7609D4D}" name="Column4654"/>
    <tableColumn id="4672" xr3:uid="{D5D86103-CE3A-41B4-A454-F339530F1714}" name="Column4655"/>
    <tableColumn id="4673" xr3:uid="{2D81852B-2BDE-42AE-90F1-92D4F348F864}" name="Column4656"/>
    <tableColumn id="4674" xr3:uid="{1C224850-BB8F-4737-B723-AB42CB29BAC0}" name="Column4657"/>
    <tableColumn id="4675" xr3:uid="{E3D1ED1B-57B1-473C-B1FA-0972F188CE3E}" name="Column4658"/>
    <tableColumn id="4676" xr3:uid="{FFBF4229-D3A7-493C-BAB4-A899E54224B1}" name="Column4659"/>
    <tableColumn id="4677" xr3:uid="{747DD1AF-BC84-4FDD-9183-59C7C71C92D7}" name="Column4660"/>
    <tableColumn id="4678" xr3:uid="{6A247776-3068-4A8A-9B81-575E91755F57}" name="Column4661"/>
    <tableColumn id="4679" xr3:uid="{4B4C5C74-7F53-4EFF-ACF6-C0F343EC1876}" name="Column4662"/>
    <tableColumn id="4680" xr3:uid="{67F6C0CB-1D18-46DE-B5C9-8776CACF63E1}" name="Column4663"/>
    <tableColumn id="4681" xr3:uid="{129746C8-3039-47C7-9025-CDA179A1D196}" name="Column4664"/>
    <tableColumn id="4682" xr3:uid="{6924FBE7-C8DA-4582-92F0-F2B66D2DDD6C}" name="Column4665"/>
    <tableColumn id="4683" xr3:uid="{49A42DAB-D061-42E5-8925-687F23DD33E8}" name="Column4666"/>
    <tableColumn id="4684" xr3:uid="{9277B3B5-5F9A-4AB7-ADC9-7AA40D719F1E}" name="Column4667"/>
    <tableColumn id="4685" xr3:uid="{EFBDDE0B-63C4-4EF3-9BEE-03A7E14B11D6}" name="Column4668"/>
    <tableColumn id="4686" xr3:uid="{BD39A493-C241-4E6A-B611-70401D7E5063}" name="Column4669"/>
    <tableColumn id="4687" xr3:uid="{73C958B8-11B7-4542-901C-4C20D66ED892}" name="Column4670"/>
    <tableColumn id="4688" xr3:uid="{456DC6AE-DAAF-47B1-BC86-B664A161F779}" name="Column4671"/>
    <tableColumn id="4689" xr3:uid="{9532752C-131D-4F06-8BB3-741C00ED1768}" name="Column4672"/>
    <tableColumn id="4690" xr3:uid="{B32BF390-A771-4359-AFEB-FC2AF18CA4C9}" name="Column4673"/>
    <tableColumn id="4691" xr3:uid="{49C8DF12-C6C3-4416-AF2A-8071BE2F418C}" name="Column4674"/>
    <tableColumn id="4692" xr3:uid="{E2702975-B0A3-460F-B751-29A151BEA987}" name="Column4675"/>
    <tableColumn id="4693" xr3:uid="{6D5DAF8C-817D-484A-8BDA-57D7C5FBC53C}" name="Column4676"/>
    <tableColumn id="4694" xr3:uid="{FE85FD27-2D0A-44F7-B0B4-04EB8C031B5B}" name="Column4677"/>
    <tableColumn id="4695" xr3:uid="{D4B9BB26-3815-441F-8F37-7B872363984E}" name="Column4678"/>
    <tableColumn id="4696" xr3:uid="{510557DE-69A5-4FF7-AF97-BB2290234CF1}" name="Column4679"/>
    <tableColumn id="4697" xr3:uid="{ECBD85EF-4F77-4DD9-BE93-F6F6D0229F6C}" name="Column4680"/>
    <tableColumn id="4698" xr3:uid="{875CE5E7-039C-44EE-A145-7059983CB489}" name="Column4681"/>
    <tableColumn id="4699" xr3:uid="{46252CED-2EBA-4BF9-AE81-B080021E00CD}" name="Column4682"/>
    <tableColumn id="4700" xr3:uid="{6F077BF1-479B-4E29-8BBC-B746579BF2DB}" name="Column4683"/>
    <tableColumn id="4701" xr3:uid="{8FDDCBAD-014F-45F1-981D-1D1B6BA47929}" name="Column4684"/>
    <tableColumn id="4702" xr3:uid="{C13DC9A2-C43A-4125-8CAE-8B212AB38C5A}" name="Column4685"/>
    <tableColumn id="4703" xr3:uid="{9B39DD9C-79A4-41DB-B4CD-7A4D401D4B6D}" name="Column4686"/>
    <tableColumn id="4704" xr3:uid="{0704C3D8-CF26-4446-A027-695ED9F7F1A7}" name="Column4687"/>
    <tableColumn id="4705" xr3:uid="{A0C971F5-E0E0-4E73-AD0B-4CB58E48A2E2}" name="Column4688"/>
    <tableColumn id="4706" xr3:uid="{8B8FFD76-FEAC-432B-AFDD-16F330A95456}" name="Column4689"/>
    <tableColumn id="4707" xr3:uid="{AC613067-3C85-4222-B3ED-1E0F865858E2}" name="Column4690"/>
    <tableColumn id="4708" xr3:uid="{F5D7D2A5-5D06-41BA-B66A-AF9332D32780}" name="Column4691"/>
    <tableColumn id="4709" xr3:uid="{6649F50B-FEB6-4A35-BC1F-1E14DC645FE1}" name="Column4692"/>
    <tableColumn id="4710" xr3:uid="{24BC3807-B561-4ABF-9D79-C66FB33F76CD}" name="Column4693"/>
    <tableColumn id="4711" xr3:uid="{ACC51B1B-7810-4BF6-B943-874A74B9C374}" name="Column4694"/>
    <tableColumn id="4712" xr3:uid="{14A77715-4956-4B6F-8207-AA6F510919D9}" name="Column4695"/>
    <tableColumn id="4713" xr3:uid="{C81D76B9-9AB2-486D-9C0B-7E8A5F2FAED0}" name="Column4696"/>
    <tableColumn id="4714" xr3:uid="{74D22330-E3BD-47DF-BC44-4ABCB79D5CD0}" name="Column4697"/>
    <tableColumn id="4715" xr3:uid="{EE3BA0F6-7ADF-408A-8C08-F2C66CD05EED}" name="Column4698"/>
    <tableColumn id="4716" xr3:uid="{F457E858-7E2C-44F1-8513-CC037B1A558A}" name="Column4699"/>
    <tableColumn id="4717" xr3:uid="{7EFD14F0-D628-4A47-9855-080C491163AA}" name="Column4700"/>
    <tableColumn id="4718" xr3:uid="{2153A418-952F-45FF-900A-F4BE827D4861}" name="Column4701"/>
    <tableColumn id="4719" xr3:uid="{27D0A97E-754F-4844-9856-2E4E42B5C24C}" name="Column4702"/>
    <tableColumn id="4720" xr3:uid="{29418479-B908-49A7-BB68-59C3D74FC4DC}" name="Column4703"/>
    <tableColumn id="4721" xr3:uid="{02D48107-D542-4E63-83F1-4DA9F700D9C7}" name="Column4704"/>
    <tableColumn id="4722" xr3:uid="{EDF83060-5D2B-4D1B-889D-E8263050D394}" name="Column4705"/>
    <tableColumn id="4723" xr3:uid="{381FB023-5922-4BDD-8A49-C9211855D42D}" name="Column4706"/>
    <tableColumn id="4724" xr3:uid="{2EDCF842-73A3-4290-9B97-320E61D786A8}" name="Column4707"/>
    <tableColumn id="4725" xr3:uid="{AB87BC15-45DC-4CBB-83D8-B3123734FA95}" name="Column4708"/>
    <tableColumn id="4726" xr3:uid="{C26E583E-6F80-42F3-8AF8-6074422A09AC}" name="Column4709"/>
    <tableColumn id="4727" xr3:uid="{E13004A6-E867-4617-A5A7-CE77693ADF0F}" name="Column4710"/>
    <tableColumn id="4728" xr3:uid="{3A706AD7-F3C9-4C23-BECF-32EB53FF23BF}" name="Column4711"/>
    <tableColumn id="4729" xr3:uid="{D936CC33-BEA0-4375-9BEB-94223C7CAE78}" name="Column4712"/>
    <tableColumn id="4730" xr3:uid="{45AE3B6E-D1BB-4478-BD39-9996586280BB}" name="Column4713"/>
    <tableColumn id="4731" xr3:uid="{4FD152A4-8B49-4688-8EA4-39805CF78F46}" name="Column4714"/>
    <tableColumn id="4732" xr3:uid="{BA893911-BCB6-49BC-A61D-53F6B627F386}" name="Column4715"/>
    <tableColumn id="4733" xr3:uid="{ABFA7C94-9D5E-41C8-B8F8-37043C11A275}" name="Column4716"/>
    <tableColumn id="4734" xr3:uid="{B17F9367-D0EB-4596-9061-A4EF2B6B298B}" name="Column4717"/>
    <tableColumn id="4735" xr3:uid="{87A6012E-C66B-4646-A275-DFC464E2AA61}" name="Column4718"/>
    <tableColumn id="4736" xr3:uid="{782EE831-B18A-4256-A044-5AC1B7810F80}" name="Column4719"/>
    <tableColumn id="4737" xr3:uid="{2190F705-D1C3-405D-9846-F443ABBDE2C5}" name="Column4720"/>
    <tableColumn id="4738" xr3:uid="{44AF0CA0-A17B-4787-BA26-B8CB4C8F6545}" name="Column4721"/>
    <tableColumn id="4739" xr3:uid="{F918FF88-619C-423B-88DB-147231190767}" name="Column4722"/>
    <tableColumn id="4740" xr3:uid="{4FF4F3AD-A9BF-4BFD-8502-BB877E837C94}" name="Column4723"/>
    <tableColumn id="4741" xr3:uid="{E0C844A0-870C-427B-8A51-533023E79323}" name="Column4724"/>
    <tableColumn id="4742" xr3:uid="{57D667EA-C272-4C02-9F46-8E95836A37C4}" name="Column4725"/>
    <tableColumn id="4743" xr3:uid="{C3620422-0273-4C17-B027-4DDB742610EB}" name="Column4726"/>
    <tableColumn id="4744" xr3:uid="{480AD7A5-F355-45BC-8B65-892B3B4279FE}" name="Column4727"/>
    <tableColumn id="4745" xr3:uid="{71A81916-33A8-44A9-A07B-3416B50571CF}" name="Column4728"/>
    <tableColumn id="4746" xr3:uid="{5C2DA474-127C-4D39-B15F-B9EEED922271}" name="Column4729"/>
    <tableColumn id="4747" xr3:uid="{C16CA0D4-B4D6-40EE-A25E-D2A52327A4E3}" name="Column4730"/>
    <tableColumn id="4748" xr3:uid="{2E17C404-A818-4B3C-9B5B-4FF01C977BDA}" name="Column4731"/>
    <tableColumn id="4749" xr3:uid="{9B12B4F1-C210-47B6-8490-E9BBB0981714}" name="Column4732"/>
    <tableColumn id="4750" xr3:uid="{CC6AD65B-6448-42D6-9610-9EB6C9EC5B38}" name="Column4733"/>
    <tableColumn id="4751" xr3:uid="{C7F1753A-1EBA-4865-BFDD-3849DA5599CA}" name="Column4734"/>
    <tableColumn id="4752" xr3:uid="{81F0CB81-2B43-4318-A567-B028C20984EF}" name="Column4735"/>
    <tableColumn id="4753" xr3:uid="{7826BD60-1539-4AB1-B487-882299644B87}" name="Column4736"/>
    <tableColumn id="4754" xr3:uid="{CA32BE3E-FDCF-4ABE-9026-BA4B12EFE938}" name="Column4737"/>
    <tableColumn id="4755" xr3:uid="{8CEEDC2C-95D1-4018-811E-0367EEF59222}" name="Column4738"/>
    <tableColumn id="4756" xr3:uid="{4B624D6F-DB11-48C1-82EE-E8D742295D9D}" name="Column4739"/>
    <tableColumn id="4757" xr3:uid="{9977EC24-EC47-47EF-9C6A-824B33A617F7}" name="Column4740"/>
    <tableColumn id="4758" xr3:uid="{75828E76-13A6-48F9-AE9C-5CFBBF7D3FAA}" name="Column4741"/>
    <tableColumn id="4759" xr3:uid="{4EA84202-F1DC-44C2-B193-790B45E62BB6}" name="Column4742"/>
    <tableColumn id="4760" xr3:uid="{5B89326A-0285-47EC-8D43-C2A39FEFF62C}" name="Column4743"/>
    <tableColumn id="4761" xr3:uid="{F7992BA3-8191-45D7-A486-ED92FE3617B5}" name="Column4744"/>
    <tableColumn id="4762" xr3:uid="{A5EA4625-2628-4DEE-AE9D-0AC73EF9F790}" name="Column4745"/>
    <tableColumn id="4763" xr3:uid="{27F45349-BAC0-4600-9971-071099D1EB3D}" name="Column4746"/>
    <tableColumn id="4764" xr3:uid="{2B5D164C-12C6-4400-8A05-2E9B2433EBED}" name="Column4747"/>
    <tableColumn id="4765" xr3:uid="{8BB086FD-3256-417B-9423-C2550BBB93C9}" name="Column4748"/>
    <tableColumn id="4766" xr3:uid="{659AB18E-B77A-40A5-BBDE-48129F00FC13}" name="Column4749"/>
    <tableColumn id="4767" xr3:uid="{9E4B34F3-E5F6-49A7-85A2-C10D927EB907}" name="Column4750"/>
    <tableColumn id="4768" xr3:uid="{F00BA238-41E4-4D07-B26A-A93D41DE93BB}" name="Column4751"/>
    <tableColumn id="4769" xr3:uid="{F360BDB3-ED04-497C-AE4C-91450EDA0580}" name="Column4752"/>
    <tableColumn id="4770" xr3:uid="{B92BE907-29B0-44C1-A4BA-7E6A412CA757}" name="Column4753"/>
    <tableColumn id="4771" xr3:uid="{B02E151C-17A9-45C5-A970-CE9CA0C61762}" name="Column4754"/>
    <tableColumn id="4772" xr3:uid="{DA02EAEB-18BD-4510-B447-3B2A70C42A00}" name="Column4755"/>
    <tableColumn id="4773" xr3:uid="{08E1DF93-FFF8-49BB-BC7A-7B76325762B2}" name="Column4756"/>
    <tableColumn id="4774" xr3:uid="{8CC557DE-7426-4258-A609-496C524923F7}" name="Column4757"/>
    <tableColumn id="4775" xr3:uid="{B563B306-62A2-40D7-AFF3-EB056126AE64}" name="Column4758"/>
    <tableColumn id="4776" xr3:uid="{9B5C93ED-FA15-4BFF-B60F-290EB508F197}" name="Column4759"/>
    <tableColumn id="4777" xr3:uid="{6244FF75-2043-4114-910D-D9EA4CD8295A}" name="Column4760"/>
    <tableColumn id="4778" xr3:uid="{F3E0080E-EDA7-4401-9900-7E283B468EDF}" name="Column4761"/>
    <tableColumn id="4779" xr3:uid="{21FA9C6C-319A-4CEB-B387-E1A1B3C10906}" name="Column4762"/>
    <tableColumn id="4780" xr3:uid="{37E905AF-E4ED-47A5-A3CC-E303585810FE}" name="Column4763"/>
    <tableColumn id="4781" xr3:uid="{10A90AF4-15F4-4DC2-90AB-8CD012894D7D}" name="Column4764"/>
    <tableColumn id="4782" xr3:uid="{938DC62B-8E24-45F0-8DBD-4D53BFF5BB9E}" name="Column4765"/>
    <tableColumn id="4783" xr3:uid="{FB4737F1-1BAF-4F0D-BE48-49960F178D40}" name="Column4766"/>
    <tableColumn id="4784" xr3:uid="{EDC3FFA3-564B-4392-93AA-031A87D8FB72}" name="Column4767"/>
    <tableColumn id="4785" xr3:uid="{64B44C08-4EAB-4460-A1C5-D4B70929D274}" name="Column4768"/>
    <tableColumn id="4786" xr3:uid="{B7E035E6-BDC7-46EB-80C1-3DBEE0B0E01E}" name="Column4769"/>
    <tableColumn id="4787" xr3:uid="{EC3C7B24-98BD-4B6A-BAEF-84C4B347CE65}" name="Column4770"/>
    <tableColumn id="4788" xr3:uid="{727EC04A-E47E-407F-9A95-6F5661371E45}" name="Column4771"/>
    <tableColumn id="4789" xr3:uid="{CA0E2538-DD4A-4978-ABCF-5F16A22EB1E5}" name="Column4772"/>
    <tableColumn id="4790" xr3:uid="{42B39D7B-A367-4E03-8ECF-F3B38E5EC413}" name="Column4773"/>
    <tableColumn id="4791" xr3:uid="{CC648058-3C87-4976-9ED8-C7840ADF943D}" name="Column4774"/>
    <tableColumn id="4792" xr3:uid="{835E30EA-0FC7-49C7-A065-B665C87C9442}" name="Column4775"/>
    <tableColumn id="4793" xr3:uid="{74A5E02C-828F-4532-9743-96690597A61D}" name="Column4776"/>
    <tableColumn id="4794" xr3:uid="{3D59E3D7-E35E-4018-B53F-19DA0FF29E30}" name="Column4777"/>
    <tableColumn id="4795" xr3:uid="{55A46E48-2224-44C8-A664-ED8C42C0AF18}" name="Column4778"/>
    <tableColumn id="4796" xr3:uid="{2B582512-7242-4586-8ABE-D571B677D205}" name="Column4779"/>
    <tableColumn id="4797" xr3:uid="{52432E72-D27E-4A4F-A7AB-681760FF5C28}" name="Column4780"/>
    <tableColumn id="4798" xr3:uid="{6E6B4B11-0A29-4ED8-B865-D4C8E1AC2A67}" name="Column4781"/>
    <tableColumn id="4799" xr3:uid="{C8E1414A-9A86-43BB-A612-51E4863DE1E9}" name="Column4782"/>
    <tableColumn id="4800" xr3:uid="{ABB0AFD4-4865-47B1-8DB6-CB52F9F0596B}" name="Column4783"/>
    <tableColumn id="4801" xr3:uid="{3357373B-3004-4E44-B7E6-D942E70BB515}" name="Column4784"/>
    <tableColumn id="4802" xr3:uid="{66D71BAE-6079-4BB7-9018-CE8260EEAC0A}" name="Column4785"/>
    <tableColumn id="4803" xr3:uid="{7DED447E-4928-48E0-8B3A-3B36B59250D8}" name="Column4786"/>
    <tableColumn id="4804" xr3:uid="{730C232C-FBBD-4C34-93D9-5C1F44FCC906}" name="Column4787"/>
    <tableColumn id="4805" xr3:uid="{88819C37-BB22-4FE2-AD4C-DB7EF7EBB140}" name="Column4788"/>
    <tableColumn id="4806" xr3:uid="{29DDAA41-D7D4-4E5C-B6ED-E60418B1CA99}" name="Column4789"/>
    <tableColumn id="4807" xr3:uid="{DF0C2777-4497-4E2C-A449-9A030A46D537}" name="Column4790"/>
    <tableColumn id="4808" xr3:uid="{DE9A0224-BA4D-44FA-8A91-0EF821430157}" name="Column4791"/>
    <tableColumn id="4809" xr3:uid="{91CC4A57-2620-4A7A-BA2F-6AAC944DB3D9}" name="Column4792"/>
    <tableColumn id="4810" xr3:uid="{EE37583D-6B74-42A4-BC5F-F48EB2A186CC}" name="Column4793"/>
    <tableColumn id="4811" xr3:uid="{A900980A-B66D-4952-9CEE-F6FB4AD44C0C}" name="Column4794"/>
    <tableColumn id="4812" xr3:uid="{900F76C9-4AB4-4850-935D-1FA1804F3347}" name="Column4795"/>
    <tableColumn id="4813" xr3:uid="{F7E8EE3E-339C-4AD2-A8B6-97E31DE7B630}" name="Column4796"/>
    <tableColumn id="4814" xr3:uid="{90E88858-4A4F-44F4-8064-2009E293A848}" name="Column4797"/>
    <tableColumn id="4815" xr3:uid="{DCF26917-9C3E-45EA-BDCE-E87A3E1DD107}" name="Column4798"/>
    <tableColumn id="4816" xr3:uid="{84D9E8E9-A46D-4594-BEC1-CE01D50CF4C7}" name="Column4799"/>
    <tableColumn id="4817" xr3:uid="{3BFE71B0-CE60-44B6-AAB9-BCB64D8C401C}" name="Column4800"/>
    <tableColumn id="4818" xr3:uid="{6349840C-6826-42C4-921B-87D2E71D71B6}" name="Column4801"/>
    <tableColumn id="4819" xr3:uid="{9D09B5D6-2C55-4207-81D5-C241419F6A51}" name="Column4802"/>
    <tableColumn id="4820" xr3:uid="{FD65431E-D8D5-482B-8CA7-EB97A79EED32}" name="Column4803"/>
    <tableColumn id="4821" xr3:uid="{ECBA60EF-4E61-4395-B18B-6E2173E2EFFE}" name="Column4804"/>
    <tableColumn id="4822" xr3:uid="{63A6348E-0FDE-4B66-B6BF-51A01D810310}" name="Column4805"/>
    <tableColumn id="4823" xr3:uid="{F1911771-4D8B-442D-BE47-58FB691AA975}" name="Column4806"/>
    <tableColumn id="4824" xr3:uid="{438384EF-3B2B-45B4-A9B0-7B36BA7D3311}" name="Column4807"/>
    <tableColumn id="4825" xr3:uid="{25D76C38-5520-4602-A1DE-CAD15C69F3BD}" name="Column4808"/>
    <tableColumn id="4826" xr3:uid="{0E8B0AC8-B907-4D13-8785-6353640DBD7B}" name="Column4809"/>
    <tableColumn id="4827" xr3:uid="{B0DEFD17-38D2-4287-A848-4219DBB1A4B0}" name="Column4810"/>
    <tableColumn id="4828" xr3:uid="{C9FAB123-9F69-4328-BC7D-42367D3F494A}" name="Column4811"/>
    <tableColumn id="4829" xr3:uid="{29F3613B-A8E0-4410-8CCC-EBFF6228A3B9}" name="Column4812"/>
    <tableColumn id="4830" xr3:uid="{87133CBE-055B-48EF-B7F9-4349D3DD150E}" name="Column4813"/>
    <tableColumn id="4831" xr3:uid="{E9A24B4E-1B80-4157-8B2D-A10488FB79A5}" name="Column4814"/>
    <tableColumn id="4832" xr3:uid="{201C2D8E-A1A4-435C-9EB8-927F58CA983A}" name="Column4815"/>
    <tableColumn id="4833" xr3:uid="{3618F268-6BD3-4160-932D-21E6B5148877}" name="Column4816"/>
    <tableColumn id="4834" xr3:uid="{AA2AF9D7-A266-498B-BD80-BF331ACA1333}" name="Column4817"/>
    <tableColumn id="4835" xr3:uid="{19529FE4-D72D-4BBA-A165-644B94D32EBE}" name="Column4818"/>
    <tableColumn id="4836" xr3:uid="{5A7BE7CE-347F-4B9E-B3F7-020AD200FA06}" name="Column4819"/>
    <tableColumn id="4837" xr3:uid="{386E9F97-5054-4DC8-847A-8484B536E143}" name="Column4820"/>
    <tableColumn id="4838" xr3:uid="{6F0B0B80-F862-449F-99F5-38EE54904E41}" name="Column4821"/>
    <tableColumn id="4839" xr3:uid="{75B117AF-465E-43A9-A459-CF01D3117664}" name="Column4822"/>
    <tableColumn id="4840" xr3:uid="{5AFBA686-D5E1-43CC-A74E-AD41B482E28F}" name="Column4823"/>
    <tableColumn id="4841" xr3:uid="{0A8A9E54-00A5-4916-97D2-F72ECD4A5C80}" name="Column4824"/>
    <tableColumn id="4842" xr3:uid="{9D0F4E24-CDB6-41CE-ADD3-C5E3FF356D79}" name="Column4825"/>
    <tableColumn id="4843" xr3:uid="{889268BF-E37F-4C4F-B98A-004C63E3828A}" name="Column4826"/>
    <tableColumn id="4844" xr3:uid="{B4BC6167-5AB9-4A4F-B456-52928144D6FA}" name="Column4827"/>
    <tableColumn id="4845" xr3:uid="{93BF4E18-0BAA-4570-BF33-FBA4B5017F4E}" name="Column4828"/>
    <tableColumn id="4846" xr3:uid="{B918F089-7046-47C7-9076-6D519BDC2720}" name="Column4829"/>
    <tableColumn id="4847" xr3:uid="{C8811EE9-0A3E-42E3-8111-07ED447A1F78}" name="Column4830"/>
    <tableColumn id="4848" xr3:uid="{6F43C802-091B-4CA2-84AA-A22113265179}" name="Column4831"/>
    <tableColumn id="4849" xr3:uid="{0DA40C59-D8B5-4D88-9DC7-72BA63828314}" name="Column4832"/>
    <tableColumn id="4850" xr3:uid="{1A5305BA-3CFB-48AF-9611-C844E6AE8A29}" name="Column4833"/>
    <tableColumn id="4851" xr3:uid="{7BFE5BBF-2BC1-4120-97BA-BADEB606239B}" name="Column4834"/>
    <tableColumn id="4852" xr3:uid="{524353B5-09F1-4293-A3A7-E64B5ED92EB1}" name="Column4835"/>
    <tableColumn id="4853" xr3:uid="{F9968D9C-F62F-48F2-85C4-30857CADA846}" name="Column4836"/>
    <tableColumn id="4854" xr3:uid="{EAD351E0-A9FD-4D0F-9FB2-CA8DC1327FE7}" name="Column4837"/>
    <tableColumn id="4855" xr3:uid="{3F04A8FF-9A26-4241-9730-089F488916D2}" name="Column4838"/>
    <tableColumn id="4856" xr3:uid="{5A732D8B-9633-456B-83BC-35AEEE727A77}" name="Column4839"/>
    <tableColumn id="4857" xr3:uid="{4CC5FCB9-B02C-4F58-9B2F-2666E2D16B29}" name="Column4840"/>
    <tableColumn id="4858" xr3:uid="{AEECB83D-6549-4991-B7A8-650E8F0F8303}" name="Column4841"/>
    <tableColumn id="4859" xr3:uid="{27639B93-3001-41D1-8A01-3C4000A7C193}" name="Column4842"/>
    <tableColumn id="4860" xr3:uid="{348E3270-4873-4048-B963-4EEC1965291F}" name="Column4843"/>
    <tableColumn id="4861" xr3:uid="{9910F26F-5B93-49B4-A1B8-0E02A3DEE0EA}" name="Column4844"/>
    <tableColumn id="4862" xr3:uid="{20D9055A-63B2-4DFE-A47A-111CC73D7466}" name="Column4845"/>
    <tableColumn id="4863" xr3:uid="{339CE8C4-06E7-425A-A8C2-D7B14A59681F}" name="Column4846"/>
    <tableColumn id="4864" xr3:uid="{EDEF82AD-4735-4B7E-9C2E-5EF9877F3CA4}" name="Column4847"/>
    <tableColumn id="4865" xr3:uid="{77FB9D99-D2EE-409D-ABC6-EADD2E0957B9}" name="Column4848"/>
    <tableColumn id="4866" xr3:uid="{E07388DD-4D52-4A24-8E57-E1D38D20079A}" name="Column4849"/>
    <tableColumn id="4867" xr3:uid="{3DC13E63-BC8F-4303-9063-007BD9DAA493}" name="Column4850"/>
    <tableColumn id="4868" xr3:uid="{4A6B770F-E345-4E54-B16A-2BD244E440A4}" name="Column4851"/>
    <tableColumn id="4869" xr3:uid="{9EE2F3D4-76D9-4FCF-92D5-B3499F6B7FA0}" name="Column4852"/>
    <tableColumn id="4870" xr3:uid="{97CE7387-FDA5-4E5C-BEDC-72987C97476C}" name="Column4853"/>
    <tableColumn id="4871" xr3:uid="{45399468-8E2C-4CD5-84AB-5AC8070FA598}" name="Column4854"/>
    <tableColumn id="4872" xr3:uid="{A3013EC2-757E-425D-9271-2986DE3A1A66}" name="Column4855"/>
    <tableColumn id="4873" xr3:uid="{F467186F-1494-454D-A670-EE67376B602D}" name="Column4856"/>
    <tableColumn id="4874" xr3:uid="{0FB86C33-7B8F-46E6-92D2-91AB70629CB6}" name="Column4857"/>
    <tableColumn id="4875" xr3:uid="{B6F700B6-2D32-47BF-BB50-51A8EF946B2C}" name="Column4858"/>
    <tableColumn id="4876" xr3:uid="{C4105A0A-0693-4796-9C7B-779388FDCFF1}" name="Column4859"/>
    <tableColumn id="4877" xr3:uid="{AB395300-16D4-4CFB-9FDD-D653842C1D01}" name="Column4860"/>
    <tableColumn id="4878" xr3:uid="{9B02443F-76FA-4321-AB79-CDE36667042E}" name="Column4861"/>
    <tableColumn id="4879" xr3:uid="{B424424D-7D86-46F8-9077-68327A86D0D8}" name="Column4862"/>
    <tableColumn id="4880" xr3:uid="{3118DE52-476D-44DC-8043-CD88A916D509}" name="Column4863"/>
    <tableColumn id="4881" xr3:uid="{03D01D1E-C9A3-44B8-94EC-B1142A03A95E}" name="Column4864"/>
    <tableColumn id="4882" xr3:uid="{0372A29B-0D53-4602-B725-9699A3A02E5C}" name="Column4865"/>
    <tableColumn id="4883" xr3:uid="{63584E28-F4B5-4566-82FA-9F4A6BAB133E}" name="Column4866"/>
    <tableColumn id="4884" xr3:uid="{3A822A02-4230-40FC-A331-774E512519F5}" name="Column4867"/>
    <tableColumn id="4885" xr3:uid="{FA2C7532-ECD7-488C-9C6E-28039D15FDDE}" name="Column4868"/>
    <tableColumn id="4886" xr3:uid="{DF512C34-A8BA-4500-A81E-D439FCDA6F31}" name="Column4869"/>
    <tableColumn id="4887" xr3:uid="{E8C96089-43F1-43CA-BACD-DB5312CC7810}" name="Column4870"/>
    <tableColumn id="4888" xr3:uid="{C60B0EA9-10AE-4DC8-8516-49726EDFDEF2}" name="Column4871"/>
    <tableColumn id="4889" xr3:uid="{16D3155F-AE88-4165-ACA4-D73B2012C62C}" name="Column4872"/>
    <tableColumn id="4890" xr3:uid="{CFA219A3-23A5-4CC5-ACC5-2FEF9FAFE045}" name="Column4873"/>
    <tableColumn id="4891" xr3:uid="{16DCA094-1F3B-47C2-B7A7-856D66821CED}" name="Column4874"/>
    <tableColumn id="4892" xr3:uid="{71C9C025-4EC0-410B-A658-7F0E1DA08502}" name="Column4875"/>
    <tableColumn id="4893" xr3:uid="{BF899109-A96B-4384-BBC1-D055088AAA2A}" name="Column4876"/>
    <tableColumn id="4894" xr3:uid="{6363422F-76F1-4BD4-A82F-C87C963133F5}" name="Column4877"/>
    <tableColumn id="4895" xr3:uid="{DF73424D-7935-4A6A-BA87-68012F348B80}" name="Column4878"/>
    <tableColumn id="4896" xr3:uid="{6A663CD6-DE20-4B56-B2DE-3D5DBCEA62D7}" name="Column4879"/>
    <tableColumn id="4897" xr3:uid="{60DCAD70-EEE6-4C39-A70E-95CA1929EFFD}" name="Column4880"/>
    <tableColumn id="4898" xr3:uid="{EE41C29D-780C-43CB-A5F0-E7F5A1674BE7}" name="Column4881"/>
    <tableColumn id="4899" xr3:uid="{4AA95FA2-C8DB-496A-A240-A68E69B5A149}" name="Column4882"/>
    <tableColumn id="4900" xr3:uid="{AF8E18E4-2352-4BA1-83C4-07C97341C8DF}" name="Column4883"/>
    <tableColumn id="4901" xr3:uid="{06BCF307-302C-4DA3-9693-B78431231481}" name="Column4884"/>
    <tableColumn id="4902" xr3:uid="{9E53B2D9-FA24-4C50-84EF-D89A4137D8A5}" name="Column4885"/>
    <tableColumn id="4903" xr3:uid="{95B2BBFB-B851-431A-B1A0-93FF116FD917}" name="Column4886"/>
    <tableColumn id="4904" xr3:uid="{5B2591CD-8C70-4A57-8008-D5F24F63302F}" name="Column4887"/>
    <tableColumn id="4905" xr3:uid="{60207AB2-CE49-499C-8258-085F37B88532}" name="Column4888"/>
    <tableColumn id="4906" xr3:uid="{CD480BA1-E070-4394-A758-40048EE0EFD6}" name="Column4889"/>
    <tableColumn id="4907" xr3:uid="{39959500-00DB-4C5F-B89F-7C2789EE5AAA}" name="Column4890"/>
    <tableColumn id="4908" xr3:uid="{18A811AC-2291-4957-9A8F-65E962C412C2}" name="Column4891"/>
    <tableColumn id="4909" xr3:uid="{BA4D0E73-27C2-422F-BCE4-C40F235D7F38}" name="Column4892"/>
    <tableColumn id="4910" xr3:uid="{F5F3E0AD-497B-4E14-82E3-834BECD7AE11}" name="Column4893"/>
    <tableColumn id="4911" xr3:uid="{A2B3744C-1F9C-4D9D-8FEE-1D9A9D0F43A2}" name="Column4894"/>
    <tableColumn id="4912" xr3:uid="{E1A628B7-7D39-4D7A-B0C0-502ED3E57995}" name="Column4895"/>
    <tableColumn id="4913" xr3:uid="{878FD201-80D8-4584-B161-DABB9B398ACB}" name="Column4896"/>
    <tableColumn id="4914" xr3:uid="{3407D84F-640E-4140-85B1-83AECAFA6DE7}" name="Column4897"/>
    <tableColumn id="4915" xr3:uid="{DBD91E88-7F6A-4183-93D8-B595E6B159E4}" name="Column4898"/>
    <tableColumn id="4916" xr3:uid="{6A205B0D-A8EA-4033-B38C-998C75DF779E}" name="Column4899"/>
    <tableColumn id="4917" xr3:uid="{AA25D315-02AE-4CB2-90E6-93778EF2E8A4}" name="Column4900"/>
    <tableColumn id="4918" xr3:uid="{69E29312-9792-4BC6-9C02-97F72F94A870}" name="Column4901"/>
    <tableColumn id="4919" xr3:uid="{3FF5FA2A-DE76-4AF2-AC8F-1D9A77479DFE}" name="Column4902"/>
    <tableColumn id="4920" xr3:uid="{844F6671-B705-45CE-ACD8-4C050B5816D3}" name="Column4903"/>
    <tableColumn id="4921" xr3:uid="{4E97DCDF-F75E-4536-9CB6-DBF5A66D1132}" name="Column4904"/>
    <tableColumn id="4922" xr3:uid="{542E6C0F-D894-4A7A-80F8-0FDB0FBE6CF8}" name="Column4905"/>
    <tableColumn id="4923" xr3:uid="{1BD887ED-47AA-4084-8641-606FE6DAD231}" name="Column4906"/>
    <tableColumn id="4924" xr3:uid="{2C009EF1-A52C-4576-BF77-C9C8A4AACF51}" name="Column4907"/>
    <tableColumn id="4925" xr3:uid="{528F288F-D809-4CFE-96C7-A3C4E17BBF07}" name="Column4908"/>
    <tableColumn id="4926" xr3:uid="{96C477AD-7281-469C-8951-AB706A1FACD7}" name="Column4909"/>
    <tableColumn id="4927" xr3:uid="{BA40024B-96FD-421A-AB17-1B4C092EC0E8}" name="Column4910"/>
    <tableColumn id="4928" xr3:uid="{AA00D318-3825-4F39-8FD4-87C9634BAFE8}" name="Column4911"/>
    <tableColumn id="4929" xr3:uid="{7D8ACAE3-2740-4F97-9A2E-DF080C12C39F}" name="Column4912"/>
    <tableColumn id="4930" xr3:uid="{58D3A337-B095-499A-BCC2-68CC088D61F3}" name="Column4913"/>
    <tableColumn id="4931" xr3:uid="{57031DB5-B567-44DE-9539-524E8B0B9D32}" name="Column4914"/>
    <tableColumn id="4932" xr3:uid="{A727C235-0AC5-462B-8EE5-43BC2C1F03FF}" name="Column4915"/>
    <tableColumn id="4933" xr3:uid="{BB594E3B-11C5-4C2E-B83E-7FC7C28746D8}" name="Column4916"/>
    <tableColumn id="4934" xr3:uid="{24945956-6719-4337-B599-D2DF2E6D7260}" name="Column4917"/>
    <tableColumn id="4935" xr3:uid="{ED8F0EAB-A11E-4782-8563-C90D8B8AB7B7}" name="Column4918"/>
    <tableColumn id="4936" xr3:uid="{CB04998B-66D8-4303-816D-3A971CBBFC85}" name="Column4919"/>
    <tableColumn id="4937" xr3:uid="{D3C3018C-8346-40EB-B1F4-F0F984BD9D9F}" name="Column4920"/>
    <tableColumn id="4938" xr3:uid="{98F9293C-8D71-4279-A55C-C2A4721CE614}" name="Column4921"/>
    <tableColumn id="4939" xr3:uid="{C2C16CE9-5319-47B1-BC86-88AFCF25CDDF}" name="Column4922"/>
    <tableColumn id="4940" xr3:uid="{88FBEC51-B0FB-4510-83BD-DE2024B8AD35}" name="Column4923"/>
    <tableColumn id="4941" xr3:uid="{4300E664-AD1D-4AD4-BAD4-599FC15E89CD}" name="Column4924"/>
    <tableColumn id="4942" xr3:uid="{6733AABD-81D9-481A-A656-94605FC47238}" name="Column4925"/>
    <tableColumn id="4943" xr3:uid="{EF604ED7-D708-4F85-8278-1072CC9661C7}" name="Column4926"/>
    <tableColumn id="4944" xr3:uid="{5B228584-71CC-4816-9BD0-A012D793DC2C}" name="Column4927"/>
    <tableColumn id="4945" xr3:uid="{CE0356D6-F4F3-4F2C-A5D7-5F55A3EA22D8}" name="Column4928"/>
    <tableColumn id="4946" xr3:uid="{39461B69-5C81-4C9D-BCC1-3F2919B424E8}" name="Column4929"/>
    <tableColumn id="4947" xr3:uid="{DE828A0F-BDF3-410E-822C-D4BA1D6E34E7}" name="Column4930"/>
    <tableColumn id="4948" xr3:uid="{B71DA1B4-5809-4C22-BE4C-C4FB9BA0088C}" name="Column4931"/>
    <tableColumn id="4949" xr3:uid="{85144730-0057-44EB-99A9-A96013EB99C9}" name="Column4932"/>
    <tableColumn id="4950" xr3:uid="{7C0C96E0-4279-4DE6-9C67-4EA202EFE62A}" name="Column4933"/>
    <tableColumn id="4951" xr3:uid="{4B736B12-0D18-4D00-8DA2-B81C0305C6C7}" name="Column4934"/>
    <tableColumn id="4952" xr3:uid="{202F9E88-79AD-4F03-9850-95829FFAEC44}" name="Column4935"/>
    <tableColumn id="4953" xr3:uid="{83019B03-74BA-46F5-B733-01FACE0ED0BF}" name="Column4936"/>
    <tableColumn id="4954" xr3:uid="{A2308F23-75D2-40A6-9C98-0C4D2C8AB435}" name="Column4937"/>
    <tableColumn id="4955" xr3:uid="{FD1F61B2-35E2-41D8-BEA8-C1EF3172D6CA}" name="Column4938"/>
    <tableColumn id="4956" xr3:uid="{D23688E7-BDDB-4C7A-843E-54AD4759B515}" name="Column4939"/>
    <tableColumn id="4957" xr3:uid="{225D5B39-7238-4B79-B1D3-C4046C256059}" name="Column4940"/>
    <tableColumn id="4958" xr3:uid="{FDE88383-6533-48A3-B4A5-1B3321AFFEF1}" name="Column4941"/>
    <tableColumn id="4959" xr3:uid="{2085C489-2442-4D19-9BA2-023289F0DE51}" name="Column4942"/>
    <tableColumn id="4960" xr3:uid="{F2839C06-C1D0-4797-9110-70AEE81B4539}" name="Column4943"/>
    <tableColumn id="4961" xr3:uid="{E9E1EF8F-C9FA-4CA6-AFC8-C14B6DEAF4CA}" name="Column4944"/>
    <tableColumn id="4962" xr3:uid="{E0DC1285-3638-44DD-B17B-3FB8A65D83E5}" name="Column4945"/>
    <tableColumn id="4963" xr3:uid="{4F5A0FF5-8369-406A-86D7-7E65E2DB30C8}" name="Column4946"/>
    <tableColumn id="4964" xr3:uid="{2A07399B-2CE2-44EA-B921-DA30C41C2529}" name="Column4947"/>
    <tableColumn id="4965" xr3:uid="{F97CBBCF-7E9F-49AC-A18F-6646F2FD07A1}" name="Column4948"/>
    <tableColumn id="4966" xr3:uid="{9B99B96D-894D-4F7A-8A36-23C18272CF39}" name="Column4949"/>
    <tableColumn id="4967" xr3:uid="{B2CC2EC6-2EB1-426E-9091-E6EE3B2080C8}" name="Column4950"/>
    <tableColumn id="4968" xr3:uid="{1EB099E1-D09F-4F16-B310-BBEE2BB66AE9}" name="Column4951"/>
    <tableColumn id="4969" xr3:uid="{23FAB5C0-D629-49BC-9A83-A2B530F822F6}" name="Column4952"/>
    <tableColumn id="4970" xr3:uid="{5F77043F-2DAF-44C5-BD02-D98022B06A34}" name="Column4953"/>
    <tableColumn id="4971" xr3:uid="{651C6B66-AA9E-4C28-8493-FB0223A5463D}" name="Column4954"/>
    <tableColumn id="4972" xr3:uid="{99B9A43C-926E-43CA-8827-C166D45C1E60}" name="Column4955"/>
    <tableColumn id="4973" xr3:uid="{02022912-45DD-488E-9EC3-21D5637DD579}" name="Column4956"/>
    <tableColumn id="4974" xr3:uid="{6F8AE53F-9B7B-4365-A9DE-5C9D1988CB3D}" name="Column4957"/>
    <tableColumn id="4975" xr3:uid="{091CAB61-5458-48A6-A3E5-9BBBAEA40E7E}" name="Column4958"/>
    <tableColumn id="4976" xr3:uid="{81449D71-C4C4-473F-899D-50512E4D7166}" name="Column4959"/>
    <tableColumn id="4977" xr3:uid="{1C8E8FA8-6723-4DC9-B76F-A15B3255F8E3}" name="Column4960"/>
    <tableColumn id="4978" xr3:uid="{9391D882-0884-445C-A5D9-3D82FB43F00D}" name="Column4961"/>
    <tableColumn id="4979" xr3:uid="{E9DF60F2-BA71-473B-9D5D-14CD41364110}" name="Column4962"/>
    <tableColumn id="4980" xr3:uid="{08589D63-5477-4482-9E41-A4DCE00FA451}" name="Column4963"/>
    <tableColumn id="4981" xr3:uid="{FAF9DFDD-2A83-4C6F-B23C-0F1A457AD1B8}" name="Column4964"/>
    <tableColumn id="4982" xr3:uid="{992CDD6A-6111-40D2-8804-A0F7EB34A814}" name="Column4965"/>
    <tableColumn id="4983" xr3:uid="{E23CA918-040E-473C-AF9D-E1704082D6FC}" name="Column4966"/>
    <tableColumn id="4984" xr3:uid="{E799BF4D-2FF6-4C32-B206-CB65ACD9E76E}" name="Column4967"/>
    <tableColumn id="4985" xr3:uid="{C6E873FA-47FE-42F3-97F3-7EEF26874150}" name="Column4968"/>
    <tableColumn id="4986" xr3:uid="{4F7224C7-9BB6-4AD1-9CE1-415017FBE6FC}" name="Column4969"/>
    <tableColumn id="4987" xr3:uid="{DFBD4AB4-F225-4B19-9712-161EC7979B9E}" name="Column4970"/>
    <tableColumn id="4988" xr3:uid="{D6F68743-99DD-4326-BF9A-E3E64D740E8E}" name="Column4971"/>
    <tableColumn id="4989" xr3:uid="{58A032BC-69E8-42EF-907E-6C5B0446FECE}" name="Column4972"/>
    <tableColumn id="4990" xr3:uid="{76B648EA-361B-4912-A785-54054F842079}" name="Column4973"/>
    <tableColumn id="4991" xr3:uid="{5C9F212C-720D-4721-A556-ACF146AC9E26}" name="Column4974"/>
    <tableColumn id="4992" xr3:uid="{D4255352-579B-40FD-92B7-525B4EE4E381}" name="Column4975"/>
    <tableColumn id="4993" xr3:uid="{00636659-4BAE-43AC-AD94-A97C8A1931E4}" name="Column4976"/>
    <tableColumn id="4994" xr3:uid="{D7493EDA-884E-43A5-8457-2B1B2DA0A2F5}" name="Column4977"/>
    <tableColumn id="4995" xr3:uid="{A79426D0-C520-4C94-8503-895C809C9D55}" name="Column4978"/>
    <tableColumn id="4996" xr3:uid="{7AF058AA-4685-42AD-94F5-5F53E42F1639}" name="Column4979"/>
    <tableColumn id="4997" xr3:uid="{24D4C293-1725-461B-BEB1-C8BC4A4B35C0}" name="Column4980"/>
    <tableColumn id="4998" xr3:uid="{606448B3-92D5-43C1-96E0-C83C61B78A13}" name="Column4981"/>
    <tableColumn id="4999" xr3:uid="{AA3C0598-9232-4062-85A1-5384AA299CA7}" name="Column4982"/>
    <tableColumn id="5000" xr3:uid="{717956D0-EA6E-47DA-B026-72F8D761394B}" name="Column4983"/>
    <tableColumn id="5001" xr3:uid="{C118BA78-51FF-4EC8-9799-D45435D2A9B7}" name="Column4984"/>
    <tableColumn id="5002" xr3:uid="{4D251D79-A701-4EE2-8D13-E1041DE7D6EF}" name="Column4985"/>
    <tableColumn id="5003" xr3:uid="{78C6B77B-8E62-451C-9D62-EF990EBC9B5E}" name="Column4986"/>
    <tableColumn id="5004" xr3:uid="{634DBE4D-AE87-4E27-AA38-BE867A50577D}" name="Column4987"/>
    <tableColumn id="5005" xr3:uid="{87ABA945-9913-4A58-B820-137A4AA45B3E}" name="Column4988"/>
    <tableColumn id="5006" xr3:uid="{67E92BC4-AD41-4DB4-ABBF-E55C461AA1B3}" name="Column4989"/>
    <tableColumn id="5007" xr3:uid="{2CF81B49-D741-478E-9001-2FA2DC87FF7C}" name="Column4990"/>
    <tableColumn id="5008" xr3:uid="{B2DA4A67-801A-4D59-9725-EC51CF0D75BF}" name="Column4991"/>
    <tableColumn id="5009" xr3:uid="{FD76CC68-B1C0-4C99-B201-161CC62298A4}" name="Column4992"/>
    <tableColumn id="5010" xr3:uid="{E97C74A1-75B3-4315-8EE0-F27759273581}" name="Column4993"/>
    <tableColumn id="5011" xr3:uid="{A0210A40-8F08-4D94-A8AB-612E84F90538}" name="Column4994"/>
    <tableColumn id="5012" xr3:uid="{AF6D94B4-F00D-4B82-8EE4-8F8800A4ABC7}" name="Column4995"/>
    <tableColumn id="5013" xr3:uid="{EC255503-E826-4B7C-A861-8776CEB5F183}" name="Column4996"/>
    <tableColumn id="5014" xr3:uid="{B91CA91F-55FD-4737-B893-664073F6C601}" name="Column4997"/>
    <tableColumn id="5015" xr3:uid="{A42A3D39-7711-4318-9CFA-8380E2CB69D1}" name="Column4998"/>
    <tableColumn id="5016" xr3:uid="{70892CBD-F06F-44A5-9D0C-EA3BE6F524BF}" name="Column4999"/>
    <tableColumn id="5017" xr3:uid="{FA1485C6-EEC6-45ED-815B-662CE3B18D85}" name="Column5000"/>
    <tableColumn id="5018" xr3:uid="{B272F928-D0EF-4A06-8BD1-28BF7D06DB6D}" name="Column5001"/>
    <tableColumn id="5019" xr3:uid="{984B2819-E86A-4C80-A6CF-A1A435D6D02E}" name="Column5002"/>
    <tableColumn id="5020" xr3:uid="{A0FC58E5-8C85-4FD4-943A-9A4E00810C42}" name="Column5003"/>
    <tableColumn id="5021" xr3:uid="{A682C578-D043-43F6-8062-6A26F733E574}" name="Column5004"/>
    <tableColumn id="5022" xr3:uid="{7B99EE3E-A764-4DC3-98A5-4E82F2567F47}" name="Column5005"/>
    <tableColumn id="5023" xr3:uid="{EE202AD4-CE73-411A-9D1E-1A2EAEAD555E}" name="Column5006"/>
    <tableColumn id="5024" xr3:uid="{EBC6C23C-784D-44A3-BC4C-A63E5B525913}" name="Column5007"/>
    <tableColumn id="5025" xr3:uid="{D29B97B8-3B4B-44F5-8C59-5F7B202AE5FF}" name="Column5008"/>
    <tableColumn id="5026" xr3:uid="{55B3D9DB-FDEB-4835-AE29-5082D00ABE12}" name="Column5009"/>
    <tableColumn id="5027" xr3:uid="{5161BB8C-0862-498B-9B37-11E565E61F25}" name="Column5010"/>
    <tableColumn id="5028" xr3:uid="{9E7D0935-A52B-48F9-9770-9A0769A3496C}" name="Column5011"/>
    <tableColumn id="5029" xr3:uid="{322C7CE8-3913-49EE-A06A-90E396419465}" name="Column5012"/>
    <tableColumn id="5030" xr3:uid="{6C5BFE48-A681-4B00-BCD3-AA3E213CE906}" name="Column5013"/>
    <tableColumn id="5031" xr3:uid="{6D70E600-B0F8-467D-BA8D-D29EDC9751B8}" name="Column5014"/>
    <tableColumn id="5032" xr3:uid="{B6C9AE06-967A-4EE8-9338-8074366A948A}" name="Column5015"/>
    <tableColumn id="5033" xr3:uid="{72EF8EF1-76E5-4C1D-8010-CFDA7745F43A}" name="Column5016"/>
    <tableColumn id="5034" xr3:uid="{4EFE07D9-2794-4B73-BDC1-45E251A335A5}" name="Column5017"/>
    <tableColumn id="5035" xr3:uid="{3AD38B77-7DA5-4441-99A8-43AFC790A741}" name="Column5018"/>
    <tableColumn id="5036" xr3:uid="{4452B977-89C1-414F-B895-A191BE3CF2F1}" name="Column5019"/>
    <tableColumn id="5037" xr3:uid="{64F903DD-D782-4464-BE40-2DE4841BE4F5}" name="Column5020"/>
    <tableColumn id="5038" xr3:uid="{EB245C06-DA4E-435A-853E-005EEFD35AD7}" name="Column5021"/>
    <tableColumn id="5039" xr3:uid="{696AA456-ED25-467C-96DC-41F80B5E0567}" name="Column5022"/>
    <tableColumn id="5040" xr3:uid="{1625D5E3-3CB9-4724-A7F0-F26196A3DC76}" name="Column5023"/>
    <tableColumn id="5041" xr3:uid="{ECF8C6CF-54F7-4F37-A768-05450636F6BE}" name="Column5024"/>
    <tableColumn id="5042" xr3:uid="{68F604F6-3BCD-4AA7-9371-CB3666FFE1FD}" name="Column5025"/>
    <tableColumn id="5043" xr3:uid="{FDA529D9-0D3D-4464-AA65-8C65EEEEC794}" name="Column5026"/>
    <tableColumn id="5044" xr3:uid="{8964C573-993D-4A99-A2B3-CEA486736641}" name="Column5027"/>
    <tableColumn id="5045" xr3:uid="{B29AE8AF-403F-40F3-AF56-2C6A5C68BF31}" name="Column5028"/>
    <tableColumn id="5046" xr3:uid="{CBBCF8D7-A5D3-434F-8C59-DCEBC59ACD08}" name="Column5029"/>
    <tableColumn id="5047" xr3:uid="{69DDD812-0BE1-4E81-A820-2B31EB566F70}" name="Column5030"/>
    <tableColumn id="5048" xr3:uid="{137823CC-5939-4E19-9E3B-1780C21FB7CC}" name="Column5031"/>
    <tableColumn id="5049" xr3:uid="{348ECA63-6FDD-4FF6-9684-82A1C2CA8CD1}" name="Column5032"/>
    <tableColumn id="5050" xr3:uid="{E5278DF2-BB4C-4AAB-BFAC-BF25FECB8C35}" name="Column5033"/>
    <tableColumn id="5051" xr3:uid="{3834597F-24E0-4131-954D-6AFA2E99EBE5}" name="Column5034"/>
    <tableColumn id="5052" xr3:uid="{537D8036-6E3D-4A37-903A-CE9E469BFBD8}" name="Column5035"/>
    <tableColumn id="5053" xr3:uid="{215FC29B-DABF-4E3D-856B-B1B34EB6813A}" name="Column5036"/>
    <tableColumn id="5054" xr3:uid="{6DCB099A-BDE4-4B30-8895-1698716FB8B7}" name="Column5037"/>
    <tableColumn id="5055" xr3:uid="{E1BE82AF-1D23-4965-943A-F0E8989A1828}" name="Column5038"/>
    <tableColumn id="5056" xr3:uid="{7C9698F6-5C20-43A7-AF86-6850590C3E41}" name="Column5039"/>
    <tableColumn id="5057" xr3:uid="{1B9B15A0-A845-498C-8A0E-63AB6BFDA91E}" name="Column5040"/>
    <tableColumn id="5058" xr3:uid="{24C29903-6641-4A91-9991-577919594AB3}" name="Column5041"/>
    <tableColumn id="5059" xr3:uid="{2F8243AE-1374-4331-AD81-AB2ECC3A710E}" name="Column5042"/>
    <tableColumn id="5060" xr3:uid="{0C17CC00-236D-4753-894D-671E42B895FB}" name="Column5043"/>
    <tableColumn id="5061" xr3:uid="{730620BF-2B95-4812-A2B1-9240356AA8BD}" name="Column5044"/>
    <tableColumn id="5062" xr3:uid="{3242279D-98B9-40EA-AF18-B3BF274FF3B6}" name="Column5045"/>
    <tableColumn id="5063" xr3:uid="{1628273F-155B-4F7F-8CA6-3C16BFCD728D}" name="Column5046"/>
    <tableColumn id="5064" xr3:uid="{FAC7F5F5-B4B0-4F77-92DF-A9826AA6A471}" name="Column5047"/>
    <tableColumn id="5065" xr3:uid="{574CD795-11F9-4624-82BF-C8E3FA78F998}" name="Column5048"/>
    <tableColumn id="5066" xr3:uid="{4701B47D-2E64-4AB8-922B-234D88C1DFF4}" name="Column5049"/>
    <tableColumn id="5067" xr3:uid="{4CA4C5A9-6AA6-44D3-8069-5AD1AE7847CF}" name="Column5050"/>
    <tableColumn id="5068" xr3:uid="{035BF94E-37E2-45C1-B53D-D34EE732A581}" name="Column5051"/>
    <tableColumn id="5069" xr3:uid="{7233E4A1-78B1-4A91-ACF7-453D6F26BC12}" name="Column5052"/>
    <tableColumn id="5070" xr3:uid="{13492A36-B56B-4B41-B3D2-168C3EB72AEC}" name="Column5053"/>
    <tableColumn id="5071" xr3:uid="{5EC2E036-5019-4C71-A069-DDEFD467E185}" name="Column5054"/>
    <tableColumn id="5072" xr3:uid="{AAF9443D-6C5B-4562-B36F-90555C2EFF2F}" name="Column5055"/>
    <tableColumn id="5073" xr3:uid="{27C09910-7D1B-4FD1-8187-145A40DC79E2}" name="Column5056"/>
    <tableColumn id="5074" xr3:uid="{01132A36-04F3-468A-BE66-FB3B4457390D}" name="Column5057"/>
    <tableColumn id="5075" xr3:uid="{8709E68B-A0A0-40AA-837B-3D28E6EFC6AD}" name="Column5058"/>
    <tableColumn id="5076" xr3:uid="{6B120BBD-0F88-41EF-A4DC-9B40234EF4DB}" name="Column5059"/>
    <tableColumn id="5077" xr3:uid="{97180A92-0E39-4CF0-8183-24AAE002BC24}" name="Column5060"/>
    <tableColumn id="5078" xr3:uid="{BE6CA276-CD36-4143-864A-208F51376BCA}" name="Column5061"/>
    <tableColumn id="5079" xr3:uid="{DB6DBE14-4475-4E5F-9E2C-29C322A057CB}" name="Column5062"/>
    <tableColumn id="5080" xr3:uid="{8F503F4B-55BD-4755-B01B-C76CEAC1DBC8}" name="Column5063"/>
    <tableColumn id="5081" xr3:uid="{4910232C-2120-4C9F-838C-E44C56568CAA}" name="Column5064"/>
    <tableColumn id="5082" xr3:uid="{E9F2B5C0-0188-46C7-8F5D-372D8B214996}" name="Column5065"/>
    <tableColumn id="5083" xr3:uid="{984C47D0-3606-4037-9335-AD52FD834B13}" name="Column5066"/>
    <tableColumn id="5084" xr3:uid="{7E2D2D88-414A-49A9-962C-319E4DB3D0F3}" name="Column5067"/>
    <tableColumn id="5085" xr3:uid="{525D1FF9-EADA-48CD-9689-7EE4D9F72097}" name="Column5068"/>
    <tableColumn id="5086" xr3:uid="{271A82BC-1763-4C91-9179-DE0F0E281985}" name="Column5069"/>
    <tableColumn id="5087" xr3:uid="{0923B301-EE62-49BC-991B-5B46329C21BB}" name="Column5070"/>
    <tableColumn id="5088" xr3:uid="{AC0B2C25-A92D-4516-96BE-29A7F27BA2C6}" name="Column5071"/>
    <tableColumn id="5089" xr3:uid="{C541A735-44F0-429F-A95D-559A9A438ED3}" name="Column5072"/>
    <tableColumn id="5090" xr3:uid="{A86D1471-DEF0-434A-9E11-6BD6688033E3}" name="Column5073"/>
    <tableColumn id="5091" xr3:uid="{15B6D93A-53F2-4EFC-B241-DB33B2BA3831}" name="Column5074"/>
    <tableColumn id="5092" xr3:uid="{A5A4E721-CF1A-412E-9716-C66620BDD676}" name="Column5075"/>
    <tableColumn id="5093" xr3:uid="{DACDD2A7-26F3-448D-998B-861229AAE19C}" name="Column5076"/>
    <tableColumn id="5094" xr3:uid="{E549A818-E8A9-4A4E-B13F-D00FA100AC2B}" name="Column5077"/>
    <tableColumn id="5095" xr3:uid="{4803B1E5-E42F-4971-9D3D-F5ECF060D7AB}" name="Column5078"/>
    <tableColumn id="5096" xr3:uid="{285304C5-B1EB-4E5D-B245-E9D1327FFB60}" name="Column5079"/>
    <tableColumn id="5097" xr3:uid="{86305F76-DAB9-485C-977C-33119A68E2C3}" name="Column5080"/>
    <tableColumn id="5098" xr3:uid="{729C75A6-5D74-4132-A507-8D53C1CC5F85}" name="Column5081"/>
    <tableColumn id="5099" xr3:uid="{04A35E3F-E503-48AD-A183-79846634B1AC}" name="Column5082"/>
    <tableColumn id="5100" xr3:uid="{921F45D1-3D61-4C5B-83AD-E12F078315C4}" name="Column5083"/>
    <tableColumn id="5101" xr3:uid="{068F771D-9B05-46C4-B656-028E85EC22B0}" name="Column5084"/>
    <tableColumn id="5102" xr3:uid="{1310AAE3-91C2-48E1-B47D-6F357A723EB4}" name="Column5085"/>
    <tableColumn id="5103" xr3:uid="{622777CC-475A-4C0C-9FE7-F34A4A425DA9}" name="Column5086"/>
    <tableColumn id="5104" xr3:uid="{7D1D002F-9688-4B5C-8CDD-EEC1289C9726}" name="Column5087"/>
    <tableColumn id="5105" xr3:uid="{FAE2CF0B-5507-4A4B-90B5-1409F723C6BC}" name="Column5088"/>
    <tableColumn id="5106" xr3:uid="{CEF3A2E5-14E6-4C40-9E5E-FCDB9EE0B2AB}" name="Column5089"/>
    <tableColumn id="5107" xr3:uid="{7E2CB89D-E7A3-4E90-B258-49508EDCC453}" name="Column5090"/>
    <tableColumn id="5108" xr3:uid="{A571E909-C86C-4BD3-A890-ECE32C460D91}" name="Column5091"/>
    <tableColumn id="5109" xr3:uid="{B4375543-D1BB-4120-B878-B5EE62BA10AB}" name="Column5092"/>
    <tableColumn id="5110" xr3:uid="{787B225E-A60A-4F48-B4E7-75AB0019C39D}" name="Column5093"/>
    <tableColumn id="5111" xr3:uid="{4951F6DE-6972-4A8A-8E4B-DF335C5F6DF6}" name="Column5094"/>
    <tableColumn id="5112" xr3:uid="{6E47DD1A-C9D5-4C8A-849F-2B2770890F6E}" name="Column5095"/>
    <tableColumn id="5113" xr3:uid="{095BE5C5-46F1-4848-98C6-C5D767F0992C}" name="Column5096"/>
    <tableColumn id="5114" xr3:uid="{3AC5A9AF-328E-44AE-82D6-A5D1C6D5897A}" name="Column5097"/>
    <tableColumn id="5115" xr3:uid="{29CD78FA-17E1-4C01-9497-602A6B7DD262}" name="Column5098"/>
    <tableColumn id="5116" xr3:uid="{74FFC35B-6340-4D53-B5B7-7F10EC4D3A36}" name="Column5099"/>
    <tableColumn id="5117" xr3:uid="{6A3F7852-9D8F-4753-8B6B-50F0061D54CD}" name="Column5100"/>
    <tableColumn id="5118" xr3:uid="{1374D9E7-9903-4A59-9DCE-EB230245C645}" name="Column5101"/>
    <tableColumn id="5119" xr3:uid="{C19C5A68-0799-4AF7-931A-ACA61DA5BF52}" name="Column5102"/>
    <tableColumn id="5120" xr3:uid="{48EC7683-06B5-4DB3-979C-617DE0A4A1FF}" name="Column5103"/>
    <tableColumn id="5121" xr3:uid="{B6FC9FA7-F04C-4409-8DDC-2AF4D7A76185}" name="Column5104"/>
    <tableColumn id="5122" xr3:uid="{67DF4DAB-8AF9-47F2-B9C8-E05B6A469C52}" name="Column5105"/>
    <tableColumn id="5123" xr3:uid="{0D73D9BE-9B60-4F63-8250-F012DD00BBF3}" name="Column5106"/>
    <tableColumn id="5124" xr3:uid="{43BD08AA-F40F-4FF1-A467-60BD10BCEA88}" name="Column5107"/>
    <tableColumn id="5125" xr3:uid="{2AFE2FE5-45BF-40F9-9A24-6B2976834D0A}" name="Column5108"/>
    <tableColumn id="5126" xr3:uid="{FB0BA293-ECF7-4829-9016-1EA6BAAAFD68}" name="Column5109"/>
    <tableColumn id="5127" xr3:uid="{624B8C14-A863-4A5E-83CD-B29BE4890D1C}" name="Column5110"/>
    <tableColumn id="5128" xr3:uid="{A0A48D89-48C9-43E9-82FA-5269FA60DBA7}" name="Column5111"/>
    <tableColumn id="5129" xr3:uid="{B84C2A5F-72EC-48D3-880E-2078AD8C057C}" name="Column5112"/>
    <tableColumn id="5130" xr3:uid="{1CD19349-87E8-4018-A6C9-A93784E703E5}" name="Column5113"/>
    <tableColumn id="5131" xr3:uid="{98A0487A-F06F-4F22-B25C-3B296F44EE09}" name="Column5114"/>
    <tableColumn id="5132" xr3:uid="{AAC6ED4E-D3B9-4AF5-9D55-94165CC37B48}" name="Column5115"/>
    <tableColumn id="5133" xr3:uid="{EB4DFCA5-8485-4F04-BD27-E14F39726F9E}" name="Column5116"/>
    <tableColumn id="5134" xr3:uid="{1FDD7754-E8B0-40F6-8FA1-E9479B75A729}" name="Column5117"/>
    <tableColumn id="5135" xr3:uid="{42B7B657-B92B-4444-82B3-46D1B5D5794F}" name="Column5118"/>
    <tableColumn id="5136" xr3:uid="{6ADEBE7E-7B73-41DD-9813-C35387D60C92}" name="Column5119"/>
    <tableColumn id="5137" xr3:uid="{3BF148B9-9668-4120-A1F1-391369D69340}" name="Column5120"/>
    <tableColumn id="5138" xr3:uid="{92B4742C-2E39-4703-BB46-A7F772F854F9}" name="Column5121"/>
    <tableColumn id="5139" xr3:uid="{3DEBE539-B6F1-426E-A099-249F198E171E}" name="Column5122"/>
    <tableColumn id="5140" xr3:uid="{3639445E-2889-4CB2-B2A6-903247D5E67C}" name="Column5123"/>
    <tableColumn id="5141" xr3:uid="{339CA0D0-F318-4FC1-917D-9384A7203CB5}" name="Column5124"/>
    <tableColumn id="5142" xr3:uid="{FE023026-F37A-47B5-9605-3FA11DE7CBFB}" name="Column5125"/>
    <tableColumn id="5143" xr3:uid="{BAA630BF-17B7-4ED0-A3F2-CA409EB6C56B}" name="Column5126"/>
    <tableColumn id="5144" xr3:uid="{033A2A43-AE5E-4F12-90A5-BA51ED87B3A1}" name="Column5127"/>
    <tableColumn id="5145" xr3:uid="{6A4B1B4B-3DC0-4499-BB13-6E5091BE0713}" name="Column5128"/>
    <tableColumn id="5146" xr3:uid="{FF3ACC9C-D367-4158-ABF0-AE1BBA4F82DF}" name="Column5129"/>
    <tableColumn id="5147" xr3:uid="{1B5E82E8-73F3-46D7-A74F-5ADF1CACDD4F}" name="Column5130"/>
    <tableColumn id="5148" xr3:uid="{4AC9D5CA-63FD-4D0A-89EC-3AF6FB21B114}" name="Column5131"/>
    <tableColumn id="5149" xr3:uid="{C1998CA4-4042-4135-AE28-FFB474F06BCD}" name="Column5132"/>
    <tableColumn id="5150" xr3:uid="{62094D74-8170-48BB-B47B-991B192FE913}" name="Column5133"/>
    <tableColumn id="5151" xr3:uid="{2CC5F5DD-5667-4CEA-91FD-EF3AAF034A8F}" name="Column5134"/>
    <tableColumn id="5152" xr3:uid="{1FE1F01E-37A2-4C16-B75A-59E98B50382E}" name="Column5135"/>
    <tableColumn id="5153" xr3:uid="{AAEAC73B-85D2-4847-9CBE-6D7AD2DE37E1}" name="Column5136"/>
    <tableColumn id="5154" xr3:uid="{53CD6F14-4F37-48B1-B3A5-13E1475BD1D6}" name="Column5137"/>
    <tableColumn id="5155" xr3:uid="{EE6D4153-5D6B-4F58-A2AD-4AD782288AA2}" name="Column5138"/>
    <tableColumn id="5156" xr3:uid="{8AA74C08-CB97-4757-BD46-0280B0847270}" name="Column5139"/>
    <tableColumn id="5157" xr3:uid="{591BA893-B71D-4267-888B-4316A23CCFFA}" name="Column5140"/>
    <tableColumn id="5158" xr3:uid="{39061967-D1F9-4BC4-BEBF-E48ABD6D196E}" name="Column5141"/>
    <tableColumn id="5159" xr3:uid="{40055120-9F3B-47E3-9AF8-DBC467D593E7}" name="Column5142"/>
    <tableColumn id="5160" xr3:uid="{40EBA4A9-88EF-4897-8CFE-4C2E7D4B958E}" name="Column5143"/>
    <tableColumn id="5161" xr3:uid="{72A9C4A3-AD47-479A-8B14-8ED5D6139805}" name="Column5144"/>
    <tableColumn id="5162" xr3:uid="{9BFB8220-F660-4AF0-A134-B22722D35A66}" name="Column5145"/>
    <tableColumn id="5163" xr3:uid="{F2025531-293B-459A-BFC8-A7315C6D2B1F}" name="Column5146"/>
    <tableColumn id="5164" xr3:uid="{7C3A7FEB-9124-4470-BFB3-8E45C72A8841}" name="Column5147"/>
    <tableColumn id="5165" xr3:uid="{B42E78D4-D114-4B5A-A3E7-E24743DBEAAE}" name="Column5148"/>
    <tableColumn id="5166" xr3:uid="{FD224801-ED6D-40E1-ACF2-950639EA112E}" name="Column5149"/>
    <tableColumn id="5167" xr3:uid="{96677D87-636F-4A09-A9A3-12BC29EC9E1B}" name="Column5150"/>
    <tableColumn id="5168" xr3:uid="{280EB033-0FF1-457C-8470-FE904C97B6E7}" name="Column5151"/>
    <tableColumn id="5169" xr3:uid="{CEB06B2B-5FE3-4717-9681-E851AEEB7597}" name="Column5152"/>
    <tableColumn id="5170" xr3:uid="{77C069A3-8517-46B5-B5B9-814AD52E070C}" name="Column5153"/>
    <tableColumn id="5171" xr3:uid="{EA67B722-9909-4CEE-8499-E1CF9704034F}" name="Column5154"/>
    <tableColumn id="5172" xr3:uid="{71B52FAB-08AD-43CD-A6F8-B6605C8ECFA9}" name="Column5155"/>
    <tableColumn id="5173" xr3:uid="{DDFCB63E-9B97-4B3C-B445-41834C8F2820}" name="Column5156"/>
    <tableColumn id="5174" xr3:uid="{D50A7CB4-20F8-48F3-93C5-DB2BE2E1738B}" name="Column5157"/>
    <tableColumn id="5175" xr3:uid="{09AF6165-51C5-4DB6-907D-F6F9D7D2D1AD}" name="Column5158"/>
    <tableColumn id="5176" xr3:uid="{B3A67569-57A0-45D2-A498-D625BAA0F481}" name="Column5159"/>
    <tableColumn id="5177" xr3:uid="{E7D0EA20-8521-4E64-96C5-6BF7994BA05D}" name="Column5160"/>
    <tableColumn id="5178" xr3:uid="{3DD4C52E-BBEB-4A91-9437-8C75E0B01D14}" name="Column5161"/>
    <tableColumn id="5179" xr3:uid="{D93BBD87-33C0-4005-9A87-CA079C7973D5}" name="Column5162"/>
    <tableColumn id="5180" xr3:uid="{5A308897-EB18-4AB3-A6FB-327F4DCC0CF1}" name="Column5163"/>
    <tableColumn id="5181" xr3:uid="{4CAA44A2-B767-4A60-8969-1E159CB63088}" name="Column5164"/>
    <tableColumn id="5182" xr3:uid="{6EABAB57-FC20-4D76-B83E-0B6E5BF2056D}" name="Column5165"/>
    <tableColumn id="5183" xr3:uid="{A512E72F-C9DB-48D2-AEA8-5275945929BE}" name="Column5166"/>
    <tableColumn id="5184" xr3:uid="{5C043E1D-A49D-478B-AE4D-3C87B3F42FF8}" name="Column5167"/>
    <tableColumn id="5185" xr3:uid="{06D33BFF-068A-48A6-B348-B3D5E38DD1E2}" name="Column5168"/>
    <tableColumn id="5186" xr3:uid="{68700947-77F3-4852-ABC5-C81D5CB25EDD}" name="Column5169"/>
    <tableColumn id="5187" xr3:uid="{FB2B23E3-34C7-4C6E-BE67-B54D1BD39BB6}" name="Column5170"/>
    <tableColumn id="5188" xr3:uid="{AEBDBE0E-7F7F-4C17-8F51-5053314DD1FB}" name="Column5171"/>
    <tableColumn id="5189" xr3:uid="{57C31076-AAD4-455D-BE4E-86F95076E61E}" name="Column5172"/>
    <tableColumn id="5190" xr3:uid="{AAA3063E-B77B-41AE-A290-F98CE91989AC}" name="Column5173"/>
    <tableColumn id="5191" xr3:uid="{B1CFFB63-5F4B-455F-8A70-64C4E8EB55E5}" name="Column5174"/>
    <tableColumn id="5192" xr3:uid="{9D766649-AE85-49F0-84DB-00BC632591B7}" name="Column5175"/>
    <tableColumn id="5193" xr3:uid="{7308BAC3-A349-4E68-B28F-448961E26D0A}" name="Column5176"/>
    <tableColumn id="5194" xr3:uid="{5A34507D-8717-4B4B-8EFE-57810C96A804}" name="Column5177"/>
    <tableColumn id="5195" xr3:uid="{454D7597-0913-4200-AC8D-1B6236AE9271}" name="Column5178"/>
    <tableColumn id="5196" xr3:uid="{60A1AB81-2049-4ACA-A16D-461E54D447CE}" name="Column5179"/>
    <tableColumn id="5197" xr3:uid="{A2AAEFC3-558E-404D-A714-5097CEBC69B5}" name="Column5180"/>
    <tableColumn id="5198" xr3:uid="{8B8DFFE0-080A-436F-804C-2CBC44FC0AED}" name="Column5181"/>
    <tableColumn id="5199" xr3:uid="{23006E4A-60B0-4268-8CAF-7F527FEA08FF}" name="Column5182"/>
    <tableColumn id="5200" xr3:uid="{21DBAE73-02AE-4B69-9C16-C458BEFEAA50}" name="Column5183"/>
    <tableColumn id="5201" xr3:uid="{DCA8A301-5470-4D92-9DBD-3441AD8856D6}" name="Column5184"/>
    <tableColumn id="5202" xr3:uid="{513B9B1B-7F6C-40A3-8772-1A2F8FBFA126}" name="Column5185"/>
    <tableColumn id="5203" xr3:uid="{677AB34A-D12D-4D83-BD0F-D8DEE8028C69}" name="Column5186"/>
    <tableColumn id="5204" xr3:uid="{26C1D058-0985-4CE6-BB9A-C3EC44D04E3C}" name="Column5187"/>
    <tableColumn id="5205" xr3:uid="{93B4831D-D9F7-4025-8724-EFE1E8E3875C}" name="Column5188"/>
    <tableColumn id="5206" xr3:uid="{A74A2DBB-45A8-415B-94BC-593A32BAB83E}" name="Column5189"/>
    <tableColumn id="5207" xr3:uid="{B129DDB2-5995-4C04-B99C-62E82ECAAEA2}" name="Column5190"/>
    <tableColumn id="5208" xr3:uid="{32CA2D7C-6961-4036-A42E-8F514279F824}" name="Column5191"/>
    <tableColumn id="5209" xr3:uid="{F28722F6-32CF-478F-9305-D165C4A95345}" name="Column5192"/>
    <tableColumn id="5210" xr3:uid="{7B0400D7-1323-4754-9753-0401F0141060}" name="Column5193"/>
    <tableColumn id="5211" xr3:uid="{B9DC9CC2-87E4-4166-BAFB-0AE03A587F98}" name="Column5194"/>
    <tableColumn id="5212" xr3:uid="{AA9F2850-0BE5-4819-B778-C24072A8E9ED}" name="Column5195"/>
    <tableColumn id="5213" xr3:uid="{D5EFD810-29DE-44B0-9246-22E75E45FAF1}" name="Column5196"/>
    <tableColumn id="5214" xr3:uid="{B340BABE-1E03-4D17-8245-2A18A1B30A77}" name="Column5197"/>
    <tableColumn id="5215" xr3:uid="{12E0C85F-2044-428B-BC3E-F66227088352}" name="Column5198"/>
    <tableColumn id="5216" xr3:uid="{5F372EB2-63A9-48A1-9ADB-EB8BA796B650}" name="Column5199"/>
    <tableColumn id="5217" xr3:uid="{DCC0EA0C-67B0-4F07-8FCC-D1AB1FAE4446}" name="Column5200"/>
    <tableColumn id="5218" xr3:uid="{23FFB958-B864-4E68-8D1D-D6FD464515DB}" name="Column5201"/>
    <tableColumn id="5219" xr3:uid="{84199AD8-0EF0-448C-B040-18567E644A95}" name="Column5202"/>
    <tableColumn id="5220" xr3:uid="{3E24CC01-EAF6-4BBA-9717-554D9B6C0693}" name="Column5203"/>
    <tableColumn id="5221" xr3:uid="{D7601BD2-177A-47CB-A7A5-F873D26C6FA1}" name="Column5204"/>
    <tableColumn id="5222" xr3:uid="{ECE6CEEB-6D15-4961-89D8-79C9E958A28E}" name="Column5205"/>
    <tableColumn id="5223" xr3:uid="{F6DB3F4F-A441-4CB8-81E1-CAD523493631}" name="Column5206"/>
    <tableColumn id="5224" xr3:uid="{A80A78F5-6AD2-4480-8F9D-C8C3F364E517}" name="Column5207"/>
    <tableColumn id="5225" xr3:uid="{6044C8BA-ABE9-4AFF-B722-88FFCA6B1DFA}" name="Column5208"/>
    <tableColumn id="5226" xr3:uid="{1FB252D6-A33D-4756-BEF7-E583867FD661}" name="Column5209"/>
    <tableColumn id="5227" xr3:uid="{2B6BAEB1-678A-4615-8E7E-779BF33CB826}" name="Column5210"/>
    <tableColumn id="5228" xr3:uid="{DBE7C260-08E1-4917-B07B-676C757A608B}" name="Column5211"/>
    <tableColumn id="5229" xr3:uid="{884FA050-94CE-4075-9C28-0128CAEEB157}" name="Column5212"/>
    <tableColumn id="5230" xr3:uid="{20342A34-C78B-41C3-93D5-4AB48338E814}" name="Column5213"/>
    <tableColumn id="5231" xr3:uid="{E60EDC27-AEC1-434F-8481-696E102522CF}" name="Column5214"/>
    <tableColumn id="5232" xr3:uid="{024B89F1-8F65-4655-855D-D4187D077F49}" name="Column5215"/>
    <tableColumn id="5233" xr3:uid="{22C1AAA1-0D1C-46A3-B048-701B5B2ECF5B}" name="Column5216"/>
    <tableColumn id="5234" xr3:uid="{10825A9A-E6FF-4B9C-B06E-784F348859B8}" name="Column5217"/>
    <tableColumn id="5235" xr3:uid="{3D401BF9-EF4C-4B05-8386-B7EC5219234A}" name="Column5218"/>
    <tableColumn id="5236" xr3:uid="{6C55C4A3-E719-4D14-875F-F2B658C6B5E4}" name="Column5219"/>
    <tableColumn id="5237" xr3:uid="{22DE0371-6B0F-4B24-911E-109ACA635FCA}" name="Column5220"/>
    <tableColumn id="5238" xr3:uid="{F9C25D5A-0DED-4835-837D-BE6F19B2FF30}" name="Column5221"/>
    <tableColumn id="5239" xr3:uid="{429A01E6-A164-4386-88FC-3F204546B569}" name="Column5222"/>
    <tableColumn id="5240" xr3:uid="{0FC84590-B4EC-4475-83EA-E5A51499C5D4}" name="Column5223"/>
    <tableColumn id="5241" xr3:uid="{1D4DAF62-9402-4325-A9CE-EF07B60EAFA8}" name="Column5224"/>
    <tableColumn id="5242" xr3:uid="{918A9F5D-BA8A-481E-AA5F-77AE65B1C6E2}" name="Column5225"/>
    <tableColumn id="5243" xr3:uid="{EF6803EC-F138-415A-AB98-AA016B7ACB40}" name="Column5226"/>
    <tableColumn id="5244" xr3:uid="{7DF4A775-852C-454D-9A8E-3F062BF4F42C}" name="Column5227"/>
    <tableColumn id="5245" xr3:uid="{2ACAC1F1-E95B-4EBB-B0CA-2F299F670957}" name="Column5228"/>
    <tableColumn id="5246" xr3:uid="{11AF30AD-2D86-4C87-A9FF-44AD0FFF6923}" name="Column5229"/>
    <tableColumn id="5247" xr3:uid="{55F01394-B956-4029-BC7C-95E0815F10E2}" name="Column5230"/>
    <tableColumn id="5248" xr3:uid="{A2146776-C02D-4CD9-B3D9-929EBCAAF893}" name="Column5231"/>
    <tableColumn id="5249" xr3:uid="{34FF834E-1C52-4AE7-9F9C-9A2DBDC2A223}" name="Column5232"/>
    <tableColumn id="5250" xr3:uid="{1209BE88-F4B5-4928-87EE-408FB7C7E553}" name="Column5233"/>
    <tableColumn id="5251" xr3:uid="{7291995E-EC66-4E48-9549-19E7A8228CEF}" name="Column5234"/>
    <tableColumn id="5252" xr3:uid="{C759E242-4CB2-4A06-8A05-FF4913974F87}" name="Column5235"/>
    <tableColumn id="5253" xr3:uid="{AF742779-2D9D-4465-BE66-851C88DDB58D}" name="Column5236"/>
    <tableColumn id="5254" xr3:uid="{AE80B0B7-B3A4-48AD-AA00-8F85E07C45E6}" name="Column5237"/>
    <tableColumn id="5255" xr3:uid="{6FBC2078-EF92-443D-8092-1C851CB2EB78}" name="Column5238"/>
    <tableColumn id="5256" xr3:uid="{EEF47BBB-F2DA-4BC1-B43B-4F80D436ACDC}" name="Column5239"/>
    <tableColumn id="5257" xr3:uid="{E0C63B14-ADC4-4232-8CED-FB83D22FD94F}" name="Column5240"/>
    <tableColumn id="5258" xr3:uid="{00125ACB-84D6-4EAC-92FE-19488F32549D}" name="Column5241"/>
    <tableColumn id="5259" xr3:uid="{DDA4B549-CB9C-4A5D-9F5D-D971CFD6178E}" name="Column5242"/>
    <tableColumn id="5260" xr3:uid="{FF9165B5-D5FC-40AF-8121-E1ED93EB5709}" name="Column5243"/>
    <tableColumn id="5261" xr3:uid="{F2752DF7-A205-4082-B22D-1BDF628B39FF}" name="Column5244"/>
    <tableColumn id="5262" xr3:uid="{957A6E81-F616-4689-8958-A6DD9C392864}" name="Column5245"/>
    <tableColumn id="5263" xr3:uid="{4D5A453F-0BAD-407F-A357-BCE8D14CA18C}" name="Column5246"/>
    <tableColumn id="5264" xr3:uid="{1CFC6BDA-CF5F-4AD1-A143-52D17B1409F5}" name="Column5247"/>
    <tableColumn id="5265" xr3:uid="{74A37D21-00EC-49B2-A113-0F943EA69153}" name="Column5248"/>
    <tableColumn id="5266" xr3:uid="{CEC2A4D7-67A0-4DDF-95FB-102D9DCD6048}" name="Column5249"/>
    <tableColumn id="5267" xr3:uid="{A612D9D7-A4E6-4CAF-96FC-986138538B33}" name="Column5250"/>
    <tableColumn id="5268" xr3:uid="{5C12FE27-F868-4E8B-9FAF-5E0080B4C2FD}" name="Column5251"/>
    <tableColumn id="5269" xr3:uid="{407C439B-B0ED-4689-A54F-0F85D6D124E8}" name="Column5252"/>
    <tableColumn id="5270" xr3:uid="{18190953-D020-4FAA-89FB-4C398ECBBB67}" name="Column5253"/>
    <tableColumn id="5271" xr3:uid="{23B22CC2-C3D1-4D1C-BA38-46548BD986B1}" name="Column5254"/>
    <tableColumn id="5272" xr3:uid="{58FBD2F6-FD20-4A63-8A8A-94F5B89E72E6}" name="Column5255"/>
    <tableColumn id="5273" xr3:uid="{9002AB2E-593E-4914-BF52-46917BC43EC8}" name="Column5256"/>
    <tableColumn id="5274" xr3:uid="{F5128FD2-1CBA-4C8C-808F-07F651A0DB4B}" name="Column5257"/>
    <tableColumn id="5275" xr3:uid="{4E5810D2-8179-4142-82B7-64B0C41EA3E9}" name="Column5258"/>
    <tableColumn id="5276" xr3:uid="{C99FF0BA-4168-44F0-9E7C-904306DC57C6}" name="Column5259"/>
    <tableColumn id="5277" xr3:uid="{19C1419B-B26B-454C-8F2F-6A1A2CD23871}" name="Column5260"/>
    <tableColumn id="5278" xr3:uid="{7928113F-80AD-409A-AB12-ED2CACEC8E5D}" name="Column5261"/>
    <tableColumn id="5279" xr3:uid="{F445A4A7-B220-40AD-9D40-D332109C9AFC}" name="Column5262"/>
    <tableColumn id="5280" xr3:uid="{114A89F6-96A2-4BE6-AE82-79A9B368FC21}" name="Column5263"/>
    <tableColumn id="5281" xr3:uid="{C6AC4A97-CA1D-4140-98D4-A9BFDB9042E9}" name="Column5264"/>
    <tableColumn id="5282" xr3:uid="{C660AEB3-F931-4292-B8C3-B0FE83AD66E8}" name="Column5265"/>
    <tableColumn id="5283" xr3:uid="{C7827C3A-9BA4-4CAA-A42B-2DDD630DBBEB}" name="Column5266"/>
    <tableColumn id="5284" xr3:uid="{55D5400A-3584-4D38-8F9F-A5A0FB18F6A4}" name="Column5267"/>
    <tableColumn id="5285" xr3:uid="{72B65A64-1619-4F94-B5D4-35D43D88030C}" name="Column5268"/>
    <tableColumn id="5286" xr3:uid="{F6764EEF-28D8-4039-AC4F-A2F826711CED}" name="Column5269"/>
    <tableColumn id="5287" xr3:uid="{B2BE6549-FA52-41DC-913A-AFB1A796A36E}" name="Column5270"/>
    <tableColumn id="5288" xr3:uid="{EDF0373F-E4AC-46C8-817C-28E337BCBEFD}" name="Column5271"/>
    <tableColumn id="5289" xr3:uid="{1748DFAA-E0B2-4306-AC27-40CB6156DA31}" name="Column5272"/>
    <tableColumn id="5290" xr3:uid="{A9355B44-F7B4-4142-8495-06D244C23218}" name="Column5273"/>
    <tableColumn id="5291" xr3:uid="{6CBE8690-54A3-4617-A947-C823D58F9B03}" name="Column5274"/>
    <tableColumn id="5292" xr3:uid="{E7D15424-2BE9-47B5-B13C-2D19C98C0015}" name="Column5275"/>
    <tableColumn id="5293" xr3:uid="{260B4E61-3F1A-4AE1-83D7-FF87115C70B3}" name="Column5276"/>
    <tableColumn id="5294" xr3:uid="{00CBFC9F-851E-4FAE-8922-833E67933B2E}" name="Column5277"/>
    <tableColumn id="5295" xr3:uid="{2687D0A5-AFDE-4262-BDF7-68B94C940520}" name="Column5278"/>
    <tableColumn id="5296" xr3:uid="{CFD8F94C-0A52-4F44-963D-1C7D779DD6DF}" name="Column5279"/>
    <tableColumn id="5297" xr3:uid="{1A59D785-5A19-4260-9210-D1186E0C1335}" name="Column5280"/>
    <tableColumn id="5298" xr3:uid="{D7B5E9A7-CBF9-47AE-A873-FC371BA54B4F}" name="Column5281"/>
    <tableColumn id="5299" xr3:uid="{AC2CDF79-1551-48E2-AE04-2B0648EFD2C5}" name="Column5282"/>
    <tableColumn id="5300" xr3:uid="{F95E7720-4DEE-4DDA-B90C-D4DB6EC0CCAD}" name="Column5283"/>
    <tableColumn id="5301" xr3:uid="{7040D265-0A93-4B9A-81FB-0D026A50B058}" name="Column5284"/>
    <tableColumn id="5302" xr3:uid="{8080DB15-6363-42F1-B9CE-169362E0B70F}" name="Column5285"/>
    <tableColumn id="5303" xr3:uid="{621513F9-124F-4DF9-9F61-A9719CF4446F}" name="Column5286"/>
    <tableColumn id="5304" xr3:uid="{0C06CA84-DBCE-45B0-9038-93DE0FBA3394}" name="Column5287"/>
    <tableColumn id="5305" xr3:uid="{20A9C16C-2A58-43F2-B913-B0E937D0DC3B}" name="Column5288"/>
    <tableColumn id="5306" xr3:uid="{441DBEE4-7853-45C3-905E-A0DCB5EEEA1B}" name="Column5289"/>
    <tableColumn id="5307" xr3:uid="{7A5F80C4-33B4-4792-8B43-3D3DE823E61A}" name="Column5290"/>
    <tableColumn id="5308" xr3:uid="{9609E728-7179-4275-B3C0-E8702C66A477}" name="Column5291"/>
    <tableColumn id="5309" xr3:uid="{35F65075-5429-44C7-ACD1-7BD07B4076D6}" name="Column5292"/>
    <tableColumn id="5310" xr3:uid="{283D8B06-821F-4B3E-92D1-F45F16F02623}" name="Column5293"/>
    <tableColumn id="5311" xr3:uid="{DB40B52F-7089-4663-BD76-142777EFE137}" name="Column5294"/>
    <tableColumn id="5312" xr3:uid="{7616D853-1DD7-4EFA-9AAE-2DA96ECD5F8E}" name="Column5295"/>
    <tableColumn id="5313" xr3:uid="{5295FB11-CD3A-422B-9C0E-7BAA9969B17D}" name="Column5296"/>
    <tableColumn id="5314" xr3:uid="{A5C2ACAC-7DAC-4AAC-8364-D00DB82EE18E}" name="Column5297"/>
    <tableColumn id="5315" xr3:uid="{85760802-9158-4E4F-8D1C-07ABFC900B1D}" name="Column5298"/>
    <tableColumn id="5316" xr3:uid="{5BEEC65A-1BA0-4B78-A71C-EF51EEF93821}" name="Column5299"/>
    <tableColumn id="5317" xr3:uid="{0C9DB812-8F8F-4727-8CBB-5FB932C00308}" name="Column5300"/>
    <tableColumn id="5318" xr3:uid="{A8361A9D-B6C5-4D9B-8401-E59F9BC9CF2D}" name="Column5301"/>
    <tableColumn id="5319" xr3:uid="{A61634C1-3B6D-4FCE-AAAC-CCE1AAA92FB8}" name="Column5302"/>
    <tableColumn id="5320" xr3:uid="{6D99A8EF-FDF8-41AD-870B-682B8BBA4B9F}" name="Column5303"/>
    <tableColumn id="5321" xr3:uid="{FD2617F7-B386-4554-B52B-0E0B4CE9846F}" name="Column5304"/>
    <tableColumn id="5322" xr3:uid="{058053A0-2CEF-4093-9602-33BD440EB0EE}" name="Column5305"/>
    <tableColumn id="5323" xr3:uid="{04C158AE-B286-46C5-B6D3-5173A159E7CB}" name="Column5306"/>
    <tableColumn id="5324" xr3:uid="{62E7A211-0EAB-4047-B5DD-E60A20D21C75}" name="Column5307"/>
    <tableColumn id="5325" xr3:uid="{84DB01D4-5344-4A2A-8AD2-217B640DC022}" name="Column5308"/>
    <tableColumn id="5326" xr3:uid="{62B814E9-5721-4BC4-BE50-7E31BEDA496B}" name="Column5309"/>
    <tableColumn id="5327" xr3:uid="{497936CC-A2EA-474E-A581-60956B6F1955}" name="Column5310"/>
    <tableColumn id="5328" xr3:uid="{127CCCD0-7BA1-44EF-A702-3F3E9346B313}" name="Column5311"/>
    <tableColumn id="5329" xr3:uid="{B1BC0358-8148-45CA-90E1-475CBDC2B516}" name="Column5312"/>
    <tableColumn id="5330" xr3:uid="{202021D5-C8A8-444C-AE0C-AC8A2C2FA668}" name="Column5313"/>
    <tableColumn id="5331" xr3:uid="{CC91DA1B-3AEC-4C6A-AD3D-3993B342854B}" name="Column5314"/>
    <tableColumn id="5332" xr3:uid="{1762E792-1D35-4D2D-8908-7CA9A12E94D9}" name="Column5315"/>
    <tableColumn id="5333" xr3:uid="{0A2E4B55-8C58-44C0-8173-55A013E3DCA5}" name="Column5316"/>
    <tableColumn id="5334" xr3:uid="{1CE105B4-7418-4CA7-99F0-D37053DCF74F}" name="Column5317"/>
    <tableColumn id="5335" xr3:uid="{811C5AC5-947B-435C-89BA-C34290140E26}" name="Column5318"/>
    <tableColumn id="5336" xr3:uid="{2DCAE7CF-8CCC-40A5-801C-BE62C75DC891}" name="Column5319"/>
    <tableColumn id="5337" xr3:uid="{CAFE6572-A0F6-4421-8BCC-69AB24C2E4B9}" name="Column5320"/>
    <tableColumn id="5338" xr3:uid="{D7ECF967-C2DE-438E-8499-30E04776B29D}" name="Column5321"/>
    <tableColumn id="5339" xr3:uid="{D283E565-D18C-4A4B-B303-43050D44D921}" name="Column5322"/>
    <tableColumn id="5340" xr3:uid="{C3F72072-F3C7-4B65-819B-795C3B091F0B}" name="Column5323"/>
    <tableColumn id="5341" xr3:uid="{11065F6F-7CC7-46BD-869D-A1708C167E8A}" name="Column5324"/>
    <tableColumn id="5342" xr3:uid="{55B01F00-6F5A-4DD0-B0DF-2F96E15A3899}" name="Column5325"/>
    <tableColumn id="5343" xr3:uid="{21921BB2-DA04-4916-97A4-74BED0D993F8}" name="Column5326"/>
    <tableColumn id="5344" xr3:uid="{4C506637-1096-46E1-9C7D-E0EAF053F593}" name="Column5327"/>
    <tableColumn id="5345" xr3:uid="{D2C2A82D-84F9-4F2D-90C6-1E43DA6B2B5E}" name="Column5328"/>
    <tableColumn id="5346" xr3:uid="{05611EC4-7BF9-451F-8D10-7C649843AF31}" name="Column5329"/>
    <tableColumn id="5347" xr3:uid="{CDAA743F-2C3F-4029-A014-DCD716067936}" name="Column5330"/>
    <tableColumn id="5348" xr3:uid="{BCD926C4-9551-4D01-831A-F1B3B026DD9B}" name="Column5331"/>
    <tableColumn id="5349" xr3:uid="{735C0361-DFB8-4131-A280-8B33318BA387}" name="Column5332"/>
    <tableColumn id="5350" xr3:uid="{CF990AE6-97CE-41FD-B4BA-76B364C49F99}" name="Column5333"/>
    <tableColumn id="5351" xr3:uid="{9B68E2FC-93AD-45FB-8558-CA2ECF76E5D1}" name="Column5334"/>
    <tableColumn id="5352" xr3:uid="{8FDC15D1-E6E4-4E6A-A2FB-6F027DC76683}" name="Column5335"/>
    <tableColumn id="5353" xr3:uid="{C644D0E3-0BDC-47E2-AEE1-CEEEF1A6B931}" name="Column5336"/>
    <tableColumn id="5354" xr3:uid="{415A7102-E80B-404F-B75C-87FBAE34D658}" name="Column5337"/>
    <tableColumn id="5355" xr3:uid="{3BEFCB12-402E-46D4-8F75-A46D9F44189D}" name="Column5338"/>
    <tableColumn id="5356" xr3:uid="{C622868D-8014-4CA3-880B-A3F33E578F3B}" name="Column5339"/>
    <tableColumn id="5357" xr3:uid="{D4624008-1DAF-4DD6-93A4-CAC3A23E44E2}" name="Column5340"/>
    <tableColumn id="5358" xr3:uid="{D8D265E9-7DDB-4749-B33A-A1C3E8E98A46}" name="Column5341"/>
    <tableColumn id="5359" xr3:uid="{A7BF9B8F-FE59-4932-87DD-E72FDD43EB0E}" name="Column5342"/>
    <tableColumn id="5360" xr3:uid="{81F38AFA-DB38-439A-A28B-34B9B50FE4FD}" name="Column5343"/>
    <tableColumn id="5361" xr3:uid="{34B3CE71-76C4-43EE-AA2D-A9AC844AE13D}" name="Column5344"/>
    <tableColumn id="5362" xr3:uid="{A6FC89FB-AEE1-4ED0-A3E7-4817E226E554}" name="Column5345"/>
    <tableColumn id="5363" xr3:uid="{A4EC17AA-5420-4406-9AE7-F5D93AAB837D}" name="Column5346"/>
    <tableColumn id="5364" xr3:uid="{78985F3C-4721-45EA-BAD1-629DE7502991}" name="Column5347"/>
    <tableColumn id="5365" xr3:uid="{346F1FFF-F578-4360-BFEF-C43C83104E4D}" name="Column5348"/>
    <tableColumn id="5366" xr3:uid="{42CE5E95-E6BF-43F1-8F67-0646D1E93FB2}" name="Column5349"/>
    <tableColumn id="5367" xr3:uid="{734A76AD-6131-4F3B-8F40-C6BE7C8CCD69}" name="Column5350"/>
    <tableColumn id="5368" xr3:uid="{98AE98AA-57C0-4143-B674-C30648745816}" name="Column5351"/>
    <tableColumn id="5369" xr3:uid="{ADC029A6-DC1D-4985-9C73-7566FCE2BF30}" name="Column5352"/>
    <tableColumn id="5370" xr3:uid="{9AE9E66C-85E6-49EE-9AC4-4957EB7C525C}" name="Column5353"/>
    <tableColumn id="5371" xr3:uid="{6F19E5B4-7A64-48FA-A4BB-0FF65F47B184}" name="Column5354"/>
    <tableColumn id="5372" xr3:uid="{5CBB95C0-5BF5-4AAC-B7AA-034213EE28DB}" name="Column5355"/>
    <tableColumn id="5373" xr3:uid="{10F47480-1C83-481D-9293-E4E4D5E87D57}" name="Column5356"/>
    <tableColumn id="5374" xr3:uid="{118B4DEB-6D1E-4FA2-9FEB-19B4E85BE8E0}" name="Column5357"/>
    <tableColumn id="5375" xr3:uid="{9F9329F8-08C5-4C8D-BB84-23F235D73D8B}" name="Column5358"/>
    <tableColumn id="5376" xr3:uid="{BF472989-F9A6-4F1D-8393-9C685AC5471A}" name="Column5359"/>
    <tableColumn id="5377" xr3:uid="{C22E242D-9E0E-48FA-990B-BBD7191FA0B9}" name="Column5360"/>
    <tableColumn id="5378" xr3:uid="{872D1322-C832-4741-BA72-20C313276737}" name="Column5361"/>
    <tableColumn id="5379" xr3:uid="{7D5F2EF3-0A0B-4041-9456-F1B996C832C2}" name="Column5362"/>
    <tableColumn id="5380" xr3:uid="{1F393EED-EC51-4656-8C43-6783C397C48C}" name="Column5363"/>
    <tableColumn id="5381" xr3:uid="{C78DE268-34C3-4A69-A9D8-FD8BFF75CBB8}" name="Column5364"/>
    <tableColumn id="5382" xr3:uid="{3FF74A5E-7194-4A7E-87F1-2B49294C8C97}" name="Column5365"/>
    <tableColumn id="5383" xr3:uid="{890F1B8F-CC5B-4076-8C77-536CF7084CFA}" name="Column5366"/>
    <tableColumn id="5384" xr3:uid="{5036D083-B59E-4BC5-A0E5-074C77055CB6}" name="Column5367"/>
    <tableColumn id="5385" xr3:uid="{48A287FA-A60A-4750-81FC-305685ACD397}" name="Column5368"/>
    <tableColumn id="5386" xr3:uid="{67DA05BB-DDDB-4CC0-8331-13E0506E47A4}" name="Column5369"/>
    <tableColumn id="5387" xr3:uid="{CFE4C517-D359-4B80-9E9E-8083C9872CA1}" name="Column5370"/>
    <tableColumn id="5388" xr3:uid="{3627BA1F-39D7-4996-917F-705E912F7D13}" name="Column5371"/>
    <tableColumn id="5389" xr3:uid="{FFC7CF9A-4EC2-42C6-9BA4-CF72CB83A728}" name="Column5372"/>
    <tableColumn id="5390" xr3:uid="{E2E90FE5-B121-4382-BD1D-C5DEE53C7A5C}" name="Column5373"/>
    <tableColumn id="5391" xr3:uid="{027B902C-3D3A-455A-974D-627A994BF488}" name="Column5374"/>
    <tableColumn id="5392" xr3:uid="{87E60F76-2A83-43E9-B5C3-18B7063E9818}" name="Column5375"/>
    <tableColumn id="5393" xr3:uid="{986A4631-5B71-42FB-B90B-8C8DC0C48258}" name="Column5376"/>
    <tableColumn id="5394" xr3:uid="{CA7E5AF3-0214-4376-8531-57970A10D008}" name="Column5377"/>
    <tableColumn id="5395" xr3:uid="{6AB9AC97-6F79-4113-A13C-B6F5DF4A25B7}" name="Column5378"/>
    <tableColumn id="5396" xr3:uid="{36C18401-B286-482D-B881-599FB9A2B0DF}" name="Column5379"/>
    <tableColumn id="5397" xr3:uid="{5AE7FDB8-C341-4AAF-858E-A9AE444ECB0D}" name="Column5380"/>
    <tableColumn id="5398" xr3:uid="{50BA8B52-EFD1-43C9-9FD5-EB57FAEB3889}" name="Column5381"/>
    <tableColumn id="5399" xr3:uid="{67AD8F95-C33F-4DC3-8449-400F27A7097F}" name="Column5382"/>
    <tableColumn id="5400" xr3:uid="{E208B563-CC4D-419D-94ED-C4D1CE10CF28}" name="Column5383"/>
    <tableColumn id="5401" xr3:uid="{D404B36F-D4CB-4A97-9648-75BF2703E8DB}" name="Column5384"/>
    <tableColumn id="5402" xr3:uid="{6FEA8638-E401-41EF-87D4-58A4D35C2FE6}" name="Column5385"/>
    <tableColumn id="5403" xr3:uid="{61B6853B-A8FD-4354-BCB6-4BA1F60BC9A7}" name="Column5386"/>
    <tableColumn id="5404" xr3:uid="{1FF92241-28BE-411B-AC8F-243AA70E8BB8}" name="Column5387"/>
    <tableColumn id="5405" xr3:uid="{C2F62432-B397-489D-B76C-5C326FFA950C}" name="Column5388"/>
    <tableColumn id="5406" xr3:uid="{C53CD7AD-300A-4DBF-940B-9E44035A048C}" name="Column5389"/>
    <tableColumn id="5407" xr3:uid="{51260E98-2C9A-46A3-B960-DBE92467A3CD}" name="Column5390"/>
    <tableColumn id="5408" xr3:uid="{D795BFAA-05A5-47FF-A2BD-57251D2F5CA1}" name="Column5391"/>
    <tableColumn id="5409" xr3:uid="{05907C96-F958-414F-91EE-683F88C930DE}" name="Column5392"/>
    <tableColumn id="5410" xr3:uid="{C6650380-9796-4AB2-9CC9-16318E58A20E}" name="Column5393"/>
    <tableColumn id="5411" xr3:uid="{C3D43904-98BC-41BA-A23A-352E0286A7D9}" name="Column5394"/>
    <tableColumn id="5412" xr3:uid="{5E489AB4-32A9-4780-8F45-6B42816FC727}" name="Column5395"/>
    <tableColumn id="5413" xr3:uid="{5A7CDA39-F54D-4CC1-B948-9CED3235B21B}" name="Column5396"/>
    <tableColumn id="5414" xr3:uid="{C555C2AD-16B3-48FC-A822-049FB27AC28B}" name="Column5397"/>
    <tableColumn id="5415" xr3:uid="{3CF88B97-35D4-441D-A37B-EBD94B188683}" name="Column5398"/>
    <tableColumn id="5416" xr3:uid="{44E1D5CC-7CE9-41E1-BFBA-A2724D8D38E8}" name="Column5399"/>
    <tableColumn id="5417" xr3:uid="{31AD1ECA-A93C-43A0-9C0E-2BD00A851D07}" name="Column5400"/>
    <tableColumn id="5418" xr3:uid="{53559419-06A0-447B-AF07-EE8F8E3002CC}" name="Column5401"/>
    <tableColumn id="5419" xr3:uid="{96A7E2B7-C6B1-45A6-B832-30DCF4A890B0}" name="Column5402"/>
    <tableColumn id="5420" xr3:uid="{7DD9507F-0B51-458C-B488-21C6EAAB2281}" name="Column5403"/>
    <tableColumn id="5421" xr3:uid="{EC6BF8D5-E8CD-4A12-80CA-00FB30862F10}" name="Column5404"/>
    <tableColumn id="5422" xr3:uid="{E4E37836-E3DC-4639-9102-F5C7C487C187}" name="Column5405"/>
    <tableColumn id="5423" xr3:uid="{F3F8CDEA-0C07-423D-BE69-FF899CE5498A}" name="Column5406"/>
    <tableColumn id="5424" xr3:uid="{8F618295-AE42-40C2-A82B-7AD874BB8488}" name="Column5407"/>
    <tableColumn id="5425" xr3:uid="{070FED96-007B-4E7D-87D7-730B7F5B9016}" name="Column5408"/>
    <tableColumn id="5426" xr3:uid="{E1C5665D-557F-4307-8107-B5E89C6D24FF}" name="Column5409"/>
    <tableColumn id="5427" xr3:uid="{9BDA2A0B-5100-491C-9E73-7DB18BE7B7AA}" name="Column5410"/>
    <tableColumn id="5428" xr3:uid="{2070E3B9-6822-4DF0-8ADB-E1F8F3C11975}" name="Column5411"/>
    <tableColumn id="5429" xr3:uid="{1F465D4F-5969-426B-A68D-4312A85BBB62}" name="Column5412"/>
    <tableColumn id="5430" xr3:uid="{5C0AD988-1AC2-49B2-BC5B-16F3D456C7BB}" name="Column5413"/>
    <tableColumn id="5431" xr3:uid="{9337214D-5B3D-4FCC-9EE0-5B991FD36617}" name="Column5414"/>
    <tableColumn id="5432" xr3:uid="{4A40BBED-7F93-4564-9C4C-7E8EEE0023B6}" name="Column5415"/>
    <tableColumn id="5433" xr3:uid="{CDC1914F-3CF2-4CDB-B8D1-88B2B7819271}" name="Column5416"/>
    <tableColumn id="5434" xr3:uid="{05179F88-0C5A-4E53-B43A-B792DA355FC6}" name="Column5417"/>
    <tableColumn id="5435" xr3:uid="{90125B7A-612C-49F0-86EA-B520963D8F2A}" name="Column5418"/>
    <tableColumn id="5436" xr3:uid="{A0886A54-D69B-4DE5-B2ED-8366F2D133C0}" name="Column5419"/>
    <tableColumn id="5437" xr3:uid="{959C1129-67DF-4A59-B12D-FEBBD5B49D93}" name="Column5420"/>
    <tableColumn id="5438" xr3:uid="{57DB5CA3-CAA8-42DA-8699-BAF536E570DB}" name="Column5421"/>
    <tableColumn id="5439" xr3:uid="{C464121D-44B2-4DD8-BDFB-7EA7B9E5D8C4}" name="Column5422"/>
    <tableColumn id="5440" xr3:uid="{4D5A7159-4F76-4592-8E2F-F40515784F84}" name="Column5423"/>
    <tableColumn id="5441" xr3:uid="{DAE84DEF-182B-4C43-8F9B-081DF49C32C6}" name="Column5424"/>
    <tableColumn id="5442" xr3:uid="{9179A6AA-A2CD-473C-AD9A-94D6E59C088F}" name="Column5425"/>
    <tableColumn id="5443" xr3:uid="{17A12F26-9314-42C2-9042-B0B8B8ABA787}" name="Column5426"/>
    <tableColumn id="5444" xr3:uid="{5DF26F9B-0E7F-4178-BDF9-F6E32068D1E2}" name="Column5427"/>
    <tableColumn id="5445" xr3:uid="{5F049175-DB2B-4323-AE1B-15CA7AEC6220}" name="Column5428"/>
    <tableColumn id="5446" xr3:uid="{899EDF17-49FF-4CBD-8C26-3FF388E9D3F1}" name="Column5429"/>
    <tableColumn id="5447" xr3:uid="{BC2DE28C-EFA2-4EEA-8754-C78A207552B2}" name="Column5430"/>
    <tableColumn id="5448" xr3:uid="{64227364-08D6-4788-BA01-F7A1FFCECD52}" name="Column5431"/>
    <tableColumn id="5449" xr3:uid="{235935E3-02A5-49F3-BD92-5B62ED589FF8}" name="Column5432"/>
    <tableColumn id="5450" xr3:uid="{DE4D7523-DBAD-4A52-B3A8-8F33F55ADE8D}" name="Column5433"/>
    <tableColumn id="5451" xr3:uid="{1745DAEA-3FEE-48E1-AF5D-DB8E06112078}" name="Column5434"/>
    <tableColumn id="5452" xr3:uid="{A2B5DE69-4339-41A1-AB1F-720D5580DBDB}" name="Column5435"/>
    <tableColumn id="5453" xr3:uid="{8397ADC1-488C-4761-8827-D42298437C62}" name="Column5436"/>
    <tableColumn id="5454" xr3:uid="{50FA3DBA-D460-4820-96BB-82882089AD14}" name="Column5437"/>
    <tableColumn id="5455" xr3:uid="{DCF05EF8-56E0-4501-A0D8-1DA32099BD48}" name="Column5438"/>
    <tableColumn id="5456" xr3:uid="{6F2D5720-210F-4550-A469-BAE798B99BCB}" name="Column5439"/>
    <tableColumn id="5457" xr3:uid="{82D0E369-2AC1-4074-B3A9-1204B92ACD29}" name="Column5440"/>
    <tableColumn id="5458" xr3:uid="{A3D27CBD-1BC2-4061-99A2-C3632A200179}" name="Column5441"/>
    <tableColumn id="5459" xr3:uid="{7165C26F-D05A-44F4-8741-4FF5F3FD1BE0}" name="Column5442"/>
    <tableColumn id="5460" xr3:uid="{BAA2C723-B5DA-4594-A051-734D55E3B179}" name="Column5443"/>
    <tableColumn id="5461" xr3:uid="{8884DFD2-7624-460F-A8E7-0787BFC8CC9E}" name="Column5444"/>
    <tableColumn id="5462" xr3:uid="{88A00103-56BA-4CFA-A9C2-19293BCF3AE2}" name="Column5445"/>
    <tableColumn id="5463" xr3:uid="{F1050E73-8C65-4DA5-B27B-78A9378D10BC}" name="Column5446"/>
    <tableColumn id="5464" xr3:uid="{19694454-890E-4DC5-B3F3-543B1EC6AAAC}" name="Column5447"/>
    <tableColumn id="5465" xr3:uid="{DD40239B-EE2F-4682-BC8E-EC919CC191D5}" name="Column5448"/>
    <tableColumn id="5466" xr3:uid="{FD3B2BCB-EB92-4EAF-9869-6D16D0D00C60}" name="Column5449"/>
    <tableColumn id="5467" xr3:uid="{4F204F17-BBB1-4930-9AB4-D23CD4B66A88}" name="Column5450"/>
    <tableColumn id="5468" xr3:uid="{26640368-3FCD-4F4A-AD5F-BAF5CED85E4F}" name="Column5451"/>
    <tableColumn id="5469" xr3:uid="{01B256F7-67F7-4436-9719-EEF2B87F3FD1}" name="Column5452"/>
    <tableColumn id="5470" xr3:uid="{646B5E27-9AE8-441C-A00E-DA035E05A821}" name="Column5453"/>
    <tableColumn id="5471" xr3:uid="{C4B8B40D-35CC-44B6-BCF7-590A7E91B5A0}" name="Column5454"/>
    <tableColumn id="5472" xr3:uid="{C8466918-A2B3-47A5-AC1A-EFB9D18D0989}" name="Column5455"/>
    <tableColumn id="5473" xr3:uid="{377D9C90-700E-41AD-9B7A-268D5E30D22B}" name="Column5456"/>
    <tableColumn id="5474" xr3:uid="{153D80DF-3B55-4EFE-8DD1-C477D6D4B0D0}" name="Column5457"/>
    <tableColumn id="5475" xr3:uid="{9FE41346-96AC-4923-B218-AF1FEAAE9F7B}" name="Column5458"/>
    <tableColumn id="5476" xr3:uid="{7801C2FB-8953-4196-A2D5-559BB9145313}" name="Column5459"/>
    <tableColumn id="5477" xr3:uid="{DA1D4CE7-A08B-4F9E-92C4-6729A5C2DF8E}" name="Column5460"/>
    <tableColumn id="5478" xr3:uid="{820987AF-368F-41E9-B29C-57CA2E7B6805}" name="Column5461"/>
    <tableColumn id="5479" xr3:uid="{D8D017FE-8403-434A-A5F2-E92C0A393108}" name="Column5462"/>
    <tableColumn id="5480" xr3:uid="{D15EADF8-F626-4CA0-8825-11289B0C9D8A}" name="Column5463"/>
    <tableColumn id="5481" xr3:uid="{1291FCCF-563E-45A1-9083-C3AAD725EB20}" name="Column5464"/>
    <tableColumn id="5482" xr3:uid="{CBDE7885-5C19-42D5-B7F7-1BA8DDBC61CA}" name="Column5465"/>
    <tableColumn id="5483" xr3:uid="{FF2E9056-7E6A-40F7-B458-E58A78352BEB}" name="Column5466"/>
    <tableColumn id="5484" xr3:uid="{98156BDC-505F-4314-8721-653E39D3B1F3}" name="Column5467"/>
    <tableColumn id="5485" xr3:uid="{267E6AEC-DC62-4C11-8302-7953601B7C75}" name="Column5468"/>
    <tableColumn id="5486" xr3:uid="{5B09A763-C2A3-467D-B8CB-AC70941A177A}" name="Column5469"/>
    <tableColumn id="5487" xr3:uid="{191DA1D7-7610-41BF-B6AF-A478E895A44E}" name="Column5470"/>
    <tableColumn id="5488" xr3:uid="{91B1F540-D292-464E-BBCC-EA1EFEBFBECC}" name="Column5471"/>
    <tableColumn id="5489" xr3:uid="{F149D7FB-0D78-4E8A-BF96-68D8F6F2A6CC}" name="Column5472"/>
    <tableColumn id="5490" xr3:uid="{7512930E-FDBF-4078-8CCC-E972816AC501}" name="Column5473"/>
    <tableColumn id="5491" xr3:uid="{7DA05A00-709A-463B-B139-CDA70C292872}" name="Column5474"/>
    <tableColumn id="5492" xr3:uid="{91B39E52-CD4C-4769-B072-AF607587ADC4}" name="Column5475"/>
    <tableColumn id="5493" xr3:uid="{571E1978-AE82-4540-92C3-F3C9B9A4F2A5}" name="Column5476"/>
    <tableColumn id="5494" xr3:uid="{F8E10015-E1C1-4DCF-9727-452821919633}" name="Column5477"/>
    <tableColumn id="5495" xr3:uid="{888B2195-C061-4AA9-98FB-8FD517FEBB6F}" name="Column5478"/>
    <tableColumn id="5496" xr3:uid="{0A074B27-7D9B-4300-B278-43569183041C}" name="Column5479"/>
    <tableColumn id="5497" xr3:uid="{371CD524-8833-4D0E-A207-F5E39C1B351A}" name="Column5480"/>
    <tableColumn id="5498" xr3:uid="{69FE8390-65A8-4B30-A2DD-B7A8DB0FC378}" name="Column5481"/>
    <tableColumn id="5499" xr3:uid="{B1E0ADC6-6FD0-42F2-9736-6CCD5FD7672D}" name="Column5482"/>
    <tableColumn id="5500" xr3:uid="{7F9C24B7-963F-4C1E-8E7A-5330641452CA}" name="Column5483"/>
    <tableColumn id="5501" xr3:uid="{AC300DC6-C753-411F-A652-1737CBEDDCA6}" name="Column5484"/>
    <tableColumn id="5502" xr3:uid="{63BB6660-15D2-413E-8D2B-A7E9D57E61BF}" name="Column5485"/>
    <tableColumn id="5503" xr3:uid="{FEEF1E59-37A9-4BEE-8AB9-D2F513D90B1E}" name="Column5486"/>
    <tableColumn id="5504" xr3:uid="{4538D31F-96B3-441D-BFB5-E73A85F51C4D}" name="Column5487"/>
    <tableColumn id="5505" xr3:uid="{7BE72E07-00BD-4B11-A1EE-2B9DA835CE8C}" name="Column5488"/>
    <tableColumn id="5506" xr3:uid="{2A57EEC6-F71C-451C-8BE4-14ECF3FF82EC}" name="Column5489"/>
    <tableColumn id="5507" xr3:uid="{D2A1FAC9-8390-4452-8E40-CE8331E0BC48}" name="Column5490"/>
    <tableColumn id="5508" xr3:uid="{E75CCA2F-5664-41BF-AB91-92C5DA2EC9FE}" name="Column5491"/>
    <tableColumn id="5509" xr3:uid="{F1152477-6430-4434-AD5D-6BD16F0532C0}" name="Column5492"/>
    <tableColumn id="5510" xr3:uid="{53F7264A-57D1-4291-A6A2-26CD507A820A}" name="Column5493"/>
    <tableColumn id="5511" xr3:uid="{2F9E6CFB-C856-407A-9724-86E77F2DE395}" name="Column5494"/>
    <tableColumn id="5512" xr3:uid="{3DFB9E1A-D932-40C2-9DA7-9074E9ECA173}" name="Column5495"/>
    <tableColumn id="5513" xr3:uid="{D544BC41-A20A-4910-BE21-EB6EB24519F6}" name="Column5496"/>
    <tableColumn id="5514" xr3:uid="{1F54F406-253E-4955-B12E-F68DB18DA495}" name="Column5497"/>
    <tableColumn id="5515" xr3:uid="{E4B3C1CD-D2D7-465D-B2E3-97889F44C7DD}" name="Column5498"/>
    <tableColumn id="5516" xr3:uid="{FD0BC18A-FE81-48DC-8449-5F24736C2FF8}" name="Column5499"/>
    <tableColumn id="5517" xr3:uid="{20609C2D-7AE1-41C8-8C8C-CCCCBD93334A}" name="Column5500"/>
    <tableColumn id="5518" xr3:uid="{23090250-66FD-4124-AAE0-9F28DED020BF}" name="Column5501"/>
    <tableColumn id="5519" xr3:uid="{983ED5FA-C86A-4CB9-A2BF-F73D01C10BEC}" name="Column5502"/>
    <tableColumn id="5520" xr3:uid="{AEF57B4A-4C51-448D-833D-21CC3A2F5F84}" name="Column5503"/>
    <tableColumn id="5521" xr3:uid="{A80048B4-EDAF-4549-BE6D-99787B665D96}" name="Column5504"/>
    <tableColumn id="5522" xr3:uid="{5EECA4C5-2FB2-4E01-BAE4-C512BD57DA63}" name="Column5505"/>
    <tableColumn id="5523" xr3:uid="{67D61696-6503-4D03-9EAC-863C3EDF7450}" name="Column5506"/>
    <tableColumn id="5524" xr3:uid="{B9B1917F-7548-4742-8864-493D8E7907F4}" name="Column5507"/>
    <tableColumn id="5525" xr3:uid="{25ED147B-6F54-4D3C-8C71-5565FCFC0543}" name="Column5508"/>
    <tableColumn id="5526" xr3:uid="{53A510AB-10C1-4015-86CB-3A7CD036458B}" name="Column5509"/>
    <tableColumn id="5527" xr3:uid="{8D441239-E723-4E2A-858D-7B391E30C91C}" name="Column5510"/>
    <tableColumn id="5528" xr3:uid="{8DF9FF9E-AB53-4036-8B63-ABD6C792D849}" name="Column5511"/>
    <tableColumn id="5529" xr3:uid="{6BDAA3F6-7CEE-4114-9549-E969D9EA74E8}" name="Column5512"/>
    <tableColumn id="5530" xr3:uid="{6D6B0DA5-268A-46B7-9DC0-598E0007A40D}" name="Column5513"/>
    <tableColumn id="5531" xr3:uid="{04FC345B-430C-45E5-8355-983523A55B47}" name="Column5514"/>
    <tableColumn id="5532" xr3:uid="{F221223B-B817-4A6C-B7F8-BF14F0B5421A}" name="Column5515"/>
    <tableColumn id="5533" xr3:uid="{029D0B76-287C-48DA-986C-FC641F58F91B}" name="Column5516"/>
    <tableColumn id="5534" xr3:uid="{9E505BEB-2470-4611-8CB6-801259F20562}" name="Column5517"/>
    <tableColumn id="5535" xr3:uid="{1D5D28D2-E33B-4412-8532-771095851279}" name="Column5518"/>
    <tableColumn id="5536" xr3:uid="{2F9E9919-0B4C-4A4B-A6F2-FB5DCD2135BA}" name="Column5519"/>
    <tableColumn id="5537" xr3:uid="{81831A8B-C5C5-4821-A538-CE79E02C0A3F}" name="Column5520"/>
    <tableColumn id="5538" xr3:uid="{5DD41D35-6727-4A8B-B30A-713810977D6F}" name="Column5521"/>
    <tableColumn id="5539" xr3:uid="{06C15AEB-2685-4A4F-9931-1CBD32E98CD4}" name="Column5522"/>
    <tableColumn id="5540" xr3:uid="{D0FB2387-629E-4935-B79E-6508D9A9B06C}" name="Column5523"/>
    <tableColumn id="5541" xr3:uid="{BFD91D8B-9188-4E98-9F8B-75DC228499AF}" name="Column5524"/>
    <tableColumn id="5542" xr3:uid="{F5717BCF-1052-4ADC-8911-6C0C07F21CF8}" name="Column5525"/>
    <tableColumn id="5543" xr3:uid="{021814CC-AAC3-40E6-853B-B643E126760A}" name="Column5526"/>
    <tableColumn id="5544" xr3:uid="{C4465DA5-9C91-4C38-85AC-D7762BFA3592}" name="Column5527"/>
    <tableColumn id="5545" xr3:uid="{88082DB9-CACA-469E-AA8D-97C8E1B3A17C}" name="Column5528"/>
    <tableColumn id="5546" xr3:uid="{0314EF44-404E-45B2-9BBA-9EE7A930BA4F}" name="Column5529"/>
    <tableColumn id="5547" xr3:uid="{D12FEA3C-6DEB-4865-AF99-C0E9BAD36192}" name="Column5530"/>
    <tableColumn id="5548" xr3:uid="{03EB700B-5581-4AE5-B4A9-078F88D64AF3}" name="Column5531"/>
    <tableColumn id="5549" xr3:uid="{9FBBD59C-9B01-4AC3-B7C3-D2433F14BCA0}" name="Column5532"/>
    <tableColumn id="5550" xr3:uid="{69D47C10-8967-4F5D-B8E4-39380752325F}" name="Column5533"/>
    <tableColumn id="5551" xr3:uid="{5A47EAF4-D11C-4754-9906-525C01DC54B8}" name="Column5534"/>
    <tableColumn id="5552" xr3:uid="{7C9B81DC-AEB5-4C5D-B1B0-F0309A372BF4}" name="Column5535"/>
    <tableColumn id="5553" xr3:uid="{70EDBAD8-A253-45BA-B113-EBBAF14B37E6}" name="Column5536"/>
    <tableColumn id="5554" xr3:uid="{4E77A8F1-F7FE-41AA-8EA0-E0C9659E66F4}" name="Column5537"/>
    <tableColumn id="5555" xr3:uid="{C920901C-EA8D-4A0B-A051-09EF37F9ECDA}" name="Column5538"/>
    <tableColumn id="5556" xr3:uid="{206E936B-DE28-4999-8099-F4721E216F6F}" name="Column5539"/>
    <tableColumn id="5557" xr3:uid="{0BC846BD-47D4-4CAA-BACA-816930FF2925}" name="Column5540"/>
    <tableColumn id="5558" xr3:uid="{B7F6DA67-09FB-431B-A0A2-720EE270ACA5}" name="Column5541"/>
    <tableColumn id="5559" xr3:uid="{173F08C5-B056-4BBA-A2D1-F8521E8E7F5B}" name="Column5542"/>
    <tableColumn id="5560" xr3:uid="{751AB744-686A-4D51-A50B-E1A700D9D54E}" name="Column5543"/>
    <tableColumn id="5561" xr3:uid="{A452E1F9-2552-4EFF-962E-2F05A5142B0D}" name="Column5544"/>
    <tableColumn id="5562" xr3:uid="{5245FF69-228A-458F-9ACE-B3E3E3809312}" name="Column5545"/>
    <tableColumn id="5563" xr3:uid="{FCF423BE-DA19-498D-9C71-82CD043E2532}" name="Column5546"/>
    <tableColumn id="5564" xr3:uid="{0EA47FB4-A05C-4226-934B-D8C1C63D3CC2}" name="Column5547"/>
    <tableColumn id="5565" xr3:uid="{B4C3A89A-E5A2-473D-9A41-EC2E625F015D}" name="Column5548"/>
    <tableColumn id="5566" xr3:uid="{34851A84-3C79-48F1-A608-11824CB3C54F}" name="Column5549"/>
    <tableColumn id="5567" xr3:uid="{D575D0B1-BC0A-4384-8B25-A567D53678EA}" name="Column5550"/>
    <tableColumn id="5568" xr3:uid="{C66943D5-A531-4339-9012-9031F14944E4}" name="Column5551"/>
    <tableColumn id="5569" xr3:uid="{9C4FFB65-952D-4FF7-AF44-8B8BF37E9C19}" name="Column5552"/>
    <tableColumn id="5570" xr3:uid="{232B0836-B416-4E87-B437-7A6441129F36}" name="Column5553"/>
    <tableColumn id="5571" xr3:uid="{539DCA9F-B8D0-4ED3-8821-EEB9225513F2}" name="Column5554"/>
    <tableColumn id="5572" xr3:uid="{0290D4DF-D444-4468-9B39-3D0D7BE42EB0}" name="Column5555"/>
    <tableColumn id="5573" xr3:uid="{93C9D118-A17C-469B-816E-A4B83E005D41}" name="Column5556"/>
    <tableColumn id="5574" xr3:uid="{7D4E7CC5-29D1-4145-9D56-13B1AF515D42}" name="Column5557"/>
    <tableColumn id="5575" xr3:uid="{C5595A46-3C6F-4394-88DA-7020997F5E6B}" name="Column5558"/>
    <tableColumn id="5576" xr3:uid="{EDE1FDA2-69E3-4DDF-A9CD-B54A3131CA5F}" name="Column5559"/>
    <tableColumn id="5577" xr3:uid="{C0860082-7357-4A75-90E6-17ECF0F659FA}" name="Column5560"/>
    <tableColumn id="5578" xr3:uid="{79B2B716-0C56-49B2-98FB-7473A627E91A}" name="Column5561"/>
    <tableColumn id="5579" xr3:uid="{270D0AE9-7A4D-4D2D-9CF2-B173F6E1D658}" name="Column5562"/>
    <tableColumn id="5580" xr3:uid="{B88FBAC6-1525-4B61-9A8D-878EC9B67FB6}" name="Column5563"/>
    <tableColumn id="5581" xr3:uid="{9A71B246-1EE2-44B3-B037-9529C20D4CF9}" name="Column5564"/>
    <tableColumn id="5582" xr3:uid="{642581B3-472B-40DB-81FF-5F037262A920}" name="Column5565"/>
    <tableColumn id="5583" xr3:uid="{B6CB4EB1-4A16-4CDC-B091-FF4D41CF9E18}" name="Column5566"/>
    <tableColumn id="5584" xr3:uid="{198DD41D-0758-4A4E-AEAD-6AA49398976D}" name="Column5567"/>
    <tableColumn id="5585" xr3:uid="{380A8A9C-FED1-4B20-9879-EA70552637C6}" name="Column5568"/>
    <tableColumn id="5586" xr3:uid="{57F5E219-0E7F-4102-9E99-81FC120CDAA0}" name="Column5569"/>
    <tableColumn id="5587" xr3:uid="{E00308F8-0C26-4901-8CA5-5A6D2F464C99}" name="Column5570"/>
    <tableColumn id="5588" xr3:uid="{F8645590-DC17-44DB-9C5F-04B245C4F448}" name="Column5571"/>
    <tableColumn id="5589" xr3:uid="{91BCDE35-8C14-4C7D-924C-42E3EB6FCCAE}" name="Column5572"/>
    <tableColumn id="5590" xr3:uid="{70C0CC4D-B8B2-40CB-927D-3121712033A3}" name="Column5573"/>
    <tableColumn id="5591" xr3:uid="{95043E66-5FF0-4E65-BD0C-E7570CCD3598}" name="Column5574"/>
    <tableColumn id="5592" xr3:uid="{B22334A0-902E-454B-B469-399CF70C1201}" name="Column5575"/>
    <tableColumn id="5593" xr3:uid="{355BD49E-E31C-4AAD-A8FE-E8410BA84B95}" name="Column5576"/>
    <tableColumn id="5594" xr3:uid="{4216AEE0-C2A3-4F96-839A-B57538BF172E}" name="Column5577"/>
    <tableColumn id="5595" xr3:uid="{3A502CE0-ED30-469B-8C9C-7AA6E4729706}" name="Column5578"/>
    <tableColumn id="5596" xr3:uid="{5AAF765C-DFA0-4514-9DC9-CBAB4BF66D19}" name="Column5579"/>
    <tableColumn id="5597" xr3:uid="{5C5A22C8-77DA-4B62-A061-41E6DAE2B088}" name="Column5580"/>
    <tableColumn id="5598" xr3:uid="{BE6F2B1D-3E43-411D-989E-BD80179B354F}" name="Column5581"/>
    <tableColumn id="5599" xr3:uid="{BDA747E3-819C-4D5C-AF5B-0380C4B4721A}" name="Column5582"/>
    <tableColumn id="5600" xr3:uid="{3F6509FB-27FB-4A30-A17F-B4816EE8BDE4}" name="Column5583"/>
    <tableColumn id="5601" xr3:uid="{AC3EBD8C-E19D-443A-AF52-F6B091DFCA79}" name="Column5584"/>
    <tableColumn id="5602" xr3:uid="{EDF7A94F-F82D-4656-9088-414D01B92837}" name="Column5585"/>
    <tableColumn id="5603" xr3:uid="{9349EFC7-2E9F-40BF-B8A5-70A13D1C694B}" name="Column5586"/>
    <tableColumn id="5604" xr3:uid="{735728C7-0065-4202-A289-CE4AA1324EF7}" name="Column5587"/>
    <tableColumn id="5605" xr3:uid="{9F119D8E-2C1E-4192-AD6E-DA7AE7AA9458}" name="Column5588"/>
    <tableColumn id="5606" xr3:uid="{18CB508F-4EA7-4F17-B206-B0B2E4653D05}" name="Column5589"/>
    <tableColumn id="5607" xr3:uid="{38F66504-D1EC-48A8-B0AF-AC583ABF1727}" name="Column5590"/>
    <tableColumn id="5608" xr3:uid="{AA0090FC-78E8-46CD-B79A-B3C64BC2A236}" name="Column5591"/>
    <tableColumn id="5609" xr3:uid="{B964116E-2D8E-40A2-9FA5-ECA995695404}" name="Column5592"/>
    <tableColumn id="5610" xr3:uid="{5CD8BDD0-F688-4D91-A782-5CB3DE751338}" name="Column5593"/>
    <tableColumn id="5611" xr3:uid="{1D17E218-8C3A-4D94-857C-16347E1EB2AE}" name="Column5594"/>
    <tableColumn id="5612" xr3:uid="{F9B1DDD4-FAA6-41A0-B1A8-B47C280E8AEF}" name="Column5595"/>
    <tableColumn id="5613" xr3:uid="{58B7B4C3-345A-48F4-8D4A-BAE75833A324}" name="Column5596"/>
    <tableColumn id="5614" xr3:uid="{19053C8C-03BC-4D7A-BDD0-62D6D5DE4646}" name="Column5597"/>
    <tableColumn id="5615" xr3:uid="{3816A78A-324A-4865-8632-379B7876C655}" name="Column5598"/>
    <tableColumn id="5616" xr3:uid="{E592E990-DE27-461C-9655-DD8BD1C081C4}" name="Column5599"/>
    <tableColumn id="5617" xr3:uid="{83738280-65D9-4BB8-8F11-AA833DA7A0D8}" name="Column5600"/>
    <tableColumn id="5618" xr3:uid="{7C427D65-CCA9-4EFD-91B6-5555C0AC9A55}" name="Column5601"/>
    <tableColumn id="5619" xr3:uid="{0CBF6842-917A-4E73-ACEB-6E904DE4528F}" name="Column5602"/>
    <tableColumn id="5620" xr3:uid="{A2581C04-F156-4166-B137-53C783584C0C}" name="Column5603"/>
    <tableColumn id="5621" xr3:uid="{61293239-99FC-4328-A9B8-DB7A5DED5F3D}" name="Column5604"/>
    <tableColumn id="5622" xr3:uid="{833ABF9B-9CBA-4A30-8B07-053E8C8233B0}" name="Column5605"/>
    <tableColumn id="5623" xr3:uid="{429FF8C7-3A0E-4F77-BCAB-192504B3419C}" name="Column5606"/>
    <tableColumn id="5624" xr3:uid="{18836D55-3AF7-4264-A835-51D20F66029C}" name="Column5607"/>
    <tableColumn id="5625" xr3:uid="{38EE2FA6-2973-4B90-962C-019E044F33F0}" name="Column5608"/>
    <tableColumn id="5626" xr3:uid="{41634448-5FF5-4FA6-9605-C7D4FB4CF6CB}" name="Column5609"/>
    <tableColumn id="5627" xr3:uid="{627DBA52-52D0-48E4-9D8D-49B3D73B9147}" name="Column5610"/>
    <tableColumn id="5628" xr3:uid="{9E6EE037-BBEB-4B2A-BE5D-1C1AC35BB051}" name="Column5611"/>
    <tableColumn id="5629" xr3:uid="{8E6CC758-7B6E-429C-B555-D597ABED6D79}" name="Column5612"/>
    <tableColumn id="5630" xr3:uid="{E97683CE-53AC-4AFE-BE3E-E2CCAB6CFC34}" name="Column5613"/>
    <tableColumn id="5631" xr3:uid="{89221479-EC3D-4182-84CD-E078E5800E40}" name="Column5614"/>
    <tableColumn id="5632" xr3:uid="{5B7EC370-9EA6-4B99-82AC-309A1D516231}" name="Column5615"/>
    <tableColumn id="5633" xr3:uid="{BF732047-4284-4EC6-8D89-34959E5754C8}" name="Column5616"/>
    <tableColumn id="5634" xr3:uid="{B9899155-D75F-4589-8F91-E7D638313ACD}" name="Column5617"/>
    <tableColumn id="5635" xr3:uid="{25027EDC-6CD3-4DF8-914F-4703F3B03E2B}" name="Column5618"/>
    <tableColumn id="5636" xr3:uid="{BE600DB2-9C0B-4C03-ACC9-509BA8FFBE30}" name="Column5619"/>
    <tableColumn id="5637" xr3:uid="{CF5E946E-E4F7-4899-8533-7C9D35B0A922}" name="Column5620"/>
    <tableColumn id="5638" xr3:uid="{1D681085-2999-4489-BB1B-8696C3C899BF}" name="Column5621"/>
    <tableColumn id="5639" xr3:uid="{FE635D12-A55D-4F6B-B555-826F7E17983C}" name="Column5622"/>
    <tableColumn id="5640" xr3:uid="{158803EE-8E13-4E42-BFDB-94FE62508773}" name="Column5623"/>
    <tableColumn id="5641" xr3:uid="{101EF51A-B457-49EF-8056-12FFDA573BF3}" name="Column5624"/>
    <tableColumn id="5642" xr3:uid="{F9140CBC-2A4B-4C21-AD02-95916D90F7D3}" name="Column5625"/>
    <tableColumn id="5643" xr3:uid="{F42A925E-9A4E-4A3D-9ACC-3504E219529C}" name="Column5626"/>
    <tableColumn id="5644" xr3:uid="{A1EED8B2-71AF-4715-8AC8-AC354C56CE49}" name="Column5627"/>
    <tableColumn id="5645" xr3:uid="{D17E8979-84F0-40DA-B614-AE9B495DDFE7}" name="Column5628"/>
    <tableColumn id="5646" xr3:uid="{9890CBED-D473-4340-9B9F-BBDF5DC1B130}" name="Column5629"/>
    <tableColumn id="5647" xr3:uid="{204872FE-7DDF-4578-804E-BBB1EFE9B9C3}" name="Column5630"/>
    <tableColumn id="5648" xr3:uid="{AAEC6852-2CAC-4C33-9B4F-B12E3982FA65}" name="Column5631"/>
    <tableColumn id="5649" xr3:uid="{8AFB16CC-6153-4F02-B7DD-85C2E8D6B9B5}" name="Column5632"/>
    <tableColumn id="5650" xr3:uid="{DB97D0DA-F9B0-4ABC-B5CF-88DB3C848686}" name="Column5633"/>
    <tableColumn id="5651" xr3:uid="{F28BC899-A46A-4185-9B5A-819D3AABAFD1}" name="Column5634"/>
    <tableColumn id="5652" xr3:uid="{037C276C-80C9-48E9-B75D-0CC3DB1905C9}" name="Column5635"/>
    <tableColumn id="5653" xr3:uid="{CA40C1A4-FD85-469C-96A7-26A91C5F6897}" name="Column5636"/>
    <tableColumn id="5654" xr3:uid="{5F8E081C-7E33-4BB2-8CE1-1E8A46E34F3F}" name="Column5637"/>
    <tableColumn id="5655" xr3:uid="{7FE5FC27-D11B-41E4-87C7-0C1E6FDBA9F8}" name="Column5638"/>
    <tableColumn id="5656" xr3:uid="{63698BA3-9A5F-4986-A69E-74286CD352CC}" name="Column5639"/>
    <tableColumn id="5657" xr3:uid="{A47FAF4A-93AB-417B-8FAD-CE205EB44AA6}" name="Column5640"/>
    <tableColumn id="5658" xr3:uid="{80894F3B-B42E-414F-AB37-65C053D30689}" name="Column5641"/>
    <tableColumn id="5659" xr3:uid="{2093B53A-0016-4A6C-9DA5-C81E623D55FD}" name="Column5642"/>
    <tableColumn id="5660" xr3:uid="{B6574B3A-8688-450A-9F27-983D8068E016}" name="Column5643"/>
    <tableColumn id="5661" xr3:uid="{57B75644-036F-4095-AC7B-537A8B5D78F5}" name="Column5644"/>
    <tableColumn id="5662" xr3:uid="{EA13DCE0-562A-4008-A189-67C01E9D802F}" name="Column5645"/>
    <tableColumn id="5663" xr3:uid="{D602249C-135A-4E81-B585-94A625F3020B}" name="Column5646"/>
    <tableColumn id="5664" xr3:uid="{C1E41E1B-7FE2-4167-B9F4-AF734EAC6B9B}" name="Column5647"/>
    <tableColumn id="5665" xr3:uid="{FE28A079-CD3A-49EA-9F23-21E6CAB0661C}" name="Column5648"/>
    <tableColumn id="5666" xr3:uid="{15722BFD-E7FB-4272-BCC2-6CE16DF1A27F}" name="Column5649"/>
    <tableColumn id="5667" xr3:uid="{8BE05D5C-7FF2-4B2F-AC9B-147F56629DDE}" name="Column5650"/>
    <tableColumn id="5668" xr3:uid="{3232255C-2855-422A-9A8D-6039B753AE9C}" name="Column5651"/>
    <tableColumn id="5669" xr3:uid="{6F092D27-E936-4F9A-B526-13003B15AACA}" name="Column5652"/>
    <tableColumn id="5670" xr3:uid="{264A39B9-9B3D-4B25-A2D3-42CF73687A4A}" name="Column5653"/>
    <tableColumn id="5671" xr3:uid="{F12511C4-C689-4D1B-8C70-D9458CBFA76A}" name="Column5654"/>
    <tableColumn id="5672" xr3:uid="{A97A5AC3-DC54-4889-8452-911DCB1156BC}" name="Column5655"/>
    <tableColumn id="5673" xr3:uid="{21FAC2E3-86B0-4E8C-97DA-6C23BBEF4716}" name="Column5656"/>
    <tableColumn id="5674" xr3:uid="{F50626A1-5BB6-4A58-9A3F-9D191A75C2A6}" name="Column5657"/>
    <tableColumn id="5675" xr3:uid="{C131F94E-D970-488D-982D-E1894B19858A}" name="Column5658"/>
    <tableColumn id="5676" xr3:uid="{47816C9D-D3D6-4120-BBE8-6F3E5373C275}" name="Column5659"/>
    <tableColumn id="5677" xr3:uid="{0F0703FC-B660-428C-B735-269B507EF972}" name="Column5660"/>
    <tableColumn id="5678" xr3:uid="{4B907C6D-3EB7-42DA-9811-4408F95E110E}" name="Column5661"/>
    <tableColumn id="5679" xr3:uid="{0D847CE0-981C-4168-AE35-92BB1B049C43}" name="Column5662"/>
    <tableColumn id="5680" xr3:uid="{BCB3E0DA-FE95-47E2-9C42-E17CB0DC0AFC}" name="Column5663"/>
    <tableColumn id="5681" xr3:uid="{4C416B39-3837-43A7-94C5-BA13DFF12ED2}" name="Column5664"/>
    <tableColumn id="5682" xr3:uid="{11FBD7EC-72A6-4691-A2B2-0607018C2EC7}" name="Column5665"/>
    <tableColumn id="5683" xr3:uid="{DB03E020-CFE3-4F1E-B751-F793FBAF470E}" name="Column5666"/>
    <tableColumn id="5684" xr3:uid="{38BB7120-2E43-4933-9576-63693ED4EB70}" name="Column5667"/>
    <tableColumn id="5685" xr3:uid="{990194B7-E84A-46AD-98B2-9884015E414F}" name="Column5668"/>
    <tableColumn id="5686" xr3:uid="{545F0D21-AF8D-4336-9B97-791EB2564084}" name="Column5669"/>
    <tableColumn id="5687" xr3:uid="{142FEDFF-B7C5-4604-B762-9C2A877786EE}" name="Column5670"/>
    <tableColumn id="5688" xr3:uid="{5377DE46-47D4-4930-AF4B-DD831D1D53F6}" name="Column5671"/>
    <tableColumn id="5689" xr3:uid="{3A665DE9-40CB-41E9-9C00-30E149E5B991}" name="Column5672"/>
    <tableColumn id="5690" xr3:uid="{8FED1593-7DA6-40D3-98BE-6878DE1703B1}" name="Column5673"/>
    <tableColumn id="5691" xr3:uid="{A7950399-1D71-4C81-B601-E717FBFBA7D8}" name="Column5674"/>
    <tableColumn id="5692" xr3:uid="{4B5316ED-FC4A-4FBF-9554-F51055149F37}" name="Column5675"/>
    <tableColumn id="5693" xr3:uid="{0E52E292-D74A-4264-B1A9-B88008A01B46}" name="Column5676"/>
    <tableColumn id="5694" xr3:uid="{9FE46B89-8338-4F7C-A188-29D5E269264F}" name="Column5677"/>
    <tableColumn id="5695" xr3:uid="{382DC6FA-A16E-4475-A6CF-E0137FFC1F07}" name="Column5678"/>
    <tableColumn id="5696" xr3:uid="{A5E34352-0516-4B6C-A1F3-FDAD29F71CF3}" name="Column5679"/>
    <tableColumn id="5697" xr3:uid="{8E13DEF7-18C3-49EA-B147-112A2348A63A}" name="Column5680"/>
    <tableColumn id="5698" xr3:uid="{09033595-B543-47D8-81E6-57F5002BEA58}" name="Column5681"/>
    <tableColumn id="5699" xr3:uid="{D9FF0484-77AC-4BDA-85E0-11B373E7CF82}" name="Column5682"/>
    <tableColumn id="5700" xr3:uid="{11293049-DCB7-4327-BD4D-A9C57C21C47C}" name="Column5683"/>
    <tableColumn id="5701" xr3:uid="{68823170-70F2-481B-B755-C3BF34473BDD}" name="Column5684"/>
    <tableColumn id="5702" xr3:uid="{1837338D-9E48-46B4-B7B0-E4D7A75B5EEB}" name="Column5685"/>
    <tableColumn id="5703" xr3:uid="{1E439D99-EE6C-4586-B4CC-0DA278B58A01}" name="Column5686"/>
    <tableColumn id="5704" xr3:uid="{EDCA170A-D751-48B2-9254-BB1D0EEB8804}" name="Column5687"/>
    <tableColumn id="5705" xr3:uid="{778B8D24-FCC5-472C-89EC-71DC98CEB6E7}" name="Column5688"/>
    <tableColumn id="5706" xr3:uid="{683FFA36-D742-429C-9B93-9CC5E25AD126}" name="Column5689"/>
    <tableColumn id="5707" xr3:uid="{83D39447-E0E9-4BFE-8215-819301939F1A}" name="Column5690"/>
    <tableColumn id="5708" xr3:uid="{3A47B8D2-587B-4B44-A840-2594B33DB00A}" name="Column5691"/>
    <tableColumn id="5709" xr3:uid="{2B516638-E884-4F5D-B254-72169C9A7387}" name="Column5692"/>
    <tableColumn id="5710" xr3:uid="{BB98DE72-A4C7-4E3A-A847-97DEE7584B8C}" name="Column5693"/>
    <tableColumn id="5711" xr3:uid="{39E0B2E3-210F-472B-9A02-7411B97B941D}" name="Column5694"/>
    <tableColumn id="5712" xr3:uid="{9898C1F2-BC89-4536-855B-7401C3545546}" name="Column5695"/>
    <tableColumn id="5713" xr3:uid="{F294BDF8-6043-4289-A954-A5E67A76CE31}" name="Column5696"/>
    <tableColumn id="5714" xr3:uid="{A3CFD3F9-2081-4F28-A41E-F89A240EF865}" name="Column5697"/>
    <tableColumn id="5715" xr3:uid="{35D90A64-4E3E-4319-B395-6F92BB593034}" name="Column5698"/>
    <tableColumn id="5716" xr3:uid="{4BFA1FEB-94C4-4C6A-918E-900E4AF960AD}" name="Column5699"/>
    <tableColumn id="5717" xr3:uid="{30BCBB6C-79AD-4FC6-A84D-EDDE7E295256}" name="Column5700"/>
    <tableColumn id="5718" xr3:uid="{FAC73401-583A-4C1A-A96F-E0B899465AFB}" name="Column5701"/>
    <tableColumn id="5719" xr3:uid="{4E65A47B-1119-4080-9D22-CD551466048B}" name="Column5702"/>
    <tableColumn id="5720" xr3:uid="{F44F9823-D7D6-4814-ABBD-F9FC38EF0D14}" name="Column5703"/>
    <tableColumn id="5721" xr3:uid="{94CBFBB8-2185-47F8-9289-AA4C3D73E0AA}" name="Column5704"/>
    <tableColumn id="5722" xr3:uid="{2E7CAF3C-29DB-486A-8AF4-7029C1421C9C}" name="Column5705"/>
    <tableColumn id="5723" xr3:uid="{028FF06E-5229-4F93-BEED-62FEF710644C}" name="Column5706"/>
    <tableColumn id="5724" xr3:uid="{988FE901-D055-4BC5-9CC5-E21BD4F3407E}" name="Column5707"/>
    <tableColumn id="5725" xr3:uid="{7B2CC089-CD50-48EB-A77F-B87AA9732968}" name="Column5708"/>
    <tableColumn id="5726" xr3:uid="{0CCFFC2F-8091-4269-9056-8AC60CDE239B}" name="Column5709"/>
    <tableColumn id="5727" xr3:uid="{10D347AE-64DA-4D3C-BD22-D2882CA76B7B}" name="Column5710"/>
    <tableColumn id="5728" xr3:uid="{B1CB21BD-7DA6-4B27-A423-64EB5AB66143}" name="Column5711"/>
    <tableColumn id="5729" xr3:uid="{B6D17164-BBF1-43A5-B9C9-659E8E580FC0}" name="Column5712"/>
    <tableColumn id="5730" xr3:uid="{D534A0DC-F718-4FEF-A9F3-19401F82BAA8}" name="Column5713"/>
    <tableColumn id="5731" xr3:uid="{2E5D5026-235E-4D5C-9BAE-221A8D76E136}" name="Column5714"/>
    <tableColumn id="5732" xr3:uid="{4A4D4839-8451-4A3F-8A22-ECBA91BE0611}" name="Column5715"/>
    <tableColumn id="5733" xr3:uid="{F903BD6C-E4CA-4499-A189-777DA2FB2168}" name="Column5716"/>
    <tableColumn id="5734" xr3:uid="{C5FDCB20-4E08-4EE8-B807-A2106CDF322B}" name="Column5717"/>
    <tableColumn id="5735" xr3:uid="{8FD07059-45F3-4948-BF6B-3E700C07C030}" name="Column5718"/>
    <tableColumn id="5736" xr3:uid="{4842B92A-1858-42A1-8CE9-B3E3E44DBB18}" name="Column5719"/>
    <tableColumn id="5737" xr3:uid="{991A8B28-5F31-4CA5-8ECB-D0494695E8DE}" name="Column5720"/>
    <tableColumn id="5738" xr3:uid="{01002042-9F78-486F-87E4-E8A8014610C0}" name="Column5721"/>
    <tableColumn id="5739" xr3:uid="{EAAAC4B4-5D54-4FF9-AC6E-C93E9D246500}" name="Column5722"/>
    <tableColumn id="5740" xr3:uid="{E697C1B6-AE24-48E2-BADC-B75A4E6CADD5}" name="Column5723"/>
    <tableColumn id="5741" xr3:uid="{75144AB4-662D-459E-A933-DE2B43715A6F}" name="Column5724"/>
    <tableColumn id="5742" xr3:uid="{308F485E-C5E3-4AB4-901B-C78410EFDA97}" name="Column5725"/>
    <tableColumn id="5743" xr3:uid="{16348447-E629-49F7-8836-1C1E186FD2F3}" name="Column5726"/>
    <tableColumn id="5744" xr3:uid="{F1EB5ACE-DF32-4017-ABE6-58C9130FDF89}" name="Column5727"/>
    <tableColumn id="5745" xr3:uid="{92B1C369-0B51-45AE-BA12-42466C89A5E8}" name="Column5728"/>
    <tableColumn id="5746" xr3:uid="{4ED04DB1-ED1C-40FF-A15B-FE7425892D00}" name="Column5729"/>
    <tableColumn id="5747" xr3:uid="{063D6316-CC52-4FBC-873F-C2757C02DED8}" name="Column5730"/>
    <tableColumn id="5748" xr3:uid="{6FB299AF-5B00-4638-8219-33DDE7BC2B8E}" name="Column5731"/>
    <tableColumn id="5749" xr3:uid="{20CC902C-3000-40B6-B507-85DC24C90867}" name="Column5732"/>
    <tableColumn id="5750" xr3:uid="{BE46DB87-B0E5-4D5C-AF5F-001057454688}" name="Column5733"/>
    <tableColumn id="5751" xr3:uid="{1F1C7E80-B022-41BF-B82E-4A3A0332E34C}" name="Column5734"/>
    <tableColumn id="5752" xr3:uid="{D79797EF-BA55-4177-B34E-E0768B0CF8F9}" name="Column5735"/>
    <tableColumn id="5753" xr3:uid="{6F0328DD-1BA2-41C3-B6BC-E5C12C14B5DE}" name="Column5736"/>
    <tableColumn id="5754" xr3:uid="{AABF8D02-EAF7-4BED-A1BE-67D7D5266C12}" name="Column5737"/>
    <tableColumn id="5755" xr3:uid="{CB08A613-3AA2-4B4F-9212-264FBAFFAD73}" name="Column5738"/>
    <tableColumn id="5756" xr3:uid="{8D045769-F5F3-4DD8-95CB-91C842EE9344}" name="Column5739"/>
    <tableColumn id="5757" xr3:uid="{26D541D8-E7ED-4307-B66B-2E2AF4350425}" name="Column5740"/>
    <tableColumn id="5758" xr3:uid="{A90A3BDC-68E0-4D9D-A1B7-BA21BF32E7C6}" name="Column5741"/>
    <tableColumn id="5759" xr3:uid="{3D2E70DF-193B-4010-A5C5-AB69E8A5B54F}" name="Column5742"/>
    <tableColumn id="5760" xr3:uid="{569A790E-506E-4B96-9EEF-C573BE8013C7}" name="Column5743"/>
    <tableColumn id="5761" xr3:uid="{734023EA-9BDB-4CDE-AE4C-15A72B95DFC3}" name="Column5744"/>
    <tableColumn id="5762" xr3:uid="{D48E9299-9ABC-455C-AF59-CC2005E8100B}" name="Column5745"/>
    <tableColumn id="5763" xr3:uid="{DD225FA3-4219-40B8-B4EB-EA54392BFA7E}" name="Column5746"/>
    <tableColumn id="5764" xr3:uid="{4E887515-B970-406C-8E32-FE9EB6B018C6}" name="Column5747"/>
    <tableColumn id="5765" xr3:uid="{B97A9AA1-855E-4538-9212-AB47D9DA7CA1}" name="Column5748"/>
    <tableColumn id="5766" xr3:uid="{F95C6057-DEC8-4BC8-91D2-FE988065817C}" name="Column5749"/>
    <tableColumn id="5767" xr3:uid="{47C7F442-6696-4616-A61F-9EAD44C5E474}" name="Column5750"/>
    <tableColumn id="5768" xr3:uid="{08D228A6-076E-4BC8-A738-8857C6298A9A}" name="Column5751"/>
    <tableColumn id="5769" xr3:uid="{E1F5AA1D-CF95-4D5A-98C4-095093EF76FA}" name="Column5752"/>
    <tableColumn id="5770" xr3:uid="{B4F5F414-2901-4F0E-92E9-5425591BBADA}" name="Column5753"/>
    <tableColumn id="5771" xr3:uid="{341690D5-870A-4C32-8950-DC0AECA51553}" name="Column5754"/>
    <tableColumn id="5772" xr3:uid="{9E21E245-98DD-41C5-942D-3954C2C947C3}" name="Column5755"/>
    <tableColumn id="5773" xr3:uid="{7B26D57A-DC89-4285-BE3B-F869CC725C75}" name="Column5756"/>
    <tableColumn id="5774" xr3:uid="{D2371B4B-E9CB-4C05-8704-95F36F998E51}" name="Column5757"/>
    <tableColumn id="5775" xr3:uid="{615171E2-A92C-4285-BD08-77DADAB79421}" name="Column5758"/>
    <tableColumn id="5776" xr3:uid="{BB6CC75F-6A61-4C77-A8E1-D1549673E25E}" name="Column5759"/>
    <tableColumn id="5777" xr3:uid="{C39A8717-8CD9-4155-B029-BCE0099B9CD0}" name="Column5760"/>
    <tableColumn id="5778" xr3:uid="{EDF6A650-369F-491D-8742-E3FCE81AAD5D}" name="Column5761"/>
    <tableColumn id="5779" xr3:uid="{7C87D484-EED2-43A5-B8A5-5C73B999867D}" name="Column5762"/>
    <tableColumn id="5780" xr3:uid="{20849485-ED1C-421A-9754-5B8EC6090F62}" name="Column5763"/>
    <tableColumn id="5781" xr3:uid="{31243E56-39B3-4249-AB46-6F8864995CB6}" name="Column5764"/>
    <tableColumn id="5782" xr3:uid="{A6A75D80-B32A-4728-8C3A-EC80CF4924C7}" name="Column5765"/>
    <tableColumn id="5783" xr3:uid="{F3C709FC-29F6-4031-B17F-60102701365B}" name="Column5766"/>
    <tableColumn id="5784" xr3:uid="{FFD9180F-37B2-4766-91BB-F4B0CBF31C31}" name="Column5767"/>
    <tableColumn id="5785" xr3:uid="{2DB5566C-A1B1-41F1-B481-D994444814E7}" name="Column5768"/>
    <tableColumn id="5786" xr3:uid="{71213263-7331-41E9-BC5E-953710A93A15}" name="Column5769"/>
    <tableColumn id="5787" xr3:uid="{8CAAF975-1E3B-44C8-852C-A9B6592EFCD1}" name="Column5770"/>
    <tableColumn id="5788" xr3:uid="{4ECE508F-2308-41F7-B658-E576433F632C}" name="Column5771"/>
    <tableColumn id="5789" xr3:uid="{DB2BC172-84BF-4E99-B02E-7E67686316B5}" name="Column5772"/>
    <tableColumn id="5790" xr3:uid="{1B4886CD-01BF-47DD-B489-842272D9284F}" name="Column5773"/>
    <tableColumn id="5791" xr3:uid="{34DF8F72-E3B1-4103-B36C-6FF5D9235D90}" name="Column5774"/>
    <tableColumn id="5792" xr3:uid="{EE6EE036-B951-4C9C-A037-2DD42F278021}" name="Column5775"/>
    <tableColumn id="5793" xr3:uid="{53A57827-A708-44A5-A069-6917CE0DE03B}" name="Column5776"/>
    <tableColumn id="5794" xr3:uid="{214B4C80-2BFD-4ACA-86D0-52E00626E933}" name="Column5777"/>
    <tableColumn id="5795" xr3:uid="{9AA5EE21-E679-4D07-8C79-3011E62BE739}" name="Column5778"/>
    <tableColumn id="5796" xr3:uid="{1760B974-1626-4306-9B78-E7DB3734B594}" name="Column5779"/>
    <tableColumn id="5797" xr3:uid="{8D3988C6-9DE4-4355-B345-AE7EA421B7E7}" name="Column5780"/>
    <tableColumn id="5798" xr3:uid="{A3962725-C977-4BA6-8A48-CFE31479041F}" name="Column5781"/>
    <tableColumn id="5799" xr3:uid="{7205A1DD-68A7-4BAF-9BA4-5B95EE455C3C}" name="Column5782"/>
    <tableColumn id="5800" xr3:uid="{16040CDC-C542-44C0-A807-6171E4D84183}" name="Column5783"/>
    <tableColumn id="5801" xr3:uid="{078FF00E-DA29-4606-B989-5C73FD023C3B}" name="Column5784"/>
    <tableColumn id="5802" xr3:uid="{E46B918F-428D-4C85-9D93-DF33CFCF547F}" name="Column5785"/>
    <tableColumn id="5803" xr3:uid="{AAE4161B-1B57-4A32-B908-B62DAAC3BC47}" name="Column5786"/>
    <tableColumn id="5804" xr3:uid="{12EFCD73-A155-464D-8BDB-8CF342242058}" name="Column5787"/>
    <tableColumn id="5805" xr3:uid="{9E8AB523-53ED-4F79-BE40-E66CD846BFE2}" name="Column5788"/>
    <tableColumn id="5806" xr3:uid="{CC1DC60F-8916-4CF0-AB8E-3D0460C586AF}" name="Column5789"/>
    <tableColumn id="5807" xr3:uid="{1CF0459D-8DC5-4AED-B965-3A66237DEF3A}" name="Column5790"/>
    <tableColumn id="5808" xr3:uid="{833D5BC4-3262-463D-A63B-B297EA8026DF}" name="Column5791"/>
    <tableColumn id="5809" xr3:uid="{527BC1B5-670F-4394-A979-7F9162A7B36F}" name="Column5792"/>
    <tableColumn id="5810" xr3:uid="{466FDDEF-7CC7-4E2F-AC8B-2173F6652C7F}" name="Column5793"/>
    <tableColumn id="5811" xr3:uid="{07A017DB-BC91-48AA-AC92-6B7688E1EAE5}" name="Column5794"/>
    <tableColumn id="5812" xr3:uid="{F08F047E-6842-4A2C-9051-C238C843E59D}" name="Column5795"/>
    <tableColumn id="5813" xr3:uid="{0209D86B-94C7-497D-BFDA-4F798F5AD3BC}" name="Column5796"/>
    <tableColumn id="5814" xr3:uid="{E9F497B2-350D-476B-834A-1A915CD029DB}" name="Column5797"/>
    <tableColumn id="5815" xr3:uid="{2FEEAA55-3EC1-4758-89AE-2E5233E1E836}" name="Column5798"/>
    <tableColumn id="5816" xr3:uid="{B25791B3-A779-469E-9BA7-D9CFBC4342AE}" name="Column5799"/>
    <tableColumn id="5817" xr3:uid="{5A3C65DB-7807-4D22-B4BF-7B5B4FAE30EF}" name="Column5800"/>
    <tableColumn id="5818" xr3:uid="{66C22D07-1065-43AB-B838-8874ECE916B5}" name="Column5801"/>
    <tableColumn id="5819" xr3:uid="{DFD7F62C-D4E1-4A6F-9399-EFD3071A16DC}" name="Column5802"/>
    <tableColumn id="5820" xr3:uid="{5117BA06-A485-46D7-90FE-65503D722430}" name="Column5803"/>
    <tableColumn id="5821" xr3:uid="{BB0D1E29-5426-469C-9243-A324ACDF3EA8}" name="Column5804"/>
    <tableColumn id="5822" xr3:uid="{2EC71275-CF3A-4037-B829-FD52687D6003}" name="Column5805"/>
    <tableColumn id="5823" xr3:uid="{E99661CC-4215-4170-8BA4-0AA4A5A8E921}" name="Column5806"/>
    <tableColumn id="5824" xr3:uid="{F81D6CAA-D310-4490-BEB1-EF6BEC4561CB}" name="Column5807"/>
    <tableColumn id="5825" xr3:uid="{C1985731-8808-4D01-B883-335189B860D4}" name="Column5808"/>
    <tableColumn id="5826" xr3:uid="{170FE770-3650-405E-AC71-29AC281DBEBD}" name="Column5809"/>
    <tableColumn id="5827" xr3:uid="{DB272A83-6216-48F0-9C7A-082E3B72920D}" name="Column5810"/>
    <tableColumn id="5828" xr3:uid="{22C4CF89-0BCD-46E7-8EC1-DC3DF8958512}" name="Column5811"/>
    <tableColumn id="5829" xr3:uid="{DC70DCAB-B016-4D94-AA75-DF1C0D4B1953}" name="Column5812"/>
    <tableColumn id="5830" xr3:uid="{B50AD4B1-9FA7-49D1-8DB4-F0B9202CFE8F}" name="Column5813"/>
    <tableColumn id="5831" xr3:uid="{047B83E2-0514-42E9-BE85-AD8A378B4B41}" name="Column5814"/>
    <tableColumn id="5832" xr3:uid="{C9449B91-E37C-450B-B4ED-CED5D23EFC34}" name="Column5815"/>
    <tableColumn id="5833" xr3:uid="{3A607AC5-7DAF-47B8-AD6E-FA19609F6CB0}" name="Column5816"/>
    <tableColumn id="5834" xr3:uid="{DE02563C-73BD-491A-AE8F-E8D5EA113809}" name="Column5817"/>
    <tableColumn id="5835" xr3:uid="{9788AD80-BCE8-43F9-996C-C59C1F04F5E3}" name="Column5818"/>
    <tableColumn id="5836" xr3:uid="{A00BFA52-2D55-406E-9AA0-5A7715B8C4FC}" name="Column5819"/>
    <tableColumn id="5837" xr3:uid="{C90F48BE-D8FA-401D-AD9B-87E3966A6B85}" name="Column5820"/>
    <tableColumn id="5838" xr3:uid="{EB11DCAC-6D26-4B90-9814-457B85B415E5}" name="Column5821"/>
    <tableColumn id="5839" xr3:uid="{A9833134-0E43-40F2-A25A-2D77BC6DACE9}" name="Column5822"/>
    <tableColumn id="5840" xr3:uid="{11FA35BD-4125-483F-B5B2-BCC40E94CDB6}" name="Column5823"/>
    <tableColumn id="5841" xr3:uid="{F93A4872-ECDD-4307-867B-1B05FADC9C26}" name="Column5824"/>
    <tableColumn id="5842" xr3:uid="{E501FCEA-B442-4C43-993D-C6B98B9947A5}" name="Column5825"/>
    <tableColumn id="5843" xr3:uid="{5ADBCCE4-0B32-4391-9076-3E3C23EA8F2A}" name="Column5826"/>
    <tableColumn id="5844" xr3:uid="{374A85EE-DDDD-43DF-8F05-BA5184E2A09C}" name="Column5827"/>
    <tableColumn id="5845" xr3:uid="{05F541C7-B190-40E7-9CA9-7B28FDF0FE7D}" name="Column5828"/>
    <tableColumn id="5846" xr3:uid="{1456771B-5324-44F7-AB66-959169FDCE3A}" name="Column5829"/>
    <tableColumn id="5847" xr3:uid="{A598B1CD-B232-40D4-8D3C-A890E5FF0129}" name="Column5830"/>
    <tableColumn id="5848" xr3:uid="{511F0090-5B0F-4979-862E-FEB0F2F43B79}" name="Column5831"/>
    <tableColumn id="5849" xr3:uid="{7B17F920-BB3A-43F5-ABC0-77625657557C}" name="Column5832"/>
    <tableColumn id="5850" xr3:uid="{9D710FFC-A175-4584-88E7-90F1C2EACD6F}" name="Column5833"/>
    <tableColumn id="5851" xr3:uid="{AB482723-1BFC-4861-9363-46D6FF87669C}" name="Column5834"/>
    <tableColumn id="5852" xr3:uid="{233E7083-8BEC-4D18-8BA0-2D2FAB18A899}" name="Column5835"/>
    <tableColumn id="5853" xr3:uid="{60C55E73-4A8E-4970-B48A-C675AB9014C0}" name="Column5836"/>
    <tableColumn id="5854" xr3:uid="{17D42C23-69BA-4520-9DCC-58E0F99F3714}" name="Column5837"/>
    <tableColumn id="5855" xr3:uid="{1A11B521-B56A-4A6A-B07D-63ED0870835D}" name="Column5838"/>
    <tableColumn id="5856" xr3:uid="{00351140-F8C1-4FE1-A228-68C54BDC61BC}" name="Column5839"/>
    <tableColumn id="5857" xr3:uid="{A0122CC0-2CC1-4606-8E0F-0BD00AC4BB72}" name="Column5840"/>
    <tableColumn id="5858" xr3:uid="{FB7199CC-7FFF-4F4C-B8C0-E69AE398B2BA}" name="Column5841"/>
    <tableColumn id="5859" xr3:uid="{F5563A47-D893-43D6-AD0D-7B2C8C7F9054}" name="Column5842"/>
    <tableColumn id="5860" xr3:uid="{98AAF5A8-1F92-4992-BCA3-F5473B19D36C}" name="Column5843"/>
    <tableColumn id="5861" xr3:uid="{022AB4A8-0B6B-42AA-B223-1D2361B6FA66}" name="Column5844"/>
    <tableColumn id="5862" xr3:uid="{CD1FD1F5-D878-4743-9220-599B94C3B056}" name="Column5845"/>
    <tableColumn id="5863" xr3:uid="{354C3256-9372-4D6C-97EF-D5AFAB5567BF}" name="Column5846"/>
    <tableColumn id="5864" xr3:uid="{4E354D8E-95DE-4B1C-BBFC-E59DF1CC0A6E}" name="Column5847"/>
    <tableColumn id="5865" xr3:uid="{D4433868-6562-4689-9982-4BB98452FA97}" name="Column5848"/>
    <tableColumn id="5866" xr3:uid="{941C9668-AC5B-4A26-8DA0-9B969A860A8F}" name="Column5849"/>
    <tableColumn id="5867" xr3:uid="{85130179-F0CF-4A24-83DF-0681B3CD487D}" name="Column5850"/>
    <tableColumn id="5868" xr3:uid="{5F1863FC-D3CB-4FE8-83A0-3B72A0FF6122}" name="Column5851"/>
    <tableColumn id="5869" xr3:uid="{3290A38A-A45C-48CA-BE10-26E5C6258B67}" name="Column5852"/>
    <tableColumn id="5870" xr3:uid="{1A0138E6-0CA6-42C7-AC5D-258533F9B268}" name="Column5853"/>
    <tableColumn id="5871" xr3:uid="{992DE648-56D1-46D1-B08C-FF5E60F407BB}" name="Column5854"/>
    <tableColumn id="5872" xr3:uid="{4CCADBAC-D652-4C70-99CE-3155ED39DCFD}" name="Column5855"/>
    <tableColumn id="5873" xr3:uid="{52C153DB-5FD4-4D76-973B-B0DF74767336}" name="Column5856"/>
    <tableColumn id="5874" xr3:uid="{DD9E678B-7553-4098-B62D-9CF32F2C2ED2}" name="Column5857"/>
    <tableColumn id="5875" xr3:uid="{1915F46C-C125-4817-908E-5AA0912D65AD}" name="Column5858"/>
    <tableColumn id="5876" xr3:uid="{A2E703A7-4497-4834-B9C9-62515D3095A4}" name="Column5859"/>
    <tableColumn id="5877" xr3:uid="{DF75CBF9-17FD-4C58-B43A-A64487F84475}" name="Column5860"/>
    <tableColumn id="5878" xr3:uid="{D4D45B58-F2F1-4667-8319-FCB629679011}" name="Column5861"/>
    <tableColumn id="5879" xr3:uid="{E6A65761-11ED-44D9-BC2B-D79AEEED3D8D}" name="Column5862"/>
    <tableColumn id="5880" xr3:uid="{4C2867EA-2DA5-48E4-A009-19A7453A40CE}" name="Column5863"/>
    <tableColumn id="5881" xr3:uid="{3163B383-603A-44A5-B51F-FB608F3E6F43}" name="Column5864"/>
    <tableColumn id="5882" xr3:uid="{6F9AF1CE-4D69-42B2-B1B6-065E939A9590}" name="Column5865"/>
    <tableColumn id="5883" xr3:uid="{CD9DA4A2-335D-4934-B9E8-6DC66EF10047}" name="Column5866"/>
    <tableColumn id="5884" xr3:uid="{E10710F7-F59E-41AA-A1EF-54F8114B867F}" name="Column5867"/>
    <tableColumn id="5885" xr3:uid="{108DE7E5-8DF0-467C-A42D-7EAC4BFC3B22}" name="Column5868"/>
    <tableColumn id="5886" xr3:uid="{28519C1D-B9AF-4444-8A77-40E9B0EE2877}" name="Column5869"/>
    <tableColumn id="5887" xr3:uid="{F9163CC7-2451-4942-BFCF-F492C1D8D365}" name="Column5870"/>
    <tableColumn id="5888" xr3:uid="{5E9E796D-6D9B-40D9-9DD0-A81F2D4FA823}" name="Column5871"/>
    <tableColumn id="5889" xr3:uid="{82F51EF2-7EDF-45D0-9714-1114CD466301}" name="Column5872"/>
    <tableColumn id="5890" xr3:uid="{EB1C6A44-F20A-49E6-B65A-BB0B5D7CDA0C}" name="Column5873"/>
    <tableColumn id="5891" xr3:uid="{A2956A76-5C1C-4E80-A089-D4A384E7A39E}" name="Column5874"/>
    <tableColumn id="5892" xr3:uid="{AE98D5C9-6C2D-45D7-83F7-CC3B137C1E44}" name="Column5875"/>
    <tableColumn id="5893" xr3:uid="{2603E250-002C-48B0-9541-1F276564FAD6}" name="Column5876"/>
    <tableColumn id="5894" xr3:uid="{B1EAC18B-A83E-4D32-88BA-E79207B6948B}" name="Column5877"/>
    <tableColumn id="5895" xr3:uid="{43A49215-1EDF-4CC3-9423-794337CEB59D}" name="Column5878"/>
    <tableColumn id="5896" xr3:uid="{794D964B-DB83-42C7-91F7-25BA692755D0}" name="Column5879"/>
    <tableColumn id="5897" xr3:uid="{0A31EFC4-5688-433D-8233-E62222CB43AC}" name="Column5880"/>
    <tableColumn id="5898" xr3:uid="{0F950F4F-0AAD-41F3-B6CB-D49CA30E5854}" name="Column5881"/>
    <tableColumn id="5899" xr3:uid="{A0FF53F9-63F7-4845-B248-93BCA7A5F619}" name="Column5882"/>
    <tableColumn id="5900" xr3:uid="{9EE084DF-D925-4ADD-B453-530DD3FDB76E}" name="Column5883"/>
    <tableColumn id="5901" xr3:uid="{795D88C5-5DB8-447B-A30B-588E0CB9F5BA}" name="Column5884"/>
    <tableColumn id="5902" xr3:uid="{6F4BB5A6-6F94-44A3-999A-FA3A1925731D}" name="Column5885"/>
    <tableColumn id="5903" xr3:uid="{400CE357-B083-4DF9-8716-2F531E0481F9}" name="Column5886"/>
    <tableColumn id="5904" xr3:uid="{4A999A46-2C73-4473-A343-D9E54566B36D}" name="Column5887"/>
    <tableColumn id="5905" xr3:uid="{BD4EAB5E-8445-44C8-ABF9-799273783C97}" name="Column5888"/>
    <tableColumn id="5906" xr3:uid="{AEF6C809-7EC8-41F7-ABAB-817F6FB6088C}" name="Column5889"/>
    <tableColumn id="5907" xr3:uid="{64EA7629-36CC-4CE1-87AD-47875652020A}" name="Column5890"/>
    <tableColumn id="5908" xr3:uid="{93CEBE09-BA94-47AC-B05A-7ED73FAD2423}" name="Column5891"/>
    <tableColumn id="5909" xr3:uid="{17B9B128-94A7-498A-BCBB-A32D2530B27E}" name="Column5892"/>
    <tableColumn id="5910" xr3:uid="{0DF35258-5543-4E4F-AAA5-6ABAB11812EC}" name="Column5893"/>
    <tableColumn id="5911" xr3:uid="{A4EFE170-6505-4B2F-847E-B3F95DD75764}" name="Column5894"/>
    <tableColumn id="5912" xr3:uid="{CB29EE81-80A1-4607-B2B6-5E606EC274FB}" name="Column5895"/>
    <tableColumn id="5913" xr3:uid="{05A81C02-72D3-472A-8428-4B65BE87318A}" name="Column5896"/>
    <tableColumn id="5914" xr3:uid="{1F59855A-5B3B-4D61-9D99-8E1A8E945AFB}" name="Column5897"/>
    <tableColumn id="5915" xr3:uid="{256686F1-ADF0-4FB2-8955-ECC10BB4A530}" name="Column5898"/>
    <tableColumn id="5916" xr3:uid="{2A5F132D-FD60-4268-A498-42FF99E1BF66}" name="Column5899"/>
    <tableColumn id="5917" xr3:uid="{8E5A9F89-F8B4-40C6-873D-6E99564F86E1}" name="Column5900"/>
    <tableColumn id="5918" xr3:uid="{95718D70-AE52-4F03-8A94-9FCDCC1DAC19}" name="Column5901"/>
    <tableColumn id="5919" xr3:uid="{AC85B275-1C17-4B2B-842C-CC1483252240}" name="Column5902"/>
    <tableColumn id="5920" xr3:uid="{851E585C-BC08-4CC0-AF60-47D8D9EAF006}" name="Column5903"/>
    <tableColumn id="5921" xr3:uid="{608ECA79-8518-46E2-ACCD-C420493B17BF}" name="Column5904"/>
    <tableColumn id="5922" xr3:uid="{34DD6D2B-80F5-41AA-B503-C25B00A82C91}" name="Column5905"/>
    <tableColumn id="5923" xr3:uid="{EF0D2CF7-EDBC-49E5-B1C2-A71E4203A089}" name="Column5906"/>
    <tableColumn id="5924" xr3:uid="{9C730AF2-7107-4D1F-9E36-FE717A5A4687}" name="Column5907"/>
    <tableColumn id="5925" xr3:uid="{8EE92B18-A9D9-4A98-8844-044AF1C039B3}" name="Column5908"/>
    <tableColumn id="5926" xr3:uid="{A46F4209-2E9A-466B-9D53-33873976BC2E}" name="Column5909"/>
    <tableColumn id="5927" xr3:uid="{1BE3407F-AD2A-4657-A49F-A10FE395D505}" name="Column5910"/>
    <tableColumn id="5928" xr3:uid="{4BC78DC0-A39E-4F20-9634-23A16EAEED94}" name="Column5911"/>
    <tableColumn id="5929" xr3:uid="{BD7DB65F-B1DE-4557-93AD-6E558892C207}" name="Column5912"/>
    <tableColumn id="5930" xr3:uid="{38F74093-B651-480C-8540-5341961C2ED8}" name="Column5913"/>
    <tableColumn id="5931" xr3:uid="{3A7F7D0D-6CEC-4E5A-9A15-98FC9189B858}" name="Column5914"/>
    <tableColumn id="5932" xr3:uid="{E26315AF-DE38-4859-AB3C-77F0E0ED24EE}" name="Column5915"/>
    <tableColumn id="5933" xr3:uid="{900B99B3-94BB-4251-BEEC-46E9476A488C}" name="Column5916"/>
    <tableColumn id="5934" xr3:uid="{F112C218-AE1D-42F1-9625-19482CAE6832}" name="Column5917"/>
    <tableColumn id="5935" xr3:uid="{703BA0A5-D77C-40E6-AD22-8D70CA72C5EB}" name="Column5918"/>
    <tableColumn id="5936" xr3:uid="{ACD24B9F-0CCB-4C40-BFF2-2E7B759EF91B}" name="Column5919"/>
    <tableColumn id="5937" xr3:uid="{CA0A30F5-CCA9-4C2D-B734-58E0D339BCF6}" name="Column5920"/>
    <tableColumn id="5938" xr3:uid="{83C7ED2F-1732-44CC-B4D3-D0E2050627F3}" name="Column5921"/>
    <tableColumn id="5939" xr3:uid="{743B198B-BFED-4339-9C4B-B4812F4C879B}" name="Column5922"/>
    <tableColumn id="5940" xr3:uid="{C7CE1315-27C2-4195-BC3F-51DF59F76DB8}" name="Column5923"/>
    <tableColumn id="5941" xr3:uid="{41075162-908D-4EDD-8368-6DB968A50BB2}" name="Column5924"/>
    <tableColumn id="5942" xr3:uid="{61413B2A-48D0-41C0-A8AC-1B9DF9869CA5}" name="Column5925"/>
    <tableColumn id="5943" xr3:uid="{1F3E7532-FFB5-4692-AA47-BD2B7788218E}" name="Column5926"/>
    <tableColumn id="5944" xr3:uid="{CAEF9699-90F0-4D77-827B-757043A4F2B5}" name="Column5927"/>
    <tableColumn id="5945" xr3:uid="{469A4CB5-CBCF-40DD-BD04-6B4B0BEEB6F4}" name="Column5928"/>
    <tableColumn id="5946" xr3:uid="{DA17A4C6-07FC-4E5A-8860-E9AFF1DA6E13}" name="Column5929"/>
    <tableColumn id="5947" xr3:uid="{BD7399BB-8BE6-4429-9331-72432A2341C3}" name="Column5930"/>
    <tableColumn id="5948" xr3:uid="{160B61AA-4083-424B-B52C-80DB54383692}" name="Column5931"/>
    <tableColumn id="5949" xr3:uid="{E0054AF3-3163-4CF8-A73F-5EB9964482DA}" name="Column5932"/>
    <tableColumn id="5950" xr3:uid="{5539155F-DE01-4E04-B8C0-9688F6442AA5}" name="Column5933"/>
    <tableColumn id="5951" xr3:uid="{6036B039-EC81-4AF9-9F67-29F0F85790EF}" name="Column5934"/>
    <tableColumn id="5952" xr3:uid="{D9FF1350-3A4B-4080-9FA0-0E09D17A5966}" name="Column5935"/>
    <tableColumn id="5953" xr3:uid="{86A8ADF4-B248-4ABB-B1A4-16A8AB1FB9FD}" name="Column5936"/>
    <tableColumn id="5954" xr3:uid="{76ADC138-6A56-4117-9DFB-E8FE6D44FAB2}" name="Column5937"/>
    <tableColumn id="5955" xr3:uid="{6297826B-44C8-4D73-8A31-409A1949A685}" name="Column5938"/>
    <tableColumn id="5956" xr3:uid="{04FE54E4-5158-4552-8DC6-1BC57B95E4F3}" name="Column5939"/>
    <tableColumn id="5957" xr3:uid="{74C80116-A08F-416F-AB30-52B7B452B0D3}" name="Column5940"/>
    <tableColumn id="5958" xr3:uid="{50D74A74-C5A3-420D-8972-6D08771F073C}" name="Column5941"/>
    <tableColumn id="5959" xr3:uid="{5CC31756-FDCE-4193-A436-649B7FC1B3CB}" name="Column5942"/>
    <tableColumn id="5960" xr3:uid="{CC58B494-2E34-4698-876C-8B78EC849019}" name="Column5943"/>
    <tableColumn id="5961" xr3:uid="{7B7EAA9F-34FA-4E84-A23F-23F3841AD2CF}" name="Column5944"/>
    <tableColumn id="5962" xr3:uid="{1069E74B-A384-4BDD-8C15-BBDE3FD9EB31}" name="Column5945"/>
    <tableColumn id="5963" xr3:uid="{25828287-579C-4305-9D7A-F4780445C8FE}" name="Column5946"/>
    <tableColumn id="5964" xr3:uid="{03CBBEE8-6EC6-419A-A7F7-B6B133C70FDD}" name="Column5947"/>
    <tableColumn id="5965" xr3:uid="{A50AC443-44AE-4CE5-9114-8C582BA34232}" name="Column5948"/>
    <tableColumn id="5966" xr3:uid="{1BAEFE4E-FD26-4AD6-BA00-A56E9EA85BCC}" name="Column5949"/>
    <tableColumn id="5967" xr3:uid="{EBA57557-1433-4821-A894-A81AA6716E98}" name="Column5950"/>
    <tableColumn id="5968" xr3:uid="{D3DF78A8-A4DB-4E4C-A602-C78D1E2FFB41}" name="Column5951"/>
    <tableColumn id="5969" xr3:uid="{D415CB83-F328-45FF-BF84-6CFAF13DCB59}" name="Column5952"/>
    <tableColumn id="5970" xr3:uid="{B05F7168-A0C3-40E4-9A8B-35DB4C53CAD1}" name="Column5953"/>
    <tableColumn id="5971" xr3:uid="{AF6BE6F4-567C-445F-AA52-790AB18255A6}" name="Column5954"/>
    <tableColumn id="5972" xr3:uid="{D22D715C-AE9A-4110-90A7-ED287B8DA615}" name="Column5955"/>
    <tableColumn id="5973" xr3:uid="{3605272A-CF34-4F01-A1CC-9631770D0E46}" name="Column5956"/>
    <tableColumn id="5974" xr3:uid="{A06CEB5E-6D4A-4487-BA12-B3E6BA7545A7}" name="Column5957"/>
    <tableColumn id="5975" xr3:uid="{91ABAFF6-5B73-4200-89DF-4ED718C5F8E0}" name="Column5958"/>
    <tableColumn id="5976" xr3:uid="{42AD4929-E8F5-4F97-AB91-4391940AF846}" name="Column5959"/>
    <tableColumn id="5977" xr3:uid="{0AB9F8D1-A9C2-432C-A252-52D2F55EE9E1}" name="Column5960"/>
    <tableColumn id="5978" xr3:uid="{D708330F-DDD2-4ADD-946D-FE06C28416BB}" name="Column5961"/>
    <tableColumn id="5979" xr3:uid="{D8E4FE43-465E-4CBA-B198-A6FD3C336BC1}" name="Column5962"/>
    <tableColumn id="5980" xr3:uid="{0BB7A7AE-1105-4B1F-9FCD-997E3209512F}" name="Column5963"/>
    <tableColumn id="5981" xr3:uid="{8EE1F356-D03B-4682-A07B-567367A5AB87}" name="Column5964"/>
    <tableColumn id="5982" xr3:uid="{17D20688-00DB-4F4E-87BD-A151DDB79F83}" name="Column5965"/>
    <tableColumn id="5983" xr3:uid="{BDF9030D-1B09-41A5-B326-AD8FC1328D76}" name="Column5966"/>
    <tableColumn id="5984" xr3:uid="{16DCC2A7-7315-4B98-8E59-FE90BA27F201}" name="Column5967"/>
    <tableColumn id="5985" xr3:uid="{AC728313-6F62-4BA6-B672-CAD0CDFB3D06}" name="Column5968"/>
    <tableColumn id="5986" xr3:uid="{5A50140F-4E99-4561-86B5-5F04FF681EBF}" name="Column5969"/>
    <tableColumn id="5987" xr3:uid="{9872A21B-9C4D-441D-BEB4-B810DF2841E4}" name="Column5970"/>
    <tableColumn id="5988" xr3:uid="{C5A17D24-0C5D-4E04-81FB-382077815BD0}" name="Column5971"/>
    <tableColumn id="5989" xr3:uid="{ADDB1501-F9C0-4C70-97C3-8CD974AE5736}" name="Column5972"/>
    <tableColumn id="5990" xr3:uid="{744974E9-1923-48A2-A91D-702744E2F327}" name="Column5973"/>
    <tableColumn id="5991" xr3:uid="{A9A7925D-C0BA-4B3A-8656-6CE6CA6EFA33}" name="Column5974"/>
    <tableColumn id="5992" xr3:uid="{EEF5F170-F55E-46AA-ABF6-E62D9B12BD94}" name="Column5975"/>
    <tableColumn id="5993" xr3:uid="{0CCD9EE0-0637-4E29-969F-50344269B5CB}" name="Column5976"/>
    <tableColumn id="5994" xr3:uid="{5DFE10E9-4465-49F1-85A7-A45CB679F47E}" name="Column5977"/>
    <tableColumn id="5995" xr3:uid="{27146390-78DE-4937-97D7-FD53A5EBD2C0}" name="Column5978"/>
    <tableColumn id="5996" xr3:uid="{01FBF9FD-23DE-40B5-AA52-F052F82BE977}" name="Column5979"/>
    <tableColumn id="5997" xr3:uid="{7474996C-2179-4E28-B38C-2DF751520E51}" name="Column5980"/>
    <tableColumn id="5998" xr3:uid="{D363DCF6-93C4-47BD-95D8-0EC446F1CEF9}" name="Column5981"/>
    <tableColumn id="5999" xr3:uid="{F7693E58-4890-4D7F-8516-1CBC32CD8058}" name="Column5982"/>
    <tableColumn id="6000" xr3:uid="{D54024D2-921D-4046-9FCA-596D56C07E0D}" name="Column5983"/>
    <tableColumn id="6001" xr3:uid="{70C04D33-45DC-48EE-8B0F-56FB3FF1CDE4}" name="Column5984"/>
    <tableColumn id="6002" xr3:uid="{2E2503D7-DB10-4509-B8D2-32E7DC773CBD}" name="Column5985"/>
    <tableColumn id="6003" xr3:uid="{F8F376B7-BD4C-46ED-AC9F-A8B43D39AA58}" name="Column5986"/>
    <tableColumn id="6004" xr3:uid="{B1B2A073-A5FF-4D86-BFD4-62FD10A76CE3}" name="Column5987"/>
    <tableColumn id="6005" xr3:uid="{23227E86-794F-4873-A726-058EE3214369}" name="Column5988"/>
    <tableColumn id="6006" xr3:uid="{6C057E00-DC93-4876-99D7-29591E1B7ECF}" name="Column5989"/>
    <tableColumn id="6007" xr3:uid="{B4A63B6F-8841-408E-A433-B165605D81B0}" name="Column5990"/>
    <tableColumn id="6008" xr3:uid="{55AB2914-A00C-4BC7-B927-013F63445821}" name="Column5991"/>
    <tableColumn id="6009" xr3:uid="{58A2ED7D-F2C0-429B-A4A7-AEA342B07789}" name="Column5992"/>
    <tableColumn id="6010" xr3:uid="{6AF716E4-2364-4DDA-A449-E7861F76B526}" name="Column5993"/>
    <tableColumn id="6011" xr3:uid="{6DF4EA60-E4ED-481E-B5E4-6873116DF4DE}" name="Column5994"/>
    <tableColumn id="6012" xr3:uid="{46EA389A-4B21-465B-8A5C-E287034116F4}" name="Column5995"/>
    <tableColumn id="6013" xr3:uid="{6B5719AB-DC68-41CF-B3C0-7DC17B86B23E}" name="Column5996"/>
    <tableColumn id="6014" xr3:uid="{A813D7D8-A041-46CE-AAB0-834A0F525E8F}" name="Column5997"/>
    <tableColumn id="6015" xr3:uid="{D0FD3E83-9EF1-42ED-ACB3-EA86C6187B75}" name="Column5998"/>
    <tableColumn id="6016" xr3:uid="{982F9531-6540-4CEC-BEF5-13A520135530}" name="Column5999"/>
    <tableColumn id="6017" xr3:uid="{8DD9D02D-26B1-46CC-BAFA-28302227079E}" name="Column6000"/>
    <tableColumn id="6018" xr3:uid="{36F83610-797E-44CB-8391-E7D18C38508B}" name="Column6001"/>
    <tableColumn id="6019" xr3:uid="{CF771E3B-602A-4CE6-ACC7-4AFE90CD63BE}" name="Column6002"/>
    <tableColumn id="6020" xr3:uid="{FEB3D356-0E66-4356-86BF-13DDCFB18231}" name="Column6003"/>
    <tableColumn id="6021" xr3:uid="{8A8345CF-0A4D-41A2-8E45-56D342CBCC88}" name="Column6004"/>
    <tableColumn id="6022" xr3:uid="{5D0A1A31-8974-42DB-8B9D-CCD8149D9C4F}" name="Column6005"/>
    <tableColumn id="6023" xr3:uid="{885703A9-7DB5-4884-9BBB-A0863523C4FD}" name="Column6006"/>
    <tableColumn id="6024" xr3:uid="{229B1DF9-ED90-4926-A4A5-701AAD65C444}" name="Column6007"/>
    <tableColumn id="6025" xr3:uid="{3365D4AD-BB82-41CE-B26A-4886BD3E2DF9}" name="Column6008"/>
    <tableColumn id="6026" xr3:uid="{D732FD1E-D4E0-40A8-A639-36676B2BB431}" name="Column6009"/>
    <tableColumn id="6027" xr3:uid="{E6310DB9-D281-4F07-9D21-206B76D47678}" name="Column6010"/>
    <tableColumn id="6028" xr3:uid="{2DCEBB20-9903-445E-A12E-C4B041DCFC94}" name="Column6011"/>
    <tableColumn id="6029" xr3:uid="{C98D44E5-97BA-47B3-AEB7-289A5E9BC594}" name="Column6012"/>
    <tableColumn id="6030" xr3:uid="{BC0A2120-FE84-41FF-A981-B18365DE3D6D}" name="Column6013"/>
    <tableColumn id="6031" xr3:uid="{E74DCB84-64C0-4521-89E4-DAC9C894D35A}" name="Column6014"/>
    <tableColumn id="6032" xr3:uid="{4A84C222-D207-47DC-B692-5747C4130635}" name="Column6015"/>
    <tableColumn id="6033" xr3:uid="{06381FCE-AABB-4074-A728-1065CFF1E1CF}" name="Column6016"/>
    <tableColumn id="6034" xr3:uid="{3D2B9741-5857-412A-AB7E-7E43BFDC8A15}" name="Column6017"/>
    <tableColumn id="6035" xr3:uid="{2AD218AB-58C3-4FE1-9DED-10EB12AF73B8}" name="Column6018"/>
    <tableColumn id="6036" xr3:uid="{D73A8EAE-693A-4E28-99EC-46731DB3079C}" name="Column6019"/>
    <tableColumn id="6037" xr3:uid="{3BCA21EF-0DA5-478A-BF21-AEF215818BF8}" name="Column6020"/>
    <tableColumn id="6038" xr3:uid="{10B6C6D7-843B-431B-BD59-CA8862C05CD8}" name="Column6021"/>
    <tableColumn id="6039" xr3:uid="{5D1896D1-F221-42B1-AB29-59FD114FD72B}" name="Column6022"/>
    <tableColumn id="6040" xr3:uid="{87F8C5ED-8569-4E69-8108-01B99B11A963}" name="Column6023"/>
    <tableColumn id="6041" xr3:uid="{11632361-E4D2-473B-B833-96E7A19B6794}" name="Column6024"/>
    <tableColumn id="6042" xr3:uid="{55F2ABC5-C5A7-4C67-A33C-4643067D29DE}" name="Column6025"/>
    <tableColumn id="6043" xr3:uid="{C8424413-0CF5-4AD7-9EA9-EC313E3CE4BA}" name="Column6026"/>
    <tableColumn id="6044" xr3:uid="{4D35B1A6-CDB9-4544-85EF-28365371A101}" name="Column6027"/>
    <tableColumn id="6045" xr3:uid="{04807B8D-6C05-47C8-985D-112CE2D16E5C}" name="Column6028"/>
    <tableColumn id="6046" xr3:uid="{0FBC6D11-7630-4625-B3DF-57B26BE3C40D}" name="Column6029"/>
    <tableColumn id="6047" xr3:uid="{930454E2-4530-411A-927A-B1DFDFD53E44}" name="Column6030"/>
    <tableColumn id="6048" xr3:uid="{98189186-6B69-4E7F-B267-6D11DB9FC9B9}" name="Column6031"/>
    <tableColumn id="6049" xr3:uid="{B5A26224-51D0-4596-901E-3AF26F940240}" name="Column6032"/>
    <tableColumn id="6050" xr3:uid="{ABC13117-08EB-4B87-84A6-C2B2FA33AC06}" name="Column6033"/>
    <tableColumn id="6051" xr3:uid="{FB732A5C-6DEE-4715-937C-21D7860132C7}" name="Column6034"/>
    <tableColumn id="6052" xr3:uid="{D907889C-4CFB-47E1-8587-3B799DC37B55}" name="Column6035"/>
    <tableColumn id="6053" xr3:uid="{E9CA5A84-BABF-4E24-9B21-6A7A215ACDE3}" name="Column6036"/>
    <tableColumn id="6054" xr3:uid="{69A86EFC-CF51-40A0-BAAE-827803B76A26}" name="Column6037"/>
    <tableColumn id="6055" xr3:uid="{26FA3260-08D8-4131-896F-DAD858178C0B}" name="Column6038"/>
    <tableColumn id="6056" xr3:uid="{5683DD99-E245-4159-B7D2-AA655F0E73C6}" name="Column6039"/>
    <tableColumn id="6057" xr3:uid="{7759A80D-F564-4722-8FD0-1169B7983661}" name="Column6040"/>
    <tableColumn id="6058" xr3:uid="{19F1E0FC-6C68-4306-828A-D007256F0D7A}" name="Column6041"/>
    <tableColumn id="6059" xr3:uid="{A49C9CF0-489F-4C42-9D28-C7CDD5138BA7}" name="Column6042"/>
    <tableColumn id="6060" xr3:uid="{ACF83C6B-A879-4511-8AC6-9166CD383901}" name="Column6043"/>
    <tableColumn id="6061" xr3:uid="{E8FB6A95-968C-4D45-B99A-F2DB58896B72}" name="Column6044"/>
    <tableColumn id="6062" xr3:uid="{9D78A953-588F-4C76-B5D1-186239E74690}" name="Column6045"/>
    <tableColumn id="6063" xr3:uid="{5C7DC1E4-F43B-45D2-971E-A8B2AC43ACA7}" name="Column6046"/>
    <tableColumn id="6064" xr3:uid="{A585AC00-C963-4707-81DF-D37BA7789E92}" name="Column6047"/>
    <tableColumn id="6065" xr3:uid="{003A1721-746B-4042-B14A-0C6315A9515C}" name="Column6048"/>
    <tableColumn id="6066" xr3:uid="{E0977F37-7D08-40DD-84FF-91FACFA7F469}" name="Column6049"/>
    <tableColumn id="6067" xr3:uid="{2D46A458-3C78-422A-AC86-EA7C9671EE12}" name="Column6050"/>
    <tableColumn id="6068" xr3:uid="{9D35D089-B707-4B2E-8D84-8990CDC150CB}" name="Column6051"/>
    <tableColumn id="6069" xr3:uid="{2E90352B-D6CD-4A02-9383-09BD791F5CC7}" name="Column6052"/>
    <tableColumn id="6070" xr3:uid="{3B8761DE-A545-44C3-BB6D-10FE60D80801}" name="Column6053"/>
    <tableColumn id="6071" xr3:uid="{52BE4AA0-66EA-4C00-AA72-2724B54F1D5A}" name="Column6054"/>
    <tableColumn id="6072" xr3:uid="{A6CBACB1-2360-4556-B3EA-C039FC954635}" name="Column6055"/>
    <tableColumn id="6073" xr3:uid="{60DE10B1-9BB4-46E5-8222-FD5333E8D0C5}" name="Column6056"/>
    <tableColumn id="6074" xr3:uid="{21CF2626-F23A-492D-BF0F-8236C1474BA5}" name="Column6057"/>
    <tableColumn id="6075" xr3:uid="{0090E3F4-9771-40B8-97E5-EA79F95C6DB8}" name="Column6058"/>
    <tableColumn id="6076" xr3:uid="{EB76EF2C-5638-4310-98E4-7856961CB9C5}" name="Column6059"/>
    <tableColumn id="6077" xr3:uid="{739EF79A-5BE4-41D2-8C3D-0321A93C35BF}" name="Column6060"/>
    <tableColumn id="6078" xr3:uid="{041B488D-7603-4CB3-ABA2-EA797341F7EB}" name="Column6061"/>
    <tableColumn id="6079" xr3:uid="{1073B24B-61B3-4311-8679-62B0CAEA9CA1}" name="Column6062"/>
    <tableColumn id="6080" xr3:uid="{2CF5B7AC-FC22-4B7A-8754-A21F2235159A}" name="Column6063"/>
    <tableColumn id="6081" xr3:uid="{9B253559-C1D7-4F5B-8F22-AF122D97B6D3}" name="Column6064"/>
    <tableColumn id="6082" xr3:uid="{9D9CC267-009D-48DC-AF05-5D7BB8398DD7}" name="Column6065"/>
    <tableColumn id="6083" xr3:uid="{9E0677E8-63C5-4DD7-87C6-D219E823A44C}" name="Column6066"/>
    <tableColumn id="6084" xr3:uid="{F1FCE86A-69B5-499F-93E3-35D051F5DC23}" name="Column6067"/>
    <tableColumn id="6085" xr3:uid="{9FE84423-B76A-46F5-A02B-8066F02C5458}" name="Column6068"/>
    <tableColumn id="6086" xr3:uid="{5EBBB1CD-1C65-4242-84D3-4DA28F7595BE}" name="Column6069"/>
    <tableColumn id="6087" xr3:uid="{44075039-C8E7-4F55-8404-E551D43231D7}" name="Column6070"/>
    <tableColumn id="6088" xr3:uid="{E9988F3F-BE96-4F07-BEF8-8EC2DE5CDC04}" name="Column6071"/>
    <tableColumn id="6089" xr3:uid="{4F0380FA-3570-4FEF-99B6-BA79CC0EEF0D}" name="Column6072"/>
    <tableColumn id="6090" xr3:uid="{EE0312B3-4D21-4D1F-987D-66FF2831D35C}" name="Column6073"/>
    <tableColumn id="6091" xr3:uid="{DAAE5CE5-D04F-4D0B-ADDC-7F2C06A10B7D}" name="Column6074"/>
    <tableColumn id="6092" xr3:uid="{67D6463D-305C-4F84-8BB5-DEA14DB77784}" name="Column6075"/>
    <tableColumn id="6093" xr3:uid="{3DCA2D30-B7C5-492E-9A9B-9F909AD21895}" name="Column6076"/>
    <tableColumn id="6094" xr3:uid="{4EB2125D-E1AE-4E74-9ED9-E2662E5C3D30}" name="Column6077"/>
    <tableColumn id="6095" xr3:uid="{EEB505D0-AC71-4F99-B574-5B8628878E1D}" name="Column6078"/>
    <tableColumn id="6096" xr3:uid="{40F4497E-407A-4F2F-9E71-6FC1EE4654DA}" name="Column6079"/>
    <tableColumn id="6097" xr3:uid="{E5D1FF84-855D-4962-BB1E-AEC021B0CA3A}" name="Column6080"/>
    <tableColumn id="6098" xr3:uid="{E2E05929-1D81-4E99-AD02-AD9FE1FE5FBE}" name="Column6081"/>
    <tableColumn id="6099" xr3:uid="{B9E868D7-ADA2-4752-8840-B47461AE9A38}" name="Column6082"/>
    <tableColumn id="6100" xr3:uid="{DB7D3F2A-D6FC-4963-96C9-4ED4401D126C}" name="Column6083"/>
    <tableColumn id="6101" xr3:uid="{3D4A8E19-9614-4E56-941F-AF5F83CA2E02}" name="Column6084"/>
    <tableColumn id="6102" xr3:uid="{016E55C7-2C63-4067-A61C-2BAB0C102C54}" name="Column6085"/>
    <tableColumn id="6103" xr3:uid="{27677CE6-5026-41E4-BE9A-3BD92EFE8D90}" name="Column6086"/>
    <tableColumn id="6104" xr3:uid="{3D5D15C2-2664-4E6E-AA86-99B483E10AF3}" name="Column6087"/>
    <tableColumn id="6105" xr3:uid="{E447806D-CEEA-4B8F-B995-2D20035D93F1}" name="Column6088"/>
    <tableColumn id="6106" xr3:uid="{B7797EE7-2BE4-4C89-A6C1-20E84EC6D6A6}" name="Column6089"/>
    <tableColumn id="6107" xr3:uid="{F76CB9C8-8745-48F6-A352-A20BE6F79D1B}" name="Column6090"/>
    <tableColumn id="6108" xr3:uid="{7CD5FA90-C2E9-4DEE-BD4B-F20F9ECF5F98}" name="Column6091"/>
    <tableColumn id="6109" xr3:uid="{C3FB9C7C-5B40-49B5-88FA-F194B277F9BD}" name="Column6092"/>
    <tableColumn id="6110" xr3:uid="{713DB53E-5247-49B4-8A0D-CB6002FB42CA}" name="Column6093"/>
    <tableColumn id="6111" xr3:uid="{8A0F7EA5-BDA7-4F35-B9D2-ED45B02EAD37}" name="Column6094"/>
    <tableColumn id="6112" xr3:uid="{2EBBF1A2-B287-4273-998D-82833DE7AE30}" name="Column6095"/>
    <tableColumn id="6113" xr3:uid="{C823A6CF-3226-43D1-B5A9-34709968A591}" name="Column6096"/>
    <tableColumn id="6114" xr3:uid="{E3929740-5A93-4173-98F0-B377B129F91E}" name="Column6097"/>
    <tableColumn id="6115" xr3:uid="{A9A97524-B4E5-41EF-87FB-E0C8E1121960}" name="Column6098"/>
    <tableColumn id="6116" xr3:uid="{829B7514-8B7C-4E84-8036-9D8C3651064D}" name="Column6099"/>
    <tableColumn id="6117" xr3:uid="{1817FD92-93A3-4258-89EB-4CA0134E7F7D}" name="Column6100"/>
    <tableColumn id="6118" xr3:uid="{414C3D8F-80C7-437E-978E-B051D9A86935}" name="Column6101"/>
    <tableColumn id="6119" xr3:uid="{4AF341C6-A125-4255-A2A6-04491560D39B}" name="Column6102"/>
    <tableColumn id="6120" xr3:uid="{7557881D-8D19-4AA0-90D5-7D3DD8EFA1F7}" name="Column6103"/>
    <tableColumn id="6121" xr3:uid="{329BB60C-4A2D-41B9-9491-5AECC15C1C87}" name="Column6104"/>
    <tableColumn id="6122" xr3:uid="{FE86DF78-1DF7-4C93-B47A-779B7C877AF0}" name="Column6105"/>
    <tableColumn id="6123" xr3:uid="{78C41956-9BF7-4CDC-B235-1D4CDF98DE76}" name="Column6106"/>
    <tableColumn id="6124" xr3:uid="{1395E71B-9B5A-44CA-8E94-55D383E4CF07}" name="Column6107"/>
    <tableColumn id="6125" xr3:uid="{BF91D059-0D3C-4045-99D5-CB24D1BD2AE9}" name="Column6108"/>
    <tableColumn id="6126" xr3:uid="{4494A727-1517-4A31-BA33-9808EFD8C8F1}" name="Column6109"/>
    <tableColumn id="6127" xr3:uid="{2846445B-FDA4-4E9B-A808-0CAEBC991330}" name="Column6110"/>
    <tableColumn id="6128" xr3:uid="{0584E8DF-A0D2-491A-9CD5-936E2B03A2A1}" name="Column6111"/>
    <tableColumn id="6129" xr3:uid="{8D56CB07-7198-4AFD-A165-6744A749B0B9}" name="Column6112"/>
    <tableColumn id="6130" xr3:uid="{A2AA1C05-D577-4359-80FF-B4726B96332B}" name="Column6113"/>
    <tableColumn id="6131" xr3:uid="{1D2C34E9-7F18-4325-9850-A979DC38E6FA}" name="Column6114"/>
    <tableColumn id="6132" xr3:uid="{958BD130-85AA-43D6-9FD0-23C96CDD703D}" name="Column6115"/>
    <tableColumn id="6133" xr3:uid="{AE82A376-F8DC-4529-98B1-2D8B8AC34002}" name="Column6116"/>
    <tableColumn id="6134" xr3:uid="{DA1F6C46-8A6E-45DD-A210-B05F6813A392}" name="Column6117"/>
    <tableColumn id="6135" xr3:uid="{1443308E-FB63-47A4-B13F-C270452C3F08}" name="Column6118"/>
    <tableColumn id="6136" xr3:uid="{BCD102B7-1C6B-4E50-A837-5A68D04AEB6F}" name="Column6119"/>
    <tableColumn id="6137" xr3:uid="{B65062FB-4EDF-43B7-B9A6-8EE55A53F7B7}" name="Column6120"/>
    <tableColumn id="6138" xr3:uid="{DDE57EC1-3A8E-480B-AB7F-105ED69298C1}" name="Column6121"/>
    <tableColumn id="6139" xr3:uid="{8FBE5795-53A8-437A-B7E3-90FBC9F6D29D}" name="Column6122"/>
    <tableColumn id="6140" xr3:uid="{2E33C10F-BFA1-410A-9177-B59A7318C192}" name="Column6123"/>
    <tableColumn id="6141" xr3:uid="{F7D0724D-6565-495E-867E-73608A9065FE}" name="Column6124"/>
    <tableColumn id="6142" xr3:uid="{36594F68-0015-4694-99EA-40AE27A29BD9}" name="Column6125"/>
    <tableColumn id="6143" xr3:uid="{9049BC54-901A-4C67-AB8B-E70AC37077A6}" name="Column6126"/>
    <tableColumn id="6144" xr3:uid="{502D644A-5083-4081-8EB0-E04DDFB904E3}" name="Column6127"/>
    <tableColumn id="6145" xr3:uid="{A2D7DDD4-41C4-46E8-A3BA-B201F5CC0FF9}" name="Column6128"/>
    <tableColumn id="6146" xr3:uid="{F5999184-07A1-466A-B245-A7F8D0B1E5B2}" name="Column6129"/>
    <tableColumn id="6147" xr3:uid="{00E7D9FF-ADE7-44B2-A5C9-130798AEA8AF}" name="Column6130"/>
    <tableColumn id="6148" xr3:uid="{01CAE9AD-A56A-4A80-AEBF-BD223D3DB3DA}" name="Column6131"/>
    <tableColumn id="6149" xr3:uid="{6D13D3C9-CE6B-4284-969A-6C02FAB390BD}" name="Column6132"/>
    <tableColumn id="6150" xr3:uid="{3EB5AC30-33DD-49C8-9B51-0199AF096650}" name="Column6133"/>
    <tableColumn id="6151" xr3:uid="{BCF12446-A04C-4624-8B6B-040F2725F304}" name="Column6134"/>
    <tableColumn id="6152" xr3:uid="{927468C3-E6BC-4117-B610-9F0A52F85A6C}" name="Column6135"/>
    <tableColumn id="6153" xr3:uid="{AF1E2793-AA83-422C-A097-39B4E26CF3F7}" name="Column6136"/>
    <tableColumn id="6154" xr3:uid="{198852FB-7F19-4BE3-AF12-5235CDBF101A}" name="Column6137"/>
    <tableColumn id="6155" xr3:uid="{6B001530-CDE4-4B3B-88A9-60232C0C49B8}" name="Column6138"/>
    <tableColumn id="6156" xr3:uid="{6B2A42F8-50E0-451D-BD0A-80175E499373}" name="Column6139"/>
    <tableColumn id="6157" xr3:uid="{44D3C551-EF36-4B6E-A4FA-31BF477EBB0F}" name="Column6140"/>
    <tableColumn id="6158" xr3:uid="{692264A4-4273-4C3E-8B93-47F4FCEFA79D}" name="Column6141"/>
    <tableColumn id="6159" xr3:uid="{C55480BB-B456-4546-96ED-7C9F9D6062D9}" name="Column6142"/>
    <tableColumn id="6160" xr3:uid="{E66AA2DA-578D-4551-B6AC-BD4681A0A420}" name="Column6143"/>
    <tableColumn id="6161" xr3:uid="{8C83BAD9-2890-48F2-ACED-5AF7ACC294A2}" name="Column6144"/>
    <tableColumn id="6162" xr3:uid="{B56F4A1D-F6D7-4A99-95D2-2D05CA6C3D94}" name="Column6145"/>
    <tableColumn id="6163" xr3:uid="{E12B2EFF-4808-4C3B-ACBA-E112B219A821}" name="Column6146"/>
    <tableColumn id="6164" xr3:uid="{D5D074F1-97F5-47E5-AF78-487B2F985790}" name="Column6147"/>
    <tableColumn id="6165" xr3:uid="{3E1C3606-A0B3-46A0-942A-D2B8D4D4712D}" name="Column6148"/>
    <tableColumn id="6166" xr3:uid="{F983F41E-8529-40B1-B513-74FFB2A2AC0D}" name="Column6149"/>
    <tableColumn id="6167" xr3:uid="{1EF9C021-F2D0-4032-A9EE-EFFDE848A793}" name="Column6150"/>
    <tableColumn id="6168" xr3:uid="{0F14FA47-2CA7-4316-9961-5D5A8AE46C97}" name="Column6151"/>
    <tableColumn id="6169" xr3:uid="{EF606E1F-C021-428C-A472-3DCB85502C1D}" name="Column6152"/>
    <tableColumn id="6170" xr3:uid="{61507740-4C80-47AC-86F9-73A1CA72004B}" name="Column6153"/>
    <tableColumn id="6171" xr3:uid="{D7146A47-285D-4A3E-9327-F37C52FF7D17}" name="Column6154"/>
    <tableColumn id="6172" xr3:uid="{39508D1E-AE40-4C9A-BBD9-386F4E1404CB}" name="Column6155"/>
    <tableColumn id="6173" xr3:uid="{B16C78DE-C447-4D18-BD13-662EF636DF7F}" name="Column6156"/>
    <tableColumn id="6174" xr3:uid="{C7AD0C7E-E6F6-4CEF-8FDE-143C659A36C0}" name="Column6157"/>
    <tableColumn id="6175" xr3:uid="{80047762-82E0-4803-A91F-E0DE3316D2C2}" name="Column6158"/>
    <tableColumn id="6176" xr3:uid="{31AF2C40-611E-42D5-A88D-E75E19117DBE}" name="Column6159"/>
    <tableColumn id="6177" xr3:uid="{F1730F33-ABC3-4EFE-9B03-D9EA9D7564FA}" name="Column6160"/>
    <tableColumn id="6178" xr3:uid="{D3F863F8-8B94-4C9C-8E3A-299FADCE53C0}" name="Column6161"/>
    <tableColumn id="6179" xr3:uid="{A27FBE96-1112-4AFF-B10A-88CFB55D9819}" name="Column6162"/>
    <tableColumn id="6180" xr3:uid="{E8980F97-5943-4933-A2B6-3C79D41DDD4D}" name="Column6163"/>
    <tableColumn id="6181" xr3:uid="{A930E8F2-0CD9-4C57-BED3-7840579B67AF}" name="Column6164"/>
    <tableColumn id="6182" xr3:uid="{2F368E73-F34F-4095-9866-0FC9A961BD18}" name="Column6165"/>
    <tableColumn id="6183" xr3:uid="{672F7523-7512-45A4-8E14-DBF45D44552E}" name="Column6166"/>
    <tableColumn id="6184" xr3:uid="{8991D6EE-C2A5-4524-94FD-D160538DAB7A}" name="Column6167"/>
    <tableColumn id="6185" xr3:uid="{5F671E8C-ACDF-4676-A9B9-4F24A8132779}" name="Column6168"/>
    <tableColumn id="6186" xr3:uid="{52D5A9EC-3863-42AC-98D2-600B110C0A5D}" name="Column6169"/>
    <tableColumn id="6187" xr3:uid="{860BCC6F-7362-4006-944C-56E5A070C4E2}" name="Column6170"/>
    <tableColumn id="6188" xr3:uid="{2E7F69A6-5612-401B-8C9F-40C740A83C03}" name="Column6171"/>
    <tableColumn id="6189" xr3:uid="{C8C61852-7560-4273-B247-0E16142BD714}" name="Column6172"/>
    <tableColumn id="6190" xr3:uid="{CCCC129D-76DE-4C4F-8090-F619DF6778FD}" name="Column6173"/>
    <tableColumn id="6191" xr3:uid="{DA5937F0-57E5-47D8-A7C9-5F4E0BC9D70D}" name="Column6174"/>
    <tableColumn id="6192" xr3:uid="{369FFB0E-F5E3-4CC4-9722-E5E2118A7B86}" name="Column6175"/>
    <tableColumn id="6193" xr3:uid="{72AA5EC4-4A7F-4E04-B7F6-61C4EAA7E168}" name="Column6176"/>
    <tableColumn id="6194" xr3:uid="{C77BBC33-1223-447D-8028-0A7B01BA96B6}" name="Column6177"/>
    <tableColumn id="6195" xr3:uid="{6F083F93-A425-451E-AA1B-1388AE7EA8C5}" name="Column6178"/>
    <tableColumn id="6196" xr3:uid="{2F3BAAF0-3247-4D42-BC81-305A903696F6}" name="Column6179"/>
    <tableColumn id="6197" xr3:uid="{30D43551-90BF-4E18-963E-2480A17DBEBC}" name="Column6180"/>
    <tableColumn id="6198" xr3:uid="{BDBC0C08-E4E2-4479-A1FE-7FBDA143E5AE}" name="Column6181"/>
    <tableColumn id="6199" xr3:uid="{BB3C85DC-3DE2-497B-A75C-E3390CEBFD3E}" name="Column6182"/>
    <tableColumn id="6200" xr3:uid="{9A28A186-7B7A-4D97-85CE-4C61EFDE3281}" name="Column6183"/>
    <tableColumn id="6201" xr3:uid="{B7ED3247-A194-45A0-92FA-2435CDAD3002}" name="Column6184"/>
    <tableColumn id="6202" xr3:uid="{4786EF1B-8CCE-4211-8D75-6E6616E57783}" name="Column6185"/>
    <tableColumn id="6203" xr3:uid="{089ECF6C-09C2-431B-A079-F987A3AD7BAD}" name="Column6186"/>
    <tableColumn id="6204" xr3:uid="{BAD2B218-4DA8-4C84-A515-01A74AEF304B}" name="Column6187"/>
    <tableColumn id="6205" xr3:uid="{2B11E27A-754F-49CE-8404-3D64438A83D1}" name="Column6188"/>
    <tableColumn id="6206" xr3:uid="{89DDE015-FE47-4161-9347-093ECFE8615C}" name="Column6189"/>
    <tableColumn id="6207" xr3:uid="{143D090D-D3AE-47BB-BFE6-E6EED51C53BB}" name="Column6190"/>
    <tableColumn id="6208" xr3:uid="{FC478B25-692D-46F4-A1B7-C08CD147E926}" name="Column6191"/>
    <tableColumn id="6209" xr3:uid="{23452BCF-D12B-4B0F-9903-5B85C4D8C97B}" name="Column6192"/>
    <tableColumn id="6210" xr3:uid="{8225903E-7080-4AF4-A8E5-334FB6D06CCA}" name="Column6193"/>
    <tableColumn id="6211" xr3:uid="{618BF005-D008-426D-A7F0-A25A01248BED}" name="Column6194"/>
    <tableColumn id="6212" xr3:uid="{48F0DCE5-489F-4A0B-91C5-57F09E4A9EBD}" name="Column6195"/>
    <tableColumn id="6213" xr3:uid="{A8E368C5-6ED8-437C-9953-C5052BE4E073}" name="Column6196"/>
    <tableColumn id="6214" xr3:uid="{55BEC7A3-E3B8-4DE1-B83A-E029CF17A9D6}" name="Column6197"/>
    <tableColumn id="6215" xr3:uid="{B8F03E24-7D4E-46BF-A617-22D731D37B62}" name="Column6198"/>
    <tableColumn id="6216" xr3:uid="{F0C0AC0C-94E0-42AB-956C-95902C08ADA9}" name="Column6199"/>
    <tableColumn id="6217" xr3:uid="{54C0EDCB-B5D4-4616-BB1B-D5540B739C9E}" name="Column6200"/>
    <tableColumn id="6218" xr3:uid="{EB4BD4E8-ACDB-48EA-A601-86E267D50AAE}" name="Column6201"/>
    <tableColumn id="6219" xr3:uid="{2E862A7B-1C46-42F7-A1DD-E04BCC4E75BA}" name="Column6202"/>
    <tableColumn id="6220" xr3:uid="{AB04764E-F4C3-4E09-A10D-12949E0B45E9}" name="Column6203"/>
    <tableColumn id="6221" xr3:uid="{DD6AA8D4-6F7C-433E-BC0D-94754D1CDA13}" name="Column6204"/>
    <tableColumn id="6222" xr3:uid="{5D9A3CD9-F483-4385-89CD-37584FA85074}" name="Column6205"/>
    <tableColumn id="6223" xr3:uid="{C7292FE1-6298-49F1-BE0E-164F12B0965C}" name="Column6206"/>
    <tableColumn id="6224" xr3:uid="{DDBBEA83-9326-478E-9B51-C4862C414802}" name="Column6207"/>
    <tableColumn id="6225" xr3:uid="{484C88A3-5298-4C7A-88E5-A809971C0DE1}" name="Column6208"/>
    <tableColumn id="6226" xr3:uid="{B8E5AFDB-2B6A-4EDF-B806-7F960C65D2BA}" name="Column6209"/>
    <tableColumn id="6227" xr3:uid="{62DD6D9F-F844-4EF3-9651-2A03253FB9D1}" name="Column6210"/>
    <tableColumn id="6228" xr3:uid="{459D83A4-C769-472E-866B-A85A12499CA1}" name="Column6211"/>
    <tableColumn id="6229" xr3:uid="{0E68E471-967A-4FFC-8B3D-2C32CBEBE86A}" name="Column6212"/>
    <tableColumn id="6230" xr3:uid="{E4034113-EE8C-42D3-B7BD-0DC25239B8DB}" name="Column6213"/>
    <tableColumn id="6231" xr3:uid="{986EA7D9-4D91-4CE0-B33C-0D3B8B2D052B}" name="Column6214"/>
    <tableColumn id="6232" xr3:uid="{B769A946-6714-4B94-A5E4-34B0DC655F61}" name="Column6215"/>
    <tableColumn id="6233" xr3:uid="{6D69A9F8-8A50-4B88-861B-E3DBBB5749AE}" name="Column6216"/>
    <tableColumn id="6234" xr3:uid="{2367DBBC-D2BA-4AB6-900F-4D411829E0AF}" name="Column6217"/>
    <tableColumn id="6235" xr3:uid="{797625E8-3E30-44C2-919F-AE60E31CB227}" name="Column6218"/>
    <tableColumn id="6236" xr3:uid="{9A9C9E80-82C2-48E7-80AB-2E9530FD7419}" name="Column6219"/>
    <tableColumn id="6237" xr3:uid="{CC3E7924-5994-45EC-80AF-7F67A3B72664}" name="Column6220"/>
    <tableColumn id="6238" xr3:uid="{9A39D46A-BC7A-49B6-A428-A48425014A17}" name="Column6221"/>
    <tableColumn id="6239" xr3:uid="{C03AA981-2A82-42FE-A1DA-1475272BB70C}" name="Column6222"/>
    <tableColumn id="6240" xr3:uid="{5B8C123C-D5BA-41FC-BAE5-7A7816EF422F}" name="Column6223"/>
    <tableColumn id="6241" xr3:uid="{4C1080B7-B0FA-421D-9F7D-3193CDF761BA}" name="Column6224"/>
    <tableColumn id="6242" xr3:uid="{59085E63-F6BE-48BD-B0A2-683210B06CB1}" name="Column6225"/>
    <tableColumn id="6243" xr3:uid="{CCB3639B-52B8-45EF-8514-4318B71D70EC}" name="Column6226"/>
    <tableColumn id="6244" xr3:uid="{8E64963D-D7CB-4D8B-AEB8-7C17970B8490}" name="Column6227"/>
    <tableColumn id="6245" xr3:uid="{9E05CC86-BFCF-4DCC-8CF7-9C044CABE4CB}" name="Column6228"/>
    <tableColumn id="6246" xr3:uid="{08A87955-C790-4C55-848B-D8DC48082420}" name="Column6229"/>
    <tableColumn id="6247" xr3:uid="{08F5C1D2-5A13-4C81-9D15-AC0CAA9267DF}" name="Column6230"/>
    <tableColumn id="6248" xr3:uid="{DD1A99BD-98F8-4151-B5DF-38EFA1EAC801}" name="Column6231"/>
    <tableColumn id="6249" xr3:uid="{2F9A73FD-4359-4B1C-BB04-824C9EDC9FBF}" name="Column6232"/>
    <tableColumn id="6250" xr3:uid="{022062EA-E39B-4E17-BA70-1E7D548F34D0}" name="Column6233"/>
    <tableColumn id="6251" xr3:uid="{972C3A9C-1985-4F54-A0C7-08DB3B69591C}" name="Column6234"/>
    <tableColumn id="6252" xr3:uid="{F4AB3F62-C22B-4FDC-A1B8-8D611E4D1AF9}" name="Column6235"/>
    <tableColumn id="6253" xr3:uid="{27DA6FAE-27B4-4787-9CF4-56D45B144BE0}" name="Column6236"/>
    <tableColumn id="6254" xr3:uid="{E6AB9B73-51C9-4BF8-980A-CE2108385055}" name="Column6237"/>
    <tableColumn id="6255" xr3:uid="{DC50892F-5203-4C27-9833-4D75BCEB2E4E}" name="Column6238"/>
    <tableColumn id="6256" xr3:uid="{A8B534C6-549B-4790-9581-BC2F46128CF4}" name="Column6239"/>
    <tableColumn id="6257" xr3:uid="{45A19B84-3EBA-4DB0-81AF-54FABC4B099E}" name="Column6240"/>
    <tableColumn id="6258" xr3:uid="{959ECB4A-C7B7-4271-BE00-4828CEB7A102}" name="Column6241"/>
    <tableColumn id="6259" xr3:uid="{7CE8327A-232C-49B9-BCBF-588E4A3EDCF8}" name="Column6242"/>
    <tableColumn id="6260" xr3:uid="{38C4EE24-55ED-4FFD-A1E3-DFC48BDE7B30}" name="Column6243"/>
    <tableColumn id="6261" xr3:uid="{B68EAB29-3C16-4060-BE74-666CF37450F9}" name="Column6244"/>
    <tableColumn id="6262" xr3:uid="{59506E3C-3659-412D-97A9-FC4EB2DE01B6}" name="Column6245"/>
    <tableColumn id="6263" xr3:uid="{DF9AA1A2-EDAF-4FD4-9E82-01B8DB44E9CA}" name="Column6246"/>
    <tableColumn id="6264" xr3:uid="{FF2D4291-6477-4AEB-846B-59509D782854}" name="Column6247"/>
    <tableColumn id="6265" xr3:uid="{A1320F75-B221-43F1-B58C-DCFA4F22A38B}" name="Column6248"/>
    <tableColumn id="6266" xr3:uid="{D1DC7AD2-B243-41D0-AE00-EBF680EB0ED1}" name="Column6249"/>
    <tableColumn id="6267" xr3:uid="{4E901856-C72C-4090-ABC6-78339CBEF8CE}" name="Column6250"/>
    <tableColumn id="6268" xr3:uid="{4334C9FD-CB95-4A07-80B8-6355CB4DA5ED}" name="Column6251"/>
    <tableColumn id="6269" xr3:uid="{BDA26FCF-A074-433D-934A-59DED5FE0371}" name="Column6252"/>
    <tableColumn id="6270" xr3:uid="{F4DB2D1C-C67E-407A-AD8B-903631E7D41F}" name="Column6253"/>
    <tableColumn id="6271" xr3:uid="{10F56A04-DF78-47ED-BBBD-B44DD1DD6BFF}" name="Column6254"/>
    <tableColumn id="6272" xr3:uid="{37808AC1-D62F-4E61-8BB8-D062F464608F}" name="Column6255"/>
    <tableColumn id="6273" xr3:uid="{74BBEF33-0E49-4B4E-BA45-7B0C757D254F}" name="Column6256"/>
    <tableColumn id="6274" xr3:uid="{681E93C6-7936-4C76-B2C6-E955758E315F}" name="Column6257"/>
    <tableColumn id="6275" xr3:uid="{06E53AF3-071E-4D7E-A0AA-9F61219D9ACD}" name="Column6258"/>
    <tableColumn id="6276" xr3:uid="{D3F0814A-B69D-4553-A41A-031B30C7AC6F}" name="Column6259"/>
    <tableColumn id="6277" xr3:uid="{F89B708F-02D6-45E2-98C1-3CE008116DB5}" name="Column6260"/>
    <tableColumn id="6278" xr3:uid="{1FEF96B9-F759-4248-90C0-B24AC9A1A21E}" name="Column6261"/>
    <tableColumn id="6279" xr3:uid="{3A730529-6631-4D64-B44B-72C5E47CAC43}" name="Column6262"/>
    <tableColumn id="6280" xr3:uid="{47BA360D-FC12-43C1-BAB4-58084CD52455}" name="Column6263"/>
    <tableColumn id="6281" xr3:uid="{7A8A8A75-EEB4-4656-8658-2711E4C8C863}" name="Column6264"/>
    <tableColumn id="6282" xr3:uid="{B604FE67-9404-424F-AF81-EA0A29A2B10A}" name="Column6265"/>
    <tableColumn id="6283" xr3:uid="{9D988CE1-94D2-42E8-AC68-93C84AB6819B}" name="Column6266"/>
    <tableColumn id="6284" xr3:uid="{78DE6EF8-0129-4381-ACAF-CFD36EBAD7DC}" name="Column6267"/>
    <tableColumn id="6285" xr3:uid="{B6F7D50A-E41D-4D06-9A51-4DA1DC291C70}" name="Column6268"/>
    <tableColumn id="6286" xr3:uid="{55117750-A2A0-4C9E-9103-A9F30CCF7557}" name="Column6269"/>
    <tableColumn id="6287" xr3:uid="{2F07438F-C107-4671-93D4-512C7DF94410}" name="Column6270"/>
    <tableColumn id="6288" xr3:uid="{37120963-79B7-4162-830C-D3C34951388F}" name="Column6271"/>
    <tableColumn id="6289" xr3:uid="{E785721C-7A30-428B-B1BE-BDE8CDB6D79C}" name="Column6272"/>
    <tableColumn id="6290" xr3:uid="{315D6A9B-9B42-44C8-B83D-B127360D1EFC}" name="Column6273"/>
    <tableColumn id="6291" xr3:uid="{67239C9B-0931-4067-BE3D-FB3282E0A374}" name="Column6274"/>
    <tableColumn id="6292" xr3:uid="{B406A740-70A6-4276-A876-3F69CDD2E203}" name="Column6275"/>
    <tableColumn id="6293" xr3:uid="{0A83422D-3391-41C3-A05A-C0D95A5AB5C0}" name="Column6276"/>
    <tableColumn id="6294" xr3:uid="{FE47A491-DFA2-4668-BADF-6D526BB9A9D4}" name="Column6277"/>
    <tableColumn id="6295" xr3:uid="{146394BA-19B6-4391-AC2D-7A3D101EA4FB}" name="Column6278"/>
    <tableColumn id="6296" xr3:uid="{E537A8EE-B367-4181-A107-F57CE83BB94F}" name="Column6279"/>
    <tableColumn id="6297" xr3:uid="{C680F902-313D-415D-B178-E68179C4824E}" name="Column6280"/>
    <tableColumn id="6298" xr3:uid="{3087A4DC-64B7-408D-A3BB-2735C40A415A}" name="Column6281"/>
    <tableColumn id="6299" xr3:uid="{C5BDD128-D612-4A25-86D4-ECED4D85D8A5}" name="Column6282"/>
    <tableColumn id="6300" xr3:uid="{966B6104-0E37-4097-B5D4-C1CF8967A243}" name="Column6283"/>
    <tableColumn id="6301" xr3:uid="{EF135775-7396-4890-8774-94EA9CDCCEB7}" name="Column6284"/>
    <tableColumn id="6302" xr3:uid="{B93E8F27-0CF6-4793-BDD1-E294725ABA4C}" name="Column6285"/>
    <tableColumn id="6303" xr3:uid="{87E7A97B-159F-4035-BDCC-C2981A03F395}" name="Column6286"/>
    <tableColumn id="6304" xr3:uid="{F3958574-BB97-4C05-AD82-530B0A983808}" name="Column6287"/>
    <tableColumn id="6305" xr3:uid="{F383DD71-4087-4EC3-9E1F-F404443AFFF3}" name="Column6288"/>
    <tableColumn id="6306" xr3:uid="{E0BA2405-DBAA-4D4D-B14A-A86BF6E431D6}" name="Column6289"/>
    <tableColumn id="6307" xr3:uid="{658E3132-F97F-4A49-B9F2-73636CFF865E}" name="Column6290"/>
    <tableColumn id="6308" xr3:uid="{8AFD1BBD-F860-4DE0-BF8D-ED29A6F8573A}" name="Column6291"/>
    <tableColumn id="6309" xr3:uid="{7298D224-643A-45C6-877C-92F20C19F7DE}" name="Column6292"/>
    <tableColumn id="6310" xr3:uid="{498F2643-996E-49BB-A1DC-496124CA5239}" name="Column6293"/>
    <tableColumn id="6311" xr3:uid="{8B9A5A77-3A32-4518-9E71-653F1C51C997}" name="Column6294"/>
    <tableColumn id="6312" xr3:uid="{4BA3AFE4-3A92-415A-BE90-58AC934813F5}" name="Column6295"/>
    <tableColumn id="6313" xr3:uid="{6F303C60-56E2-4520-867F-55295016D5EB}" name="Column6296"/>
    <tableColumn id="6314" xr3:uid="{925D6C4C-53D7-4A70-8313-EB40A9F9177A}" name="Column6297"/>
    <tableColumn id="6315" xr3:uid="{3BC8D64F-583C-4D2B-936D-3A63B77F8361}" name="Column6298"/>
    <tableColumn id="6316" xr3:uid="{41D0804A-E58B-4F39-9D45-F567456B512D}" name="Column6299"/>
    <tableColumn id="6317" xr3:uid="{B9FB524B-5581-41A4-8099-6EF0607A7229}" name="Column6300"/>
    <tableColumn id="6318" xr3:uid="{539573D6-4909-4240-A5F7-F3C2D976E854}" name="Column6301"/>
    <tableColumn id="6319" xr3:uid="{FD3429AD-42F8-4CCF-A383-405FD097CA6C}" name="Column6302"/>
    <tableColumn id="6320" xr3:uid="{A81A8715-AA4D-4978-BEE4-502585EDD8E3}" name="Column6303"/>
    <tableColumn id="6321" xr3:uid="{99709401-349C-4C30-9E0C-1DAFB1D719C0}" name="Column6304"/>
    <tableColumn id="6322" xr3:uid="{3B647424-F9C8-4281-92A9-FC03014EF4BF}" name="Column6305"/>
    <tableColumn id="6323" xr3:uid="{8DD9A363-6155-4F67-997A-1C5EB5A3CF01}" name="Column6306"/>
    <tableColumn id="6324" xr3:uid="{AC226FAD-ED19-4ABE-9253-0506336A6DC5}" name="Column6307"/>
    <tableColumn id="6325" xr3:uid="{4D5B7C57-F63A-4E5B-8C43-307EDBEFE00D}" name="Column6308"/>
    <tableColumn id="6326" xr3:uid="{8AD739D8-9C71-4734-BB7D-9325DD0C3DB9}" name="Column6309"/>
    <tableColumn id="6327" xr3:uid="{EF21C8F5-03D6-46E3-A87F-46FEC40CCF0A}" name="Column6310"/>
    <tableColumn id="6328" xr3:uid="{35FF3875-6212-401A-9E79-E67103F87BDB}" name="Column6311"/>
    <tableColumn id="6329" xr3:uid="{9E0AF8D2-6EA9-4331-9BD1-2A427F3A9E31}" name="Column6312"/>
    <tableColumn id="6330" xr3:uid="{24BA8BE4-6E4B-41D4-B81F-7A92E263F512}" name="Column6313"/>
    <tableColumn id="6331" xr3:uid="{4FBFAAE1-63F4-43E3-8CC3-F86D2BFD91E4}" name="Column6314"/>
    <tableColumn id="6332" xr3:uid="{39771F44-746D-436D-9729-95E6F55A0FCA}" name="Column6315"/>
    <tableColumn id="6333" xr3:uid="{4CD416A7-C0C4-42D8-A119-14EDE2138A99}" name="Column6316"/>
    <tableColumn id="6334" xr3:uid="{ED39BDBE-98EC-48C8-8940-EE6B52A8F50E}" name="Column6317"/>
    <tableColumn id="6335" xr3:uid="{7080BFE2-C120-4F70-AEC9-6D7652928DEF}" name="Column6318"/>
    <tableColumn id="6336" xr3:uid="{CCFCE2DA-3250-4C93-9AB0-371EC1EBD823}" name="Column6319"/>
    <tableColumn id="6337" xr3:uid="{092C69FD-A2CE-4E3F-9707-00CE7C436DAD}" name="Column6320"/>
    <tableColumn id="6338" xr3:uid="{B98A639D-C97B-41B7-9CE8-D123C529E735}" name="Column6321"/>
    <tableColumn id="6339" xr3:uid="{D4801646-13B4-40A6-84AE-36D7008BCEFB}" name="Column6322"/>
    <tableColumn id="6340" xr3:uid="{EB2A7CFE-3EA2-4C4F-9591-3EF991E9FBC0}" name="Column6323"/>
    <tableColumn id="6341" xr3:uid="{A3F72512-C762-4F02-BACB-BB5AEB7C5E5C}" name="Column6324"/>
    <tableColumn id="6342" xr3:uid="{BB8D7B54-7545-414A-97C1-4B4FBECDD075}" name="Column6325"/>
    <tableColumn id="6343" xr3:uid="{755062BA-FCF6-4CAD-9BEC-691777BD0BA1}" name="Column6326"/>
    <tableColumn id="6344" xr3:uid="{7263CCFF-4B3B-4530-B010-7DC7E1FFC2FA}" name="Column6327"/>
    <tableColumn id="6345" xr3:uid="{3801A7FA-3C65-47AA-867A-3B2B00D5BAD8}" name="Column6328"/>
    <tableColumn id="6346" xr3:uid="{2F21359B-E7C0-4FB7-9A44-C466E12E64B8}" name="Column6329"/>
    <tableColumn id="6347" xr3:uid="{3E5A70E0-45C0-46AE-AAEC-432CE2D82C83}" name="Column6330"/>
    <tableColumn id="6348" xr3:uid="{8BF976D0-EC00-48D0-A41E-E78A163F7FE0}" name="Column6331"/>
    <tableColumn id="6349" xr3:uid="{04F4C5A6-5863-4550-B4CF-A7DBCD55DF66}" name="Column6332"/>
    <tableColumn id="6350" xr3:uid="{EEA575F0-68C1-4BE0-A5FA-ABD9529FEB15}" name="Column6333"/>
    <tableColumn id="6351" xr3:uid="{AC7CC798-A61A-41BC-98E9-4CBAE0CFCE81}" name="Column6334"/>
    <tableColumn id="6352" xr3:uid="{723A81C2-7842-4CB3-B7A2-EB3B57CCC478}" name="Column6335"/>
    <tableColumn id="6353" xr3:uid="{A296A7C3-C948-4ED3-84D3-E33A96F9A7B9}" name="Column6336"/>
    <tableColumn id="6354" xr3:uid="{2C58FA8A-9304-4503-A6BF-49A0BE241496}" name="Column6337"/>
    <tableColumn id="6355" xr3:uid="{E3D6193A-2394-4916-ACE3-3BD48892150B}" name="Column6338"/>
    <tableColumn id="6356" xr3:uid="{5DBE767C-A961-4660-A859-B72712FF1396}" name="Column6339"/>
    <tableColumn id="6357" xr3:uid="{6BB9B7C3-9BB2-48DA-891C-9173E975B96A}" name="Column6340"/>
    <tableColumn id="6358" xr3:uid="{476C66FE-9473-43A6-A18D-E570547BFD2B}" name="Column6341"/>
    <tableColumn id="6359" xr3:uid="{0966B887-D40C-44C1-9AD1-446D57B30E9A}" name="Column6342"/>
    <tableColumn id="6360" xr3:uid="{9ABFF863-F807-4406-B056-44D678B57B4D}" name="Column6343"/>
    <tableColumn id="6361" xr3:uid="{E9C3C51A-9A7C-4CEB-B1B6-503C34291EA7}" name="Column6344"/>
    <tableColumn id="6362" xr3:uid="{E5380BD0-02CC-4C05-AF1D-841EC2E957D2}" name="Column6345"/>
    <tableColumn id="6363" xr3:uid="{FD26879A-6F6E-4A7E-92E2-7A7EF11CC768}" name="Column6346"/>
    <tableColumn id="6364" xr3:uid="{EC6210DE-BD86-42FE-9481-69A904F7B66A}" name="Column6347"/>
    <tableColumn id="6365" xr3:uid="{C4D682DA-1BAF-48FD-A5C3-91DD3F460B64}" name="Column6348"/>
    <tableColumn id="6366" xr3:uid="{64B595D2-0439-4A08-BCA1-D5C054B5DEC5}" name="Column6349"/>
    <tableColumn id="6367" xr3:uid="{6DE16426-4788-435B-B229-A9DE7C293255}" name="Column6350"/>
    <tableColumn id="6368" xr3:uid="{6FDFDA49-5FCB-4836-9A17-58E14312FC91}" name="Column6351"/>
    <tableColumn id="6369" xr3:uid="{22C27A4C-3847-48D3-8B48-F31AA8A648AB}" name="Column6352"/>
    <tableColumn id="6370" xr3:uid="{004D78C5-0F84-4269-ACF7-1D64A2154B4F}" name="Column6353"/>
    <tableColumn id="6371" xr3:uid="{181F0E42-FACC-4970-8925-8636CC45BF0D}" name="Column6354"/>
    <tableColumn id="6372" xr3:uid="{4BBDB631-81E3-4A3C-9152-3F493AC75C6E}" name="Column6355"/>
    <tableColumn id="6373" xr3:uid="{44892E11-71CA-4989-9E8D-1077D1FBCDA5}" name="Column6356"/>
    <tableColumn id="6374" xr3:uid="{ED6F6A9B-B24A-43BA-B89A-376467EA20F3}" name="Column6357"/>
    <tableColumn id="6375" xr3:uid="{A0E8BC03-4933-48B8-A3E2-B12574C99948}" name="Column6358"/>
    <tableColumn id="6376" xr3:uid="{22ABA967-9251-45D4-83C6-4690EFBB395B}" name="Column6359"/>
    <tableColumn id="6377" xr3:uid="{63DAE246-D754-4F59-8DF6-B443EF0BCDE5}" name="Column6360"/>
    <tableColumn id="6378" xr3:uid="{081634C9-C9AC-4473-8FA9-180819D12A72}" name="Column6361"/>
    <tableColumn id="6379" xr3:uid="{25D29194-1C8C-46CD-8C44-B62676D46211}" name="Column6362"/>
    <tableColumn id="6380" xr3:uid="{FE71DB39-5309-4917-8689-5AD2038E3803}" name="Column6363"/>
    <tableColumn id="6381" xr3:uid="{8543B72D-6093-4230-A89D-4C5964A0EECA}" name="Column6364"/>
    <tableColumn id="6382" xr3:uid="{5E462D42-1D1C-4458-8C55-F064BF754718}" name="Column6365"/>
    <tableColumn id="6383" xr3:uid="{B0752FEA-77C5-4B26-B838-128DEFBC5CB3}" name="Column6366"/>
    <tableColumn id="6384" xr3:uid="{CFAF3578-54C3-445A-8070-0EDD43BEDC83}" name="Column6367"/>
    <tableColumn id="6385" xr3:uid="{F818FD87-18D5-4563-8389-B15FEF8677B3}" name="Column6368"/>
    <tableColumn id="6386" xr3:uid="{736FB585-BAAF-4850-9978-DFD3A4B36390}" name="Column6369"/>
    <tableColumn id="6387" xr3:uid="{769B1B3B-DD0F-4230-A7CF-25E7EE6B2492}" name="Column6370"/>
    <tableColumn id="6388" xr3:uid="{97C17AC3-065A-4A14-B8B6-49D9A1195980}" name="Column6371"/>
    <tableColumn id="6389" xr3:uid="{F3A49BF3-1631-4A27-BB60-3CA1D6009C00}" name="Column6372"/>
    <tableColumn id="6390" xr3:uid="{ACCA8878-0746-4AAA-9AF3-3C30E2164243}" name="Column6373"/>
    <tableColumn id="6391" xr3:uid="{19EFD3DE-A20E-46CF-A0C6-B3619B61A712}" name="Column6374"/>
    <tableColumn id="6392" xr3:uid="{117AC7A4-957F-48A1-B4A2-A62C1AC9FE76}" name="Column6375"/>
    <tableColumn id="6393" xr3:uid="{963D5F0B-C2C3-4A7D-84C8-EE77C772D9F3}" name="Column6376"/>
    <tableColumn id="6394" xr3:uid="{D8CD5101-ED95-4AAA-8E54-8AFC50C15F8C}" name="Column6377"/>
    <tableColumn id="6395" xr3:uid="{F3039C50-66AB-4A5D-A7FE-B94FF5AFA394}" name="Column6378"/>
    <tableColumn id="6396" xr3:uid="{6201DFBB-7397-4D68-BCEF-F9FA6B7765D5}" name="Column6379"/>
    <tableColumn id="6397" xr3:uid="{EA69482E-844E-44FE-BDB8-5C6500146ED7}" name="Column6380"/>
    <tableColumn id="6398" xr3:uid="{86E81081-CDF8-434B-8648-9FB79419DE9E}" name="Column6381"/>
    <tableColumn id="6399" xr3:uid="{6405E353-58BE-41EF-B783-57117F2987FF}" name="Column6382"/>
    <tableColumn id="6400" xr3:uid="{6D7712DC-C3E0-4A4F-8242-11DFC124BB63}" name="Column6383"/>
    <tableColumn id="6401" xr3:uid="{80BDCEA1-622A-43D8-80E0-27248E5512D8}" name="Column6384"/>
    <tableColumn id="6402" xr3:uid="{C702E439-F6C6-40D1-8385-48FD50241B27}" name="Column6385"/>
    <tableColumn id="6403" xr3:uid="{DE8519EC-630C-4224-B751-060C61A94475}" name="Column6386"/>
    <tableColumn id="6404" xr3:uid="{8F04099F-0EBA-4BFF-867F-335586100411}" name="Column6387"/>
    <tableColumn id="6405" xr3:uid="{52920638-65B5-4680-B427-A8699F6BD839}" name="Column6388"/>
    <tableColumn id="6406" xr3:uid="{66C0C5D9-E105-458C-B647-BEEA3F3CF6A7}" name="Column6389"/>
    <tableColumn id="6407" xr3:uid="{F049DF42-8B2F-4693-8757-831E677869DA}" name="Column6390"/>
    <tableColumn id="6408" xr3:uid="{D7838E67-7A2C-462F-8DAC-766FEEE20407}" name="Column6391"/>
    <tableColumn id="6409" xr3:uid="{61986687-508C-43E2-808D-2FC8A07A4D6A}" name="Column6392"/>
    <tableColumn id="6410" xr3:uid="{583D6E18-7510-439F-9C58-B04F13A3A80A}" name="Column6393"/>
    <tableColumn id="6411" xr3:uid="{33CCFCD9-0006-45FD-9823-74030C0D7225}" name="Column6394"/>
    <tableColumn id="6412" xr3:uid="{F8A346FC-CB19-4421-8A50-767FB16AF35B}" name="Column6395"/>
    <tableColumn id="6413" xr3:uid="{C0B27D8C-11E5-4DF2-BD96-7E7F88B379CB}" name="Column6396"/>
    <tableColumn id="6414" xr3:uid="{7AD85887-C02B-42A9-8265-9097D56B2BBA}" name="Column6397"/>
    <tableColumn id="6415" xr3:uid="{5C958404-E500-4393-AF02-9A7AA9A7185C}" name="Column6398"/>
    <tableColumn id="6416" xr3:uid="{4BD32810-85D0-4AC2-8A41-AF6E33D4931B}" name="Column6399"/>
    <tableColumn id="6417" xr3:uid="{34E539E9-D567-4887-8384-325C20664210}" name="Column6400"/>
    <tableColumn id="6418" xr3:uid="{83A933A3-5F1F-4BC9-80C8-19CF0365CA9C}" name="Column6401"/>
    <tableColumn id="6419" xr3:uid="{598A9806-8FBC-48F1-87C0-BC8D2F960FCB}" name="Column6402"/>
    <tableColumn id="6420" xr3:uid="{3092620E-B48A-412D-B6CE-4551EC7ADBE1}" name="Column6403"/>
    <tableColumn id="6421" xr3:uid="{0373A866-4259-4332-9C44-D888763840F8}" name="Column6404"/>
    <tableColumn id="6422" xr3:uid="{EC337D09-EE3B-4B3D-A228-64A00E3F81FD}" name="Column6405"/>
    <tableColumn id="6423" xr3:uid="{154262E0-6E17-461D-955A-08E6665386D9}" name="Column6406"/>
    <tableColumn id="6424" xr3:uid="{41D9F899-69B7-4E3D-8D8D-BAA117EEA8F0}" name="Column6407"/>
    <tableColumn id="6425" xr3:uid="{6B874AB5-3B19-48A1-B36B-93CA86AC9FA0}" name="Column6408"/>
    <tableColumn id="6426" xr3:uid="{AC68CBE9-BA87-4AAF-B407-6031AB9E48BD}" name="Column6409"/>
    <tableColumn id="6427" xr3:uid="{A3E64971-6091-4ED0-89D7-17E1F86D7EA0}" name="Column6410"/>
    <tableColumn id="6428" xr3:uid="{31F5E072-93E9-4D64-9317-74FDBE549FFE}" name="Column6411"/>
    <tableColumn id="6429" xr3:uid="{885736F1-BC25-49A1-B745-BEA3E632C4C9}" name="Column6412"/>
    <tableColumn id="6430" xr3:uid="{F75142CA-5205-4BCC-B758-BC8311357446}" name="Column6413"/>
    <tableColumn id="6431" xr3:uid="{7FDF6CA1-6EEF-4FF5-A5BF-47FE70C347C3}" name="Column6414"/>
    <tableColumn id="6432" xr3:uid="{7DAC9DBA-4699-4E96-B526-4D19D6F2E474}" name="Column6415"/>
    <tableColumn id="6433" xr3:uid="{5B76640A-56D1-4C7F-AEF8-8C176C07E5CB}" name="Column6416"/>
    <tableColumn id="6434" xr3:uid="{1A30B0A9-2FDB-4F6E-8B06-A46C0132114C}" name="Column6417"/>
    <tableColumn id="6435" xr3:uid="{AB47C6F7-8BED-4BBC-A19A-2C3B87143980}" name="Column6418"/>
    <tableColumn id="6436" xr3:uid="{D7AC4E3C-1C9F-4526-91A4-444E531C124F}" name="Column6419"/>
    <tableColumn id="6437" xr3:uid="{3743E633-3EBA-489F-BB12-E7CE0D5B34B4}" name="Column6420"/>
    <tableColumn id="6438" xr3:uid="{E10394DB-7B4F-4F55-883C-F963C9D5F9AE}" name="Column6421"/>
    <tableColumn id="6439" xr3:uid="{D325A403-2DE4-48A2-863D-E72EAE7D10FA}" name="Column6422"/>
    <tableColumn id="6440" xr3:uid="{D161E3F5-255E-4261-BB5A-4C7909E59B82}" name="Column6423"/>
    <tableColumn id="6441" xr3:uid="{2D8A7C64-06E5-4021-99A3-2B06C4B6AB98}" name="Column6424"/>
    <tableColumn id="6442" xr3:uid="{73E9CADE-116B-44B3-8260-D603305ECEB0}" name="Column6425"/>
    <tableColumn id="6443" xr3:uid="{3DCBDF73-CBC6-431B-BC56-404A934D1B48}" name="Column6426"/>
    <tableColumn id="6444" xr3:uid="{D5ABD6EA-78A1-4579-996D-B25630F7A671}" name="Column6427"/>
    <tableColumn id="6445" xr3:uid="{E05E14DF-EC66-4498-89DA-6807B4B5CB77}" name="Column6428"/>
    <tableColumn id="6446" xr3:uid="{B0675DAD-50BB-42BB-AB7E-C8880A71B885}" name="Column6429"/>
    <tableColumn id="6447" xr3:uid="{72896E25-CA4D-476E-B699-58E0127CCAD8}" name="Column6430"/>
    <tableColumn id="6448" xr3:uid="{ED512110-8036-4C8A-8457-D5CA62BA88E4}" name="Column6431"/>
    <tableColumn id="6449" xr3:uid="{DCB079AA-9C4D-45D9-A634-C2047FB566A7}" name="Column6432"/>
    <tableColumn id="6450" xr3:uid="{0E1B0FD9-69F3-472A-B276-00AF4884EB04}" name="Column6433"/>
    <tableColumn id="6451" xr3:uid="{3CE7B52C-285E-481F-9234-E7010E400648}" name="Column6434"/>
    <tableColumn id="6452" xr3:uid="{1C3F00BA-11D1-4A1A-BA21-8B6FF09BD5AA}" name="Column6435"/>
    <tableColumn id="6453" xr3:uid="{5F8DD092-07EB-42A4-A48E-C37B419A2C0A}" name="Column6436"/>
    <tableColumn id="6454" xr3:uid="{20825544-C008-4EC5-A881-A03E4FAE8932}" name="Column6437"/>
    <tableColumn id="6455" xr3:uid="{53EA347C-6EBD-4AF1-A60C-C8F03659CB72}" name="Column6438"/>
    <tableColumn id="6456" xr3:uid="{7B6278D8-F451-45FE-8F64-9E05A726A2E7}" name="Column6439"/>
    <tableColumn id="6457" xr3:uid="{079C7C8F-D364-4AA2-AE59-9B979050B0F3}" name="Column6440"/>
    <tableColumn id="6458" xr3:uid="{394EC95B-BDB3-482C-B975-E7CFE55A04A5}" name="Column6441"/>
    <tableColumn id="6459" xr3:uid="{D5AD5A90-1D06-40C1-A5C7-B4CF1C41DEEC}" name="Column6442"/>
    <tableColumn id="6460" xr3:uid="{DB34F5A9-348D-4B6C-BDB3-D2599177A5FE}" name="Column6443"/>
    <tableColumn id="6461" xr3:uid="{27FE4E60-0048-47EF-93B0-AD23DD8765DD}" name="Column6444"/>
    <tableColumn id="6462" xr3:uid="{771632A9-A720-4975-9717-7FB04D95EAF0}" name="Column6445"/>
    <tableColumn id="6463" xr3:uid="{890EFB1D-5CD9-4B41-9257-739C647D7D24}" name="Column6446"/>
    <tableColumn id="6464" xr3:uid="{8E27A8BE-64B5-4F58-B295-07692BCCA092}" name="Column6447"/>
    <tableColumn id="6465" xr3:uid="{B227E792-401D-4813-AC52-79F74E3933E8}" name="Column6448"/>
    <tableColumn id="6466" xr3:uid="{7BF6925F-A8F8-46E8-9E76-1DDBDAA0DF90}" name="Column6449"/>
    <tableColumn id="6467" xr3:uid="{56FF7D0D-6152-4DC4-B072-0BF829D90CB2}" name="Column6450"/>
    <tableColumn id="6468" xr3:uid="{D2D27F6F-665F-4660-8747-43C432FE44CD}" name="Column6451"/>
    <tableColumn id="6469" xr3:uid="{7C5A4853-7698-444C-A4D7-E5A846F6723F}" name="Column6452"/>
    <tableColumn id="6470" xr3:uid="{9B0158BC-9CF8-467F-B994-FCFF26F2D3BE}" name="Column6453"/>
    <tableColumn id="6471" xr3:uid="{5E655470-1159-4A3A-9D77-54BF0B8FCAF8}" name="Column6454"/>
    <tableColumn id="6472" xr3:uid="{D284EE47-CAB7-40DA-9FA5-933F1539C8C1}" name="Column6455"/>
    <tableColumn id="6473" xr3:uid="{F5A87032-3C10-4E22-94E9-03EB30C6E38A}" name="Column6456"/>
    <tableColumn id="6474" xr3:uid="{FE6571B6-C027-4C3A-9EC4-D387BEEEA9B0}" name="Column6457"/>
    <tableColumn id="6475" xr3:uid="{CA7C3B54-56BB-4E98-A64D-5FFE5C40072F}" name="Column6458"/>
    <tableColumn id="6476" xr3:uid="{17313DFE-B58B-4502-8C8B-81F8435A919F}" name="Column6459"/>
    <tableColumn id="6477" xr3:uid="{EFCB80E7-CC83-476A-B1EE-762E3113E179}" name="Column6460"/>
    <tableColumn id="6478" xr3:uid="{932069A2-6D7D-4331-B048-8ABFBAE27A0D}" name="Column6461"/>
    <tableColumn id="6479" xr3:uid="{950BE75E-D832-4283-BB1E-1AE679FF393B}" name="Column6462"/>
    <tableColumn id="6480" xr3:uid="{9A2547EC-EFAE-44A0-899B-8C9389007184}" name="Column6463"/>
    <tableColumn id="6481" xr3:uid="{E8301EA7-4B5E-43D2-AEB3-77C4E66BC5CD}" name="Column6464"/>
    <tableColumn id="6482" xr3:uid="{E04B0102-4E6B-43DB-B812-FFE5332BED03}" name="Column6465"/>
    <tableColumn id="6483" xr3:uid="{BBD9BB51-CC35-4352-B5D3-FC7453EDA6D9}" name="Column6466"/>
    <tableColumn id="6484" xr3:uid="{D5C6324A-ABBC-4F83-9BD5-C9FF665243B3}" name="Column6467"/>
    <tableColumn id="6485" xr3:uid="{6FF395D5-DB99-4A28-96B6-A31556245BF5}" name="Column6468"/>
    <tableColumn id="6486" xr3:uid="{1D24F4F1-5FA5-4C54-BC81-7DD387F66D60}" name="Column6469"/>
    <tableColumn id="6487" xr3:uid="{FD62F55D-7989-4D5E-BA14-D69D08691387}" name="Column6470"/>
    <tableColumn id="6488" xr3:uid="{13C406FE-2D77-4124-AF3C-D5936AEBBB03}" name="Column6471"/>
    <tableColumn id="6489" xr3:uid="{C99ADD92-5ECB-41FE-93E3-82C44B943CD1}" name="Column6472"/>
    <tableColumn id="6490" xr3:uid="{425CF18E-35B0-4723-AF1B-DA2107E00854}" name="Column6473"/>
    <tableColumn id="6491" xr3:uid="{AED969C2-1C65-4A82-B3E6-9AEBFDA0ED84}" name="Column6474"/>
    <tableColumn id="6492" xr3:uid="{F1D7E22B-DD7D-4E28-BFEE-4C66BEF24CA3}" name="Column6475"/>
    <tableColumn id="6493" xr3:uid="{413742B9-0722-4283-94BF-BABBF2CAF7B4}" name="Column6476"/>
    <tableColumn id="6494" xr3:uid="{034B217E-FCE1-4874-9D53-A6439F2C0126}" name="Column6477"/>
    <tableColumn id="6495" xr3:uid="{7EC2C5C8-F26D-46A0-AE9D-3217C6C920CD}" name="Column6478"/>
    <tableColumn id="6496" xr3:uid="{E9779E44-6C3C-492E-90D9-060844D23C53}" name="Column6479"/>
    <tableColumn id="6497" xr3:uid="{C2F33736-BCF7-4490-A9D0-77685CBFE6C8}" name="Column6480"/>
    <tableColumn id="6498" xr3:uid="{6C8AE19F-CAA9-4A33-AC9A-0B7B9E9F9C4F}" name="Column6481"/>
    <tableColumn id="6499" xr3:uid="{069E451C-08EF-4870-89E9-AEB7DF6BC267}" name="Column6482"/>
    <tableColumn id="6500" xr3:uid="{F8AAF1F2-BDCA-4A5B-ABB8-25946E6BD601}" name="Column6483"/>
    <tableColumn id="6501" xr3:uid="{C1D3088A-3E4F-4C6A-8978-998686E0E4DF}" name="Column6484"/>
    <tableColumn id="6502" xr3:uid="{57A74A5C-1C1D-4492-A543-E22D1B8F28B6}" name="Column6485"/>
    <tableColumn id="6503" xr3:uid="{0956EDD8-209B-4563-A73C-ABE5C8403F86}" name="Column6486"/>
    <tableColumn id="6504" xr3:uid="{7B704859-C6BB-46F5-9193-4ACC154CAAF7}" name="Column6487"/>
    <tableColumn id="6505" xr3:uid="{84E264BF-DD98-4D9E-96ED-690E167E10E0}" name="Column6488"/>
    <tableColumn id="6506" xr3:uid="{7B21E71C-F5DB-40BE-8802-73FF379DF79F}" name="Column6489"/>
    <tableColumn id="6507" xr3:uid="{180BCE2E-72BF-420D-839F-1CBC7584B1E6}" name="Column6490"/>
    <tableColumn id="6508" xr3:uid="{7B1ED13D-0D85-453B-B00A-AECA48FE939F}" name="Column6491"/>
    <tableColumn id="6509" xr3:uid="{0ABAB799-29BB-4D1D-B544-4DEAEB9360DD}" name="Column6492"/>
    <tableColumn id="6510" xr3:uid="{58DDA01F-D19E-4CA7-AFF2-9FE9199DDF58}" name="Column6493"/>
    <tableColumn id="6511" xr3:uid="{12A1B73F-4EDD-4E9C-B99C-FBB623F239A2}" name="Column6494"/>
    <tableColumn id="6512" xr3:uid="{65B2A295-693A-4658-97CE-26AA258F5CB5}" name="Column6495"/>
    <tableColumn id="6513" xr3:uid="{BF35892F-2631-4759-B8DC-B178E23DCCF8}" name="Column6496"/>
    <tableColumn id="6514" xr3:uid="{0A4221E9-40F4-4E73-8ECF-A74269D4E61F}" name="Column6497"/>
    <tableColumn id="6515" xr3:uid="{49E4FB25-F6BF-412F-8743-4887F943C893}" name="Column6498"/>
    <tableColumn id="6516" xr3:uid="{B7D57ED5-6CC1-473E-9828-B5B35D5730F5}" name="Column6499"/>
    <tableColumn id="6517" xr3:uid="{DEC384D3-635A-4F1A-A388-00CFF9FE7261}" name="Column6500"/>
    <tableColumn id="6518" xr3:uid="{756E2E4A-96DF-4731-A80E-380EDD857E1D}" name="Column6501"/>
    <tableColumn id="6519" xr3:uid="{AACC57F4-D61D-4AB0-B404-5B4DC74B9997}" name="Column6502"/>
    <tableColumn id="6520" xr3:uid="{CA097B61-980D-4CA4-86AD-5B570DF5F528}" name="Column6503"/>
    <tableColumn id="6521" xr3:uid="{D44A8D88-DE94-47E0-BCB0-BA4B26A21FB2}" name="Column6504"/>
    <tableColumn id="6522" xr3:uid="{DE096AF9-C5D3-4AEE-AD77-FBA499FDEF94}" name="Column6505"/>
    <tableColumn id="6523" xr3:uid="{3B5F457F-D56D-4FCE-956E-DE4C5EDD02A4}" name="Column6506"/>
    <tableColumn id="6524" xr3:uid="{4BD7724B-4CCF-4CB4-98ED-3224C2118273}" name="Column6507"/>
    <tableColumn id="6525" xr3:uid="{BFB2C684-F0EE-4F5C-8E23-53E707C61261}" name="Column6508"/>
    <tableColumn id="6526" xr3:uid="{691568C0-22D8-4D52-A99E-EA8945842FAB}" name="Column6509"/>
    <tableColumn id="6527" xr3:uid="{03A68639-7FEE-4745-B84F-D0E89F91496D}" name="Column6510"/>
    <tableColumn id="6528" xr3:uid="{998EB18A-D8DE-4457-8A88-31F161F792B3}" name="Column6511"/>
    <tableColumn id="6529" xr3:uid="{78FDD2C7-2271-4B22-9F81-B10DF5FF132C}" name="Column6512"/>
    <tableColumn id="6530" xr3:uid="{07C57FF1-B934-432F-9CCF-978CA7199B18}" name="Column6513"/>
    <tableColumn id="6531" xr3:uid="{A60F749C-43E0-41E3-843D-D3FB02851128}" name="Column6514"/>
    <tableColumn id="6532" xr3:uid="{D9F3B414-3D8E-4A90-8441-5D8B391F78EF}" name="Column6515"/>
    <tableColumn id="6533" xr3:uid="{39DC743D-5D08-481C-A05A-B5E766E293BC}" name="Column6516"/>
    <tableColumn id="6534" xr3:uid="{16492199-B259-42C7-8705-774351F651D9}" name="Column6517"/>
    <tableColumn id="6535" xr3:uid="{44AD6C05-6D09-40C7-B76D-AB2848C25D8F}" name="Column6518"/>
    <tableColumn id="6536" xr3:uid="{AE734AEE-3B3C-4585-80D6-4992B03AC0B3}" name="Column6519"/>
    <tableColumn id="6537" xr3:uid="{6AFE98C9-9B6B-4430-BCD8-62E7F1E18914}" name="Column6520"/>
    <tableColumn id="6538" xr3:uid="{3CF98DE0-D8D8-4F7B-B47F-2D4C3B227BFB}" name="Column6521"/>
    <tableColumn id="6539" xr3:uid="{73E4C902-CCB3-4C19-AE1C-E8CBCDA22DC7}" name="Column6522"/>
    <tableColumn id="6540" xr3:uid="{1FF92435-BC5F-4A34-938F-A755BEB816D5}" name="Column6523"/>
    <tableColumn id="6541" xr3:uid="{A569A205-3ADC-4A30-975F-108905BA137A}" name="Column6524"/>
    <tableColumn id="6542" xr3:uid="{ECA9DC94-07F3-4203-B54D-5CD7E678DF4C}" name="Column6525"/>
    <tableColumn id="6543" xr3:uid="{EFDD866A-7B99-4E0F-A4B4-424A261074EB}" name="Column6526"/>
    <tableColumn id="6544" xr3:uid="{A1B88962-A39D-4467-B131-E7CBAAAB23D7}" name="Column6527"/>
    <tableColumn id="6545" xr3:uid="{312B45CE-19DC-43CD-87D7-C60978790150}" name="Column6528"/>
    <tableColumn id="6546" xr3:uid="{A3C1441C-D789-4CEB-A6F5-3DACF4E1E63B}" name="Column6529"/>
    <tableColumn id="6547" xr3:uid="{F95A10F6-2571-47FD-AC39-56B05DDA00FC}" name="Column6530"/>
    <tableColumn id="6548" xr3:uid="{EAD5EE20-ED84-4593-AD5E-436654E0811D}" name="Column6531"/>
    <tableColumn id="6549" xr3:uid="{F40FDAB5-4AB8-4DB7-8974-CC46DDF388E8}" name="Column6532"/>
    <tableColumn id="6550" xr3:uid="{11589D77-FBA0-4BC7-BD87-29B0301FD008}" name="Column6533"/>
    <tableColumn id="6551" xr3:uid="{404FD030-CE20-4D1B-B1B8-AD623BD8D027}" name="Column6534"/>
    <tableColumn id="6552" xr3:uid="{9F27374A-AAB6-4321-AB8F-7E42FF517568}" name="Column6535"/>
    <tableColumn id="6553" xr3:uid="{F8DDFB9C-EBC7-4E50-BA1F-DF6B98241A86}" name="Column6536"/>
    <tableColumn id="6554" xr3:uid="{E898C8D7-D749-46ED-A753-2685AC2FC99F}" name="Column6537"/>
    <tableColumn id="6555" xr3:uid="{F57292BD-4F57-46B4-9635-9F0063BC97C1}" name="Column6538"/>
    <tableColumn id="6556" xr3:uid="{9CAB9C15-1E41-4AD7-8705-960F1EF9FD2F}" name="Column6539"/>
    <tableColumn id="6557" xr3:uid="{7CE9F350-E420-47D2-9916-0FE4E256AA74}" name="Column6540"/>
    <tableColumn id="6558" xr3:uid="{9A41F39A-2E65-4E68-9119-9682120504C5}" name="Column6541"/>
    <tableColumn id="6559" xr3:uid="{35BAEE14-0FAE-4B17-8845-FD149E8854EF}" name="Column6542"/>
    <tableColumn id="6560" xr3:uid="{371A7C63-7449-43FB-89AD-B21F4BC9136A}" name="Column6543"/>
    <tableColumn id="6561" xr3:uid="{4BDB5BDA-D31F-4EEA-B387-D6A65758AD7C}" name="Column6544"/>
    <tableColumn id="6562" xr3:uid="{E817CE32-2815-495D-8214-C07292897937}" name="Column6545"/>
    <tableColumn id="6563" xr3:uid="{997A7A23-9E17-41A4-A3C8-7F30FA9CC087}" name="Column6546"/>
    <tableColumn id="6564" xr3:uid="{27B9F3C0-E4ED-4915-80AF-81B7A34AC1DE}" name="Column6547"/>
    <tableColumn id="6565" xr3:uid="{D56028A1-0619-4F57-8810-06234B228B04}" name="Column6548"/>
    <tableColumn id="6566" xr3:uid="{907527D9-E4CA-4357-B11B-6207DBF15F98}" name="Column6549"/>
    <tableColumn id="6567" xr3:uid="{DDD9F70E-B306-4814-B899-397536BE74EF}" name="Column6550"/>
    <tableColumn id="6568" xr3:uid="{BB5A5A60-8D5C-4FB0-A05F-298AB58ADCC3}" name="Column6551"/>
    <tableColumn id="6569" xr3:uid="{C1FD520B-2F7A-4BEF-ADFB-5636A6A081AC}" name="Column6552"/>
    <tableColumn id="6570" xr3:uid="{D6434832-CB2B-457E-8E35-F22BDCDBD93C}" name="Column6553"/>
    <tableColumn id="6571" xr3:uid="{3039B70D-1037-4C73-BBAD-BAF6AB5358E3}" name="Column6554"/>
    <tableColumn id="6572" xr3:uid="{B26E5248-0A8F-4854-ADD1-F0533DC20105}" name="Column6555"/>
    <tableColumn id="6573" xr3:uid="{FB194487-B15F-4EDE-81B4-4EAA02721FA6}" name="Column6556"/>
    <tableColumn id="6574" xr3:uid="{C7B31DFB-309A-4A20-A83A-67851B999A8E}" name="Column6557"/>
    <tableColumn id="6575" xr3:uid="{4A76B0B5-9AC3-4BE5-94C9-DA34206CE214}" name="Column6558"/>
    <tableColumn id="6576" xr3:uid="{10593C08-D51F-4502-BF7D-F6747EDA1327}" name="Column6559"/>
    <tableColumn id="6577" xr3:uid="{A88BDCDE-46ED-4C13-9582-FC3ABDDCB946}" name="Column6560"/>
    <tableColumn id="6578" xr3:uid="{1936BD3A-B7BA-4920-A361-3A8BC3447B26}" name="Column6561"/>
    <tableColumn id="6579" xr3:uid="{3F5C74F3-B4E8-42E8-AC28-16824327994A}" name="Column6562"/>
    <tableColumn id="6580" xr3:uid="{D0E6B130-AFDC-4E07-9C1C-FCEF821469B5}" name="Column6563"/>
    <tableColumn id="6581" xr3:uid="{7D3AEBCF-5DEE-4B51-86FB-761EC84FAF69}" name="Column6564"/>
    <tableColumn id="6582" xr3:uid="{75641333-0A4F-423E-BA07-ACE9DA5FA29E}" name="Column6565"/>
    <tableColumn id="6583" xr3:uid="{90DB9421-4EB1-4517-86BA-6D547B096EDD}" name="Column6566"/>
    <tableColumn id="6584" xr3:uid="{401B3B16-7D4E-411A-A4AB-028F2B5ED8F6}" name="Column6567"/>
    <tableColumn id="6585" xr3:uid="{18A9C4D8-7848-41BC-B1FC-C19571E2D094}" name="Column6568"/>
    <tableColumn id="6586" xr3:uid="{0717A611-5957-48B1-A4CF-D0DC94FB247D}" name="Column6569"/>
    <tableColumn id="6587" xr3:uid="{9596C97C-BB06-4FB8-B558-DC4F887C4CEE}" name="Column6570"/>
    <tableColumn id="6588" xr3:uid="{0BCD6C45-5437-4ACB-AF34-13E6395E22FC}" name="Column6571"/>
    <tableColumn id="6589" xr3:uid="{C3B90315-53CF-4800-B6BF-B63B9B0BD07E}" name="Column6572"/>
    <tableColumn id="6590" xr3:uid="{C540CAEC-2BAB-4220-B6EF-F17D8861D676}" name="Column6573"/>
    <tableColumn id="6591" xr3:uid="{09685300-4F6C-4683-9BD7-BA674E87CCF9}" name="Column6574"/>
    <tableColumn id="6592" xr3:uid="{05B27D0B-A085-4733-B2DF-4273397FC6BB}" name="Column6575"/>
    <tableColumn id="6593" xr3:uid="{FFCC18FF-557F-4BCE-95CD-407E07E97704}" name="Column6576"/>
    <tableColumn id="6594" xr3:uid="{F7BD7785-2D8E-4190-9B3D-E5BA7168D690}" name="Column6577"/>
    <tableColumn id="6595" xr3:uid="{22C2C380-8EA1-40AF-97A7-E89BE7A8C5DD}" name="Column6578"/>
    <tableColumn id="6596" xr3:uid="{765D6C8C-18DF-4938-A55F-8129A97F22DF}" name="Column6579"/>
    <tableColumn id="6597" xr3:uid="{544B80EF-008F-417A-88D2-12598466B15F}" name="Column6580"/>
    <tableColumn id="6598" xr3:uid="{783E95EF-43CD-40B8-A3B2-A8D9C76F86FE}" name="Column6581"/>
    <tableColumn id="6599" xr3:uid="{164DDE7B-BA59-4DCB-BC1F-98AC2FF6C5EA}" name="Column6582"/>
    <tableColumn id="6600" xr3:uid="{A3E4F307-ACA9-4760-BFBF-60EB60CC71C2}" name="Column6583"/>
    <tableColumn id="6601" xr3:uid="{F5A3A6BC-D6F1-473B-AE9F-ED3061235BEB}" name="Column6584"/>
    <tableColumn id="6602" xr3:uid="{392C5CFC-DF5A-4EC5-94F0-C70B7ADC3488}" name="Column6585"/>
    <tableColumn id="6603" xr3:uid="{07F0E5CB-4AE7-46BF-95E3-8DEEF024E4CF}" name="Column6586"/>
    <tableColumn id="6604" xr3:uid="{1149E13C-5D52-47ED-B809-189075019764}" name="Column6587"/>
    <tableColumn id="6605" xr3:uid="{9D4CB4E1-062E-4803-8D64-99BDFD9805EE}" name="Column6588"/>
    <tableColumn id="6606" xr3:uid="{986634BD-3B2A-48B7-9448-7ACBC6038D6C}" name="Column6589"/>
    <tableColumn id="6607" xr3:uid="{3BBCE0A3-14F6-49EA-B3D1-22D7CA07DA91}" name="Column6590"/>
    <tableColumn id="6608" xr3:uid="{5FADD408-CCC8-42AC-8336-49C2E51C4031}" name="Column6591"/>
    <tableColumn id="6609" xr3:uid="{D8E7A939-1993-444A-85DF-23180BCEDDE8}" name="Column6592"/>
    <tableColumn id="6610" xr3:uid="{2CA4B8CF-0C4F-4D7B-91EB-2DF2E236FE44}" name="Column6593"/>
    <tableColumn id="6611" xr3:uid="{7FA71C1F-E5D9-4B78-BF14-07F1EE0A6D80}" name="Column6594"/>
    <tableColumn id="6612" xr3:uid="{A8888D92-E829-4BCE-8D44-5F2FB98B6FB8}" name="Column6595"/>
    <tableColumn id="6613" xr3:uid="{BB4BA1FB-FD60-4867-8CE0-2356FE1B5095}" name="Column6596"/>
    <tableColumn id="6614" xr3:uid="{9878E89E-474D-49EA-B152-B2DE3CAF0862}" name="Column6597"/>
    <tableColumn id="6615" xr3:uid="{DFC4D2E9-3282-4CF9-9A71-BDE8788FA141}" name="Column6598"/>
    <tableColumn id="6616" xr3:uid="{BA5AF66D-8F4F-4CED-B2AD-7F5D2A538DBD}" name="Column6599"/>
    <tableColumn id="6617" xr3:uid="{938FBD38-B689-49EC-94AA-6A0B288E9169}" name="Column6600"/>
    <tableColumn id="6618" xr3:uid="{0C9DF3D6-5809-406A-8414-A318EAD26501}" name="Column6601"/>
    <tableColumn id="6619" xr3:uid="{81F99D3C-5859-46C0-88A1-23EA574F2E9B}" name="Column6602"/>
    <tableColumn id="6620" xr3:uid="{372EE0BD-A637-4416-A54B-5F0B7800EDAB}" name="Column6603"/>
    <tableColumn id="6621" xr3:uid="{14F260A6-D130-483D-A23B-20F9C61B867B}" name="Column6604"/>
    <tableColumn id="6622" xr3:uid="{B985EFA3-F3DD-43E4-8FEC-1CCCA22A2325}" name="Column6605"/>
    <tableColumn id="6623" xr3:uid="{C43B407F-D404-44AF-A1B5-BC3A1DE4FECA}" name="Column6606"/>
    <tableColumn id="6624" xr3:uid="{AD775852-A52A-4929-888F-589B120A1542}" name="Column6607"/>
    <tableColumn id="6625" xr3:uid="{8FD76175-53AF-4948-A0EB-77F1807EDF17}" name="Column6608"/>
    <tableColumn id="6626" xr3:uid="{1F2E99B0-E7CE-42F0-BA55-61C6EBC63EF6}" name="Column6609"/>
    <tableColumn id="6627" xr3:uid="{23F0F68E-E227-47C2-B8F9-5640F437BDF7}" name="Column6610"/>
    <tableColumn id="6628" xr3:uid="{E60B40E0-7FDA-4839-B4A0-691899BE0F24}" name="Column6611"/>
    <tableColumn id="6629" xr3:uid="{8B2B926E-6F32-4FAC-956B-4B89C8205CA1}" name="Column6612"/>
    <tableColumn id="6630" xr3:uid="{42589BAD-3FED-42FD-BEBB-7AB58E3ECA20}" name="Column6613"/>
    <tableColumn id="6631" xr3:uid="{081332AB-8093-4047-B027-2A5D8F58215F}" name="Column6614"/>
    <tableColumn id="6632" xr3:uid="{936C945C-126C-4E6F-ADB3-642BDE74B420}" name="Column6615"/>
    <tableColumn id="6633" xr3:uid="{E7340A9E-3F5B-40C9-8122-4E2C584B841A}" name="Column6616"/>
    <tableColumn id="6634" xr3:uid="{D14094C1-C542-454F-B1E2-9DD8DDC98273}" name="Column6617"/>
    <tableColumn id="6635" xr3:uid="{D94569EA-44FB-4640-8213-6E3B728468BD}" name="Column6618"/>
    <tableColumn id="6636" xr3:uid="{CB05017E-0B03-4311-8DF9-CB916C0F7759}" name="Column6619"/>
    <tableColumn id="6637" xr3:uid="{D4BE18EF-21D3-426A-8700-84E53F84DFA7}" name="Column6620"/>
    <tableColumn id="6638" xr3:uid="{648BE758-192B-4B6D-8146-53BAC47B9BF3}" name="Column6621"/>
    <tableColumn id="6639" xr3:uid="{902A9292-DA06-4C79-86D3-DB4D115201D9}" name="Column6622"/>
    <tableColumn id="6640" xr3:uid="{84D5ACAB-61DE-47D9-A262-7B97396E5EBF}" name="Column6623"/>
    <tableColumn id="6641" xr3:uid="{7CB9E3BF-97AA-457B-86CD-9956289E5A6D}" name="Column6624"/>
    <tableColumn id="6642" xr3:uid="{0801DEFB-8540-44CE-91E7-681CE9B4BE06}" name="Column6625"/>
    <tableColumn id="6643" xr3:uid="{A01567A5-38B1-462C-9952-EA897A763655}" name="Column6626"/>
    <tableColumn id="6644" xr3:uid="{27A84606-C152-423F-AD64-C7D9D0988779}" name="Column6627"/>
    <tableColumn id="6645" xr3:uid="{E12E9491-B118-40E8-BEB7-E06D219A6E0C}" name="Column6628"/>
    <tableColumn id="6646" xr3:uid="{AB9A8F80-A05E-492A-9F37-CE13201D0EE6}" name="Column6629"/>
    <tableColumn id="6647" xr3:uid="{4A127048-2F24-4C85-B15C-4C5283E89DDA}" name="Column6630"/>
    <tableColumn id="6648" xr3:uid="{F99F91C9-A7F0-4AB7-935A-C47B3BB24A49}" name="Column6631"/>
    <tableColumn id="6649" xr3:uid="{99E13A5F-2FBB-43B3-8BBE-0AEE25B17635}" name="Column6632"/>
    <tableColumn id="6650" xr3:uid="{ADF7E4C6-8455-4C20-8841-14CE00526A6C}" name="Column6633"/>
    <tableColumn id="6651" xr3:uid="{4905B369-7C95-44D8-A062-73D3A998EAD7}" name="Column6634"/>
    <tableColumn id="6652" xr3:uid="{CB4847D2-81D6-45B7-AE7F-9E2487C5E7E5}" name="Column6635"/>
    <tableColumn id="6653" xr3:uid="{8CB7C0C3-C900-48A2-925D-09873595E5E5}" name="Column6636"/>
    <tableColumn id="6654" xr3:uid="{82BF88A4-670B-46C2-A81C-059F6FFA85FD}" name="Column6637"/>
    <tableColumn id="6655" xr3:uid="{4D5E7B9E-399C-4E3E-A9CC-85D6122C31AE}" name="Column6638"/>
    <tableColumn id="6656" xr3:uid="{ECAAC0BC-972D-4CCE-ACF4-CF58BF7AA1B7}" name="Column6639"/>
    <tableColumn id="6657" xr3:uid="{0B0665BF-13D4-4EC2-89D0-3E859AE65300}" name="Column6640"/>
    <tableColumn id="6658" xr3:uid="{5B8E1D45-B60E-42F6-A490-3036A3A13EA5}" name="Column6641"/>
    <tableColumn id="6659" xr3:uid="{02CBDF24-2134-4E06-B657-1271A576DC61}" name="Column6642"/>
    <tableColumn id="6660" xr3:uid="{3A4943F6-DBB6-4A63-87C5-5338E9FEF4E5}" name="Column6643"/>
    <tableColumn id="6661" xr3:uid="{F05BEDE6-E9ED-4E9F-85E6-625E4202299B}" name="Column6644"/>
    <tableColumn id="6662" xr3:uid="{6C37A82A-1E74-4582-BD24-E7DD1ADB45B2}" name="Column6645"/>
    <tableColumn id="6663" xr3:uid="{75E6EA2C-4A6F-4538-8A4E-8882A9D3F578}" name="Column6646"/>
    <tableColumn id="6664" xr3:uid="{92B5B544-4F1C-42BC-9745-F7DEF35FE60D}" name="Column6647"/>
    <tableColumn id="6665" xr3:uid="{EB3668D7-0309-4395-8128-333721B972C0}" name="Column6648"/>
    <tableColumn id="6666" xr3:uid="{D0F2F47E-CEF4-49E9-9FCD-3A4EFBBC1F22}" name="Column6649"/>
    <tableColumn id="6667" xr3:uid="{B133D26B-4748-47B2-B0E9-85081753CEC5}" name="Column6650"/>
    <tableColumn id="6668" xr3:uid="{022B6DC7-8C96-4951-925F-9FDE71B715E3}" name="Column6651"/>
    <tableColumn id="6669" xr3:uid="{A238E958-FA64-42A2-B198-D26F2921EACF}" name="Column6652"/>
    <tableColumn id="6670" xr3:uid="{C4C4EF42-1D74-4AE4-B1F6-623A62DE87AA}" name="Column6653"/>
    <tableColumn id="6671" xr3:uid="{7A4C56FA-B800-4633-8F9A-6BCE7FE8B326}" name="Column6654"/>
    <tableColumn id="6672" xr3:uid="{4C6CF1ED-A987-4273-A03D-F1496BD53A9B}" name="Column6655"/>
    <tableColumn id="6673" xr3:uid="{26057B4A-4540-44CC-9D65-D41954EF8958}" name="Column6656"/>
    <tableColumn id="6674" xr3:uid="{3746F7B9-D242-457C-A32E-001AF2B8DEE6}" name="Column6657"/>
    <tableColumn id="6675" xr3:uid="{9191C21A-A34B-4B49-B299-87546538E0B0}" name="Column6658"/>
    <tableColumn id="6676" xr3:uid="{C50DD2EA-0775-4D9B-B758-18F7D6BA93BE}" name="Column6659"/>
    <tableColumn id="6677" xr3:uid="{9ACF08B8-307F-4AB7-8B04-ECF9A202D88D}" name="Column6660"/>
    <tableColumn id="6678" xr3:uid="{1EABAACA-B0BA-4D70-974A-A00FE5FBAB59}" name="Column6661"/>
    <tableColumn id="6679" xr3:uid="{C4110B97-AA00-4DB0-85E4-FEEDF7D74862}" name="Column6662"/>
    <tableColumn id="6680" xr3:uid="{31BFB83C-3EE4-4CC0-9955-F2D9356F7539}" name="Column6663"/>
    <tableColumn id="6681" xr3:uid="{3B3CD6F5-8F06-4CE4-BD0A-2CF26520726C}" name="Column6664"/>
    <tableColumn id="6682" xr3:uid="{0C5D2F4D-DD0B-4585-B4DB-2A9D46CBD7B3}" name="Column6665"/>
    <tableColumn id="6683" xr3:uid="{E712A747-4735-46D3-B92C-87D9AEE1892B}" name="Column6666"/>
    <tableColumn id="6684" xr3:uid="{55F0E312-5C29-4A22-BB6C-79250ECFA1AB}" name="Column6667"/>
    <tableColumn id="6685" xr3:uid="{FD96B6DB-26FD-4F08-926A-0C79FEE80999}" name="Column6668"/>
    <tableColumn id="6686" xr3:uid="{31A6D8ED-4B97-46D7-A3C1-375B833B83E9}" name="Column6669"/>
    <tableColumn id="6687" xr3:uid="{A3B8272A-EF2C-4EEB-98F3-A07ADB029274}" name="Column6670"/>
    <tableColumn id="6688" xr3:uid="{E4AA3909-C404-4A4A-89F8-921651904D4D}" name="Column6671"/>
    <tableColumn id="6689" xr3:uid="{54F41413-53A7-4FF2-A38C-771D0260C266}" name="Column6672"/>
    <tableColumn id="6690" xr3:uid="{963B4095-2A28-41E7-BBA0-09CC3BF1E52D}" name="Column6673"/>
    <tableColumn id="6691" xr3:uid="{F1E8DAB9-1881-474D-9458-95C86A99C2CB}" name="Column6674"/>
    <tableColumn id="6692" xr3:uid="{B55091DF-62DC-47FA-80A8-FD625B0AF528}" name="Column6675"/>
    <tableColumn id="6693" xr3:uid="{C4AB4E0E-9907-472C-A92A-7DEBC44DDE13}" name="Column6676"/>
    <tableColumn id="6694" xr3:uid="{C23D032D-1D94-4140-A5B8-5B37BDC7787A}" name="Column6677"/>
    <tableColumn id="6695" xr3:uid="{A3B67828-B720-4E0A-A92F-98F5E82DF30D}" name="Column6678"/>
    <tableColumn id="6696" xr3:uid="{5964F43C-9AF6-4033-8FE2-90A7E08B3CA1}" name="Column6679"/>
    <tableColumn id="6697" xr3:uid="{5A4B66AF-D7D0-4132-B248-46C17BDAED8B}" name="Column6680"/>
    <tableColumn id="6698" xr3:uid="{3F989174-4A5B-4640-BD52-37C6466EDE21}" name="Column6681"/>
    <tableColumn id="6699" xr3:uid="{34C1A4F7-B77A-4741-A599-A8268E9479E5}" name="Column6682"/>
    <tableColumn id="6700" xr3:uid="{04214B26-D969-4A34-B896-D37F0A286C1D}" name="Column6683"/>
    <tableColumn id="6701" xr3:uid="{F96EFF80-AF89-4E27-B28E-7D0B46ADB513}" name="Column6684"/>
    <tableColumn id="6702" xr3:uid="{1A3D75E9-2313-453B-AFF4-D06B17E6C4E2}" name="Column6685"/>
    <tableColumn id="6703" xr3:uid="{162C90B6-87B7-4C28-8715-F583D0D55A07}" name="Column6686"/>
    <tableColumn id="6704" xr3:uid="{CAC0173A-3984-45FE-B872-77DD9AEB0407}" name="Column6687"/>
    <tableColumn id="6705" xr3:uid="{7E47725D-FCBD-4BA7-9251-9947B02B9814}" name="Column6688"/>
    <tableColumn id="6706" xr3:uid="{DD69049E-4B33-4761-800C-F107037FA852}" name="Column6689"/>
    <tableColumn id="6707" xr3:uid="{0040C00E-35D3-4021-847A-F1522DA5C957}" name="Column6690"/>
    <tableColumn id="6708" xr3:uid="{9FC9C790-3AF5-4683-B06E-A3C7D84968E4}" name="Column6691"/>
    <tableColumn id="6709" xr3:uid="{F842713B-413E-4C93-BFC0-953B5497F34B}" name="Column6692"/>
    <tableColumn id="6710" xr3:uid="{B893591B-A90F-40B8-B5D2-A6E2FDB856E4}" name="Column6693"/>
    <tableColumn id="6711" xr3:uid="{EE6659B6-402E-4F1D-B871-07069341C0FC}" name="Column6694"/>
    <tableColumn id="6712" xr3:uid="{B2764FDE-1A84-4EBB-9D81-7848012F14D8}" name="Column6695"/>
    <tableColumn id="6713" xr3:uid="{61A8DC8E-9A3B-4820-8AB3-39EBCEE0BBA5}" name="Column6696"/>
    <tableColumn id="6714" xr3:uid="{DE92CC1F-1F16-4854-98BB-671CA42788ED}" name="Column6697"/>
    <tableColumn id="6715" xr3:uid="{D52C64B2-7026-415B-8236-95F2F10BC4A0}" name="Column6698"/>
    <tableColumn id="6716" xr3:uid="{92FACBDF-68E7-4D0D-AA64-ED2087F687B9}" name="Column6699"/>
    <tableColumn id="6717" xr3:uid="{C5025866-0AE8-4632-95B2-1D6AA8F44B61}" name="Column6700"/>
    <tableColumn id="6718" xr3:uid="{2C42E273-A970-4B73-A6D4-846670D04789}" name="Column6701"/>
    <tableColumn id="6719" xr3:uid="{D6CA05DC-F805-4CF5-AEB8-B13D3C99FB6E}" name="Column6702"/>
    <tableColumn id="6720" xr3:uid="{095BEC55-C9DC-41EA-894B-A109E1274D38}" name="Column6703"/>
    <tableColumn id="6721" xr3:uid="{25F3A14B-85CB-44A4-AFD8-0A57B7E97E8B}" name="Column6704"/>
    <tableColumn id="6722" xr3:uid="{F7EB0040-25EF-4ED0-A17E-8DC54B9FCB39}" name="Column6705"/>
    <tableColumn id="6723" xr3:uid="{12C09191-1937-4DAE-9874-C76860428AE5}" name="Column6706"/>
    <tableColumn id="6724" xr3:uid="{3FDD2F34-2FC1-4FC7-84BC-88E63E37FDE6}" name="Column6707"/>
    <tableColumn id="6725" xr3:uid="{CF05292F-2D7C-44AF-8A80-3334D21B0BDD}" name="Column6708"/>
    <tableColumn id="6726" xr3:uid="{AB3A5BBD-B203-477E-8C90-A4DAFC091A2D}" name="Column6709"/>
    <tableColumn id="6727" xr3:uid="{6612C30A-FDAC-4364-A614-9222D23CDE10}" name="Column6710"/>
    <tableColumn id="6728" xr3:uid="{BD1ADDDA-C44E-4005-82E1-B88817251FD8}" name="Column6711"/>
    <tableColumn id="6729" xr3:uid="{A0156B49-C720-4359-B56D-8DCCF730864A}" name="Column6712"/>
    <tableColumn id="6730" xr3:uid="{F74CDDE4-677E-4461-8893-A32B61A8CC82}" name="Column6713"/>
    <tableColumn id="6731" xr3:uid="{499C8CDC-315D-4C29-93C9-613057A717BF}" name="Column6714"/>
    <tableColumn id="6732" xr3:uid="{DFA24858-9186-4422-AD17-D2924F686F05}" name="Column6715"/>
    <tableColumn id="6733" xr3:uid="{F8CB7C74-BB16-4657-8AAF-5DBE15F93F33}" name="Column6716"/>
    <tableColumn id="6734" xr3:uid="{FF21D5FD-CC8B-4491-887F-141538917606}" name="Column6717"/>
    <tableColumn id="6735" xr3:uid="{9D00F062-0619-4A82-A117-BB01E84CB525}" name="Column6718"/>
    <tableColumn id="6736" xr3:uid="{4E4DD7B3-98DE-4D55-9D03-74E168834007}" name="Column6719"/>
    <tableColumn id="6737" xr3:uid="{79C1BF17-6FCE-4C15-B40A-4647B8C008B6}" name="Column6720"/>
    <tableColumn id="6738" xr3:uid="{26EC3048-0630-4DAD-AA12-C99B55BD02E1}" name="Column6721"/>
    <tableColumn id="6739" xr3:uid="{2E1F399B-9E14-46AB-8EA3-42E2D862CA76}" name="Column6722"/>
    <tableColumn id="6740" xr3:uid="{714948A2-3FBA-457A-B566-F901C8F52D4F}" name="Column6723"/>
    <tableColumn id="6741" xr3:uid="{1E9B8FF5-EE35-462F-8807-A753A6ED4E88}" name="Column6724"/>
    <tableColumn id="6742" xr3:uid="{D4D784EC-AE0E-415F-8AF1-6C1B6E16332D}" name="Column6725"/>
    <tableColumn id="6743" xr3:uid="{0B8BE808-B83B-4CF0-A950-288110052D94}" name="Column6726"/>
    <tableColumn id="6744" xr3:uid="{793DBB22-0423-4389-AD1C-53C5A5370235}" name="Column6727"/>
    <tableColumn id="6745" xr3:uid="{748687D3-F301-46FC-9387-77D420DF8C45}" name="Column6728"/>
    <tableColumn id="6746" xr3:uid="{AABB7D8E-EB01-4ABF-9F83-E1EFF75896AD}" name="Column6729"/>
    <tableColumn id="6747" xr3:uid="{6F1B1DCA-E043-4514-B221-807EFB5509A4}" name="Column6730"/>
    <tableColumn id="6748" xr3:uid="{25B9DFAE-9239-4660-A129-FFA5FEE56B6E}" name="Column6731"/>
    <tableColumn id="6749" xr3:uid="{0EB5861A-045A-4A09-A519-E5941B7B26E2}" name="Column6732"/>
    <tableColumn id="6750" xr3:uid="{AE81A8D8-75B2-41B1-AB8C-5A885B2D7FDE}" name="Column6733"/>
    <tableColumn id="6751" xr3:uid="{E6CCD8EE-FF48-4177-977B-14D62B07C27D}" name="Column6734"/>
    <tableColumn id="6752" xr3:uid="{0904993C-7B69-4B24-B9A2-FF0D02AA8B75}" name="Column6735"/>
    <tableColumn id="6753" xr3:uid="{500DFD22-B5CE-4AA9-8086-BA37EB797613}" name="Column6736"/>
    <tableColumn id="6754" xr3:uid="{CBFE4F72-AAD3-47DB-AD62-07FA52668D97}" name="Column6737"/>
    <tableColumn id="6755" xr3:uid="{5AE9CF63-1F9E-415A-90DF-17D3B09749EB}" name="Column6738"/>
    <tableColumn id="6756" xr3:uid="{7E23789D-C3D0-44E3-8618-38B99C5ADFA0}" name="Column6739"/>
    <tableColumn id="6757" xr3:uid="{E2BE8569-1971-44E2-9186-8BF572A35654}" name="Column6740"/>
    <tableColumn id="6758" xr3:uid="{43E3FB29-4E5B-4682-AE44-1CFFC9DE9584}" name="Column6741"/>
    <tableColumn id="6759" xr3:uid="{7381CED6-31B6-4AA6-A10C-C0E1BFD2F1F8}" name="Column6742"/>
    <tableColumn id="6760" xr3:uid="{3EFA1B0B-3846-4779-B808-CD0186DBA312}" name="Column6743"/>
    <tableColumn id="6761" xr3:uid="{EB870643-1504-43EC-AD97-EA085A08AB8D}" name="Column6744"/>
    <tableColumn id="6762" xr3:uid="{15806287-EE5F-4317-A31A-1F6B5B95BB17}" name="Column6745"/>
    <tableColumn id="6763" xr3:uid="{B4E7E61B-2615-4464-97C2-972D7F5AFF71}" name="Column6746"/>
    <tableColumn id="6764" xr3:uid="{99871CA4-727A-4E75-8396-E8E6FEDD1231}" name="Column6747"/>
    <tableColumn id="6765" xr3:uid="{23C6FD7A-2E57-4EB5-937B-81D918538E5A}" name="Column6748"/>
    <tableColumn id="6766" xr3:uid="{306ACBE1-031F-48E2-BFFD-9554142FFBDE}" name="Column6749"/>
    <tableColumn id="6767" xr3:uid="{75B81007-4AA0-48CA-AF14-46FC84264161}" name="Column6750"/>
    <tableColumn id="6768" xr3:uid="{6AA65CC0-7D10-4D25-9613-8760425873D4}" name="Column6751"/>
    <tableColumn id="6769" xr3:uid="{1A6AF40F-898B-4540-BD7A-8A0708688620}" name="Column6752"/>
    <tableColumn id="6770" xr3:uid="{9E4D80AC-FC66-4FD3-AE7F-08FCFC80087B}" name="Column6753"/>
    <tableColumn id="6771" xr3:uid="{010BFF5C-70A0-4DD9-B4F2-9B9781F3D576}" name="Column6754"/>
    <tableColumn id="6772" xr3:uid="{CA7EC7DB-A7E8-4451-A3AA-5ABB47A0E334}" name="Column6755"/>
    <tableColumn id="6773" xr3:uid="{AE8B4DF3-0C01-489B-A310-139CB1895882}" name="Column6756"/>
    <tableColumn id="6774" xr3:uid="{25D5147B-BCC0-4F02-B70C-E2FFACB26419}" name="Column6757"/>
    <tableColumn id="6775" xr3:uid="{A3951CA8-9B48-433C-B0ED-ED77C8C3D1FB}" name="Column6758"/>
    <tableColumn id="6776" xr3:uid="{B0EF2BF3-9CF4-4AFB-8C2E-856C10334B62}" name="Column6759"/>
    <tableColumn id="6777" xr3:uid="{1CE1F22B-4E88-4DC0-8C98-57A52AB165E1}" name="Column6760"/>
    <tableColumn id="6778" xr3:uid="{9C3E40AB-AD82-40B2-8756-51CB8962CDAA}" name="Column6761"/>
    <tableColumn id="6779" xr3:uid="{1B8D501A-723A-4BC6-AE0C-D8A8688AA86D}" name="Column6762"/>
    <tableColumn id="6780" xr3:uid="{ECA53564-F3A5-437A-A3D9-0F5C63E422FD}" name="Column6763"/>
    <tableColumn id="6781" xr3:uid="{0B977F21-4BDB-4B9E-AC0E-54F3768761DA}" name="Column6764"/>
    <tableColumn id="6782" xr3:uid="{BEB8A0AA-FF82-4804-877B-F82A9B4E9C31}" name="Column6765"/>
    <tableColumn id="6783" xr3:uid="{C9ADCACA-CACF-4B4E-9908-F31446B3074D}" name="Column6766"/>
    <tableColumn id="6784" xr3:uid="{E69E02B1-EA1F-49C5-A008-0A969ED6CD71}" name="Column6767"/>
    <tableColumn id="6785" xr3:uid="{7C5B6F4E-5A5D-4DD7-9AC7-B754039A58EC}" name="Column6768"/>
    <tableColumn id="6786" xr3:uid="{CA5460E9-B6ED-47D6-B5F2-3FEE885B05BF}" name="Column6769"/>
    <tableColumn id="6787" xr3:uid="{4A428F77-1AAD-4C8E-B918-EC4A79CC02FA}" name="Column6770"/>
    <tableColumn id="6788" xr3:uid="{86EE821D-5C50-42D8-826D-7DA245623FEB}" name="Column6771"/>
    <tableColumn id="6789" xr3:uid="{514429C8-DBB5-4CCB-9DB0-AFB40B5DC617}" name="Column6772"/>
    <tableColumn id="6790" xr3:uid="{90BA61A8-13C8-4AEA-BFA2-0B631686824F}" name="Column6773"/>
    <tableColumn id="6791" xr3:uid="{87B1D5ED-CC1F-4912-994B-C878E8B0946A}" name="Column6774"/>
    <tableColumn id="6792" xr3:uid="{D6787F57-D446-4394-BCA2-7268280777BF}" name="Column6775"/>
    <tableColumn id="6793" xr3:uid="{EE9C892C-FEB2-4D6E-8D07-19CF9D2E9D5C}" name="Column6776"/>
    <tableColumn id="6794" xr3:uid="{8DE64CD6-AF45-4219-A225-C38E43B5EA40}" name="Column6777"/>
    <tableColumn id="6795" xr3:uid="{BC9F5251-A6B5-44DC-A472-69F44A97E746}" name="Column6778"/>
    <tableColumn id="6796" xr3:uid="{E6FE2078-6EDF-45F6-9260-DD199285771F}" name="Column6779"/>
    <tableColumn id="6797" xr3:uid="{5776CC46-36DB-4038-AF23-E97AC5CC48EF}" name="Column6780"/>
    <tableColumn id="6798" xr3:uid="{B208EDB6-C213-41B0-A326-0CB02631D3DA}" name="Column6781"/>
    <tableColumn id="6799" xr3:uid="{A3D891F4-FE78-428D-A33A-97105F1C3D2A}" name="Column6782"/>
    <tableColumn id="6800" xr3:uid="{B26CA5DA-5C0F-4923-8C10-8FFC770E9D08}" name="Column6783"/>
    <tableColumn id="6801" xr3:uid="{A32F69F1-4BAC-4A0D-B8D4-0DDAB3F0C940}" name="Column6784"/>
    <tableColumn id="6802" xr3:uid="{FF6614FB-ED5D-4E0F-AC94-E0F1A817C663}" name="Column6785"/>
    <tableColumn id="6803" xr3:uid="{AE9F8A74-014F-4D41-A095-85022ED15FF3}" name="Column6786"/>
    <tableColumn id="6804" xr3:uid="{932AC9F5-8788-43FA-A299-0A28C6263B93}" name="Column6787"/>
    <tableColumn id="6805" xr3:uid="{CC2A67E9-2FAB-456E-A9FA-1C819129BF04}" name="Column6788"/>
    <tableColumn id="6806" xr3:uid="{272425CC-0B92-4ABC-B752-F9206D737D68}" name="Column6789"/>
    <tableColumn id="6807" xr3:uid="{8C2DCDC3-F81E-4181-92C4-1A1A91DDBEB9}" name="Column6790"/>
    <tableColumn id="6808" xr3:uid="{E85C90F0-CE87-4DC4-AA58-6CEC061F8C97}" name="Column6791"/>
    <tableColumn id="6809" xr3:uid="{64414660-B676-424D-9D5C-6216FFC53796}" name="Column6792"/>
    <tableColumn id="6810" xr3:uid="{E59E0D2E-220B-40AA-90D0-AF10779DF216}" name="Column6793"/>
    <tableColumn id="6811" xr3:uid="{AB544713-8F6F-4D74-8E97-3B9E93B759E6}" name="Column6794"/>
    <tableColumn id="6812" xr3:uid="{21AF0F2E-F993-4B5D-8EDB-03582485F303}" name="Column6795"/>
    <tableColumn id="6813" xr3:uid="{29E3FEEB-7865-453F-93D0-0A61AC9AF8B8}" name="Column6796"/>
    <tableColumn id="6814" xr3:uid="{189745EC-5D92-4F36-9A32-EF30DA253FED}" name="Column6797"/>
    <tableColumn id="6815" xr3:uid="{33DCA698-B6F8-4FBE-A5EA-8017CE216A26}" name="Column6798"/>
    <tableColumn id="6816" xr3:uid="{E3EC7D8B-DF53-4124-9703-F136DED7FC20}" name="Column6799"/>
    <tableColumn id="6817" xr3:uid="{9462059D-86AD-44BD-AAC1-0967719B88A6}" name="Column6800"/>
    <tableColumn id="6818" xr3:uid="{DC1CED3E-99BE-4C3D-AD0F-F39FA371CE03}" name="Column6801"/>
    <tableColumn id="6819" xr3:uid="{70F2B1D3-25EB-4361-B3F3-C6359A9964A5}" name="Column6802"/>
    <tableColumn id="6820" xr3:uid="{002AC40C-62E3-43D4-B251-6EF6FF1F9F44}" name="Column6803"/>
    <tableColumn id="6821" xr3:uid="{93086CA6-D16E-4838-8D0D-5CAC91ACD8B6}" name="Column6804"/>
    <tableColumn id="6822" xr3:uid="{F083DFA3-78F4-42CA-BAE2-C9A285E1463A}" name="Column6805"/>
    <tableColumn id="6823" xr3:uid="{8BFD3382-A55B-4B62-9DAA-06E1DC222176}" name="Column6806"/>
    <tableColumn id="6824" xr3:uid="{88A86DA3-808E-4EFA-880E-4201BAAD4AEF}" name="Column6807"/>
    <tableColumn id="6825" xr3:uid="{2A286D4B-E392-41C5-8A30-46F8A688A81D}" name="Column6808"/>
    <tableColumn id="6826" xr3:uid="{F13E7D74-EDF3-49AA-A52D-ED97791FDDB2}" name="Column6809"/>
    <tableColumn id="6827" xr3:uid="{62D25061-D108-4AF6-99FB-981464CF080E}" name="Column6810"/>
    <tableColumn id="6828" xr3:uid="{F370E9F8-F47A-4320-80D9-B1E62295F66F}" name="Column6811"/>
    <tableColumn id="6829" xr3:uid="{72B49F00-508C-4FFB-82E3-E4555E25DE09}" name="Column6812"/>
    <tableColumn id="6830" xr3:uid="{EB352CFF-9896-4E6E-9BA7-36971312D7C0}" name="Column6813"/>
    <tableColumn id="6831" xr3:uid="{6918D497-F526-454C-B1AE-9CD222D70983}" name="Column6814"/>
    <tableColumn id="6832" xr3:uid="{392E9649-F530-42B8-AE76-94276457B216}" name="Column6815"/>
    <tableColumn id="6833" xr3:uid="{26F08324-F2C8-49C1-AF1F-4B3D91139E77}" name="Column6816"/>
    <tableColumn id="6834" xr3:uid="{AA5F9281-01EC-41F3-AA86-BA2FCC561F99}" name="Column6817"/>
    <tableColumn id="6835" xr3:uid="{2CEC71EC-2730-42DF-B7BB-FD4B46FE8B17}" name="Column6818"/>
    <tableColumn id="6836" xr3:uid="{A97A2608-250A-47F6-BD42-5E90A91D73FC}" name="Column6819"/>
    <tableColumn id="6837" xr3:uid="{1FF7B435-767F-4050-8457-E13BAA2EBC51}" name="Column6820"/>
    <tableColumn id="6838" xr3:uid="{BB21B05C-9C81-4918-967B-82C5FEDD4B18}" name="Column6821"/>
    <tableColumn id="6839" xr3:uid="{838CEBC5-E0A1-4B22-BA6D-EA217984BF34}" name="Column6822"/>
    <tableColumn id="6840" xr3:uid="{EF2F11EF-23EF-45D3-8876-16B7E161CE95}" name="Column6823"/>
    <tableColumn id="6841" xr3:uid="{206E3DC1-220C-44CF-9DDA-92787FF2C505}" name="Column6824"/>
    <tableColumn id="6842" xr3:uid="{DC96C5D1-674B-4874-AD9C-7591D9056898}" name="Column6825"/>
    <tableColumn id="6843" xr3:uid="{7668009B-5CF7-45D3-A48A-A9F651E75B17}" name="Column6826"/>
    <tableColumn id="6844" xr3:uid="{4685157D-1E8E-40BE-9E4B-CF9F8BDF9ACF}" name="Column6827"/>
    <tableColumn id="6845" xr3:uid="{0A888629-C654-46F4-8CCC-5370B90529D2}" name="Column6828"/>
    <tableColumn id="6846" xr3:uid="{2FFE7370-D4CA-4C53-94B7-B9D91BF43ED0}" name="Column6829"/>
    <tableColumn id="6847" xr3:uid="{94BB4D79-61D9-4640-8E0B-76DCA9CADAE9}" name="Column6830"/>
    <tableColumn id="6848" xr3:uid="{13422EAE-FF64-439B-9D0F-3FC880B1D879}" name="Column6831"/>
    <tableColumn id="6849" xr3:uid="{E82BC8A2-63B2-4CC1-AA39-A437555F18EE}" name="Column6832"/>
    <tableColumn id="6850" xr3:uid="{A866B9C7-41E0-41C8-9D95-4FE40B211EA2}" name="Column6833"/>
    <tableColumn id="6851" xr3:uid="{F376A502-BE83-4278-8E13-257BA0C62553}" name="Column6834"/>
    <tableColumn id="6852" xr3:uid="{1B0B43DF-D95B-40EC-A63C-32DCCCB593B7}" name="Column6835"/>
    <tableColumn id="6853" xr3:uid="{51789063-FEE1-4E62-8A8F-FF562D5CF940}" name="Column6836"/>
    <tableColumn id="6854" xr3:uid="{CA85229E-4BA6-470C-B102-224DC5939A1B}" name="Column6837"/>
    <tableColumn id="6855" xr3:uid="{FA54A3DA-D563-46B5-8A04-B3D82E4A7294}" name="Column6838"/>
    <tableColumn id="6856" xr3:uid="{10FE9874-66AC-43D6-982B-4C73ADD9B5D1}" name="Column6839"/>
    <tableColumn id="6857" xr3:uid="{C43183ED-3676-42AD-B8EB-DE1ACB1EA937}" name="Column6840"/>
    <tableColumn id="6858" xr3:uid="{DBA29320-8F6B-4AB2-9D3D-AA220480780A}" name="Column6841"/>
    <tableColumn id="6859" xr3:uid="{16C476EB-6C97-4E92-AC7C-2020D683C815}" name="Column6842"/>
    <tableColumn id="6860" xr3:uid="{C3350315-15DD-4B28-9091-DBD2B23C20B0}" name="Column6843"/>
    <tableColumn id="6861" xr3:uid="{725209EE-911A-4CB3-80D7-F662BAC9C0AD}" name="Column6844"/>
    <tableColumn id="6862" xr3:uid="{1278A55E-B5B2-4FF5-9C55-3F3D7E7E4E32}" name="Column6845"/>
    <tableColumn id="6863" xr3:uid="{C2DCC212-A9BD-43A7-BE5D-4F2EE78CF08E}" name="Column6846"/>
    <tableColumn id="6864" xr3:uid="{FA3CA227-20FB-4862-B309-55E7793AE254}" name="Column6847"/>
    <tableColumn id="6865" xr3:uid="{36C72116-42DE-4706-A204-503E7E2DA484}" name="Column6848"/>
    <tableColumn id="6866" xr3:uid="{76781938-DC34-46CD-ACB0-83561BD2C76B}" name="Column6849"/>
    <tableColumn id="6867" xr3:uid="{50D3D77D-F476-4B53-BDEE-EAA8BA06970F}" name="Column6850"/>
    <tableColumn id="6868" xr3:uid="{F5D968DA-C12A-446F-A50C-7A034EBAD05C}" name="Column6851"/>
    <tableColumn id="6869" xr3:uid="{74CC7D29-4B75-4122-97A9-29E146F472D2}" name="Column6852"/>
    <tableColumn id="6870" xr3:uid="{50322923-97DD-4BB4-A94B-173EC6EF3828}" name="Column6853"/>
    <tableColumn id="6871" xr3:uid="{8DB0963E-9CCA-4D6A-B026-2CC049FC47AA}" name="Column6854"/>
    <tableColumn id="6872" xr3:uid="{7554AE30-96E8-4555-9439-D0421CDFAEFF}" name="Column6855"/>
    <tableColumn id="6873" xr3:uid="{8AE8E450-FB53-4DDD-B130-25CC3607DE5D}" name="Column6856"/>
    <tableColumn id="6874" xr3:uid="{698B556E-717D-4C20-AB7A-F80447848626}" name="Column6857"/>
    <tableColumn id="6875" xr3:uid="{B1F2062E-3054-4A9A-9771-90E3760F7B0A}" name="Column6858"/>
    <tableColumn id="6876" xr3:uid="{A476B5BD-AD61-4C34-9ECC-680853BEC68A}" name="Column6859"/>
    <tableColumn id="6877" xr3:uid="{0AEABD20-D0A3-497E-B923-F8F2D59EB938}" name="Column6860"/>
    <tableColumn id="6878" xr3:uid="{BF205A09-ED6F-4179-8A8B-B405AEEFD235}" name="Column6861"/>
    <tableColumn id="6879" xr3:uid="{FBA1A119-F5EC-47C3-B42F-1641626A9007}" name="Column6862"/>
    <tableColumn id="6880" xr3:uid="{32154812-AA67-4200-8B51-A3F39E248499}" name="Column6863"/>
    <tableColumn id="6881" xr3:uid="{4B66DB46-C547-4562-925E-B6A34E30D8FA}" name="Column6864"/>
    <tableColumn id="6882" xr3:uid="{6E1AFF00-EE4B-4171-A784-5CAC5AB4DBF5}" name="Column6865"/>
    <tableColumn id="6883" xr3:uid="{251AA9D6-854A-44EF-BBBC-63644EBB127F}" name="Column6866"/>
    <tableColumn id="6884" xr3:uid="{1AB4BB9D-0B89-4F2A-9958-DA4E3A297990}" name="Column6867"/>
    <tableColumn id="6885" xr3:uid="{9CA618AB-DE41-4AAF-A3D5-CBECBD423809}" name="Column6868"/>
    <tableColumn id="6886" xr3:uid="{8AC70C26-4326-47C2-9387-E310FA317E97}" name="Column6869"/>
    <tableColumn id="6887" xr3:uid="{43D5CEDF-E7AF-4D52-ABE7-FA581BB526A5}" name="Column6870"/>
    <tableColumn id="6888" xr3:uid="{0969BCCF-C811-45ED-A3A9-43972DD20292}" name="Column6871"/>
    <tableColumn id="6889" xr3:uid="{4CF78A70-8EDE-4F1B-B6EB-3BD1415DBC07}" name="Column6872"/>
    <tableColumn id="6890" xr3:uid="{A6E0CB15-69DC-434D-BC1E-4647F9BEC5E0}" name="Column6873"/>
    <tableColumn id="6891" xr3:uid="{0382B2DE-B77E-4B82-A55D-2A0AB9ABAF34}" name="Column6874"/>
    <tableColumn id="6892" xr3:uid="{BDC00CC9-9905-477B-A12D-5FAA00D6D584}" name="Column6875"/>
    <tableColumn id="6893" xr3:uid="{5B9C0C27-1555-4B68-9FEF-63B44FB0C64F}" name="Column6876"/>
    <tableColumn id="6894" xr3:uid="{A6264BA8-CDE9-4C79-B006-DD998AA43418}" name="Column6877"/>
    <tableColumn id="6895" xr3:uid="{8197523F-0C38-4EC2-BCA3-2E1E15C974B3}" name="Column6878"/>
    <tableColumn id="6896" xr3:uid="{35F906B1-29E7-48DB-86CF-F31BB4622A0A}" name="Column6879"/>
    <tableColumn id="6897" xr3:uid="{0A33BB96-614A-404C-8F1E-D6B8A5C26D49}" name="Column6880"/>
    <tableColumn id="6898" xr3:uid="{126D32B3-DA0B-46B5-8F49-D7811F0EC042}" name="Column6881"/>
    <tableColumn id="6899" xr3:uid="{E773CCE3-FD71-4BDB-B3B9-14158F77FDB8}" name="Column6882"/>
    <tableColumn id="6900" xr3:uid="{FF8488D2-7C36-43E5-B09A-2F60B2F8FE3B}" name="Column6883"/>
    <tableColumn id="6901" xr3:uid="{6B2ED649-05B2-4A9C-86D3-CAD65501C0B4}" name="Column6884"/>
    <tableColumn id="6902" xr3:uid="{3A9227A5-5F1B-4EE9-AAC4-C35AF280D84A}" name="Column6885"/>
    <tableColumn id="6903" xr3:uid="{0ECC98CB-4B0A-4131-9FED-27415F2A5796}" name="Column6886"/>
    <tableColumn id="6904" xr3:uid="{F0D3E7B1-4BA2-4F95-BDB6-2F3C6548D706}" name="Column6887"/>
    <tableColumn id="6905" xr3:uid="{28E845CE-FC9B-4AB7-BF88-7C094999C18B}" name="Column6888"/>
    <tableColumn id="6906" xr3:uid="{8BBB652C-C164-405B-BD83-2C5A68002873}" name="Column6889"/>
    <tableColumn id="6907" xr3:uid="{6C39ECF1-6AC0-4E8B-846F-F26AB8468F57}" name="Column6890"/>
    <tableColumn id="6908" xr3:uid="{CBD1A989-B85C-49A6-8725-88453CDB8B7F}" name="Column6891"/>
    <tableColumn id="6909" xr3:uid="{2CE813D6-AB0E-4B7D-AA83-165027780190}" name="Column6892"/>
    <tableColumn id="6910" xr3:uid="{3B14E459-B3FC-46F5-A6DD-5C58DFEDF7F2}" name="Column6893"/>
    <tableColumn id="6911" xr3:uid="{3487E213-81AE-4ECB-8864-740B1FE4136B}" name="Column6894"/>
    <tableColumn id="6912" xr3:uid="{B5B51448-B055-4CA1-8CC5-A926354A5146}" name="Column6895"/>
    <tableColumn id="6913" xr3:uid="{F28D6671-ECC7-4DF0-82DD-B512DDB86533}" name="Column6896"/>
    <tableColumn id="6914" xr3:uid="{7CC1C106-DAF9-44C3-BE98-FFFA642ABD65}" name="Column6897"/>
    <tableColumn id="6915" xr3:uid="{B64BD5C9-1EE9-4B48-BBA0-FF506243C33B}" name="Column6898"/>
    <tableColumn id="6916" xr3:uid="{4794ADC0-6097-40BB-B8F0-5CAAA817D4E9}" name="Column6899"/>
    <tableColumn id="6917" xr3:uid="{7EFF322E-7F2E-40FA-92D8-1A09C0CC3D4A}" name="Column6900"/>
    <tableColumn id="6918" xr3:uid="{D0EBCA83-A433-4A52-947E-BCB15EE189AF}" name="Column6901"/>
    <tableColumn id="6919" xr3:uid="{9ED1889B-BDFF-4D9D-A799-FA78B4477285}" name="Column6902"/>
    <tableColumn id="6920" xr3:uid="{AE630312-AF9B-4E35-896F-FE51AA1291F7}" name="Column6903"/>
    <tableColumn id="6921" xr3:uid="{603156F9-AB84-43C2-B67B-525EF3F8BABB}" name="Column6904"/>
    <tableColumn id="6922" xr3:uid="{BB8ECE65-F730-4FE2-A8F0-D9F2D6EFC0DD}" name="Column6905"/>
    <tableColumn id="6923" xr3:uid="{B27D44EA-6A15-40A8-8160-7FF8F1723973}" name="Column6906"/>
    <tableColumn id="6924" xr3:uid="{DF19F487-3280-4208-B993-C304C7D72599}" name="Column6907"/>
    <tableColumn id="6925" xr3:uid="{125AC1B2-BD3A-4B4D-A25B-764E5A96CD4A}" name="Column6908"/>
    <tableColumn id="6926" xr3:uid="{2D40E779-0E93-4CF9-9014-0CE6BA390310}" name="Column6909"/>
    <tableColumn id="6927" xr3:uid="{CD360377-9652-449B-ADB2-F35A9ECC8185}" name="Column6910"/>
    <tableColumn id="6928" xr3:uid="{8352F911-B9EF-4C22-8E34-C8CE9E879596}" name="Column6911"/>
    <tableColumn id="6929" xr3:uid="{BFE6D0E2-87DC-4DBA-8ADD-198B3D51B4C9}" name="Column6912"/>
    <tableColumn id="6930" xr3:uid="{0D9C732A-57AA-4E92-BC90-733B50FBB763}" name="Column6913"/>
    <tableColumn id="6931" xr3:uid="{20CB4505-4917-4ABF-96A7-3EEA55D3FEBB}" name="Column6914"/>
    <tableColumn id="6932" xr3:uid="{6C783F1F-1CCF-4361-9CAC-AA88F3B25773}" name="Column6915"/>
    <tableColumn id="6933" xr3:uid="{58A522E0-D085-4F5D-860D-0712FFC4DCCD}" name="Column6916"/>
    <tableColumn id="6934" xr3:uid="{00E9B998-FD75-471D-BAE1-48F37286F973}" name="Column6917"/>
    <tableColumn id="6935" xr3:uid="{2C76C400-714B-4972-9D2B-12E11760B1FE}" name="Column6918"/>
    <tableColumn id="6936" xr3:uid="{FDFEA699-90C0-4E3F-830B-2DC7FA7A312B}" name="Column6919"/>
    <tableColumn id="6937" xr3:uid="{DAF30A0F-4A23-43AA-99A9-483E41096280}" name="Column6920"/>
    <tableColumn id="6938" xr3:uid="{5FBEFEB6-7171-4838-BF76-09BCF5292078}" name="Column6921"/>
    <tableColumn id="6939" xr3:uid="{4A21C01C-36CD-40A3-998C-71C4D93E5857}" name="Column6922"/>
    <tableColumn id="6940" xr3:uid="{FFD07F43-6C59-45F2-B3DC-363041B67394}" name="Column6923"/>
    <tableColumn id="6941" xr3:uid="{2259DA5F-C47A-402A-94FA-1256D9FDABB2}" name="Column6924"/>
    <tableColumn id="6942" xr3:uid="{E9BA8825-A529-48BD-943A-9D545FD8D39C}" name="Column6925"/>
    <tableColumn id="6943" xr3:uid="{F6D85377-DE48-448E-B83F-8D0ADD19A485}" name="Column6926"/>
    <tableColumn id="6944" xr3:uid="{EF13920D-3288-464F-BB5D-70A20170B661}" name="Column6927"/>
    <tableColumn id="6945" xr3:uid="{43E6C86B-CBC8-4D87-ADB4-C55925A7AD48}" name="Column6928"/>
    <tableColumn id="6946" xr3:uid="{60720035-E98D-46BD-A145-59D5666DFFF8}" name="Column6929"/>
    <tableColumn id="6947" xr3:uid="{90CE8E4D-92FF-4FCB-9C65-EE6DE01ECC46}" name="Column6930"/>
    <tableColumn id="6948" xr3:uid="{C2E11C42-01C1-48EA-BB3C-F473EDB9BB43}" name="Column6931"/>
    <tableColumn id="6949" xr3:uid="{D1A304BD-BAC7-47FD-983A-79E9AC5FA136}" name="Column6932"/>
    <tableColumn id="6950" xr3:uid="{909797A2-709B-4305-91AC-2A3688F7C3AE}" name="Column6933"/>
    <tableColumn id="6951" xr3:uid="{FCD49AD8-466B-4E09-9AD1-3CDC7667223A}" name="Column6934"/>
    <tableColumn id="6952" xr3:uid="{36CC07A8-9621-489E-B004-1C117471E8DF}" name="Column6935"/>
    <tableColumn id="6953" xr3:uid="{60D8A0F0-AB1B-4F89-A716-B8DEA93CD384}" name="Column6936"/>
    <tableColumn id="6954" xr3:uid="{C53594AA-3356-4BEA-AF99-9D7BFFD38292}" name="Column6937"/>
    <tableColumn id="6955" xr3:uid="{678C9E9E-C97E-437C-9F2E-8C1B0E6C9EB7}" name="Column6938"/>
    <tableColumn id="6956" xr3:uid="{7AC80822-7BA7-48DD-8677-C7DEC034FF69}" name="Column6939"/>
    <tableColumn id="6957" xr3:uid="{A77892BA-2F40-4B07-AD66-FD5CFB2D813E}" name="Column6940"/>
    <tableColumn id="6958" xr3:uid="{AC6272D7-C4BE-4813-8574-FD60C076D3A5}" name="Column6941"/>
    <tableColumn id="6959" xr3:uid="{E5BC1F30-5546-4779-B894-60671B6FC891}" name="Column6942"/>
    <tableColumn id="6960" xr3:uid="{AD0B5AF1-6F06-4E4E-9E91-D52EE9C0B039}" name="Column6943"/>
    <tableColumn id="6961" xr3:uid="{1878D22E-AEE2-44AE-A659-19FD1144165C}" name="Column6944"/>
    <tableColumn id="6962" xr3:uid="{6D4529D1-4C46-4077-A813-0AD293996E8A}" name="Column6945"/>
    <tableColumn id="6963" xr3:uid="{B769A8CD-7662-4BCC-9964-87E5BC26E5AD}" name="Column6946"/>
    <tableColumn id="6964" xr3:uid="{B6EFA590-B1FB-4EFA-B3FF-069000071688}" name="Column6947"/>
    <tableColumn id="6965" xr3:uid="{7C914FC5-EEE0-40F1-B3C1-0491713455CD}" name="Column6948"/>
    <tableColumn id="6966" xr3:uid="{104A49A2-1EAF-4285-8C95-8191D9A03499}" name="Column6949"/>
    <tableColumn id="6967" xr3:uid="{A50FC6CB-1BB9-4B32-B7EB-B2E15E90C557}" name="Column6950"/>
    <tableColumn id="6968" xr3:uid="{BEE8380C-2217-4CC8-B01D-248F17DAE7A9}" name="Column6951"/>
    <tableColumn id="6969" xr3:uid="{669D997A-1592-4158-86D7-3FCBF4D45396}" name="Column6952"/>
    <tableColumn id="6970" xr3:uid="{8BAB5863-6AB1-4BD2-B077-1AC14D0DE549}" name="Column6953"/>
    <tableColumn id="6971" xr3:uid="{02B3FAF2-271F-4AFA-BE1F-497B1A86B8C9}" name="Column6954"/>
    <tableColumn id="6972" xr3:uid="{F2ADD752-C0CA-4B40-BB5F-08E783559887}" name="Column6955"/>
    <tableColumn id="6973" xr3:uid="{D7BD198C-31D8-4E7E-991B-4C1A65470273}" name="Column6956"/>
    <tableColumn id="6974" xr3:uid="{C02060F2-C655-45F9-B1D5-21844247AC36}" name="Column6957"/>
    <tableColumn id="6975" xr3:uid="{926CDA1A-33D6-451F-815D-122311AE2C10}" name="Column6958"/>
    <tableColumn id="6976" xr3:uid="{DEE9D41C-539A-4CAF-8F2F-4262972A06A1}" name="Column6959"/>
    <tableColumn id="6977" xr3:uid="{00BC25A4-ADE6-498B-A96B-7812AB639092}" name="Column6960"/>
    <tableColumn id="6978" xr3:uid="{8F648F6E-658B-479C-ADE1-1A79F46E3A9C}" name="Column6961"/>
    <tableColumn id="6979" xr3:uid="{91FDD704-343D-4C9B-BE15-4FF672E9BBFB}" name="Column6962"/>
    <tableColumn id="6980" xr3:uid="{69CE0EDF-B0A7-4195-A96E-F46FFFEB4EEA}" name="Column6963"/>
    <tableColumn id="6981" xr3:uid="{D9B1B025-9668-4E4F-922B-81BC2BC6119F}" name="Column6964"/>
    <tableColumn id="6982" xr3:uid="{BA0D8E66-FDE1-42AA-A2B9-51B529F83312}" name="Column6965"/>
    <tableColumn id="6983" xr3:uid="{89E26181-69EB-4B72-A563-A4955925B549}" name="Column6966"/>
    <tableColumn id="6984" xr3:uid="{1E539BAD-9F19-4AA5-BCE9-B7F86356224A}" name="Column6967"/>
    <tableColumn id="6985" xr3:uid="{71E8D7EF-3076-4678-BACD-8D99E5FF51C9}" name="Column6968"/>
    <tableColumn id="6986" xr3:uid="{7C6416B1-87FB-4286-BFD9-1FB4F61D6155}" name="Column6969"/>
    <tableColumn id="6987" xr3:uid="{B6A80BD9-77F5-43DE-81FE-37986FA1B1C4}" name="Column6970"/>
    <tableColumn id="6988" xr3:uid="{305F51A3-F86A-4346-9CE9-94648248CF7A}" name="Column6971"/>
    <tableColumn id="6989" xr3:uid="{36D3659C-96B8-438B-ADE1-24025123A2C1}" name="Column6972"/>
    <tableColumn id="6990" xr3:uid="{B916B3E8-D486-4FD9-A47D-CCC0EBB597BA}" name="Column6973"/>
    <tableColumn id="6991" xr3:uid="{BEC9018D-4071-4EDE-85A8-265CA76D668A}" name="Column6974"/>
    <tableColumn id="6992" xr3:uid="{ADEA8C2D-6FB7-400F-B88C-0EC34EDC14D7}" name="Column6975"/>
    <tableColumn id="6993" xr3:uid="{E2BE5DE2-428A-48A5-BE96-B2464F0E5810}" name="Column6976"/>
    <tableColumn id="6994" xr3:uid="{2A946C94-25BD-45E0-9018-25998F22EB1C}" name="Column6977"/>
    <tableColumn id="6995" xr3:uid="{6F0A871A-3715-47B5-B9F9-C660489F583B}" name="Column6978"/>
    <tableColumn id="6996" xr3:uid="{A61B44CB-2C60-4C0E-BD54-61EF1007ACE8}" name="Column6979"/>
    <tableColumn id="6997" xr3:uid="{9F8099FE-1F38-441C-A91C-58E1AB618993}" name="Column6980"/>
    <tableColumn id="6998" xr3:uid="{25662D9F-9335-42C5-BA3D-3057F337D9E4}" name="Column6981"/>
    <tableColumn id="6999" xr3:uid="{99E5F7A0-2299-4698-B5CB-D8D34814412D}" name="Column6982"/>
    <tableColumn id="7000" xr3:uid="{666C2FEF-45AB-4BCC-8FB7-DDAF487AF158}" name="Column6983"/>
    <tableColumn id="7001" xr3:uid="{37BA7C38-A220-4DEB-B987-21BE7C3F1739}" name="Column6984"/>
    <tableColumn id="7002" xr3:uid="{7B874208-D906-4176-9B7D-F55D06BECD75}" name="Column6985"/>
    <tableColumn id="7003" xr3:uid="{B6772A28-CE47-48B2-A4B7-AD851A2F9F9A}" name="Column6986"/>
    <tableColumn id="7004" xr3:uid="{DA26D7B5-84FE-4D4D-86B9-68A23E3A843A}" name="Column6987"/>
    <tableColumn id="7005" xr3:uid="{2312B22E-5E90-4734-87B1-45A950C7F9CC}" name="Column6988"/>
    <tableColumn id="7006" xr3:uid="{F33B7988-84A6-49DE-8A0B-44287A4FE14B}" name="Column6989"/>
    <tableColumn id="7007" xr3:uid="{7AD8BBF9-8219-4536-A20A-21FFC7F51BC4}" name="Column6990"/>
    <tableColumn id="7008" xr3:uid="{005ECA88-C7E6-4064-B458-88E1BEA4696A}" name="Column6991"/>
    <tableColumn id="7009" xr3:uid="{EE8985BE-5C46-4DA5-ADEC-D747750D9E24}" name="Column6992"/>
    <tableColumn id="7010" xr3:uid="{B47D4107-4F71-4FDB-808B-82286CD72270}" name="Column6993"/>
    <tableColumn id="7011" xr3:uid="{848337A1-1ABC-4446-BAB4-7060FAB9519C}" name="Column6994"/>
    <tableColumn id="7012" xr3:uid="{E7907BF6-FA3C-4015-A12A-1736F94FF844}" name="Column6995"/>
    <tableColumn id="7013" xr3:uid="{553A84E7-D261-4C20-8932-C8B4F958B315}" name="Column6996"/>
    <tableColumn id="7014" xr3:uid="{CF8FEC04-CCC9-4C5B-AF68-59414A659CB9}" name="Column6997"/>
    <tableColumn id="7015" xr3:uid="{E0844706-65B3-49D5-883F-CA138A7D80AC}" name="Column6998"/>
    <tableColumn id="7016" xr3:uid="{AC234FB2-9B53-4195-9352-87A8F2B0E1A5}" name="Column6999"/>
    <tableColumn id="7017" xr3:uid="{3B901511-13A4-4E1A-A1AA-C6ACF260492A}" name="Column7000"/>
    <tableColumn id="7018" xr3:uid="{BB1ED74D-663B-4E91-A3B9-9E665296D28C}" name="Column7001"/>
    <tableColumn id="7019" xr3:uid="{BADB6CBF-4EDB-455B-AF2B-C92DDC326FB2}" name="Column7002"/>
    <tableColumn id="7020" xr3:uid="{81653494-B98F-467D-BBB2-E53F2BB8C0E3}" name="Column7003"/>
    <tableColumn id="7021" xr3:uid="{426F75F1-2BC0-4C0F-AF61-2745AB19D44D}" name="Column7004"/>
    <tableColumn id="7022" xr3:uid="{603066EF-3F12-4B3F-98CF-84ECB38F8586}" name="Column7005"/>
    <tableColumn id="7023" xr3:uid="{C22F3293-686A-444B-8501-E5E4CB43FEF1}" name="Column7006"/>
    <tableColumn id="7024" xr3:uid="{54E6E964-90CD-4E2D-BB40-7EA53A1892BA}" name="Column7007"/>
    <tableColumn id="7025" xr3:uid="{74D4D21A-4BAE-4ADC-8842-9C9276F2D7E0}" name="Column7008"/>
    <tableColumn id="7026" xr3:uid="{19185446-6B66-47E9-80BB-4C44E15F9711}" name="Column7009"/>
    <tableColumn id="7027" xr3:uid="{142C2568-9627-45E6-88B5-5B9472E9240C}" name="Column7010"/>
    <tableColumn id="7028" xr3:uid="{1F0A6BE8-93BC-4076-966D-0D8128687E62}" name="Column7011"/>
    <tableColumn id="7029" xr3:uid="{4AA06BD8-2C15-4342-8861-EEE8B72C5B58}" name="Column7012"/>
    <tableColumn id="7030" xr3:uid="{A4411C66-2DDB-48C4-A6F7-08A29F1512CF}" name="Column7013"/>
    <tableColumn id="7031" xr3:uid="{9C49E612-90DC-424D-B510-6020F7201318}" name="Column7014"/>
    <tableColumn id="7032" xr3:uid="{69A84769-3BD3-4542-BA60-E7335F2B4AB3}" name="Column7015"/>
    <tableColumn id="7033" xr3:uid="{70F9BA2B-CBBE-4082-A94F-C521772E5978}" name="Column7016"/>
    <tableColumn id="7034" xr3:uid="{540A0CC8-5E51-40E2-A2C7-DA3A08EFBB5A}" name="Column7017"/>
    <tableColumn id="7035" xr3:uid="{4178DD68-7367-4E65-BA04-730EF6645A01}" name="Column7018"/>
    <tableColumn id="7036" xr3:uid="{AC3F9517-12B1-49DC-9D91-96ADAAB56CB4}" name="Column7019"/>
    <tableColumn id="7037" xr3:uid="{874CC948-E059-4009-81A8-1A2B41C92F3B}" name="Column7020"/>
    <tableColumn id="7038" xr3:uid="{65FA9829-FFF3-4ADD-8D6E-D07830F4CCC4}" name="Column7021"/>
    <tableColumn id="7039" xr3:uid="{C465E3AF-E094-4C1C-9050-7DB3A9FE7B0F}" name="Column7022"/>
    <tableColumn id="7040" xr3:uid="{1218A738-26EB-43CD-AEB2-F1FEA043D343}" name="Column7023"/>
    <tableColumn id="7041" xr3:uid="{B9594635-5C38-4501-862A-94F997E2EC32}" name="Column7024"/>
    <tableColumn id="7042" xr3:uid="{AF6DAE62-2B74-4E7E-A597-4A29D31FA5FD}" name="Column7025"/>
    <tableColumn id="7043" xr3:uid="{AC943AA1-310C-47A5-B494-AEF4E4A12AA0}" name="Column7026"/>
    <tableColumn id="7044" xr3:uid="{28C730E2-F633-4B36-9E04-46923B9B9228}" name="Column7027"/>
    <tableColumn id="7045" xr3:uid="{BB8B9192-928F-4EC1-A213-3DC60F7E3EDB}" name="Column7028"/>
    <tableColumn id="7046" xr3:uid="{98828838-0CD9-4549-811A-BFA4E897C530}" name="Column7029"/>
    <tableColumn id="7047" xr3:uid="{C7B97110-9E57-4DF7-912F-305B0292044C}" name="Column7030"/>
    <tableColumn id="7048" xr3:uid="{B6637571-59D0-42C0-BAFE-D19E0B8C946C}" name="Column7031"/>
    <tableColumn id="7049" xr3:uid="{A494444B-70EC-44EA-AFA8-C4C3E966F72E}" name="Column7032"/>
    <tableColumn id="7050" xr3:uid="{FC720B65-99ED-475D-B1AC-3CC95275EB6B}" name="Column7033"/>
    <tableColumn id="7051" xr3:uid="{F2443601-72DE-47F6-B104-06217B592DFC}" name="Column7034"/>
    <tableColumn id="7052" xr3:uid="{A99C325F-BDFA-42DF-9F83-99CFDD348ED9}" name="Column7035"/>
    <tableColumn id="7053" xr3:uid="{452437E2-293F-4AE3-824F-14AEF12C0EE9}" name="Column7036"/>
    <tableColumn id="7054" xr3:uid="{6623A2D7-670C-4EC1-BF77-2596DBA275C3}" name="Column7037"/>
    <tableColumn id="7055" xr3:uid="{9FB4A039-4FD7-4AD4-988B-1648A3E179C5}" name="Column7038"/>
    <tableColumn id="7056" xr3:uid="{CE3A6EFB-74BC-480C-89F2-D3941F576CD2}" name="Column7039"/>
    <tableColumn id="7057" xr3:uid="{2423E60F-DE0C-4C92-8A6B-BAEACB29454A}" name="Column7040"/>
    <tableColumn id="7058" xr3:uid="{9967F561-D062-45FB-A3E1-DFA910075811}" name="Column7041"/>
    <tableColumn id="7059" xr3:uid="{FC5F0D44-F6D4-4AD7-B413-D29C1484AD94}" name="Column7042"/>
    <tableColumn id="7060" xr3:uid="{D53CE1A6-4765-4FEC-88AD-51619E9089B0}" name="Column7043"/>
    <tableColumn id="7061" xr3:uid="{DBAA52CE-ADCB-41C1-A49C-9C6355201C40}" name="Column7044"/>
    <tableColumn id="7062" xr3:uid="{353F8C5F-F9F6-4E9B-A982-FF7793C72F0D}" name="Column7045"/>
    <tableColumn id="7063" xr3:uid="{3F5A3969-5E8A-40D3-8536-8D5CC1460C64}" name="Column7046"/>
    <tableColumn id="7064" xr3:uid="{C54DC9E0-16D3-4139-97B6-E87AE5910355}" name="Column7047"/>
    <tableColumn id="7065" xr3:uid="{CD1CEEA3-27C1-4DD3-AB96-CA9FE64D1B73}" name="Column7048"/>
    <tableColumn id="7066" xr3:uid="{BD119228-0CD4-4EB2-8A66-681F6431C17E}" name="Column7049"/>
    <tableColumn id="7067" xr3:uid="{456A717E-4C2E-4E0D-979D-85CAB7440194}" name="Column7050"/>
    <tableColumn id="7068" xr3:uid="{440C3B1D-8E71-4524-B2E5-D31D4B244757}" name="Column7051"/>
    <tableColumn id="7069" xr3:uid="{33F6DF96-CB2B-46FE-B7F0-30CEA36E0F91}" name="Column7052"/>
    <tableColumn id="7070" xr3:uid="{29006478-F260-4408-9BA2-4C8D2BB90C5F}" name="Column7053"/>
    <tableColumn id="7071" xr3:uid="{26143B7E-569F-4312-92D5-4A8BF45883C8}" name="Column7054"/>
    <tableColumn id="7072" xr3:uid="{D86BB926-E095-4D2E-9FFA-BFE88D7B43A0}" name="Column7055"/>
    <tableColumn id="7073" xr3:uid="{0E298698-44F6-4855-AE3F-4609BA61F7E5}" name="Column7056"/>
    <tableColumn id="7074" xr3:uid="{AD51D90A-A2E5-4CA3-921D-719249B70FAE}" name="Column7057"/>
    <tableColumn id="7075" xr3:uid="{C56B4593-CB53-4C8C-8FF9-54BC72D195CC}" name="Column7058"/>
    <tableColumn id="7076" xr3:uid="{ADC8AAD5-251B-4655-9518-06D15F719196}" name="Column7059"/>
    <tableColumn id="7077" xr3:uid="{5B3083BB-3B4D-48CB-B15F-8380CB745DC0}" name="Column7060"/>
    <tableColumn id="7078" xr3:uid="{68463C5A-4375-4FED-AA5C-02184F6009D8}" name="Column7061"/>
    <tableColumn id="7079" xr3:uid="{0C699A5C-3ECF-4CD1-8C6A-40A680FEC3F5}" name="Column7062"/>
    <tableColumn id="7080" xr3:uid="{AC87EBC4-19A8-44BD-8B46-3F08B77398B2}" name="Column7063"/>
    <tableColumn id="7081" xr3:uid="{B8431D46-9855-4170-A4DE-7022B91C734C}" name="Column7064"/>
    <tableColumn id="7082" xr3:uid="{CDA8B764-D165-43F9-A244-C08A8CC31744}" name="Column7065"/>
    <tableColumn id="7083" xr3:uid="{D9C9DD6A-97B7-4D69-A811-E62B7AEA08DC}" name="Column7066"/>
    <tableColumn id="7084" xr3:uid="{F974574C-0DE4-46B1-80EF-FF9105A35BE3}" name="Column7067"/>
    <tableColumn id="7085" xr3:uid="{8FF140C7-D0C7-42DF-BCFB-839C6925F336}" name="Column7068"/>
    <tableColumn id="7086" xr3:uid="{D98C74D3-7CD8-4A3E-A0E7-46F4FE1514FC}" name="Column7069"/>
    <tableColumn id="7087" xr3:uid="{DE89F826-4CFE-4130-A9A9-EF3FA92F3BD7}" name="Column7070"/>
    <tableColumn id="7088" xr3:uid="{179E1F09-741D-44EF-A943-A080B2502A60}" name="Column7071"/>
    <tableColumn id="7089" xr3:uid="{8014E6B0-F0D4-4CA3-A5C4-2DAB116FE2C6}" name="Column7072"/>
    <tableColumn id="7090" xr3:uid="{6E4E5345-C0D5-4AE0-BBF9-A0CB31AF20CA}" name="Column7073"/>
    <tableColumn id="7091" xr3:uid="{A754A7A7-20BF-4C4F-9C91-7555E6569854}" name="Column7074"/>
    <tableColumn id="7092" xr3:uid="{D00DDD0F-1945-4FE9-9E39-20058FC1311A}" name="Column7075"/>
    <tableColumn id="7093" xr3:uid="{0915BF6E-7F84-4B14-B5BC-6E98B464C86A}" name="Column7076"/>
    <tableColumn id="7094" xr3:uid="{1A58FBEC-8B0D-4A9B-9675-030FBCBE786A}" name="Column7077"/>
    <tableColumn id="7095" xr3:uid="{551ACDB6-4CD1-4BFB-8B65-12C1EEE897AF}" name="Column7078"/>
    <tableColumn id="7096" xr3:uid="{9F96127E-ED4B-4340-A957-5225F7C52C58}" name="Column7079"/>
    <tableColumn id="7097" xr3:uid="{39B086E7-9E6A-4F6C-AADB-DE3EBFBE1DAC}" name="Column7080"/>
    <tableColumn id="7098" xr3:uid="{0CA01314-CA3E-4552-805E-C91E4D96D83A}" name="Column7081"/>
    <tableColumn id="7099" xr3:uid="{A54A8A79-7ABC-404B-874E-C7054B92E461}" name="Column7082"/>
    <tableColumn id="7100" xr3:uid="{81D90215-32FB-46CF-AB17-5B16979006B7}" name="Column7083"/>
    <tableColumn id="7101" xr3:uid="{52F84230-85C9-47E2-AB47-C44F22D62BE7}" name="Column7084"/>
    <tableColumn id="7102" xr3:uid="{FD563523-2A41-4F0C-9D82-714A18459BD8}" name="Column7085"/>
    <tableColumn id="7103" xr3:uid="{218FC7DF-FC8D-43C6-8DF8-348ADE2BED82}" name="Column7086"/>
    <tableColumn id="7104" xr3:uid="{7CA5C8B4-16D5-4034-8BDE-BBAA8EA7FCAC}" name="Column7087"/>
    <tableColumn id="7105" xr3:uid="{C7D099CF-2DBD-48BC-8E83-8D522B4F05AC}" name="Column7088"/>
    <tableColumn id="7106" xr3:uid="{25324D01-E8AD-4B69-89A8-3199ED5A8B2C}" name="Column7089"/>
    <tableColumn id="7107" xr3:uid="{CA9E47E1-39AB-4DDD-AC8B-ADE64B1E06C3}" name="Column7090"/>
    <tableColumn id="7108" xr3:uid="{BAFD5024-020E-419E-A7D4-9781EBE31F44}" name="Column7091"/>
    <tableColumn id="7109" xr3:uid="{0E91882C-D11E-4F7E-A7E2-EC6B90F45244}" name="Column7092"/>
    <tableColumn id="7110" xr3:uid="{12692D42-01C1-469B-B662-8FE7A010BC90}" name="Column7093"/>
    <tableColumn id="7111" xr3:uid="{74680992-ACD8-46CF-A88B-139555F0A86D}" name="Column7094"/>
    <tableColumn id="7112" xr3:uid="{E20D6B5C-EDA0-427C-965C-E2163813FED1}" name="Column7095"/>
    <tableColumn id="7113" xr3:uid="{4611F844-0F0E-460F-AEF2-E383E93C4C0F}" name="Column7096"/>
    <tableColumn id="7114" xr3:uid="{F50950EE-2027-4895-B7E3-BFEAA8AED2E6}" name="Column7097"/>
    <tableColumn id="7115" xr3:uid="{7010550D-26B0-4918-B386-1B38DE6937CB}" name="Column7098"/>
    <tableColumn id="7116" xr3:uid="{44623CB0-7DA5-44FA-AF8C-4EDFEA82874B}" name="Column7099"/>
    <tableColumn id="7117" xr3:uid="{231603D8-7BA0-47FD-A7F0-021DF8EF2035}" name="Column7100"/>
    <tableColumn id="7118" xr3:uid="{08D4983C-7592-4739-B618-3416FCADAC2F}" name="Column7101"/>
    <tableColumn id="7119" xr3:uid="{6DB74CBB-3AFF-47CA-A608-C23B47376BBD}" name="Column7102"/>
    <tableColumn id="7120" xr3:uid="{C84909F5-907C-4E59-87A1-55E99F119D36}" name="Column7103"/>
    <tableColumn id="7121" xr3:uid="{8EA3F68E-98BB-4640-AFEE-985BD43F687D}" name="Column7104"/>
    <tableColumn id="7122" xr3:uid="{12214367-963F-4127-BA77-A0E3870727B4}" name="Column7105"/>
    <tableColumn id="7123" xr3:uid="{D4290C6A-06BF-4EC5-9EF3-BC602BC69FE2}" name="Column7106"/>
    <tableColumn id="7124" xr3:uid="{E863B349-887A-4A06-8726-C832BE04287F}" name="Column7107"/>
    <tableColumn id="7125" xr3:uid="{FE4458F5-5596-4A7A-94EE-DF48EAA1B029}" name="Column7108"/>
    <tableColumn id="7126" xr3:uid="{6D3A307E-AD6D-4F9E-8F44-5B32CD875F93}" name="Column7109"/>
    <tableColumn id="7127" xr3:uid="{10A7B7F3-76B7-4DEE-9D47-272A380FCC4C}" name="Column7110"/>
    <tableColumn id="7128" xr3:uid="{008321EE-DE70-4211-9678-BA342E96C800}" name="Column7111"/>
    <tableColumn id="7129" xr3:uid="{524EDB06-7B31-4737-BEB3-F5B4BF91A3A4}" name="Column7112"/>
    <tableColumn id="7130" xr3:uid="{60ABE0ED-2265-4AB8-9366-7DA1EA59DDFD}" name="Column7113"/>
    <tableColumn id="7131" xr3:uid="{6C5D3835-296D-4B2A-ADF3-1F1DEEF42B57}" name="Column7114"/>
    <tableColumn id="7132" xr3:uid="{50B88622-70C9-43DE-8836-7144D723BB28}" name="Column7115"/>
    <tableColumn id="7133" xr3:uid="{977199AE-87FC-4889-BAD4-74E28BAA363F}" name="Column7116"/>
    <tableColumn id="7134" xr3:uid="{D2DF7986-C815-44F1-A715-2D5A22FB304B}" name="Column7117"/>
    <tableColumn id="7135" xr3:uid="{0CA6CAAF-27D5-41FF-9460-173D7A59865B}" name="Column7118"/>
    <tableColumn id="7136" xr3:uid="{DCA7C9E7-92E2-4F4C-AD2D-84439E073566}" name="Column7119"/>
    <tableColumn id="7137" xr3:uid="{E14F534B-B415-49ED-A258-CADC61E23B1A}" name="Column7120"/>
    <tableColumn id="7138" xr3:uid="{82CC29E1-AE76-4C94-9890-F6F3D493235C}" name="Column7121"/>
    <tableColumn id="7139" xr3:uid="{AC7288C0-2EF0-4041-B515-AA3B5E600B92}" name="Column7122"/>
    <tableColumn id="7140" xr3:uid="{E2B42FB6-CB4D-49B8-8EED-003A71FFBD95}" name="Column7123"/>
    <tableColumn id="7141" xr3:uid="{2D2294FD-32E9-43C6-8CF6-2B089DF1467F}" name="Column7124"/>
    <tableColumn id="7142" xr3:uid="{FD34DB88-54BA-4F27-851C-91213ECBC463}" name="Column7125"/>
    <tableColumn id="7143" xr3:uid="{7EB300D4-1843-4295-BAEB-32D6664FA3B6}" name="Column7126"/>
    <tableColumn id="7144" xr3:uid="{DE2933A0-0854-4969-9B88-8C7E73E3C508}" name="Column7127"/>
    <tableColumn id="7145" xr3:uid="{EBE897CB-2CCE-4798-B79B-13D14381A025}" name="Column7128"/>
    <tableColumn id="7146" xr3:uid="{086BA9AA-84B6-4C75-AAC0-DA300A0E84CB}" name="Column7129"/>
    <tableColumn id="7147" xr3:uid="{89531386-8CFB-42A0-9E97-CFFD0B7ED639}" name="Column7130"/>
    <tableColumn id="7148" xr3:uid="{043569AB-484F-4242-88AD-8B549B88A12C}" name="Column7131"/>
    <tableColumn id="7149" xr3:uid="{26354828-E8CA-4C7D-BA04-B1CB5E07DA36}" name="Column7132"/>
    <tableColumn id="7150" xr3:uid="{0BA770FC-6260-40AC-AC3D-096C6ECCD203}" name="Column7133"/>
    <tableColumn id="7151" xr3:uid="{C6D3B2C2-1B91-405B-B7AB-FA7039423867}" name="Column7134"/>
    <tableColumn id="7152" xr3:uid="{D979A5C2-D4B3-45D8-8A8B-116E65C4A577}" name="Column7135"/>
    <tableColumn id="7153" xr3:uid="{2C5F25BD-7D4E-4EF4-B4C1-8FFF801BED88}" name="Column7136"/>
    <tableColumn id="7154" xr3:uid="{EC44AA05-E9EC-4D6E-9EE0-586ECBF27D01}" name="Column7137"/>
    <tableColumn id="7155" xr3:uid="{A2D4E233-1294-4267-967A-79C4A1897B1C}" name="Column7138"/>
    <tableColumn id="7156" xr3:uid="{93731EA7-2714-49E0-8870-23410F5D3956}" name="Column7139"/>
    <tableColumn id="7157" xr3:uid="{6343FBAC-5168-45F7-912B-86C0F4FB8983}" name="Column7140"/>
    <tableColumn id="7158" xr3:uid="{11D1428C-ECAE-4FBD-927E-ADD4D585864C}" name="Column7141"/>
    <tableColumn id="7159" xr3:uid="{6487C54F-310B-4F3C-8D1A-3046F6438ABF}" name="Column7142"/>
    <tableColumn id="7160" xr3:uid="{6E6B0177-49ED-42D4-9C22-032C9D152505}" name="Column7143"/>
    <tableColumn id="7161" xr3:uid="{49FB6F84-E340-476D-AF9D-5C68BCF1C8CD}" name="Column7144"/>
    <tableColumn id="7162" xr3:uid="{0CFCC4FB-48FB-4400-B730-AFD1B6413454}" name="Column7145"/>
    <tableColumn id="7163" xr3:uid="{BBFEE677-B1D4-48F4-A41D-2B4936CDDF8B}" name="Column7146"/>
    <tableColumn id="7164" xr3:uid="{69EABE69-3334-4B89-A679-DEBBF4D2E4AE}" name="Column7147"/>
    <tableColumn id="7165" xr3:uid="{EF93104F-6622-4422-8510-0DC3AC851D8C}" name="Column7148"/>
    <tableColumn id="7166" xr3:uid="{630A977B-9A41-4A76-BD8E-1EBC54E8714E}" name="Column7149"/>
    <tableColumn id="7167" xr3:uid="{905F99F8-4C0D-4C1A-A223-400FF426FCAC}" name="Column7150"/>
    <tableColumn id="7168" xr3:uid="{350AC2EA-C711-44A8-A27E-1BBA931FF66B}" name="Column7151"/>
    <tableColumn id="7169" xr3:uid="{FB5CBE46-4EFF-40C7-BEDE-B3B0C2C08ABD}" name="Column7152"/>
    <tableColumn id="7170" xr3:uid="{33B7FF3D-8878-46AF-8FD2-743D84B9A3EA}" name="Column7153"/>
    <tableColumn id="7171" xr3:uid="{FE22E5D8-139F-4FB7-93E8-E2BAAD1D15CF}" name="Column7154"/>
    <tableColumn id="7172" xr3:uid="{03FFD9DD-FC9B-46C9-A099-931513E08FCD}" name="Column7155"/>
    <tableColumn id="7173" xr3:uid="{6DB6DC9F-959B-4D93-B589-4DE31A76CADA}" name="Column7156"/>
    <tableColumn id="7174" xr3:uid="{2BE5DF5D-72A8-4909-A095-03DFC694DACD}" name="Column7157"/>
    <tableColumn id="7175" xr3:uid="{BE2CC324-A584-4A15-B9B8-352B6B6BBC2C}" name="Column7158"/>
    <tableColumn id="7176" xr3:uid="{2611D2B3-F561-43D4-9FAA-4A84857017A1}" name="Column7159"/>
    <tableColumn id="7177" xr3:uid="{CD2890FA-D21E-4D08-ADFD-71EA45AB7680}" name="Column7160"/>
    <tableColumn id="7178" xr3:uid="{785D9D7B-D057-427C-92E4-F0DF9B15958E}" name="Column7161"/>
    <tableColumn id="7179" xr3:uid="{3A0400C1-9880-4653-AF17-C66B63930D4A}" name="Column7162"/>
    <tableColumn id="7180" xr3:uid="{A8E76075-EC0D-41B6-9B51-0DA9A548B613}" name="Column7163"/>
    <tableColumn id="7181" xr3:uid="{7DCE15D9-0AC4-4C89-86BA-5343A8093207}" name="Column7164"/>
    <tableColumn id="7182" xr3:uid="{A052EC2C-C430-4D28-9C9F-9D28E8AB7EEE}" name="Column7165"/>
    <tableColumn id="7183" xr3:uid="{47C3215D-E02D-4635-A5BE-799C0FAC0C08}" name="Column7166"/>
    <tableColumn id="7184" xr3:uid="{7AB56FF4-0374-4502-B8B2-A27D5E803D0A}" name="Column7167"/>
    <tableColumn id="7185" xr3:uid="{7C992B0B-C857-4C2E-8A2B-5E749B4D4831}" name="Column7168"/>
    <tableColumn id="7186" xr3:uid="{2781776C-2C5D-45E8-AE1F-B2CA58D747F1}" name="Column7169"/>
    <tableColumn id="7187" xr3:uid="{C0C9D91E-DB3C-41AF-BE84-ED8BD0E1DC3E}" name="Column7170"/>
    <tableColumn id="7188" xr3:uid="{9E00A51E-0813-414B-BD48-136FD6FA7969}" name="Column7171"/>
    <tableColumn id="7189" xr3:uid="{7E693024-EA2A-43EE-B88B-3EA2696BA781}" name="Column7172"/>
    <tableColumn id="7190" xr3:uid="{937AD324-7DB3-422B-B920-8D0A1087D426}" name="Column7173"/>
    <tableColumn id="7191" xr3:uid="{28A51665-A03F-415F-B7C3-932BCC53408C}" name="Column7174"/>
    <tableColumn id="7192" xr3:uid="{A42F6783-6A5B-4650-A45F-A013D5B99658}" name="Column7175"/>
    <tableColumn id="7193" xr3:uid="{13AB50C9-184D-4274-A051-DF9772C808AF}" name="Column7176"/>
    <tableColumn id="7194" xr3:uid="{ADD53619-D94A-4203-9A35-F3056C09CF5E}" name="Column7177"/>
    <tableColumn id="7195" xr3:uid="{014170F4-556C-48CD-A93E-219F2491DB06}" name="Column7178"/>
    <tableColumn id="7196" xr3:uid="{7D2F561A-D73D-479C-B55A-540A7A8AD04B}" name="Column7179"/>
    <tableColumn id="7197" xr3:uid="{DB44FE31-22F4-455C-ACEE-04FAC3CF0D10}" name="Column7180"/>
    <tableColumn id="7198" xr3:uid="{0C52793A-D94C-41D5-8C55-9567B067DC9F}" name="Column7181"/>
    <tableColumn id="7199" xr3:uid="{216B950B-5E30-4DD3-9511-F5FE6E874FC7}" name="Column7182"/>
    <tableColumn id="7200" xr3:uid="{16C12ABC-5040-4C7E-87C5-EC0DF54B5FEA}" name="Column7183"/>
    <tableColumn id="7201" xr3:uid="{00B43B3F-D3E5-4F20-9C8D-0DFA9E781ABA}" name="Column7184"/>
    <tableColumn id="7202" xr3:uid="{6D58668B-51F8-466D-896F-0493327D128B}" name="Column7185"/>
    <tableColumn id="7203" xr3:uid="{C2301725-4891-4F39-8C37-29577912452D}" name="Column7186"/>
    <tableColumn id="7204" xr3:uid="{EB4C0A59-B45B-45DF-BF2A-C9499B870673}" name="Column7187"/>
    <tableColumn id="7205" xr3:uid="{65C4E991-05E8-4E24-B562-027C59140145}" name="Column7188"/>
    <tableColumn id="7206" xr3:uid="{CE69CAF3-F283-49E4-84AA-050F7C293EDA}" name="Column7189"/>
    <tableColumn id="7207" xr3:uid="{80567D89-E179-40D8-8093-5E5A1723DBBF}" name="Column7190"/>
    <tableColumn id="7208" xr3:uid="{83594075-C63E-41E1-A424-2CA685E290E5}" name="Column7191"/>
    <tableColumn id="7209" xr3:uid="{E470526A-FFD5-422F-B0FE-CEEDC1D1189C}" name="Column7192"/>
    <tableColumn id="7210" xr3:uid="{9E824427-3603-4504-BEB0-1FC9E35C9FF9}" name="Column7193"/>
    <tableColumn id="7211" xr3:uid="{7104F611-AE6A-470B-B341-1CB34BD64228}" name="Column7194"/>
    <tableColumn id="7212" xr3:uid="{DA7007D3-5F80-4075-843E-3AC3DA5849C6}" name="Column7195"/>
    <tableColumn id="7213" xr3:uid="{8AEE9562-9421-4943-BF0C-A2BB01972C69}" name="Column7196"/>
    <tableColumn id="7214" xr3:uid="{60A6B607-6F3E-4B23-AF9B-CA23FC1DB2F7}" name="Column7197"/>
    <tableColumn id="7215" xr3:uid="{C914EA85-726B-4641-B338-56FBA9BF3A31}" name="Column7198"/>
    <tableColumn id="7216" xr3:uid="{29412D0B-1F3E-43A3-96FC-3C2E7D29DFF1}" name="Column7199"/>
    <tableColumn id="7217" xr3:uid="{50CEE538-15CB-4134-87D4-B058E07C1F2A}" name="Column7200"/>
    <tableColumn id="7218" xr3:uid="{0A7F7C2A-B5D2-4BD4-A211-059AEA60F238}" name="Column7201"/>
    <tableColumn id="7219" xr3:uid="{67DB1D08-ED81-495C-AF4F-A7AF02E5B183}" name="Column7202"/>
    <tableColumn id="7220" xr3:uid="{E11BBA50-19F5-4A14-9023-7E788E40AAE7}" name="Column7203"/>
    <tableColumn id="7221" xr3:uid="{0A81E58A-3A9F-4365-8ADA-071DF2DCE252}" name="Column7204"/>
    <tableColumn id="7222" xr3:uid="{1D5B56C7-C7CE-4738-91BE-B1D0776C69F2}" name="Column7205"/>
    <tableColumn id="7223" xr3:uid="{2452A294-8FEA-4A51-AB66-2DE74DD79A45}" name="Column7206"/>
    <tableColumn id="7224" xr3:uid="{D6D44A14-DC2C-4295-9933-387A0848CC1F}" name="Column7207"/>
    <tableColumn id="7225" xr3:uid="{897F044D-DC0E-462B-A904-BB3646A04CC9}" name="Column7208"/>
    <tableColumn id="7226" xr3:uid="{A1F10473-D947-4B0E-AA26-892E7F72344D}" name="Column7209"/>
    <tableColumn id="7227" xr3:uid="{5FBD111D-0B49-4ECF-A469-03883716E129}" name="Column7210"/>
    <tableColumn id="7228" xr3:uid="{3D910A54-1A65-4303-B0D7-069214A0E4B2}" name="Column7211"/>
    <tableColumn id="7229" xr3:uid="{9B630664-C726-45B3-B8AF-D289979373B1}" name="Column7212"/>
    <tableColumn id="7230" xr3:uid="{9F01EF8D-E945-45D4-A6BC-5EB3DF7EEFE6}" name="Column7213"/>
    <tableColumn id="7231" xr3:uid="{CE012D48-3AF3-4CBD-AB83-E3A9F212C1EC}" name="Column7214"/>
    <tableColumn id="7232" xr3:uid="{DD6D7724-8825-4668-829D-078710B5C7FA}" name="Column7215"/>
    <tableColumn id="7233" xr3:uid="{623278E2-841E-4638-A994-F9DA91029D5F}" name="Column7216"/>
    <tableColumn id="7234" xr3:uid="{AB683B5A-C6D5-4B25-9D20-53462B92A966}" name="Column7217"/>
    <tableColumn id="7235" xr3:uid="{0771021F-F55A-49F8-BE24-C9E11B536EFA}" name="Column7218"/>
    <tableColumn id="7236" xr3:uid="{FE1E68FB-FAD9-4DCC-8B73-041639AB33D5}" name="Column7219"/>
    <tableColumn id="7237" xr3:uid="{2E8FBA6E-0F53-48DE-B3DF-C5FB90C0F7A1}" name="Column7220"/>
    <tableColumn id="7238" xr3:uid="{317AB35B-3270-4436-AB3C-B9AE9AEC50CA}" name="Column7221"/>
    <tableColumn id="7239" xr3:uid="{47F954F4-7D99-46A8-96BE-065DEE7C8CEC}" name="Column7222"/>
    <tableColumn id="7240" xr3:uid="{1D5DF358-9BD7-4F2D-9DFD-0B1ACC92B42B}" name="Column7223"/>
    <tableColumn id="7241" xr3:uid="{A739E3F4-9CBB-4CD7-AE74-21E9A09E7643}" name="Column7224"/>
    <tableColumn id="7242" xr3:uid="{67FB78AA-B89A-489A-BB39-C6B9DFC9B2C8}" name="Column7225"/>
    <tableColumn id="7243" xr3:uid="{40D69BD4-E4A0-485D-A312-34ECEB590D0F}" name="Column7226"/>
    <tableColumn id="7244" xr3:uid="{97D2EE8C-3F8E-4D1D-B1C7-8E5F53D56777}" name="Column7227"/>
    <tableColumn id="7245" xr3:uid="{BEE1D132-2BD8-46C0-86E6-B64B7B00A9EF}" name="Column7228"/>
    <tableColumn id="7246" xr3:uid="{EA09140B-4A37-4530-9B22-53E248BFF167}" name="Column7229"/>
    <tableColumn id="7247" xr3:uid="{A1B7431B-2C8F-4F02-9915-77D1F6752208}" name="Column7230"/>
    <tableColumn id="7248" xr3:uid="{493ADF44-2E05-49DE-99C5-110A1021ABF2}" name="Column7231"/>
    <tableColumn id="7249" xr3:uid="{55B7D1E9-D6DC-4913-AC20-FC58DBEA7AE0}" name="Column7232"/>
    <tableColumn id="7250" xr3:uid="{373C3282-E94D-4B64-8740-77DA86B0556C}" name="Column7233"/>
    <tableColumn id="7251" xr3:uid="{4222BCAC-A637-4EF5-AAED-E630C87E5B92}" name="Column7234"/>
    <tableColumn id="7252" xr3:uid="{2A520C63-8771-4D6A-A6CF-BD0559B6B641}" name="Column7235"/>
    <tableColumn id="7253" xr3:uid="{B6AC943E-4E6C-4D6A-9BBE-5181AFE609C1}" name="Column7236"/>
    <tableColumn id="7254" xr3:uid="{60632B2F-C201-4CF2-B28D-A1FEF1A39D9A}" name="Column7237"/>
    <tableColumn id="7255" xr3:uid="{7F4B866B-0336-45BB-9E5F-5BAF0C5592FB}" name="Column7238"/>
    <tableColumn id="7256" xr3:uid="{88766E5A-8530-413A-8A6A-7737DEF17366}" name="Column7239"/>
    <tableColumn id="7257" xr3:uid="{B92C4F04-E7F6-4FF8-AA14-F641AA73C514}" name="Column7240"/>
    <tableColumn id="7258" xr3:uid="{579B4624-EC26-44C3-9930-51097FAC32E5}" name="Column7241"/>
    <tableColumn id="7259" xr3:uid="{59C361BC-34F3-4CC8-98C9-2C3152403678}" name="Column7242"/>
    <tableColumn id="7260" xr3:uid="{528B8A52-01C6-4937-B5D6-F09A4BDD7986}" name="Column7243"/>
    <tableColumn id="7261" xr3:uid="{1C0EB737-DC34-4CC7-93F6-3E8446FFC4EF}" name="Column7244"/>
    <tableColumn id="7262" xr3:uid="{CAD8424A-528E-49E8-91B9-20B96F45C7CA}" name="Column7245"/>
    <tableColumn id="7263" xr3:uid="{928E74F2-2235-4B67-B9C5-CC65EC76E131}" name="Column7246"/>
    <tableColumn id="7264" xr3:uid="{97BB84D1-87B1-4607-BE1F-3834485CC0E9}" name="Column7247"/>
    <tableColumn id="7265" xr3:uid="{8C9E65B7-BFFE-4F1C-8E93-AD8B505E6149}" name="Column7248"/>
    <tableColumn id="7266" xr3:uid="{74146670-214B-4A10-87B0-E983D23FEF2C}" name="Column7249"/>
    <tableColumn id="7267" xr3:uid="{80488D78-4262-4876-9C18-1C7F478D6208}" name="Column7250"/>
    <tableColumn id="7268" xr3:uid="{679DC95C-1315-4CFE-B280-34F1FB144D13}" name="Column7251"/>
    <tableColumn id="7269" xr3:uid="{0885B984-8D28-462D-8F77-4C0165425766}" name="Column7252"/>
    <tableColumn id="7270" xr3:uid="{D4821379-5DAA-4240-A752-062D2B614E17}" name="Column7253"/>
    <tableColumn id="7271" xr3:uid="{1D12EE72-AA2E-4F08-8AF0-688C19B1D566}" name="Column7254"/>
    <tableColumn id="7272" xr3:uid="{58E4595C-8B0E-48A0-B0FF-F52D397AA38A}" name="Column7255"/>
    <tableColumn id="7273" xr3:uid="{B01219EB-FAC7-4BF6-A7B1-2C4013D76BBD}" name="Column7256"/>
    <tableColumn id="7274" xr3:uid="{36C24103-D737-4DD3-923F-C6E3EF0432E1}" name="Column7257"/>
    <tableColumn id="7275" xr3:uid="{9770B812-4F97-48DF-A4C9-3D4984C2AD74}" name="Column7258"/>
    <tableColumn id="7276" xr3:uid="{7B645EB7-83FF-4959-BFAB-87CA365FCE8C}" name="Column7259"/>
    <tableColumn id="7277" xr3:uid="{0107D0E9-0970-46D1-8155-81824F9E10BF}" name="Column7260"/>
    <tableColumn id="7278" xr3:uid="{9B811A01-110D-40ED-98B9-91B979CFC0C4}" name="Column7261"/>
    <tableColumn id="7279" xr3:uid="{4B279670-ECDB-4283-A257-5E7BF1B75ADB}" name="Column7262"/>
    <tableColumn id="7280" xr3:uid="{03139B92-B3E5-44DA-9FFC-685362441F39}" name="Column7263"/>
    <tableColumn id="7281" xr3:uid="{BC7D4E2D-733C-457F-8602-B4E21663993A}" name="Column7264"/>
    <tableColumn id="7282" xr3:uid="{26983542-50E5-4944-A4D4-3683C688648D}" name="Column7265"/>
    <tableColumn id="7283" xr3:uid="{BC7569AD-1F74-4341-A186-D95C6CDDFE46}" name="Column7266"/>
    <tableColumn id="7284" xr3:uid="{60EE8580-ACC2-40B5-80A0-5A95652EA91F}" name="Column7267"/>
    <tableColumn id="7285" xr3:uid="{641450AC-D5E2-4B95-B6E8-18B4E1ABDFFC}" name="Column7268"/>
    <tableColumn id="7286" xr3:uid="{E4E979D5-B48F-4FA5-A694-9FFA29D17395}" name="Column7269"/>
    <tableColumn id="7287" xr3:uid="{E61C29EF-EE8C-4B26-A730-1A1CF2D8C1A5}" name="Column7270"/>
    <tableColumn id="7288" xr3:uid="{F520D5A3-F3D4-43E1-84D8-18D38BFEACCB}" name="Column7271"/>
    <tableColumn id="7289" xr3:uid="{E1518B16-5BDC-4320-9268-B58CE97D01F5}" name="Column7272"/>
    <tableColumn id="7290" xr3:uid="{24D83C99-B38C-4868-B513-11C80E48BCED}" name="Column7273"/>
    <tableColumn id="7291" xr3:uid="{F125C385-C589-4571-94F8-5B21E510C120}" name="Column7274"/>
    <tableColumn id="7292" xr3:uid="{6CBF4C93-A546-406A-8776-93884A9AC40A}" name="Column7275"/>
    <tableColumn id="7293" xr3:uid="{A47D14EA-9DFC-49E6-BE0C-DE6B7866393D}" name="Column7276"/>
    <tableColumn id="7294" xr3:uid="{AD2B3D92-BA52-4D82-8E04-04723C5537FC}" name="Column7277"/>
    <tableColumn id="7295" xr3:uid="{A72DC96D-EFDB-49F4-B1CB-CC560C961C77}" name="Column7278"/>
    <tableColumn id="7296" xr3:uid="{45B45D23-E751-4E3A-BBB5-6DC726AC4CA8}" name="Column7279"/>
    <tableColumn id="7297" xr3:uid="{0F94F8D8-F63A-4678-A86B-D29F1AE83A4B}" name="Column7280"/>
    <tableColumn id="7298" xr3:uid="{3E75023A-E869-4984-ABF2-49C63D37BB2D}" name="Column7281"/>
    <tableColumn id="7299" xr3:uid="{DF127B5E-2044-4807-9581-75F33F51852D}" name="Column7282"/>
    <tableColumn id="7300" xr3:uid="{611BCC42-54F6-4232-AFEC-E9093A9768FA}" name="Column7283"/>
    <tableColumn id="7301" xr3:uid="{4230C72A-316D-411E-8F40-E7DF53B1A413}" name="Column7284"/>
    <tableColumn id="7302" xr3:uid="{5985FF86-C970-4DB3-B155-8AE47E5D33B2}" name="Column7285"/>
    <tableColumn id="7303" xr3:uid="{EF7FAC3D-819E-4A9E-A011-6E21A7C5EE64}" name="Column7286"/>
    <tableColumn id="7304" xr3:uid="{2BA0A452-3988-41EC-9D8F-5DD05AB08D65}" name="Column7287"/>
    <tableColumn id="7305" xr3:uid="{7921E954-48F6-4AD2-ADBB-0620D22F3E15}" name="Column7288"/>
    <tableColumn id="7306" xr3:uid="{C92B90D5-EEF2-47CE-9BC4-DB0FD0F65ABD}" name="Column7289"/>
    <tableColumn id="7307" xr3:uid="{DCC44130-D5D8-4B0D-A2EC-1BEA1FE34722}" name="Column7290"/>
    <tableColumn id="7308" xr3:uid="{0BD650F3-594D-4A47-B05C-372943294A9D}" name="Column7291"/>
    <tableColumn id="7309" xr3:uid="{CDD394D0-94C7-4C59-8C72-35AE8317C36C}" name="Column7292"/>
    <tableColumn id="7310" xr3:uid="{91B97630-B4E3-41FF-8786-0D54D11C01A1}" name="Column7293"/>
    <tableColumn id="7311" xr3:uid="{2328BDFD-6C2E-4706-8C3D-1D2111611D22}" name="Column7294"/>
    <tableColumn id="7312" xr3:uid="{A7449361-4206-4D2A-9295-56875EFE0FCC}" name="Column7295"/>
    <tableColumn id="7313" xr3:uid="{5B391E9B-817C-4200-844E-F377F71CC09C}" name="Column7296"/>
    <tableColumn id="7314" xr3:uid="{A216B1CC-2720-47E7-B8E2-A4BE7A7A98FA}" name="Column7297"/>
    <tableColumn id="7315" xr3:uid="{9E0AF655-CD5E-4969-ADFF-50A1D0493A1F}" name="Column7298"/>
    <tableColumn id="7316" xr3:uid="{55EAC5F0-CC72-4E1E-B268-C5E975FDD7F6}" name="Column7299"/>
    <tableColumn id="7317" xr3:uid="{39796A33-ACF6-4AC1-82C9-7DAE11AE393D}" name="Column7300"/>
    <tableColumn id="7318" xr3:uid="{C9CC5E54-8240-41EE-A7FE-54FB237ADD31}" name="Column7301"/>
    <tableColumn id="7319" xr3:uid="{33BFD7A6-3790-4BCA-A50B-6F42D5BBB9F1}" name="Column7302"/>
    <tableColumn id="7320" xr3:uid="{84D1E15E-472F-4325-B96B-9AD3E6667D9D}" name="Column7303"/>
    <tableColumn id="7321" xr3:uid="{4377E65C-2347-4302-B1DD-983555F10A82}" name="Column7304"/>
    <tableColumn id="7322" xr3:uid="{846D7DB9-FFE8-4D2D-B9D2-1AB69FAAD28B}" name="Column7305"/>
    <tableColumn id="7323" xr3:uid="{EEE781CB-1093-49F2-AF87-71E060997819}" name="Column7306"/>
    <tableColumn id="7324" xr3:uid="{D2E155BA-EAE7-4554-9054-594FE0992044}" name="Column7307"/>
    <tableColumn id="7325" xr3:uid="{9860C069-22DE-4CB8-954E-15802CC19251}" name="Column7308"/>
    <tableColumn id="7326" xr3:uid="{0B4E59B2-B14D-4366-9B18-A119AF16653A}" name="Column7309"/>
    <tableColumn id="7327" xr3:uid="{32E51920-3DD7-4FE3-9390-4532C13D1E6F}" name="Column7310"/>
    <tableColumn id="7328" xr3:uid="{01CD22C2-C8FA-4B24-8290-41F2E9F1F0E8}" name="Column7311"/>
    <tableColumn id="7329" xr3:uid="{AA920A00-D04E-422B-9398-BC15DF1C4E28}" name="Column7312"/>
    <tableColumn id="7330" xr3:uid="{2219525D-3620-4AD5-B933-0521FA739E08}" name="Column7313"/>
    <tableColumn id="7331" xr3:uid="{578473C6-4A6D-45CC-B403-EE5ECD491803}" name="Column7314"/>
    <tableColumn id="7332" xr3:uid="{3B00D288-4F2F-4627-BFEC-C4012DF2016B}" name="Column7315"/>
    <tableColumn id="7333" xr3:uid="{5693BAE0-B342-4DC8-9043-052E2EBDBC22}" name="Column7316"/>
    <tableColumn id="7334" xr3:uid="{BAD303B1-13C6-412A-A49E-60AF0602D343}" name="Column7317"/>
    <tableColumn id="7335" xr3:uid="{4DA73BAA-7E9E-4A19-B664-27D6D57BCE12}" name="Column7318"/>
    <tableColumn id="7336" xr3:uid="{EF424D2C-4672-4B5C-87E2-6AC12CCB00C9}" name="Column7319"/>
    <tableColumn id="7337" xr3:uid="{23F68C66-E223-4A58-81C4-D5D2A6824950}" name="Column7320"/>
    <tableColumn id="7338" xr3:uid="{3ADEA807-88A7-4605-A98C-AF10370515F7}" name="Column7321"/>
    <tableColumn id="7339" xr3:uid="{BFB07144-1228-4F53-AEC9-501194FF0510}" name="Column7322"/>
    <tableColumn id="7340" xr3:uid="{2AB2B4D9-A8DC-46D4-9FD4-56065FEA551C}" name="Column7323"/>
    <tableColumn id="7341" xr3:uid="{3A565D73-FE3D-4F86-8760-7E73EFC9F4E3}" name="Column7324"/>
    <tableColumn id="7342" xr3:uid="{1FC49DB7-34A1-49F5-9232-FF5679500F1C}" name="Column7325"/>
    <tableColumn id="7343" xr3:uid="{42C4DEB7-87E9-4487-8A6B-6F83CB1B9221}" name="Column7326"/>
    <tableColumn id="7344" xr3:uid="{F3522BEE-7E28-4FF2-A4B0-44C5E38A4354}" name="Column7327"/>
    <tableColumn id="7345" xr3:uid="{692197FC-3CB0-41DD-A165-8C049A131E46}" name="Column7328"/>
    <tableColumn id="7346" xr3:uid="{805F004E-EAB8-4531-80A5-ADE9B2706FCF}" name="Column7329"/>
    <tableColumn id="7347" xr3:uid="{2BDAAB74-52C6-44CE-B86D-4C42B2223EC4}" name="Column7330"/>
    <tableColumn id="7348" xr3:uid="{20851933-CE66-4AFC-9905-FCBBBDF8A139}" name="Column7331"/>
    <tableColumn id="7349" xr3:uid="{9F05290A-1121-4DB0-A49E-1D11847BEF8E}" name="Column7332"/>
    <tableColumn id="7350" xr3:uid="{24B51E9F-4D79-4066-8AA7-F1B4E0D14D3C}" name="Column7333"/>
    <tableColumn id="7351" xr3:uid="{E25110B3-7F82-4E80-AFF4-E0A36D0B8FB7}" name="Column7334"/>
    <tableColumn id="7352" xr3:uid="{543605D2-C022-4EC7-A336-EF5F3B165A92}" name="Column7335"/>
    <tableColumn id="7353" xr3:uid="{B746114D-B439-45E9-9559-E59DA3E79269}" name="Column7336"/>
    <tableColumn id="7354" xr3:uid="{9F467B30-6C7D-4FE6-9C84-41A5BE49CDBD}" name="Column7337"/>
    <tableColumn id="7355" xr3:uid="{005A6112-E247-4728-AEF0-583FD102AC8B}" name="Column7338"/>
    <tableColumn id="7356" xr3:uid="{8EE97284-1C20-44FA-9406-51EEC1729AF7}" name="Column7339"/>
    <tableColumn id="7357" xr3:uid="{3A6E7CBC-1115-4A4C-9015-19FBDAF96D8F}" name="Column7340"/>
    <tableColumn id="7358" xr3:uid="{61D75A1D-ACBF-45F0-A0D6-06896816F73D}" name="Column7341"/>
    <tableColumn id="7359" xr3:uid="{62CD1930-EFA9-4DA9-A078-3B1166B68892}" name="Column7342"/>
    <tableColumn id="7360" xr3:uid="{61C16C6A-33B9-4BA5-BAA6-103D46A0A2DA}" name="Column7343"/>
    <tableColumn id="7361" xr3:uid="{E08B99C0-5E87-4163-9BB3-07C02F4D086C}" name="Column7344"/>
    <tableColumn id="7362" xr3:uid="{6CA18FFF-91D1-4BA9-9E64-60A5442E46E3}" name="Column7345"/>
    <tableColumn id="7363" xr3:uid="{CDDB8B0F-787F-46C3-A9E1-57FDD9EF068E}" name="Column7346"/>
    <tableColumn id="7364" xr3:uid="{28D3BD6D-8E05-4152-9321-01F3F48065D6}" name="Column7347"/>
    <tableColumn id="7365" xr3:uid="{E67E68FE-C06C-4096-8648-888CF2E8F979}" name="Column7348"/>
    <tableColumn id="7366" xr3:uid="{098334E7-8D85-4B5C-8183-9879516110F9}" name="Column7349"/>
    <tableColumn id="7367" xr3:uid="{5846892A-8B65-47B7-A193-A29C1C77F5F6}" name="Column7350"/>
    <tableColumn id="7368" xr3:uid="{94198B45-8F3C-44A5-80ED-F86310738073}" name="Column7351"/>
    <tableColumn id="7369" xr3:uid="{AD594AA0-BC1F-483A-B86E-B626D507A142}" name="Column7352"/>
    <tableColumn id="7370" xr3:uid="{5706711A-43DF-45C4-A79E-7AB47B0031F2}" name="Column7353"/>
    <tableColumn id="7371" xr3:uid="{08DBBBCF-A6C5-48B3-BC37-BF89ECB90EF8}" name="Column7354"/>
    <tableColumn id="7372" xr3:uid="{FEFE1638-757F-4B2D-B206-F78BDD644979}" name="Column7355"/>
    <tableColumn id="7373" xr3:uid="{876C8764-F44C-4D07-B61B-612D7C5C03F1}" name="Column7356"/>
    <tableColumn id="7374" xr3:uid="{92B41E56-ED80-4B12-956D-4E7853C912EF}" name="Column7357"/>
    <tableColumn id="7375" xr3:uid="{AD208306-BB49-4924-9DD9-76E6573751F3}" name="Column7358"/>
    <tableColumn id="7376" xr3:uid="{E5CD7465-5151-4779-9616-463352B13EBA}" name="Column7359"/>
    <tableColumn id="7377" xr3:uid="{59503E3A-F858-439F-AC62-796ABB17D43A}" name="Column7360"/>
    <tableColumn id="7378" xr3:uid="{411806E7-55F4-47AE-B220-B42F976ECE8F}" name="Column7361"/>
    <tableColumn id="7379" xr3:uid="{3DD6CB80-B4E6-4F66-B431-BD16CC1EAC73}" name="Column7362"/>
    <tableColumn id="7380" xr3:uid="{9862311B-0B2B-4E2E-924B-953A635FDA7D}" name="Column7363"/>
    <tableColumn id="7381" xr3:uid="{6F3909E3-1C24-4B63-9C00-E9FE01974485}" name="Column7364"/>
    <tableColumn id="7382" xr3:uid="{60E96832-8F06-4A07-8806-76327D88361B}" name="Column7365"/>
    <tableColumn id="7383" xr3:uid="{EAD631AF-E893-44D3-9AD3-7074CC2C57AB}" name="Column7366"/>
    <tableColumn id="7384" xr3:uid="{832F60B2-B633-4C87-AD07-5C106A9A34B2}" name="Column7367"/>
    <tableColumn id="7385" xr3:uid="{7156E90C-571B-4DCE-A5A8-0D679A8903CE}" name="Column7368"/>
    <tableColumn id="7386" xr3:uid="{0C0A6BCD-8415-4FCC-BF09-4E819B748343}" name="Column7369"/>
    <tableColumn id="7387" xr3:uid="{85ED3976-EDB3-4A31-9A72-9F821FA0DA38}" name="Column7370"/>
    <tableColumn id="7388" xr3:uid="{6FC90C43-F66B-43E4-822B-118FF0328A4C}" name="Column7371"/>
    <tableColumn id="7389" xr3:uid="{6EAE0325-1E8B-46FB-9070-097B9C5DD6C0}" name="Column7372"/>
    <tableColumn id="7390" xr3:uid="{A7835134-857F-45F8-8BC4-E5E31609FB28}" name="Column7373"/>
    <tableColumn id="7391" xr3:uid="{B259B0E2-56DA-4DAB-8C00-AD86AA7BBD67}" name="Column7374"/>
    <tableColumn id="7392" xr3:uid="{3009DE0F-A713-41D7-BC66-09B4AF66EC61}" name="Column7375"/>
    <tableColumn id="7393" xr3:uid="{6C85F979-901D-452D-BA03-FE4FEEAD358C}" name="Column7376"/>
    <tableColumn id="7394" xr3:uid="{09646804-E992-41B6-8358-745764CB4138}" name="Column7377"/>
    <tableColumn id="7395" xr3:uid="{431EE081-84C3-4D2E-9F09-79C291A15408}" name="Column7378"/>
    <tableColumn id="7396" xr3:uid="{BCE5489D-6BBE-4A38-992F-C7C417D85385}" name="Column7379"/>
    <tableColumn id="7397" xr3:uid="{4A0CF5D9-7143-49E3-9681-5A6F0DBE3CD4}" name="Column7380"/>
    <tableColumn id="7398" xr3:uid="{2CCBDBF3-6EC5-410F-A718-7AD7D8AC99C5}" name="Column7381"/>
    <tableColumn id="7399" xr3:uid="{BB9A8404-BA25-4513-A563-0168BFE2F278}" name="Column7382"/>
    <tableColumn id="7400" xr3:uid="{7BB82BC1-36D7-4FA5-9687-DD2E852A302B}" name="Column7383"/>
    <tableColumn id="7401" xr3:uid="{3AD11A0F-0DAE-4B24-8A15-F2BE68EC3025}" name="Column7384"/>
    <tableColumn id="7402" xr3:uid="{A35C0422-BA3D-44C4-B122-2964860A9EBD}" name="Column7385"/>
    <tableColumn id="7403" xr3:uid="{A426B49D-6A93-495A-B03A-58FBA149C82C}" name="Column7386"/>
    <tableColumn id="7404" xr3:uid="{C80FE965-95F1-44A6-993B-30997B36F3F4}" name="Column7387"/>
    <tableColumn id="7405" xr3:uid="{AA660C29-137D-4F32-AED4-75ED859F945C}" name="Column7388"/>
    <tableColumn id="7406" xr3:uid="{A98C34B3-F03E-450E-B4D6-2D54415C012E}" name="Column7389"/>
    <tableColumn id="7407" xr3:uid="{7FED294E-F3EA-498C-A2CB-40156E654F42}" name="Column7390"/>
    <tableColumn id="7408" xr3:uid="{BF8023F9-0439-4C2B-811D-AFEE20BB5206}" name="Column7391"/>
    <tableColumn id="7409" xr3:uid="{973345BD-D898-4D8A-9361-9C68B4450C25}" name="Column7392"/>
    <tableColumn id="7410" xr3:uid="{C6318627-D4E7-4D4B-A350-0F99C3A00186}" name="Column7393"/>
    <tableColumn id="7411" xr3:uid="{EF70C6D7-5CAB-4D33-BC31-DED919D2A8A6}" name="Column7394"/>
    <tableColumn id="7412" xr3:uid="{A1701974-6250-490E-B6BA-19CFD9315AB3}" name="Column7395"/>
    <tableColumn id="7413" xr3:uid="{F28E65A2-925D-49A8-81F8-33C0C0CB8196}" name="Column7396"/>
    <tableColumn id="7414" xr3:uid="{55F1CAE2-3E73-4F03-BD5E-C96EB09BA985}" name="Column7397"/>
    <tableColumn id="7415" xr3:uid="{A2C8E114-C8C3-47C4-8569-1C9CB485A1CE}" name="Column7398"/>
    <tableColumn id="7416" xr3:uid="{E4B188C1-03D8-4853-A18D-1F7F5CEB4C69}" name="Column7399"/>
    <tableColumn id="7417" xr3:uid="{BABA7ABE-FEC7-45AD-9E06-F188D2F23AE2}" name="Column7400"/>
    <tableColumn id="7418" xr3:uid="{ADEAB338-0C27-4912-80EB-F36766504564}" name="Column7401"/>
    <tableColumn id="7419" xr3:uid="{992F801F-140E-4471-AA90-8C94CF5CB1B6}" name="Column7402"/>
    <tableColumn id="7420" xr3:uid="{AEF5EBB3-11A3-4D33-871E-B83D6C00D7A8}" name="Column7403"/>
    <tableColumn id="7421" xr3:uid="{5AE68870-8DDB-45D3-954A-C47AC3A7E92F}" name="Column7404"/>
    <tableColumn id="7422" xr3:uid="{A7C3422F-9AC0-4624-8097-A0BFCCBC272D}" name="Column7405"/>
    <tableColumn id="7423" xr3:uid="{FEA73FB8-5897-49A3-AFA4-DF925A59589F}" name="Column7406"/>
    <tableColumn id="7424" xr3:uid="{4E88E9E9-9188-44AE-81A8-11A3F1CD6CC4}" name="Column7407"/>
    <tableColumn id="7425" xr3:uid="{205CE7D4-9E82-4B60-B0D6-B0B247C5B704}" name="Column7408"/>
    <tableColumn id="7426" xr3:uid="{D86AB02E-A26B-439E-9B8A-5468FF28F2AC}" name="Column7409"/>
    <tableColumn id="7427" xr3:uid="{AB64E3D7-E0BD-4566-9ABF-5FF19D222CE9}" name="Column7410"/>
    <tableColumn id="7428" xr3:uid="{7FBD8292-923F-423C-B78B-6D59FC981B4D}" name="Column7411"/>
    <tableColumn id="7429" xr3:uid="{E69F80A2-F747-4BF7-8CF0-CDC346842B7D}" name="Column7412"/>
    <tableColumn id="7430" xr3:uid="{73508D61-0330-4C52-8F5F-729C94C9A2B2}" name="Column7413"/>
    <tableColumn id="7431" xr3:uid="{612AF936-16EB-40BC-BCD6-2CC23324E8FF}" name="Column7414"/>
    <tableColumn id="7432" xr3:uid="{29F02B27-8770-4C5B-B344-3F7600AE6F65}" name="Column7415"/>
    <tableColumn id="7433" xr3:uid="{345182F3-20A6-4DAB-A084-3C7C51DF3B78}" name="Column7416"/>
    <tableColumn id="7434" xr3:uid="{483968A6-73DA-4580-9503-98D7D723F481}" name="Column7417"/>
    <tableColumn id="7435" xr3:uid="{1D026B3B-CAA1-4618-90FC-7297FF1FFDCD}" name="Column7418"/>
    <tableColumn id="7436" xr3:uid="{D04AD673-1D73-4902-B9B4-595C4A459C32}" name="Column7419"/>
    <tableColumn id="7437" xr3:uid="{FF6C9832-DE99-4611-980E-9C4952558C65}" name="Column7420"/>
    <tableColumn id="7438" xr3:uid="{05D30E43-AF21-4C32-BBCF-246167985C11}" name="Column7421"/>
    <tableColumn id="7439" xr3:uid="{405B7A88-272F-4CF1-B379-465739E390E6}" name="Column7422"/>
    <tableColumn id="7440" xr3:uid="{810063A8-A5A8-41A5-AB4C-0CF227945CF0}" name="Column7423"/>
    <tableColumn id="7441" xr3:uid="{A7766ED9-B8E2-4EC0-9EA4-90AAB8945E07}" name="Column7424"/>
    <tableColumn id="7442" xr3:uid="{17B94FEE-DDB8-442F-B647-E333089D89E5}" name="Column7425"/>
    <tableColumn id="7443" xr3:uid="{C202B972-0620-44A7-8D3E-BC0B657F7289}" name="Column7426"/>
    <tableColumn id="7444" xr3:uid="{E00BF64E-11A1-4EF0-997D-AE636DE7D5C6}" name="Column7427"/>
    <tableColumn id="7445" xr3:uid="{EE3DFC02-39ED-4ED5-91AF-899EE9056CE1}" name="Column7428"/>
    <tableColumn id="7446" xr3:uid="{9452AA1F-EFEC-4F92-96FB-A4494FD1C55C}" name="Column7429"/>
    <tableColumn id="7447" xr3:uid="{B3AFD39A-16FF-49F5-BB4B-B1CBDEC9E3D6}" name="Column7430"/>
    <tableColumn id="7448" xr3:uid="{EBE74989-C65F-482C-AE7F-55464CB30456}" name="Column7431"/>
    <tableColumn id="7449" xr3:uid="{F1E40DAC-89B3-4234-AC88-65D5E884747C}" name="Column7432"/>
    <tableColumn id="7450" xr3:uid="{A1477991-7CBE-4F5F-BF73-1F94D72529C3}" name="Column7433"/>
    <tableColumn id="7451" xr3:uid="{8F460706-AC31-4D59-B521-8F7B28864A35}" name="Column7434"/>
    <tableColumn id="7452" xr3:uid="{183F7306-3B79-425E-A70F-C2B948E5C0F1}" name="Column7435"/>
    <tableColumn id="7453" xr3:uid="{63EAAF06-153D-4697-8189-0FE1C513667C}" name="Column7436"/>
    <tableColumn id="7454" xr3:uid="{C4E554FB-B1FA-49DE-BB8B-64AE114AAB46}" name="Column7437"/>
    <tableColumn id="7455" xr3:uid="{3A65F868-48E9-44F3-8B3C-1360CA1D51EB}" name="Column7438"/>
    <tableColumn id="7456" xr3:uid="{55F3CBDB-6775-4907-81CF-4801F69B98F9}" name="Column7439"/>
    <tableColumn id="7457" xr3:uid="{75DB47D5-7655-4DCC-B2F7-03388DB1A0E1}" name="Column7440"/>
    <tableColumn id="7458" xr3:uid="{04FDD072-7634-43CC-B36E-7D466007AC07}" name="Column7441"/>
    <tableColumn id="7459" xr3:uid="{65729D0A-8F97-43D7-9D2E-F8192EBDECE4}" name="Column7442"/>
    <tableColumn id="7460" xr3:uid="{5F6C2523-58DB-48A6-96B9-02CC9460C36E}" name="Column7443"/>
    <tableColumn id="7461" xr3:uid="{9CB61BFF-E6CD-44BA-A4CB-EE911DD12546}" name="Column7444"/>
    <tableColumn id="7462" xr3:uid="{D31C9152-7121-4BDF-9030-2BC503FB0569}" name="Column7445"/>
    <tableColumn id="7463" xr3:uid="{310581D7-57BD-4BEE-BEA8-4E028C002B19}" name="Column7446"/>
    <tableColumn id="7464" xr3:uid="{3E8D92D4-7356-4A2C-B8E0-CB6329015E3A}" name="Column7447"/>
    <tableColumn id="7465" xr3:uid="{168E4B92-F4D0-4457-97D1-4E748BA6C6AF}" name="Column7448"/>
    <tableColumn id="7466" xr3:uid="{D25C983B-D366-42B6-B4BF-387BA6848589}" name="Column7449"/>
    <tableColumn id="7467" xr3:uid="{A14D2B9D-551F-4B1A-A8F2-7302B7A9D1F7}" name="Column7450"/>
    <tableColumn id="7468" xr3:uid="{28F07E74-5D10-42B8-B4CF-CE43E708B6B5}" name="Column7451"/>
    <tableColumn id="7469" xr3:uid="{8A978BC9-045D-4931-B0FF-316B4153E837}" name="Column7452"/>
    <tableColumn id="7470" xr3:uid="{CC15F6F7-F766-4DF8-B014-6D5EEF9AA4E1}" name="Column7453"/>
    <tableColumn id="7471" xr3:uid="{F35FF988-F0AE-4B44-9DB4-815028C2778C}" name="Column7454"/>
    <tableColumn id="7472" xr3:uid="{A9A3B11D-D9B0-492C-98E1-C2F22DCE6BCE}" name="Column7455"/>
    <tableColumn id="7473" xr3:uid="{E8F6304F-1D0A-4D5D-876D-B5B65FA30429}" name="Column7456"/>
    <tableColumn id="7474" xr3:uid="{EFB2C20E-2EF4-4AAF-B4A4-B9828A3BB4BB}" name="Column7457"/>
    <tableColumn id="7475" xr3:uid="{1B7C5AC2-B7AB-4A12-8D6A-C40EBE92DC14}" name="Column7458"/>
    <tableColumn id="7476" xr3:uid="{6F50BCD3-B51D-4F0B-BE54-7170CFF2F025}" name="Column7459"/>
    <tableColumn id="7477" xr3:uid="{C6F0D744-76DB-4362-A5B0-5BCC40C75728}" name="Column7460"/>
    <tableColumn id="7478" xr3:uid="{BD495507-836C-4518-B53D-12AAF01A4573}" name="Column7461"/>
    <tableColumn id="7479" xr3:uid="{F67B187B-8913-4D7A-B025-0D2095300874}" name="Column7462"/>
    <tableColumn id="7480" xr3:uid="{621A6C20-0AE0-44DD-87F5-E5980BA1457C}" name="Column7463"/>
    <tableColumn id="7481" xr3:uid="{8B78F21D-5EE7-4BC4-A720-6D1ADD530B94}" name="Column7464"/>
    <tableColumn id="7482" xr3:uid="{DB14FDE5-2868-4CF6-80EE-0A1B32F1A2FF}" name="Column7465"/>
    <tableColumn id="7483" xr3:uid="{F5DB764C-E34C-4857-8AA6-7FEA6329CEA5}" name="Column7466"/>
    <tableColumn id="7484" xr3:uid="{C38498C7-8B7C-4E60-B25C-1647110ACE5A}" name="Column7467"/>
    <tableColumn id="7485" xr3:uid="{500FC3C9-D05F-4C92-9AEA-8F36BB672BD0}" name="Column7468"/>
    <tableColumn id="7486" xr3:uid="{D6393830-EAEC-4BEC-BB86-BD461BD565DA}" name="Column7469"/>
    <tableColumn id="7487" xr3:uid="{6E1EB910-6E89-4A4E-BA08-B2F0E6C6E20C}" name="Column7470"/>
    <tableColumn id="7488" xr3:uid="{B80FB4F1-433D-4A58-8578-2968C0B2EF65}" name="Column7471"/>
    <tableColumn id="7489" xr3:uid="{43EEC091-AC68-4F89-9BDE-A39ACD3DCF56}" name="Column7472"/>
    <tableColumn id="7490" xr3:uid="{D0C9C965-7D25-4E70-9A16-71B2F570F55D}" name="Column7473"/>
    <tableColumn id="7491" xr3:uid="{9A8C5DD7-A54C-4718-A811-D988AEACEA64}" name="Column7474"/>
    <tableColumn id="7492" xr3:uid="{9BD6F263-5D82-4EC1-9A01-13D54732DC9C}" name="Column7475"/>
    <tableColumn id="7493" xr3:uid="{8F801D15-6DE4-4D33-AD9E-04E6F992A1D4}" name="Column7476"/>
    <tableColumn id="7494" xr3:uid="{42B7F7CF-26FB-4BBC-BC2F-1F0D099BFF3D}" name="Column7477"/>
    <tableColumn id="7495" xr3:uid="{24C4C857-23AF-4B6A-929F-C829A10A9226}" name="Column7478"/>
    <tableColumn id="7496" xr3:uid="{454FF934-EB70-4692-9A16-DE7FF4C3CF02}" name="Column7479"/>
    <tableColumn id="7497" xr3:uid="{284BE624-44F7-462C-A368-4118CFF0F6C4}" name="Column7480"/>
    <tableColumn id="7498" xr3:uid="{C29A78A3-670F-4798-BFF7-A7A2D95EDB4D}" name="Column7481"/>
    <tableColumn id="7499" xr3:uid="{B21A69BC-D8A2-4EEF-B834-EE323EE86135}" name="Column7482"/>
    <tableColumn id="7500" xr3:uid="{35B5A2BD-1477-4B97-A849-B9279F1908B8}" name="Column7483"/>
    <tableColumn id="7501" xr3:uid="{D29CDED4-BC75-4525-A092-18138B796DC2}" name="Column7484"/>
    <tableColumn id="7502" xr3:uid="{746A10E4-1C21-4DA6-9439-085C3A2FB7F3}" name="Column7485"/>
    <tableColumn id="7503" xr3:uid="{DD94F013-6ACF-47C9-9ACA-F9A5B75A8364}" name="Column7486"/>
    <tableColumn id="7504" xr3:uid="{ABE04CB5-C1D0-48C5-9F0E-7C504C3BB4C5}" name="Column7487"/>
    <tableColumn id="7505" xr3:uid="{363C7BA1-B35F-4BDA-B0E5-C39F3220F260}" name="Column7488"/>
    <tableColumn id="7506" xr3:uid="{E019221F-9EAC-48AB-829A-C830448E9330}" name="Column7489"/>
    <tableColumn id="7507" xr3:uid="{CE1484E5-1061-47D8-AA0E-27229735862F}" name="Column7490"/>
    <tableColumn id="7508" xr3:uid="{A2C27A93-7494-409D-A27F-FAE76E36B474}" name="Column7491"/>
    <tableColumn id="7509" xr3:uid="{90CA380C-00B7-40B8-81BC-F96D7AB4FE17}" name="Column7492"/>
    <tableColumn id="7510" xr3:uid="{4C84F063-8CFD-4C9F-8F61-BF2E9378D047}" name="Column7493"/>
    <tableColumn id="7511" xr3:uid="{53526D7B-B2DA-43E0-AA5D-18DE34E7A321}" name="Column7494"/>
    <tableColumn id="7512" xr3:uid="{C034856F-EC73-4050-8464-53F75C86D1AE}" name="Column7495"/>
    <tableColumn id="7513" xr3:uid="{2ADCEC9A-2B8F-408D-9E70-8A446C270685}" name="Column7496"/>
    <tableColumn id="7514" xr3:uid="{6D5A4973-A036-4800-9D23-8588365A81BB}" name="Column7497"/>
    <tableColumn id="7515" xr3:uid="{6EF38BE3-F745-451D-A357-80B8E5D87A3C}" name="Column7498"/>
    <tableColumn id="7516" xr3:uid="{D9F45425-EFBB-4219-B620-BB12E64A1D82}" name="Column7499"/>
    <tableColumn id="7517" xr3:uid="{F7AF06FA-42CF-4726-AD54-865EB077C7BF}" name="Column7500"/>
    <tableColumn id="7518" xr3:uid="{54160121-FC1A-4C30-9DA4-3CE7AAC66290}" name="Column7501"/>
    <tableColumn id="7519" xr3:uid="{1D5E70E2-C9A4-4271-B3B3-3788DC75C9C3}" name="Column7502"/>
    <tableColumn id="7520" xr3:uid="{6E070115-5F93-4F78-B0EE-6644301F7A25}" name="Column7503"/>
    <tableColumn id="7521" xr3:uid="{14361295-DC9C-4477-9C44-C1CC58824025}" name="Column7504"/>
    <tableColumn id="7522" xr3:uid="{9275B716-BAB3-4243-BAC0-B5763C98BD02}" name="Column7505"/>
    <tableColumn id="7523" xr3:uid="{E48349D4-5C77-48FC-ADEC-6058F4678C80}" name="Column7506"/>
    <tableColumn id="7524" xr3:uid="{F88D3D22-11C0-4E61-BE0B-B89B86421B3C}" name="Column7507"/>
    <tableColumn id="7525" xr3:uid="{66FBF3E4-BD29-4F6E-AF9C-0BF99BC68225}" name="Column7508"/>
    <tableColumn id="7526" xr3:uid="{E8B330FA-F867-4231-9180-A3496A0E27B2}" name="Column7509"/>
    <tableColumn id="7527" xr3:uid="{E46D1A01-1615-4C11-9807-B1A9AE690119}" name="Column7510"/>
    <tableColumn id="7528" xr3:uid="{C90D3335-4D95-461F-A01C-A3C825769102}" name="Column7511"/>
    <tableColumn id="7529" xr3:uid="{725E27D2-240F-477E-8750-CDFD955BD1F8}" name="Column7512"/>
    <tableColumn id="7530" xr3:uid="{A4D8DFA4-2A11-481B-908F-DCEA7DB44C21}" name="Column7513"/>
    <tableColumn id="7531" xr3:uid="{206AAC7F-2CE5-4874-BD11-4EB1FC82C483}" name="Column7514"/>
    <tableColumn id="7532" xr3:uid="{C4F7EE7D-B61F-4929-8F57-176CC9F38858}" name="Column7515"/>
    <tableColumn id="7533" xr3:uid="{70E2E6ED-0746-4383-8F48-764AD03FDF51}" name="Column7516"/>
    <tableColumn id="7534" xr3:uid="{C579473B-5B65-4878-A191-2D76108657F5}" name="Column7517"/>
    <tableColumn id="7535" xr3:uid="{D910E77D-FD84-421F-B069-342F1FF2B8DE}" name="Column7518"/>
    <tableColumn id="7536" xr3:uid="{C876F657-1F42-4648-9360-A242DD0FAD3C}" name="Column7519"/>
    <tableColumn id="7537" xr3:uid="{D0A7599A-2D2E-4E7B-A085-9C1A80F67584}" name="Column7520"/>
    <tableColumn id="7538" xr3:uid="{CAF6E72E-6D96-4567-89DE-9848AEDF817B}" name="Column7521"/>
    <tableColumn id="7539" xr3:uid="{88B8B349-B1A0-48EC-8A74-7625FF002411}" name="Column7522"/>
    <tableColumn id="7540" xr3:uid="{5EBB9FE1-06BD-47E6-9E90-7039B9102E01}" name="Column7523"/>
    <tableColumn id="7541" xr3:uid="{4D052884-3D25-4E2F-AE3F-AF1BB61229A3}" name="Column7524"/>
    <tableColumn id="7542" xr3:uid="{7F690BFF-1DF5-4B0E-AAC0-C691235B88AF}" name="Column7525"/>
    <tableColumn id="7543" xr3:uid="{8C1E8451-2C90-4020-A5D5-A8B8F6EE51BC}" name="Column7526"/>
    <tableColumn id="7544" xr3:uid="{D8A199A3-521D-4AD2-A5FA-1F21207FC2A3}" name="Column7527"/>
    <tableColumn id="7545" xr3:uid="{FA26A5FE-174A-4754-86D0-BC6B77016F37}" name="Column7528"/>
    <tableColumn id="7546" xr3:uid="{2E1EBA62-D751-454A-8B8D-2C31DCDB8FA3}" name="Column7529"/>
    <tableColumn id="7547" xr3:uid="{62DF7C03-BF9E-4DC5-80AC-71FB5EBE4E92}" name="Column7530"/>
    <tableColumn id="7548" xr3:uid="{8846D8A8-399E-4D2D-9099-ADB2ACBB861F}" name="Column7531"/>
    <tableColumn id="7549" xr3:uid="{89404E09-C09D-4C60-B57C-A91443C2F72A}" name="Column7532"/>
    <tableColumn id="7550" xr3:uid="{FC5F1925-1B28-4A3D-A09E-FC39CC3376AD}" name="Column7533"/>
    <tableColumn id="7551" xr3:uid="{DE804612-3A91-419A-A091-DD3D1C8356EB}" name="Column7534"/>
    <tableColumn id="7552" xr3:uid="{40267BE1-6AF7-43FB-BF95-0560D924474E}" name="Column7535"/>
    <tableColumn id="7553" xr3:uid="{465189C7-BEE8-456E-A6D6-189351BBC501}" name="Column7536"/>
    <tableColumn id="7554" xr3:uid="{ABD9B1C2-29C3-4B7B-89C0-C20B18153CC5}" name="Column7537"/>
    <tableColumn id="7555" xr3:uid="{BC908DB2-ACE4-4971-9093-BBEB861018A7}" name="Column7538"/>
    <tableColumn id="7556" xr3:uid="{869F87A4-5650-4932-B6B0-C05072035584}" name="Column7539"/>
    <tableColumn id="7557" xr3:uid="{CC9D3144-D143-4BF0-B03E-3D53C1168A33}" name="Column7540"/>
    <tableColumn id="7558" xr3:uid="{836CBC6B-7C86-4DA7-9258-9C215973DE56}" name="Column7541"/>
    <tableColumn id="7559" xr3:uid="{C0B3C34A-5944-4AA0-96A7-858120600818}" name="Column7542"/>
    <tableColumn id="7560" xr3:uid="{2C0571AA-4766-4CDE-9191-BEDB77689177}" name="Column7543"/>
    <tableColumn id="7561" xr3:uid="{8E826C9A-7E43-4A18-81DB-FD64443A1234}" name="Column7544"/>
    <tableColumn id="7562" xr3:uid="{3E41C8B9-DA29-4C3F-AC55-F816E8C76EA6}" name="Column7545"/>
    <tableColumn id="7563" xr3:uid="{603FEA14-0804-4C2D-AC29-B7045B8A1B12}" name="Column7546"/>
    <tableColumn id="7564" xr3:uid="{EB40A393-B5F9-4413-B697-598DD57B3091}" name="Column7547"/>
    <tableColumn id="7565" xr3:uid="{7707B350-C1B1-4E6D-BC7A-55340E5B917C}" name="Column7548"/>
    <tableColumn id="7566" xr3:uid="{A864EEDE-01CD-4253-B812-CFAE577FB5C8}" name="Column7549"/>
    <tableColumn id="7567" xr3:uid="{DFBCF77D-90A6-45C2-AD5F-3C7FAB126F3E}" name="Column7550"/>
    <tableColumn id="7568" xr3:uid="{8405E978-620A-41DA-84DA-22A70058B5BB}" name="Column7551"/>
    <tableColumn id="7569" xr3:uid="{EE879742-2ACF-4BFB-B11C-7F165D7BFF03}" name="Column7552"/>
    <tableColumn id="7570" xr3:uid="{B5DAE221-576B-41F1-AD7A-FFAF19070F2C}" name="Column7553"/>
    <tableColumn id="7571" xr3:uid="{BB7AA0F3-7E1B-4E98-A9EE-76BA91057C7C}" name="Column7554"/>
    <tableColumn id="7572" xr3:uid="{28E087E4-E146-4362-A620-FB860CB11570}" name="Column7555"/>
    <tableColumn id="7573" xr3:uid="{7D240EBD-BC85-4BA6-905B-101BCC6CAC9F}" name="Column7556"/>
    <tableColumn id="7574" xr3:uid="{46D64C6E-C559-4F41-8C72-70EBF726239F}" name="Column7557"/>
    <tableColumn id="7575" xr3:uid="{207B7FA5-8644-487B-8870-82CAE7CE6421}" name="Column7558"/>
    <tableColumn id="7576" xr3:uid="{69EE1458-D0F1-4937-9B6D-22BAFBA3A839}" name="Column7559"/>
    <tableColumn id="7577" xr3:uid="{20B66EDC-BEAF-4002-87C2-4F677D8792B6}" name="Column7560"/>
    <tableColumn id="7578" xr3:uid="{43FD8130-D542-4E0A-A259-0F14177291A3}" name="Column7561"/>
    <tableColumn id="7579" xr3:uid="{9E3C2ABD-ADB0-4B0A-AD53-20C9F4BD7012}" name="Column7562"/>
    <tableColumn id="7580" xr3:uid="{A4844C62-F72D-413C-848E-CA3F991E0FA6}" name="Column7563"/>
    <tableColumn id="7581" xr3:uid="{79B68670-7398-4C01-99AF-0FA36F4CC8F3}" name="Column7564"/>
    <tableColumn id="7582" xr3:uid="{2EC899FE-5295-49A3-BC0D-BC2ECE3B440C}" name="Column7565"/>
    <tableColumn id="7583" xr3:uid="{52560F51-B2DF-46E8-80EF-EBE9DA337220}" name="Column7566"/>
    <tableColumn id="7584" xr3:uid="{D74F7D41-D97D-4101-9D9B-A60076949B36}" name="Column7567"/>
    <tableColumn id="7585" xr3:uid="{0A737FAD-02D3-4F83-A03A-04081C6AAFF9}" name="Column7568"/>
    <tableColumn id="7586" xr3:uid="{98F9CD19-A949-44E2-8E86-4FFDBB773A9E}" name="Column7569"/>
    <tableColumn id="7587" xr3:uid="{C2DCA8CB-FFA8-4FEA-ADE1-8C4628D00A9D}" name="Column7570"/>
    <tableColumn id="7588" xr3:uid="{91525457-0F3D-4912-BB46-7EE9B4F95872}" name="Column7571"/>
    <tableColumn id="7589" xr3:uid="{B74759CA-C2D0-44F7-8AF7-99BDF192B4BB}" name="Column7572"/>
    <tableColumn id="7590" xr3:uid="{A7291A21-74D3-4B9C-868D-F2CB62548D41}" name="Column7573"/>
    <tableColumn id="7591" xr3:uid="{D407A8E9-958B-4B79-BA56-678C9509471A}" name="Column7574"/>
    <tableColumn id="7592" xr3:uid="{028EA0AC-EACD-434E-993A-6B5AA83EEFF6}" name="Column7575"/>
    <tableColumn id="7593" xr3:uid="{5E716A40-9089-4417-8DCE-087DC14B9C63}" name="Column7576"/>
    <tableColumn id="7594" xr3:uid="{A9F76F4D-8F38-4AB3-9FF2-8ABECF2023AD}" name="Column7577"/>
    <tableColumn id="7595" xr3:uid="{190087C4-AA38-401E-BCA7-0B9647740276}" name="Column7578"/>
    <tableColumn id="7596" xr3:uid="{1EB2A552-95F7-4655-A27C-EA5F1EE461A3}" name="Column7579"/>
    <tableColumn id="7597" xr3:uid="{0A643688-ACA0-4DFA-BB04-97995F0FD499}" name="Column7580"/>
    <tableColumn id="7598" xr3:uid="{BA36D6C8-E68F-45EF-915D-CA7335CF3740}" name="Column7581"/>
    <tableColumn id="7599" xr3:uid="{FA8E6055-6190-4D09-AF7F-F5C01A8284F7}" name="Column7582"/>
    <tableColumn id="7600" xr3:uid="{07D72AA2-F1A3-4204-BEC8-EE4C1FB30CE1}" name="Column7583"/>
    <tableColumn id="7601" xr3:uid="{B96F52AB-85C2-4DD5-8B4D-91CC9E25DFCF}" name="Column7584"/>
    <tableColumn id="7602" xr3:uid="{0273633E-B499-47C2-9F85-B7FB83EB5456}" name="Column7585"/>
    <tableColumn id="7603" xr3:uid="{B1DC317B-DD3D-43A0-A5A4-84D73BA4B7B8}" name="Column7586"/>
    <tableColumn id="7604" xr3:uid="{60DAD2CF-8658-47DB-A264-AF046BB69D5A}" name="Column7587"/>
    <tableColumn id="7605" xr3:uid="{03631943-28CF-43A2-8D1A-DB209B84CC42}" name="Column7588"/>
    <tableColumn id="7606" xr3:uid="{387F0886-66F0-4AEF-BFE4-74396B7869D8}" name="Column7589"/>
    <tableColumn id="7607" xr3:uid="{6C97C261-95ED-444C-B8C9-90706C947DC6}" name="Column7590"/>
    <tableColumn id="7608" xr3:uid="{F5EAE5FA-D193-4C2A-AC8E-DCF6D05BA904}" name="Column7591"/>
    <tableColumn id="7609" xr3:uid="{84BE875B-B69A-43FB-90BD-1468D0C46A26}" name="Column7592"/>
    <tableColumn id="7610" xr3:uid="{3A9F1903-BB79-4413-94AA-F927AA5D4CC2}" name="Column7593"/>
    <tableColumn id="7611" xr3:uid="{24CBA959-44B5-4E6A-9FB5-A0C18F6921AF}" name="Column7594"/>
    <tableColumn id="7612" xr3:uid="{7BE4D860-7EA5-467B-AD5E-6F1A193CE440}" name="Column7595"/>
    <tableColumn id="7613" xr3:uid="{383172BA-B213-4632-A97A-D4C28C3958E2}" name="Column7596"/>
    <tableColumn id="7614" xr3:uid="{EA6806AA-EF67-4676-99CB-DF1935424D9A}" name="Column7597"/>
    <tableColumn id="7615" xr3:uid="{1AD1B37E-5C00-47A9-8477-09040A97BEDF}" name="Column7598"/>
    <tableColumn id="7616" xr3:uid="{BCA3AABD-6D08-4B7C-A95E-4FAB6C7E26A9}" name="Column7599"/>
    <tableColumn id="7617" xr3:uid="{97A63572-F94F-42A4-96AD-AB3C4E6299DF}" name="Column7600"/>
    <tableColumn id="7618" xr3:uid="{DBB1C25F-B244-471D-B7A7-49522B190311}" name="Column7601"/>
    <tableColumn id="7619" xr3:uid="{588469CF-4B99-4A8F-A756-F3D1F9B02F57}" name="Column7602"/>
    <tableColumn id="7620" xr3:uid="{C9114D2B-2911-443D-98C5-DF8319D2E9FB}" name="Column7603"/>
    <tableColumn id="7621" xr3:uid="{2B78A9B1-18A2-41CF-89D5-3A8EE03D66C8}" name="Column7604"/>
    <tableColumn id="7622" xr3:uid="{E4CB9B66-8251-461E-8494-984D3FA8C5B9}" name="Column7605"/>
    <tableColumn id="7623" xr3:uid="{E2788932-01DC-4312-9098-C0EE5B885B37}" name="Column7606"/>
    <tableColumn id="7624" xr3:uid="{04DD836B-F858-4EEA-B8EB-6C6C11EF11F3}" name="Column7607"/>
    <tableColumn id="7625" xr3:uid="{7E6DDFC3-FCCE-42FF-B484-851ADFF453C2}" name="Column7608"/>
    <tableColumn id="7626" xr3:uid="{C8DFC1F3-D400-4966-AFD9-FBF972132D25}" name="Column7609"/>
    <tableColumn id="7627" xr3:uid="{C14A6659-749B-4734-A225-189033405753}" name="Column7610"/>
    <tableColumn id="7628" xr3:uid="{B4864781-5466-47DF-8383-DA2A7C15AFA3}" name="Column7611"/>
    <tableColumn id="7629" xr3:uid="{C2A593D2-7975-464E-80C5-750E83106586}" name="Column7612"/>
    <tableColumn id="7630" xr3:uid="{8BE5B503-04DE-4F27-8A17-0EA62B94905D}" name="Column7613"/>
    <tableColumn id="7631" xr3:uid="{53861AA1-6D56-4B80-9BC6-E87B1619F101}" name="Column7614"/>
    <tableColumn id="7632" xr3:uid="{C7B37554-7CA7-451E-A204-0A6DCA8B3D8D}" name="Column7615"/>
    <tableColumn id="7633" xr3:uid="{527EB5A7-7A02-4486-91F6-628D61204E28}" name="Column7616"/>
    <tableColumn id="7634" xr3:uid="{20ABC964-37A3-4808-B820-5C86D9C81A2B}" name="Column7617"/>
    <tableColumn id="7635" xr3:uid="{ADA84752-A824-4884-8906-7EB7D1ABEDDB}" name="Column7618"/>
    <tableColumn id="7636" xr3:uid="{75871B44-0420-4F7E-9F09-D45465891C0C}" name="Column7619"/>
    <tableColumn id="7637" xr3:uid="{3EA37BE0-47F0-4383-B882-6D92D19B2B8A}" name="Column7620"/>
    <tableColumn id="7638" xr3:uid="{C9530A87-A67E-498B-82A1-334D1A27B970}" name="Column7621"/>
    <tableColumn id="7639" xr3:uid="{D0D58AAA-171F-4EAB-8506-D1E6FA52D13C}" name="Column7622"/>
    <tableColumn id="7640" xr3:uid="{F950DB33-6514-426E-8A3D-00EE70660B85}" name="Column7623"/>
    <tableColumn id="7641" xr3:uid="{A40EE577-E640-4D65-9802-423CA18318CF}" name="Column7624"/>
    <tableColumn id="7642" xr3:uid="{EC28A985-93A0-4D78-B977-AA8B0476ACBF}" name="Column7625"/>
    <tableColumn id="7643" xr3:uid="{FD0DDF85-98E9-469E-A190-DB8CC65F7C2F}" name="Column7626"/>
    <tableColumn id="7644" xr3:uid="{33E2CCB0-6850-41E6-A06B-9FE83DA1CB04}" name="Column7627"/>
    <tableColumn id="7645" xr3:uid="{AEFE4C25-78B0-4789-969E-A7D6CC68AF1D}" name="Column7628"/>
    <tableColumn id="7646" xr3:uid="{2C733023-299F-44FC-9FE9-0145D511CD65}" name="Column7629"/>
    <tableColumn id="7647" xr3:uid="{A7895169-D0A0-4CA7-A5C2-572CCE2FF0E4}" name="Column7630"/>
    <tableColumn id="7648" xr3:uid="{00D6F3F9-E181-45E7-823F-23CB3471800E}" name="Column7631"/>
    <tableColumn id="7649" xr3:uid="{B4081B38-E954-4BA1-8AD1-BDBE581C0048}" name="Column7632"/>
    <tableColumn id="7650" xr3:uid="{BF64BE9E-5D46-4381-A044-424FEDDDFC17}" name="Column7633"/>
    <tableColumn id="7651" xr3:uid="{7B1C166A-3D78-4DFC-91E6-CFC52C8F4AB5}" name="Column7634"/>
    <tableColumn id="7652" xr3:uid="{B09AE558-1E90-4579-A32A-987547DB50A3}" name="Column7635"/>
    <tableColumn id="7653" xr3:uid="{CDAFE992-74E2-4AF8-A200-15ADA070FC13}" name="Column7636"/>
    <tableColumn id="7654" xr3:uid="{4434DD82-29A4-4AD8-83BD-A05B9A2F8619}" name="Column7637"/>
    <tableColumn id="7655" xr3:uid="{12E395AA-3BC1-4868-9A74-4880D04FA06C}" name="Column7638"/>
    <tableColumn id="7656" xr3:uid="{CCD0925B-5171-4CFF-A9FA-255580285F85}" name="Column7639"/>
    <tableColumn id="7657" xr3:uid="{4BDD51BB-F293-4ABD-A2FD-782AFC66D835}" name="Column7640"/>
    <tableColumn id="7658" xr3:uid="{5853F9C0-3B1B-4D5D-B0B2-35F8110631D6}" name="Column7641"/>
    <tableColumn id="7659" xr3:uid="{0F22287C-95FE-48C0-9CDC-A9BD80F302A6}" name="Column7642"/>
    <tableColumn id="7660" xr3:uid="{E6998045-E9F3-4AF0-A020-DAC42F1D6EB2}" name="Column7643"/>
    <tableColumn id="7661" xr3:uid="{AC3C9E50-6004-4056-B3F1-7C57413807DF}" name="Column7644"/>
    <tableColumn id="7662" xr3:uid="{AE466667-EE82-4257-9A16-D06ED3C273B7}" name="Column7645"/>
    <tableColumn id="7663" xr3:uid="{6587F331-6656-4BC8-8809-47AF6CD2562E}" name="Column7646"/>
    <tableColumn id="7664" xr3:uid="{95DF3EE4-B832-4F5F-B0E7-398ACE22F4F4}" name="Column7647"/>
    <tableColumn id="7665" xr3:uid="{D84A4FFD-0D0A-4B38-92AF-E03019412FF9}" name="Column7648"/>
    <tableColumn id="7666" xr3:uid="{8A6662D7-117A-4CBA-BDCC-BF406F48290D}" name="Column7649"/>
    <tableColumn id="7667" xr3:uid="{DFF8619D-3D82-4D54-8851-0CEFACFF5102}" name="Column7650"/>
    <tableColumn id="7668" xr3:uid="{3B5B4394-5C6A-44F4-8388-934195A87D59}" name="Column7651"/>
    <tableColumn id="7669" xr3:uid="{22FD6A52-5C79-48A6-AB63-1F67DD9EBA51}" name="Column7652"/>
    <tableColumn id="7670" xr3:uid="{CF7BB3ED-63A3-44B9-A5FC-D17DC99B859D}" name="Column7653"/>
    <tableColumn id="7671" xr3:uid="{EB8AC29C-72D3-40F9-9762-D66C24D24670}" name="Column7654"/>
    <tableColumn id="7672" xr3:uid="{E706A374-3FBE-432A-99B0-021330689FB2}" name="Column7655"/>
    <tableColumn id="7673" xr3:uid="{F5C45F94-D3EF-40E6-A540-BCEF767A0029}" name="Column7656"/>
    <tableColumn id="7674" xr3:uid="{1AA6F50D-2A76-4A21-B01C-5564EF68BD5B}" name="Column7657"/>
    <tableColumn id="7675" xr3:uid="{7C474C3A-3DB0-4767-9D3D-818DA5BBB30A}" name="Column7658"/>
    <tableColumn id="7676" xr3:uid="{9697B081-3A7A-4CE6-B640-7291E7443870}" name="Column7659"/>
    <tableColumn id="7677" xr3:uid="{957B2DDE-A20A-4380-91A8-3B371B988BD5}" name="Column7660"/>
    <tableColumn id="7678" xr3:uid="{0D625BAF-B53B-4FAF-9BE5-33A2F066BE72}" name="Column7661"/>
    <tableColumn id="7679" xr3:uid="{746A1E68-9953-444A-BAC7-5CB0554F227A}" name="Column7662"/>
    <tableColumn id="7680" xr3:uid="{2B4F2F8D-0991-4B8D-A097-42ED77069CFE}" name="Column7663"/>
    <tableColumn id="7681" xr3:uid="{4365E855-F82B-4612-A862-0A3828636CB7}" name="Column7664"/>
    <tableColumn id="7682" xr3:uid="{D3F58B14-4D13-4063-8F58-A2BEB28D82AF}" name="Column7665"/>
    <tableColumn id="7683" xr3:uid="{3603831A-0AA2-4DE2-BFA3-066C10B44FE7}" name="Column7666"/>
    <tableColumn id="7684" xr3:uid="{9894FB55-2D11-4715-BF75-BCE9A5F47AE7}" name="Column7667"/>
    <tableColumn id="7685" xr3:uid="{0D3B37FB-0FB8-45BB-8783-F62AD6D97E9F}" name="Column7668"/>
    <tableColumn id="7686" xr3:uid="{4E2426C8-FF0E-458B-94FF-580BB64E3DC7}" name="Column7669"/>
    <tableColumn id="7687" xr3:uid="{11F8D4A6-0748-4D6C-B7D9-0944B4194BDF}" name="Column7670"/>
    <tableColumn id="7688" xr3:uid="{0FF9517F-F1CF-449A-8216-07BA7B6F633D}" name="Column7671"/>
    <tableColumn id="7689" xr3:uid="{CA8721B6-FFC0-4ACB-B87F-8E627D191F58}" name="Column7672"/>
    <tableColumn id="7690" xr3:uid="{3A843D27-3A98-4244-9396-014F1C5D4749}" name="Column7673"/>
    <tableColumn id="7691" xr3:uid="{EEB28525-A960-4E12-A233-AD2996D7A5D1}" name="Column7674"/>
    <tableColumn id="7692" xr3:uid="{54067579-8F9B-4FC7-ADF9-E44824BD256B}" name="Column7675"/>
    <tableColumn id="7693" xr3:uid="{FEE0609F-D9F0-4A1C-A9D7-432E40FEEEC0}" name="Column7676"/>
    <tableColumn id="7694" xr3:uid="{FEA127A3-BD9C-4138-943B-D069779C7B0C}" name="Column7677"/>
    <tableColumn id="7695" xr3:uid="{75E07761-A336-42CA-A873-3EA8FB4A5929}" name="Column7678"/>
    <tableColumn id="7696" xr3:uid="{D98DBF5E-F658-44D8-9E39-8542F0CC5ED3}" name="Column7679"/>
    <tableColumn id="7697" xr3:uid="{C09F595C-84D1-4F8F-8056-8D6E386E1814}" name="Column7680"/>
    <tableColumn id="7698" xr3:uid="{FB907BCB-D6C7-4301-B749-78A138E0C429}" name="Column7681"/>
    <tableColumn id="7699" xr3:uid="{7C6BD305-B349-4FF6-9B39-39D991F67F89}" name="Column7682"/>
    <tableColumn id="7700" xr3:uid="{39ECDB2A-C74F-43AE-9CA3-39D237149967}" name="Column7683"/>
    <tableColumn id="7701" xr3:uid="{30280F53-2C4D-413C-BFD9-19311867BAD2}" name="Column7684"/>
    <tableColumn id="7702" xr3:uid="{7769AE26-77AD-4A28-996B-64E02364305A}" name="Column7685"/>
    <tableColumn id="7703" xr3:uid="{C7E5BF27-1103-4896-94C8-FF82AB290A34}" name="Column7686"/>
    <tableColumn id="7704" xr3:uid="{B73173A2-1C6B-40DF-B7AE-20DA9D49DEB4}" name="Column7687"/>
    <tableColumn id="7705" xr3:uid="{BE0A3357-D3FB-4C2D-9405-3F2F721E8FD0}" name="Column7688"/>
    <tableColumn id="7706" xr3:uid="{E0D71CDE-17B9-44B1-89CC-21B0C2C577BB}" name="Column7689"/>
    <tableColumn id="7707" xr3:uid="{06C2D5E7-A2AE-4DD3-9CC7-70390414D7B2}" name="Column7690"/>
    <tableColumn id="7708" xr3:uid="{A2868886-2C9B-4B2F-8036-12AD237A5725}" name="Column7691"/>
    <tableColumn id="7709" xr3:uid="{7650F9A6-DCD9-455C-84C7-02A28A76AF37}" name="Column7692"/>
    <tableColumn id="7710" xr3:uid="{881348D4-2BC3-4729-AE69-91FD4592D36E}" name="Column7693"/>
    <tableColumn id="7711" xr3:uid="{ABCB4285-B3AA-4454-9131-F8244CBE4130}" name="Column7694"/>
    <tableColumn id="7712" xr3:uid="{6481ED3A-77A3-4A4D-B1E0-92CD057AE934}" name="Column7695"/>
    <tableColumn id="7713" xr3:uid="{9AE3A108-36D7-41F6-95A4-A839E63E3551}" name="Column7696"/>
    <tableColumn id="7714" xr3:uid="{73F42D48-1F9A-46EC-B664-F804B860EF43}" name="Column7697"/>
    <tableColumn id="7715" xr3:uid="{0C1B30FE-8931-4DEC-A403-0BBC6D9D0E89}" name="Column7698"/>
    <tableColumn id="7716" xr3:uid="{A5933F2A-754C-446B-8AC0-D1C1BA544E8B}" name="Column7699"/>
    <tableColumn id="7717" xr3:uid="{82BBB3DC-BDC7-45F9-9F97-1AA6A454F163}" name="Column7700"/>
    <tableColumn id="7718" xr3:uid="{AF099DCC-BB83-402E-BF2B-DFAFB8B5991B}" name="Column7701"/>
    <tableColumn id="7719" xr3:uid="{3CF9372D-A148-4ED5-A500-B0266135FFB6}" name="Column7702"/>
    <tableColumn id="7720" xr3:uid="{462339EC-8032-4859-80FB-65265FF33B6B}" name="Column7703"/>
    <tableColumn id="7721" xr3:uid="{B59C0F16-1E71-4F60-B1F7-1352A2A07CDC}" name="Column7704"/>
    <tableColumn id="7722" xr3:uid="{B12CB630-ACEF-43D2-99FE-1D622C6F9BAE}" name="Column7705"/>
    <tableColumn id="7723" xr3:uid="{1AEAC555-985D-4D91-B745-FFD4E4090655}" name="Column7706"/>
    <tableColumn id="7724" xr3:uid="{F18FB56F-5E20-4102-AE79-96BD121D3CF7}" name="Column7707"/>
    <tableColumn id="7725" xr3:uid="{98B759DD-7304-4275-9E29-F6BA09DA135E}" name="Column7708"/>
    <tableColumn id="7726" xr3:uid="{02F4F4AB-FD1C-42C6-9E98-DBDE8A72257C}" name="Column7709"/>
    <tableColumn id="7727" xr3:uid="{5DD82E52-E8AB-4CFA-9064-777F27044958}" name="Column7710"/>
    <tableColumn id="7728" xr3:uid="{D3861235-4611-4F0A-A1AE-24811E7F870F}" name="Column7711"/>
    <tableColumn id="7729" xr3:uid="{3D4BC77D-3A86-49E4-9F8B-9578FAD67CE6}" name="Column7712"/>
    <tableColumn id="7730" xr3:uid="{14C5225A-7126-4F41-9C05-56742C82ACB6}" name="Column7713"/>
    <tableColumn id="7731" xr3:uid="{64EA53C4-2F7B-4F90-A2BC-47CE5EBABCB3}" name="Column7714"/>
    <tableColumn id="7732" xr3:uid="{AC94655D-0CB4-4949-A193-32104500CB99}" name="Column7715"/>
    <tableColumn id="7733" xr3:uid="{4D10DBC2-2E6E-4E8E-BDF5-34B34C80D02E}" name="Column7716"/>
    <tableColumn id="7734" xr3:uid="{37BA1F4A-FD19-4269-9D17-125A6AB5870B}" name="Column7717"/>
    <tableColumn id="7735" xr3:uid="{C30154DC-85B1-44A0-B48D-FD428B53CEBB}" name="Column7718"/>
    <tableColumn id="7736" xr3:uid="{4626CBD3-ABCB-4B77-880D-1FD877ABFE35}" name="Column7719"/>
    <tableColumn id="7737" xr3:uid="{25D5D79D-9C4B-44A5-8489-839439BF4408}" name="Column7720"/>
    <tableColumn id="7738" xr3:uid="{67243B19-6C25-4C86-9AED-AEFC796BEDFB}" name="Column7721"/>
    <tableColumn id="7739" xr3:uid="{EDF2536D-9E50-4ED2-BDA2-E4DCBEB7F18D}" name="Column7722"/>
    <tableColumn id="7740" xr3:uid="{E392FCC2-39C6-4DC8-83C9-BAC229705753}" name="Column7723"/>
    <tableColumn id="7741" xr3:uid="{5D15A6AC-5E4D-489F-8237-50251D6520FE}" name="Column7724"/>
    <tableColumn id="7742" xr3:uid="{E78F176B-81D6-4E34-A97F-7AEC75E9E0B1}" name="Column7725"/>
    <tableColumn id="7743" xr3:uid="{5DDF9E09-82D0-4185-9F7F-86E3942B7999}" name="Column7726"/>
    <tableColumn id="7744" xr3:uid="{8CBB44B2-F5AE-48B6-B211-483C753CCE62}" name="Column7727"/>
    <tableColumn id="7745" xr3:uid="{93BB8D99-8937-4C87-A07F-8159F517F93E}" name="Column7728"/>
    <tableColumn id="7746" xr3:uid="{AF802A19-2E37-476B-B27C-50AE9CF27D89}" name="Column7729"/>
    <tableColumn id="7747" xr3:uid="{7FEC40CB-A6B4-43AB-B21A-65BCDF0AFCCD}" name="Column7730"/>
    <tableColumn id="7748" xr3:uid="{1C70F7DB-A142-4B74-AF54-E34BCEBB8476}" name="Column7731"/>
    <tableColumn id="7749" xr3:uid="{6D7391AB-781B-4D12-97CF-20F1F81078B0}" name="Column7732"/>
    <tableColumn id="7750" xr3:uid="{AF5EC392-3A12-43E8-9985-F0A0CDDDE49E}" name="Column7733"/>
    <tableColumn id="7751" xr3:uid="{245904AD-A57A-436E-BBDA-9A2C49814171}" name="Column7734"/>
    <tableColumn id="7752" xr3:uid="{179BBA29-8326-4C0E-97DA-1F518E09BD1F}" name="Column7735"/>
    <tableColumn id="7753" xr3:uid="{0C4741CF-9C4D-4ECF-ADDE-ADF33EE08AC9}" name="Column7736"/>
    <tableColumn id="7754" xr3:uid="{88C1099A-6E4D-4A91-B421-172E244FC0ED}" name="Column7737"/>
    <tableColumn id="7755" xr3:uid="{3AC9765E-FCA3-4EC7-A312-572B11D5168F}" name="Column7738"/>
    <tableColumn id="7756" xr3:uid="{DF96AB2D-B95A-4A3D-B512-D57396AD2241}" name="Column7739"/>
    <tableColumn id="7757" xr3:uid="{55841674-FE0D-4E69-82C8-047811D4DAA7}" name="Column7740"/>
    <tableColumn id="7758" xr3:uid="{EC1FBA30-CC8A-4DC3-B451-FD1AA4CD123D}" name="Column7741"/>
    <tableColumn id="7759" xr3:uid="{EDBBA1A2-66AE-4B2D-9B7C-D569510BB123}" name="Column7742"/>
    <tableColumn id="7760" xr3:uid="{04474505-E3F1-48A0-B0F2-61302F53807D}" name="Column7743"/>
    <tableColumn id="7761" xr3:uid="{64439ABD-AAED-4CB6-A566-FD70058D2B5D}" name="Column7744"/>
    <tableColumn id="7762" xr3:uid="{10279F9E-817E-4076-B153-8DD766E4C267}" name="Column7745"/>
    <tableColumn id="7763" xr3:uid="{303A6AE8-F720-4675-87A0-B2505208E02B}" name="Column7746"/>
    <tableColumn id="7764" xr3:uid="{031F0BFA-DC2E-4D8A-B591-0B5FC4DF5900}" name="Column7747"/>
    <tableColumn id="7765" xr3:uid="{D45890D4-78BB-449C-A707-99FF63391D91}" name="Column7748"/>
    <tableColumn id="7766" xr3:uid="{FD427D8F-72C1-48C9-B371-53838E63B815}" name="Column7749"/>
    <tableColumn id="7767" xr3:uid="{5DDAB88F-92D9-449D-9EAC-48CA708773F4}" name="Column7750"/>
    <tableColumn id="7768" xr3:uid="{E0178C1C-E394-4B0E-81B3-501BACB79714}" name="Column7751"/>
    <tableColumn id="7769" xr3:uid="{7DD9315E-CD5E-4DCE-BCCE-A3DECE0D40C8}" name="Column7752"/>
    <tableColumn id="7770" xr3:uid="{046B0610-8E16-4CB2-A9F3-25D931C84BF9}" name="Column7753"/>
    <tableColumn id="7771" xr3:uid="{51AF4040-F753-4610-A152-13A3FF511102}" name="Column7754"/>
    <tableColumn id="7772" xr3:uid="{A9A3BBB7-0D9E-4048-ADAC-CA8D175E4C9E}" name="Column7755"/>
    <tableColumn id="7773" xr3:uid="{F2A2D3D8-B3E2-4B52-9C78-188E2F1AC16C}" name="Column7756"/>
    <tableColumn id="7774" xr3:uid="{6FBE2124-917E-4B0E-A5E1-42CA96DDFD84}" name="Column7757"/>
    <tableColumn id="7775" xr3:uid="{788F3BAB-6280-4451-879E-753DC732C886}" name="Column7758"/>
    <tableColumn id="7776" xr3:uid="{5687C800-E506-4132-A7B5-BA37A40A56B1}" name="Column7759"/>
    <tableColumn id="7777" xr3:uid="{B631300D-E7E6-47D7-87AA-4D3EAFA6448B}" name="Column7760"/>
    <tableColumn id="7778" xr3:uid="{0D1C31ED-D46F-4D69-9420-CD5CA2845DC8}" name="Column7761"/>
    <tableColumn id="7779" xr3:uid="{7A8EE490-E48C-4830-8679-7BB7905EEE3E}" name="Column7762"/>
    <tableColumn id="7780" xr3:uid="{60B1AF90-B015-4658-BDEC-F502C4CEAB86}" name="Column7763"/>
    <tableColumn id="7781" xr3:uid="{FA0A59D2-3AF0-495A-AF97-1A795BB073ED}" name="Column7764"/>
    <tableColumn id="7782" xr3:uid="{E9BC3BBB-5828-4EF0-AD71-34635E58C600}" name="Column7765"/>
    <tableColumn id="7783" xr3:uid="{ED606F63-69A6-49B0-8295-8FBD8DD78A92}" name="Column7766"/>
    <tableColumn id="7784" xr3:uid="{BCE0BC3F-861C-428D-A274-C19C53244C2F}" name="Column7767"/>
    <tableColumn id="7785" xr3:uid="{CDBCF177-F005-4907-BB7F-15C4F151897A}" name="Column7768"/>
    <tableColumn id="7786" xr3:uid="{1498D60C-1BA6-4943-B268-F732C2302D1E}" name="Column7769"/>
    <tableColumn id="7787" xr3:uid="{8F6984E9-DD25-44C1-BD0A-150703913591}" name="Column7770"/>
    <tableColumn id="7788" xr3:uid="{F03CBDBE-D3B5-44C9-A203-448A127DB339}" name="Column7771"/>
    <tableColumn id="7789" xr3:uid="{60CA7B94-1B39-47B4-95F1-C16E8E9DAE34}" name="Column7772"/>
    <tableColumn id="7790" xr3:uid="{FBDEA440-0D0E-4A02-B2A5-ED0DB50A7752}" name="Column7773"/>
    <tableColumn id="7791" xr3:uid="{34D6C009-5C1D-4581-BA8B-25F562512B0C}" name="Column7774"/>
    <tableColumn id="7792" xr3:uid="{C15610C8-25EB-4327-836A-E857E1577BF6}" name="Column7775"/>
    <tableColumn id="7793" xr3:uid="{578132EF-8624-4E11-BE02-EC4430816550}" name="Column7776"/>
    <tableColumn id="7794" xr3:uid="{E68BF893-6B95-45CB-ADCA-1BDA020257BB}" name="Column7777"/>
    <tableColumn id="7795" xr3:uid="{4A2D7103-3DE4-4BE7-823F-0FB887DDF3B8}" name="Column7778"/>
    <tableColumn id="7796" xr3:uid="{6E44FDF9-045D-4FB9-B24E-ED05A43BC25A}" name="Column7779"/>
    <tableColumn id="7797" xr3:uid="{6595400D-2104-4064-87DA-1958B889B9E8}" name="Column7780"/>
    <tableColumn id="7798" xr3:uid="{66A2FF8E-C8B9-4E3B-BBA1-3752469AC748}" name="Column7781"/>
    <tableColumn id="7799" xr3:uid="{17AE094A-6C0B-40B6-AC6D-6E41C6C9BC07}" name="Column7782"/>
    <tableColumn id="7800" xr3:uid="{BA33CEB8-CD9E-49A4-A9A5-D4A2F32DA022}" name="Column7783"/>
    <tableColumn id="7801" xr3:uid="{ECD5ADA1-6F61-4896-B205-9F58F4F0648D}" name="Column7784"/>
    <tableColumn id="7802" xr3:uid="{595D93E5-B516-4DCA-8D2D-C26A6B57112E}" name="Column7785"/>
    <tableColumn id="7803" xr3:uid="{921E46A5-863C-41A7-BAC1-626B5597136A}" name="Column7786"/>
    <tableColumn id="7804" xr3:uid="{B50A74AE-59A7-4C10-8AC4-FB9C639EC689}" name="Column7787"/>
    <tableColumn id="7805" xr3:uid="{C0AA2B9B-CC61-4EA9-ACBD-34997D38C246}" name="Column7788"/>
    <tableColumn id="7806" xr3:uid="{FFC10DA4-93AC-4393-9AB2-4ED4B284F422}" name="Column7789"/>
    <tableColumn id="7807" xr3:uid="{3B398381-72B5-4898-9D20-A640197FFC48}" name="Column7790"/>
    <tableColumn id="7808" xr3:uid="{182B6E22-0DD4-40BE-92BF-F9A4DEBBCB73}" name="Column7791"/>
    <tableColumn id="7809" xr3:uid="{E2048EA8-867D-4CEE-98B4-0444176E6E30}" name="Column7792"/>
    <tableColumn id="7810" xr3:uid="{7AE6E298-24AA-40A2-B9C5-C87938A34607}" name="Column7793"/>
    <tableColumn id="7811" xr3:uid="{6E0DFF9E-D560-47A3-B474-CEA497AC9E82}" name="Column7794"/>
    <tableColumn id="7812" xr3:uid="{CDCF4EEA-E12E-4951-BD62-6820A5C60D75}" name="Column7795"/>
    <tableColumn id="7813" xr3:uid="{DD3B10D0-1732-467E-B31C-C062A7D0741D}" name="Column7796"/>
    <tableColumn id="7814" xr3:uid="{B92D480C-408B-423D-84A0-6F517FFA37E2}" name="Column7797"/>
    <tableColumn id="7815" xr3:uid="{0C8DCB2D-4E95-4824-BECA-7EAB9CB6821F}" name="Column7798"/>
    <tableColumn id="7816" xr3:uid="{7D78EAC9-EEC0-4307-B5AC-29AC9DE2A47D}" name="Column7799"/>
    <tableColumn id="7817" xr3:uid="{C23EFA40-04BA-4906-8BDB-C969E64F769C}" name="Column7800"/>
    <tableColumn id="7818" xr3:uid="{1AFB605B-B15B-483D-B02E-BABE1A8CC841}" name="Column7801"/>
    <tableColumn id="7819" xr3:uid="{DE932CFC-6705-4D3D-A433-E8DD5C101D41}" name="Column7802"/>
    <tableColumn id="7820" xr3:uid="{5046EB53-1BC3-4B04-83EC-8EFEEB614C2F}" name="Column7803"/>
    <tableColumn id="7821" xr3:uid="{1D32F068-1E0F-4FB2-9814-866EFB7709B3}" name="Column7804"/>
    <tableColumn id="7822" xr3:uid="{4D568B46-C93E-4BE7-89BD-FEE0D1A663BE}" name="Column7805"/>
    <tableColumn id="7823" xr3:uid="{173B65E2-2731-4BA9-A2C3-4B8F492D0844}" name="Column7806"/>
    <tableColumn id="7824" xr3:uid="{F7CB1ED5-7049-4433-BB08-C04947F6D8A4}" name="Column7807"/>
    <tableColumn id="7825" xr3:uid="{5693418B-9342-4C08-8FB1-1B281BC3F9BC}" name="Column7808"/>
    <tableColumn id="7826" xr3:uid="{D0A7896F-88F2-4F91-9C77-4CD21126DCD3}" name="Column7809"/>
    <tableColumn id="7827" xr3:uid="{DEAEDE8F-1E5A-4B79-9C17-CD479ED4E579}" name="Column7810"/>
    <tableColumn id="7828" xr3:uid="{4A9FB3B7-0E23-4161-ACE0-970C34CA4D50}" name="Column7811"/>
    <tableColumn id="7829" xr3:uid="{2C7E3534-57BB-4E23-9E2C-97200783C0A5}" name="Column7812"/>
    <tableColumn id="7830" xr3:uid="{70AC0B8B-A626-458F-BFB6-958984377432}" name="Column7813"/>
    <tableColumn id="7831" xr3:uid="{388F1FD1-EF63-4A5D-942A-7768E95FA8E9}" name="Column7814"/>
    <tableColumn id="7832" xr3:uid="{CAB383BC-19DC-4A12-A865-6CBF481012B0}" name="Column7815"/>
    <tableColumn id="7833" xr3:uid="{D8C837C9-AB98-4976-B5C0-B7CB397B45F2}" name="Column7816"/>
    <tableColumn id="7834" xr3:uid="{E1DCEE88-C235-49B2-B6D0-1477D73CAFD5}" name="Column7817"/>
    <tableColumn id="7835" xr3:uid="{1D26704C-FDCF-4E70-A059-6D117579570E}" name="Column7818"/>
    <tableColumn id="7836" xr3:uid="{0B2692EC-B83F-4156-9705-A0B939F4F484}" name="Column7819"/>
    <tableColumn id="7837" xr3:uid="{7BDC7C41-0BD8-471D-AD0B-03DAD0FC5216}" name="Column7820"/>
    <tableColumn id="7838" xr3:uid="{C6F06037-7DD0-46B5-B58E-665227FA1618}" name="Column7821"/>
    <tableColumn id="7839" xr3:uid="{4DC3F251-C279-4302-9DB9-6ED6E68400AF}" name="Column7822"/>
    <tableColumn id="7840" xr3:uid="{CC00226C-3BD4-4C5E-AE4F-F55DAD268706}" name="Column7823"/>
    <tableColumn id="7841" xr3:uid="{379B6B60-1521-44F4-94D0-4586F957355F}" name="Column7824"/>
    <tableColumn id="7842" xr3:uid="{9D565700-A2A9-4261-8A60-E8617D13C524}" name="Column7825"/>
    <tableColumn id="7843" xr3:uid="{616358D2-6CBE-49F1-AC03-28F26E88A522}" name="Column7826"/>
    <tableColumn id="7844" xr3:uid="{BC1DBF6A-037B-4B41-BE6C-EC98E5479A3F}" name="Column7827"/>
    <tableColumn id="7845" xr3:uid="{19ACA594-CC9B-4DB1-8D66-CA200107435B}" name="Column7828"/>
    <tableColumn id="7846" xr3:uid="{BC4DE4DA-15A3-4FFC-A11F-257D5FEA74B3}" name="Column7829"/>
    <tableColumn id="7847" xr3:uid="{4689181F-33DA-47CD-AB99-B97F34CDA3EA}" name="Column7830"/>
    <tableColumn id="7848" xr3:uid="{52CFBE0A-E833-4D32-9699-8AE0CB5F5EDB}" name="Column7831"/>
    <tableColumn id="7849" xr3:uid="{B31B760E-0F76-4C38-A18C-B35568FF2501}" name="Column7832"/>
    <tableColumn id="7850" xr3:uid="{BA3F0222-D1D8-43A4-AED0-F861D6B9A119}" name="Column7833"/>
    <tableColumn id="7851" xr3:uid="{82BB60E9-28FE-4506-A29A-BE5DB81CDEAE}" name="Column7834"/>
    <tableColumn id="7852" xr3:uid="{C584698C-5E92-4570-BBB0-97BE98CFCC05}" name="Column7835"/>
    <tableColumn id="7853" xr3:uid="{BA93803A-F901-42C3-A443-AF09A9060889}" name="Column7836"/>
    <tableColumn id="7854" xr3:uid="{5CC0A7C6-FFD5-45C3-AFA9-DCD39279C153}" name="Column7837"/>
    <tableColumn id="7855" xr3:uid="{43A87146-A540-4C57-B509-112C3331F719}" name="Column7838"/>
    <tableColumn id="7856" xr3:uid="{34C86944-029D-424A-8A6B-1A8495DE266F}" name="Column7839"/>
    <tableColumn id="7857" xr3:uid="{B61CE85E-D395-49C7-96C6-477E188417F9}" name="Column7840"/>
    <tableColumn id="7858" xr3:uid="{F9A801C0-0788-426A-A647-DDB18AF18AA3}" name="Column7841"/>
    <tableColumn id="7859" xr3:uid="{C22C88B2-EA49-49AD-AFD4-B2F74CD82B29}" name="Column7842"/>
    <tableColumn id="7860" xr3:uid="{BEDAF4B2-2DC2-4B8E-9A26-7AC8366676A3}" name="Column7843"/>
    <tableColumn id="7861" xr3:uid="{8F8418DC-C41B-4E6C-8B85-770E5457E5D3}" name="Column7844"/>
    <tableColumn id="7862" xr3:uid="{3666A6E1-0275-4E73-A5A8-5DF8451E83B0}" name="Column7845"/>
    <tableColumn id="7863" xr3:uid="{66534743-B5C1-48EB-BB02-921A4AEA2C8A}" name="Column7846"/>
    <tableColumn id="7864" xr3:uid="{12E6D190-6CE6-4799-9F12-494BE5100172}" name="Column7847"/>
    <tableColumn id="7865" xr3:uid="{255936F2-5065-4FAE-B1B5-F71F39BB8789}" name="Column7848"/>
    <tableColumn id="7866" xr3:uid="{F4E720A8-9A3E-40D0-9CAE-BC557E299870}" name="Column7849"/>
    <tableColumn id="7867" xr3:uid="{6B989902-B68E-4EDD-84C0-AF431ED269F2}" name="Column7850"/>
    <tableColumn id="7868" xr3:uid="{AAA786D3-A7BF-4F8A-B783-459592D50F80}" name="Column7851"/>
    <tableColumn id="7869" xr3:uid="{54DD37AA-3FA1-4205-8B44-80F8FABD4004}" name="Column7852"/>
    <tableColumn id="7870" xr3:uid="{0589ECA6-9A3E-4001-A35A-EADC05F789A9}" name="Column7853"/>
    <tableColumn id="7871" xr3:uid="{41DA4312-35E9-45E6-B2AE-06A5126539D5}" name="Column7854"/>
    <tableColumn id="7872" xr3:uid="{9949181E-77CB-4C3A-AD66-B9F902B7733E}" name="Column7855"/>
    <tableColumn id="7873" xr3:uid="{04970362-52E5-4ACF-A95D-C92A06AD3646}" name="Column7856"/>
    <tableColumn id="7874" xr3:uid="{84867B67-8275-4CD4-A2BA-5190F9DD098D}" name="Column7857"/>
    <tableColumn id="7875" xr3:uid="{DBF9E8C2-11E9-4FB1-81ED-D16636C03537}" name="Column7858"/>
    <tableColumn id="7876" xr3:uid="{0C92BB7E-D27D-43AC-872D-151769911E27}" name="Column7859"/>
    <tableColumn id="7877" xr3:uid="{CF2A28BF-A2A4-4B41-BC3E-C0B5ACA767E8}" name="Column7860"/>
    <tableColumn id="7878" xr3:uid="{D8173631-7AF3-45C0-A75C-7C0829A18A43}" name="Column7861"/>
    <tableColumn id="7879" xr3:uid="{57E1F333-601E-4D2E-950D-194D448D135A}" name="Column7862"/>
    <tableColumn id="7880" xr3:uid="{C9675521-1A37-415D-8ECA-7D7A699C1848}" name="Column7863"/>
    <tableColumn id="7881" xr3:uid="{70464FCA-0898-42E5-A235-D84E8F61F413}" name="Column7864"/>
    <tableColumn id="7882" xr3:uid="{538995EF-E964-412D-9F4F-D8F50E185B59}" name="Column7865"/>
    <tableColumn id="7883" xr3:uid="{6D7379AA-943C-4127-B5C0-818065A5CDE5}" name="Column7866"/>
    <tableColumn id="7884" xr3:uid="{56ED8535-8E83-49F3-B8B6-B00BD1973653}" name="Column7867"/>
    <tableColumn id="7885" xr3:uid="{DE42DC4D-17E2-47AC-B917-F74F9D48FCA1}" name="Column7868"/>
    <tableColumn id="7886" xr3:uid="{5DF4D23B-C72E-4FDA-9F0D-2A00ED56B0A1}" name="Column7869"/>
    <tableColumn id="7887" xr3:uid="{40129C91-CB9A-4265-9127-1031BBA9D39B}" name="Column7870"/>
    <tableColumn id="7888" xr3:uid="{E19D9AAA-3609-4DB3-A735-B218D765A7B4}" name="Column7871"/>
    <tableColumn id="7889" xr3:uid="{737FD3F8-78FD-4497-80D1-2891B75C4E97}" name="Column7872"/>
    <tableColumn id="7890" xr3:uid="{9C2383A0-0177-42C6-9DD1-E92F1D218E82}" name="Column7873"/>
    <tableColumn id="7891" xr3:uid="{6E461303-CAA5-446A-A934-3F92305CEDF5}" name="Column7874"/>
    <tableColumn id="7892" xr3:uid="{F45FBA49-78DF-47BF-92F3-CF9FB08A569C}" name="Column7875"/>
    <tableColumn id="7893" xr3:uid="{7D60287F-2D05-48DC-A3D3-79D684280F4A}" name="Column7876"/>
    <tableColumn id="7894" xr3:uid="{10B98253-2E39-4B75-BB6E-83A1A194D688}" name="Column7877"/>
    <tableColumn id="7895" xr3:uid="{3234242F-C0C8-4577-A584-6D7D0E565453}" name="Column7878"/>
    <tableColumn id="7896" xr3:uid="{0ACA1DEE-AE82-4400-9B34-C4E94F8312DA}" name="Column7879"/>
    <tableColumn id="7897" xr3:uid="{26E6E927-DCB5-4B17-A4BF-D46A7B3E6C7B}" name="Column7880"/>
    <tableColumn id="7898" xr3:uid="{A41886D5-CED5-42A8-9389-CE0BF56D6A63}" name="Column7881"/>
    <tableColumn id="7899" xr3:uid="{D1319581-F7E3-4579-B623-091634515DAD}" name="Column7882"/>
    <tableColumn id="7900" xr3:uid="{D67E0D31-CA28-4E40-AFB2-6ED40CBAAD28}" name="Column7883"/>
    <tableColumn id="7901" xr3:uid="{9ECDD525-50C8-4995-8BCA-B7C1B9482D84}" name="Column7884"/>
    <tableColumn id="7902" xr3:uid="{9320846B-ED8F-4A11-8244-39A80A5EAB33}" name="Column7885"/>
    <tableColumn id="7903" xr3:uid="{A68D010A-7620-4F48-B04D-A0BA0E541927}" name="Column7886"/>
    <tableColumn id="7904" xr3:uid="{A51D4C57-3AA2-471C-9733-5329B6406A16}" name="Column7887"/>
    <tableColumn id="7905" xr3:uid="{38D6F4BF-DBFA-4FEC-BE9F-1E8A5FC97BA3}" name="Column7888"/>
    <tableColumn id="7906" xr3:uid="{6BCE50EF-5007-434A-A129-0B0648ECFD60}" name="Column7889"/>
    <tableColumn id="7907" xr3:uid="{FA53B85A-5F8D-40ED-B6DB-5BB3EEBBCA29}" name="Column7890"/>
    <tableColumn id="7908" xr3:uid="{70D71D0B-E933-4E7B-A920-891B785117B1}" name="Column7891"/>
    <tableColumn id="7909" xr3:uid="{C96BC1AC-5341-4F64-82CB-227A213DCE17}" name="Column7892"/>
    <tableColumn id="7910" xr3:uid="{938D2576-B5B4-4180-B93D-FC2F5A9FBE34}" name="Column7893"/>
    <tableColumn id="7911" xr3:uid="{ACD10A15-C23D-479F-8A33-F75DEBB7CE99}" name="Column7894"/>
    <tableColumn id="7912" xr3:uid="{A7418D07-32EC-4A42-9A58-61602A73695F}" name="Column7895"/>
    <tableColumn id="7913" xr3:uid="{A0E2122E-A6FD-4D3F-9B9E-BAC39AC4659F}" name="Column7896"/>
    <tableColumn id="7914" xr3:uid="{E2C5C71C-2DCE-44AE-90BD-FE4AC7C18C71}" name="Column7897"/>
    <tableColumn id="7915" xr3:uid="{2B95BC28-D859-4B21-AF73-DB28E5F76E0D}" name="Column7898"/>
    <tableColumn id="7916" xr3:uid="{DD856E62-AEEF-4AB7-92DA-09DF141F47EE}" name="Column7899"/>
    <tableColumn id="7917" xr3:uid="{2C419F50-F30B-472F-98D7-4CD6D7DC980C}" name="Column7900"/>
    <tableColumn id="7918" xr3:uid="{4AE3C569-6938-4317-A32A-E942606EA2F8}" name="Column7901"/>
    <tableColumn id="7919" xr3:uid="{60F28EB0-7028-43DB-86EE-7353A2751FBB}" name="Column7902"/>
    <tableColumn id="7920" xr3:uid="{9F0A351B-E5CF-4CED-8A12-36DCA24280CD}" name="Column7903"/>
    <tableColumn id="7921" xr3:uid="{EB304798-3071-4CCB-91F5-78F5AD226A57}" name="Column7904"/>
    <tableColumn id="7922" xr3:uid="{D48F12D6-CDF8-45C8-AD97-B5173C124BB6}" name="Column7905"/>
    <tableColumn id="7923" xr3:uid="{D2CD82E0-4F3A-48FB-A6F5-AA6D9C01D605}" name="Column7906"/>
    <tableColumn id="7924" xr3:uid="{065AF07F-89BE-49B6-82C0-2E99C950BB3C}" name="Column7907"/>
    <tableColumn id="7925" xr3:uid="{DB1DAC4C-3681-4F12-BE00-CA7E5110990B}" name="Column7908"/>
    <tableColumn id="7926" xr3:uid="{CF1AD53C-D27B-4CD1-B664-B58A165B9B43}" name="Column7909"/>
    <tableColumn id="7927" xr3:uid="{992F06A2-3993-4B1D-9DCD-A055695B7EBE}" name="Column7910"/>
    <tableColumn id="7928" xr3:uid="{DF2505BE-13D6-49B2-9AF1-62E478E91F9A}" name="Column7911"/>
    <tableColumn id="7929" xr3:uid="{0C3DDC30-0979-4E04-977A-D2E76DDF95F1}" name="Column7912"/>
    <tableColumn id="7930" xr3:uid="{C6C80157-6D57-4012-BDA5-999288453557}" name="Column7913"/>
    <tableColumn id="7931" xr3:uid="{46F558C8-1805-4126-829B-264AF97B81BA}" name="Column7914"/>
    <tableColumn id="7932" xr3:uid="{CADE2A1C-136D-4A04-B41C-7660DF7EB9F8}" name="Column7915"/>
    <tableColumn id="7933" xr3:uid="{48ED460C-AE34-48A8-9CF3-B31CDA76BC96}" name="Column7916"/>
    <tableColumn id="7934" xr3:uid="{0EE1C361-9ABA-40F3-A0D5-1113FE709379}" name="Column7917"/>
    <tableColumn id="7935" xr3:uid="{BD9927BE-0848-4161-BD89-D0609B2B963B}" name="Column7918"/>
    <tableColumn id="7936" xr3:uid="{094D0911-4082-43B0-84B9-85007BDE3132}" name="Column7919"/>
    <tableColumn id="7937" xr3:uid="{1F0382D0-B47B-442C-B0AF-AAF81412E266}" name="Column7920"/>
    <tableColumn id="7938" xr3:uid="{37FD8FEA-6924-4270-94D2-669618D574DA}" name="Column7921"/>
    <tableColumn id="7939" xr3:uid="{5561768C-0714-4749-AD3B-8A99B9103B63}" name="Column7922"/>
    <tableColumn id="7940" xr3:uid="{4BB44D71-8739-4E8F-9F67-F068A1E02438}" name="Column7923"/>
    <tableColumn id="7941" xr3:uid="{CC5B9969-92D0-44C1-BE93-D7541820967A}" name="Column7924"/>
    <tableColumn id="7942" xr3:uid="{911C5B76-22E7-4D2B-A940-DEFFE3525A1F}" name="Column7925"/>
    <tableColumn id="7943" xr3:uid="{234980AF-DF57-4E64-B515-EA32ABEEA7C7}" name="Column7926"/>
    <tableColumn id="7944" xr3:uid="{39B69AB8-9AD0-43B8-89E3-5A314A890310}" name="Column7927"/>
    <tableColumn id="7945" xr3:uid="{11D8D8D0-6BD8-4D5E-B310-67E75CB0DAB1}" name="Column7928"/>
    <tableColumn id="7946" xr3:uid="{6714B2BB-926A-4E8C-B7AA-2A3D69087F3A}" name="Column7929"/>
    <tableColumn id="7947" xr3:uid="{8CFBE7FB-FC18-4D1A-A056-2E4B71F45B65}" name="Column7930"/>
    <tableColumn id="7948" xr3:uid="{E17805B5-DA39-4363-BAA2-9CE1E361EBD1}" name="Column7931"/>
    <tableColumn id="7949" xr3:uid="{041DDFDD-DC0E-434D-960A-62135D353BED}" name="Column7932"/>
    <tableColumn id="7950" xr3:uid="{2FCDB57E-91C4-42F2-B136-FA2810EE0CF2}" name="Column7933"/>
    <tableColumn id="7951" xr3:uid="{2B9435E5-CADC-4434-8DEA-D92BC70E4DA4}" name="Column7934"/>
    <tableColumn id="7952" xr3:uid="{283CFF13-0646-4B47-87FA-FFCA649EB441}" name="Column7935"/>
    <tableColumn id="7953" xr3:uid="{809B00DA-6540-468F-8D29-7C93F5C5E2D9}" name="Column7936"/>
    <tableColumn id="7954" xr3:uid="{B05AEEBD-30FF-4A2D-90BC-1E940A6634C4}" name="Column7937"/>
    <tableColumn id="7955" xr3:uid="{5F7CE532-E69B-4C42-8E20-89ACF7351179}" name="Column7938"/>
    <tableColumn id="7956" xr3:uid="{7614E69F-A64F-451E-BAD6-F912A2CB5844}" name="Column7939"/>
    <tableColumn id="7957" xr3:uid="{3DD1B98E-DD69-4B49-A327-8B049CCEB17B}" name="Column7940"/>
    <tableColumn id="7958" xr3:uid="{318363DE-1E4C-4F20-8B0E-B287716FDF25}" name="Column7941"/>
    <tableColumn id="7959" xr3:uid="{6F84B330-CED7-447F-AA9D-5A7CEF069424}" name="Column7942"/>
    <tableColumn id="7960" xr3:uid="{3A555EA4-B883-4921-A5A9-7F5727D3062D}" name="Column7943"/>
    <tableColumn id="7961" xr3:uid="{A1388AD1-DD69-409E-8A01-718E28FE3EA2}" name="Column7944"/>
    <tableColumn id="7962" xr3:uid="{9D668EE9-62FB-436D-8D1F-001B71EFF0F7}" name="Column7945"/>
    <tableColumn id="7963" xr3:uid="{9794074A-6E66-4C94-9BDE-49885DC07F18}" name="Column7946"/>
    <tableColumn id="7964" xr3:uid="{B30995BD-0AFF-46D2-8883-8B52B1384398}" name="Column7947"/>
    <tableColumn id="7965" xr3:uid="{6ACA4AF0-353F-4D77-8446-DEA335602729}" name="Column7948"/>
    <tableColumn id="7966" xr3:uid="{424F5C29-A67B-4908-9E82-F801678C07F8}" name="Column7949"/>
    <tableColumn id="7967" xr3:uid="{4B56790C-A22D-4DF2-BBB1-21A0F8641A93}" name="Column7950"/>
    <tableColumn id="7968" xr3:uid="{7623E512-7805-4429-94FF-8FFF168B9584}" name="Column7951"/>
    <tableColumn id="7969" xr3:uid="{94990DE7-DEE8-4ADE-BE32-215DBD2165F9}" name="Column7952"/>
    <tableColumn id="7970" xr3:uid="{2F9D9400-50F6-4E04-814D-C98ADE1A3801}" name="Column7953"/>
    <tableColumn id="7971" xr3:uid="{6E1A8082-A6BD-4087-8435-3FB67F9137EE}" name="Column7954"/>
    <tableColumn id="7972" xr3:uid="{74A755A4-A5D6-43D7-85CC-88D7814A2B10}" name="Column7955"/>
    <tableColumn id="7973" xr3:uid="{6DFE115D-90D2-42B9-9183-AE9F256A6F32}" name="Column7956"/>
    <tableColumn id="7974" xr3:uid="{5354F553-81AE-4891-8486-FCCBC4A37856}" name="Column7957"/>
    <tableColumn id="7975" xr3:uid="{A9140B6F-DD33-40AD-BACF-C93A6531D60F}" name="Column7958"/>
    <tableColumn id="7976" xr3:uid="{952F6B09-835F-4DF6-93DF-9102B2DB679C}" name="Column7959"/>
    <tableColumn id="7977" xr3:uid="{01BE2FB0-E07F-477C-A161-DB87889F5E84}" name="Column7960"/>
    <tableColumn id="7978" xr3:uid="{CA65D7E4-A43D-49BB-A3F2-3FD85AD0876B}" name="Column7961"/>
    <tableColumn id="7979" xr3:uid="{118DFC9F-DBB6-48D0-8F9B-F42154C2B9FE}" name="Column7962"/>
    <tableColumn id="7980" xr3:uid="{0D80CD6E-A46A-485B-9EB7-EA59466D8CAF}" name="Column7963"/>
    <tableColumn id="7981" xr3:uid="{4614590C-2E4F-4466-85A5-1431ECCC3B77}" name="Column7964"/>
    <tableColumn id="7982" xr3:uid="{423AA2C1-5161-4386-82F6-A4E1227BED96}" name="Column7965"/>
    <tableColumn id="7983" xr3:uid="{964F55BD-A281-406B-A787-7ADA829B9FC2}" name="Column7966"/>
    <tableColumn id="7984" xr3:uid="{74E19B58-9E16-4799-A5FD-285957DE5833}" name="Column7967"/>
    <tableColumn id="7985" xr3:uid="{DE629003-BDA6-4774-856C-3E64147BE25E}" name="Column7968"/>
    <tableColumn id="7986" xr3:uid="{7405ABBE-E477-45B2-9DA5-8E7880F24410}" name="Column7969"/>
    <tableColumn id="7987" xr3:uid="{3C7D00E3-E2A3-4A3B-A70A-BBFE20A47566}" name="Column7970"/>
    <tableColumn id="7988" xr3:uid="{50CA3AA0-C342-455E-A5F5-0F459AC0BC6B}" name="Column7971"/>
    <tableColumn id="7989" xr3:uid="{29EE70BB-887B-4ADF-890E-A3047FA7883F}" name="Column7972"/>
    <tableColumn id="7990" xr3:uid="{81E0898D-014A-4343-82C5-F9063697CE8D}" name="Column7973"/>
    <tableColumn id="7991" xr3:uid="{E6CE5915-C536-435B-86D5-A1B4557501BF}" name="Column7974"/>
    <tableColumn id="7992" xr3:uid="{D585DC28-96BF-48F1-B28D-304DECA6A260}" name="Column7975"/>
    <tableColumn id="7993" xr3:uid="{26327D45-0C88-42F7-8DBA-EADA7D44EA72}" name="Column7976"/>
    <tableColumn id="7994" xr3:uid="{809A419B-E37E-4AF8-AC52-CD97BC0B5FF5}" name="Column7977"/>
    <tableColumn id="7995" xr3:uid="{A4B3F194-2649-419E-876C-AAB74935968D}" name="Column7978"/>
    <tableColumn id="7996" xr3:uid="{1884E784-0549-444B-9C34-A1CC29BC9D14}" name="Column7979"/>
    <tableColumn id="7997" xr3:uid="{4B51A939-E6A3-4802-9A76-B1311767959B}" name="Column7980"/>
    <tableColumn id="7998" xr3:uid="{218AF3C4-257B-44EC-B38C-9BA1CA3A1BF6}" name="Column7981"/>
    <tableColumn id="7999" xr3:uid="{9F53ADDE-ACFC-48A4-A721-92A1D7BCF73B}" name="Column7982"/>
    <tableColumn id="8000" xr3:uid="{88FB3A94-03C8-43B5-8CE7-4C4938AB9F0F}" name="Column7983"/>
    <tableColumn id="8001" xr3:uid="{9CAC2F24-7628-4C23-989B-5CDCECE6B02A}" name="Column7984"/>
    <tableColumn id="8002" xr3:uid="{36CE0095-1C7D-437F-AAC1-F4B448F92032}" name="Column7985"/>
    <tableColumn id="8003" xr3:uid="{99D38FBC-DA2B-448A-A327-EB5D3152DAD9}" name="Column7986"/>
    <tableColumn id="8004" xr3:uid="{1A03F612-26BA-4030-8FC9-AAFED340C323}" name="Column7987"/>
    <tableColumn id="8005" xr3:uid="{9677F83A-0F6C-4FCA-B109-6B90494319C9}" name="Column7988"/>
    <tableColumn id="8006" xr3:uid="{5BCA8156-97AB-478A-AA96-A9DC397F3264}" name="Column7989"/>
    <tableColumn id="8007" xr3:uid="{13467DBF-789A-40A8-97B9-E2D4C844D813}" name="Column7990"/>
    <tableColumn id="8008" xr3:uid="{63CE4729-8D14-4465-99AA-0378A887E595}" name="Column7991"/>
    <tableColumn id="8009" xr3:uid="{CDA2C2B0-C89A-4C1D-A64E-3A0132FA5C8D}" name="Column7992"/>
    <tableColumn id="8010" xr3:uid="{B5EFA6FD-FAA2-41F9-8C97-185649CA5341}" name="Column7993"/>
    <tableColumn id="8011" xr3:uid="{7344FC95-72BA-4045-B8D6-31F4FCE8B696}" name="Column7994"/>
    <tableColumn id="8012" xr3:uid="{48A258D8-6722-4FF1-BD6F-22596F383F4B}" name="Column7995"/>
    <tableColumn id="8013" xr3:uid="{8829C342-7E96-4412-9CF6-0D13DC799876}" name="Column7996"/>
    <tableColumn id="8014" xr3:uid="{60DD8257-8FD5-483B-A939-79CCB5154986}" name="Column7997"/>
    <tableColumn id="8015" xr3:uid="{6B817ADC-357D-4AA8-BCC1-18824F0159DB}" name="Column7998"/>
    <tableColumn id="8016" xr3:uid="{D285FAA0-200D-4B9F-9D91-BE72D20567B7}" name="Column7999"/>
    <tableColumn id="8017" xr3:uid="{886743FF-7AC2-4F36-B420-319EB7F040A0}" name="Column8000"/>
    <tableColumn id="8018" xr3:uid="{F70DDC5E-1658-4020-A8E5-655D3016A959}" name="Column8001"/>
    <tableColumn id="8019" xr3:uid="{BB3017C7-409C-4F78-B4C2-5C31EEB347AC}" name="Column8002"/>
    <tableColumn id="8020" xr3:uid="{7987326C-5114-4BA2-A3C2-FDDDEEFE615E}" name="Column8003"/>
    <tableColumn id="8021" xr3:uid="{C023908D-09F6-414B-A9A2-BB86DE7C1744}" name="Column8004"/>
    <tableColumn id="8022" xr3:uid="{079FC6C7-83DA-4452-9355-D21002E0010A}" name="Column8005"/>
    <tableColumn id="8023" xr3:uid="{8A7F0D24-A011-45F6-8142-C85599C5A40E}" name="Column8006"/>
    <tableColumn id="8024" xr3:uid="{4712F11E-10B9-4C60-B928-997EBC54C3B2}" name="Column8007"/>
    <tableColumn id="8025" xr3:uid="{9D71B369-3DBD-473D-8473-A088D273569F}" name="Column8008"/>
    <tableColumn id="8026" xr3:uid="{7C1AB194-63CC-4088-B476-05A737EEA251}" name="Column8009"/>
    <tableColumn id="8027" xr3:uid="{C6931F61-6EA8-48B7-935D-6BEBB5858C7C}" name="Column8010"/>
    <tableColumn id="8028" xr3:uid="{24E5DA64-A691-40F8-B872-D21631C62ECF}" name="Column8011"/>
    <tableColumn id="8029" xr3:uid="{52F4A27F-6925-4A5F-90A6-90BC97699547}" name="Column8012"/>
    <tableColumn id="8030" xr3:uid="{D4D9C432-3FA6-4D27-B0A8-6C9AFAABE4DA}" name="Column8013"/>
    <tableColumn id="8031" xr3:uid="{82F37544-3D91-4E29-A4DE-9443952078A0}" name="Column8014"/>
    <tableColumn id="8032" xr3:uid="{99930127-3646-4A62-BE37-D291D93A033F}" name="Column8015"/>
    <tableColumn id="8033" xr3:uid="{5C8CC6DD-D132-4C1F-AF1B-BE13D18030B6}" name="Column8016"/>
    <tableColumn id="8034" xr3:uid="{6207347C-A264-4E2B-957E-2B578111A372}" name="Column8017"/>
    <tableColumn id="8035" xr3:uid="{DA445C49-B74B-44C1-87DE-ADEEEFED3851}" name="Column8018"/>
    <tableColumn id="8036" xr3:uid="{691F5F0D-AC88-438B-942B-C080A769AF25}" name="Column8019"/>
    <tableColumn id="8037" xr3:uid="{5F10C781-C31E-44E8-8788-D52030132B16}" name="Column8020"/>
    <tableColumn id="8038" xr3:uid="{AFEDE1A2-33BB-4004-9DFE-03FDC0691B01}" name="Column8021"/>
    <tableColumn id="8039" xr3:uid="{3E30CF4B-FD95-4EFD-B39D-5FAB6FC4ACFA}" name="Column8022"/>
    <tableColumn id="8040" xr3:uid="{ADE29ED0-CBD5-4192-92F4-AAB37B17972B}" name="Column8023"/>
    <tableColumn id="8041" xr3:uid="{FB744588-608F-4F55-95FD-FC1E86DF5F7C}" name="Column8024"/>
    <tableColumn id="8042" xr3:uid="{DDE8A302-A378-4C8F-BC8B-FD276912107F}" name="Column8025"/>
    <tableColumn id="8043" xr3:uid="{9BE9DD08-F4CF-4014-B963-1CD8FAA0D6F3}" name="Column8026"/>
    <tableColumn id="8044" xr3:uid="{254589E4-DE93-4B7C-81CD-A3478D6B6591}" name="Column8027"/>
    <tableColumn id="8045" xr3:uid="{31B46672-ECDA-4E77-A4CF-2A89F3D9C801}" name="Column8028"/>
    <tableColumn id="8046" xr3:uid="{FA6120EF-5EAD-4D22-9994-70FAB26D1F0A}" name="Column8029"/>
    <tableColumn id="8047" xr3:uid="{1E837D90-60E8-44B9-B9C5-C5BB41303EE3}" name="Column8030"/>
    <tableColumn id="8048" xr3:uid="{4667107A-A4E7-414C-9345-264F74C3197F}" name="Column8031"/>
    <tableColumn id="8049" xr3:uid="{F1CC77F7-AE44-480F-BA29-5C6EB400E31C}" name="Column8032"/>
    <tableColumn id="8050" xr3:uid="{CFAAA054-61D6-4A4E-8E44-65B577943488}" name="Column8033"/>
    <tableColumn id="8051" xr3:uid="{716F4956-BD90-4311-BB6B-21650649F9EB}" name="Column8034"/>
    <tableColumn id="8052" xr3:uid="{77BA44AD-3FFC-44F6-A906-B333D56EAC3A}" name="Column8035"/>
    <tableColumn id="8053" xr3:uid="{1F38FD27-1540-44B2-A3D4-08107DCECA2B}" name="Column8036"/>
    <tableColumn id="8054" xr3:uid="{AE1F434A-3A8F-4F9C-9DE0-678744543954}" name="Column8037"/>
    <tableColumn id="8055" xr3:uid="{0F6A28AD-2A31-4D18-9E88-6CBA457C696D}" name="Column8038"/>
    <tableColumn id="8056" xr3:uid="{37F95762-5B4D-4FC9-AA41-6009573B8404}" name="Column8039"/>
    <tableColumn id="8057" xr3:uid="{040F1971-0BFE-42A6-ADBE-134984C11E4E}" name="Column8040"/>
    <tableColumn id="8058" xr3:uid="{996188A9-9869-4F4E-B74F-481B582ECE1F}" name="Column8041"/>
    <tableColumn id="8059" xr3:uid="{5D04F1F2-1334-4950-8B8D-D73AD764B8A6}" name="Column8042"/>
    <tableColumn id="8060" xr3:uid="{C2D23CD2-4743-43FD-B139-1452E29D06CD}" name="Column8043"/>
    <tableColumn id="8061" xr3:uid="{B9790D06-8666-43AD-9FD1-AECEE227EDFD}" name="Column8044"/>
    <tableColumn id="8062" xr3:uid="{C33A446B-A575-4205-B756-503CC1D2E5D7}" name="Column8045"/>
    <tableColumn id="8063" xr3:uid="{936DA008-866D-4E5F-A392-358052971DAE}" name="Column8046"/>
    <tableColumn id="8064" xr3:uid="{77036BCF-6582-42D4-8121-EC0A3E4BD4CE}" name="Column8047"/>
    <tableColumn id="8065" xr3:uid="{9AA4DF26-A844-4905-9C13-E4641CF9F771}" name="Column8048"/>
    <tableColumn id="8066" xr3:uid="{3E4D7E50-BD7C-4947-B732-FA4C9527A4BE}" name="Column8049"/>
    <tableColumn id="8067" xr3:uid="{B5953424-3497-4D70-8804-220F31953ACD}" name="Column8050"/>
    <tableColumn id="8068" xr3:uid="{E52E3FE5-3659-4EDE-93F1-5AFFC0738C8D}" name="Column8051"/>
    <tableColumn id="8069" xr3:uid="{EA1E499D-4E0D-47CF-8043-4A77AFA4A7D6}" name="Column8052"/>
    <tableColumn id="8070" xr3:uid="{820A5E0D-0C73-4D0D-93A9-F472565BBC28}" name="Column8053"/>
    <tableColumn id="8071" xr3:uid="{10BDAC9C-080A-418B-B838-66F54E2BB6DF}" name="Column8054"/>
    <tableColumn id="8072" xr3:uid="{C0E67E21-9F6A-44DC-83D4-5E1389BDACA6}" name="Column8055"/>
    <tableColumn id="8073" xr3:uid="{C2A1FB51-DE80-4487-BE46-D276132B472D}" name="Column8056"/>
    <tableColumn id="8074" xr3:uid="{FE4CF3B6-B89F-401F-9F3B-24617C69DAE5}" name="Column8057"/>
    <tableColumn id="8075" xr3:uid="{67F7C0EC-875F-4D5D-8F0E-F61AFF2B8576}" name="Column8058"/>
    <tableColumn id="8076" xr3:uid="{D5F8F210-B02B-44E7-9F15-60B4FB64EBEA}" name="Column8059"/>
    <tableColumn id="8077" xr3:uid="{DB8AE6C2-5F55-4B35-B9C6-4F19A56C9B25}" name="Column8060"/>
    <tableColumn id="8078" xr3:uid="{8354B113-0412-4644-BA6A-A93ACAC1E8A5}" name="Column8061"/>
    <tableColumn id="8079" xr3:uid="{54EA20AA-3DA6-47A7-9392-AA40518CB3C4}" name="Column8062"/>
    <tableColumn id="8080" xr3:uid="{7D3655E1-BFD3-4E69-B177-6CF21D7528D7}" name="Column8063"/>
    <tableColumn id="8081" xr3:uid="{FBD466C4-F65E-41AE-9DC9-FDA043771F73}" name="Column8064"/>
    <tableColumn id="8082" xr3:uid="{1C3BD8A0-2D9B-47AC-A7C9-C08D1403E5A6}" name="Column8065"/>
    <tableColumn id="8083" xr3:uid="{B5BAE21E-F14A-4E6D-8C4E-4B6276ACC657}" name="Column8066"/>
    <tableColumn id="8084" xr3:uid="{148E630D-D6CE-43FC-90F6-7D1E3B36A6A0}" name="Column8067"/>
    <tableColumn id="8085" xr3:uid="{FF9A7C3B-9D86-42CB-A245-9A0135027801}" name="Column8068"/>
    <tableColumn id="8086" xr3:uid="{8C53639D-D7A2-4137-90D1-7C532353F432}" name="Column8069"/>
    <tableColumn id="8087" xr3:uid="{308B6CFF-45C1-40AB-8A65-6B840FDDF745}" name="Column8070"/>
    <tableColumn id="8088" xr3:uid="{E0501615-CC49-4793-850E-4BD306C3AD85}" name="Column8071"/>
    <tableColumn id="8089" xr3:uid="{A91F71D6-8AB6-4F67-8EE6-303122456890}" name="Column8072"/>
    <tableColumn id="8090" xr3:uid="{A3A2BA42-09DC-4440-986C-79AAC402B348}" name="Column8073"/>
    <tableColumn id="8091" xr3:uid="{75290E3F-2810-4A04-9F88-B637C25E8EA9}" name="Column8074"/>
    <tableColumn id="8092" xr3:uid="{3849EA64-5677-4A87-B405-EDD37A5E9095}" name="Column8075"/>
    <tableColumn id="8093" xr3:uid="{EBEBBEDB-9F6D-4FB7-AD35-47F660DFA0CC}" name="Column8076"/>
    <tableColumn id="8094" xr3:uid="{588BF3B9-E957-4329-B916-C34E964F2CBB}" name="Column8077"/>
    <tableColumn id="8095" xr3:uid="{3336BAD1-5335-467E-9458-A1C55B089EF5}" name="Column8078"/>
    <tableColumn id="8096" xr3:uid="{F4B28A63-DE24-4DEB-914E-30011DE4BF5C}" name="Column8079"/>
    <tableColumn id="8097" xr3:uid="{CEF1D012-238A-40D7-BC74-D0792933433F}" name="Column8080"/>
    <tableColumn id="8098" xr3:uid="{669C8591-2B5B-4FE2-AB40-DD7CAD3EB1D6}" name="Column8081"/>
    <tableColumn id="8099" xr3:uid="{5A630FF8-1E6A-45BA-91BE-0B340023D961}" name="Column8082"/>
    <tableColumn id="8100" xr3:uid="{431B40DB-BB39-45EB-BDB8-14CB931CBBFB}" name="Column8083"/>
    <tableColumn id="8101" xr3:uid="{97C635EB-FA79-4025-B355-517813BBE80F}" name="Column8084"/>
    <tableColumn id="8102" xr3:uid="{8864D7D5-51E2-4A8F-8300-56E52A5A54CA}" name="Column8085"/>
    <tableColumn id="8103" xr3:uid="{29E45A68-6B0D-4B25-96E8-1772558FE241}" name="Column8086"/>
    <tableColumn id="8104" xr3:uid="{089FE9D5-E2FF-43FC-892E-8862F1E6BD51}" name="Column8087"/>
    <tableColumn id="8105" xr3:uid="{C90C7CD7-7575-4E2D-9705-ABD12C54DF1D}" name="Column8088"/>
    <tableColumn id="8106" xr3:uid="{30428F11-0975-4EFB-9B72-7E26B3B5633F}" name="Column8089"/>
    <tableColumn id="8107" xr3:uid="{12DB761F-86AF-4122-B8DD-6518E4CF2CFB}" name="Column8090"/>
    <tableColumn id="8108" xr3:uid="{3A3CAF4D-1555-4D87-9D03-E3CB2F95E822}" name="Column8091"/>
    <tableColumn id="8109" xr3:uid="{3C215F30-D8D6-464F-A4D8-95E59E565D3F}" name="Column8092"/>
    <tableColumn id="8110" xr3:uid="{0E7B9004-C445-4024-BAC6-550821CD6E2D}" name="Column8093"/>
    <tableColumn id="8111" xr3:uid="{157DBF7A-5716-4055-8953-FA05B61D0119}" name="Column8094"/>
    <tableColumn id="8112" xr3:uid="{C2146A98-6DEA-4BA1-96E4-D7DB480B3BC1}" name="Column8095"/>
    <tableColumn id="8113" xr3:uid="{7281D153-CD50-4C4A-88BF-717A47EE35E7}" name="Column8096"/>
    <tableColumn id="8114" xr3:uid="{FAD1C7D8-A7B2-4A2E-8C8D-C29B60CBA150}" name="Column8097"/>
    <tableColumn id="8115" xr3:uid="{ECDB176E-C96A-475B-A855-F306D887A652}" name="Column8098"/>
    <tableColumn id="8116" xr3:uid="{F3979BBB-8BEA-4F03-9D95-D5F646E35FA9}" name="Column8099"/>
    <tableColumn id="8117" xr3:uid="{3355FD3C-0AA1-40AC-8D94-B037B49EDF13}" name="Column8100"/>
    <tableColumn id="8118" xr3:uid="{71D41D6E-3037-4055-B12A-411AF5434C6E}" name="Column8101"/>
    <tableColumn id="8119" xr3:uid="{BE2CD0C4-3245-480C-8F04-74C2422986B5}" name="Column8102"/>
    <tableColumn id="8120" xr3:uid="{C5D89848-A1CC-4C6E-9F76-BFEC86C29E82}" name="Column8103"/>
    <tableColumn id="8121" xr3:uid="{4B978A2A-F40F-4CE3-9E02-8EDAAC5D4FFE}" name="Column8104"/>
    <tableColumn id="8122" xr3:uid="{E6B0F997-B7B0-4080-9CFA-BFE3D4A89981}" name="Column8105"/>
    <tableColumn id="8123" xr3:uid="{7A49C486-0E4E-48FD-B9CF-F3CAF7507D90}" name="Column8106"/>
    <tableColumn id="8124" xr3:uid="{46576394-588E-4904-8A9E-2435450776C0}" name="Column8107"/>
    <tableColumn id="8125" xr3:uid="{654C9B0A-6EF0-4505-8D31-ADEC3BFF4AA2}" name="Column8108"/>
    <tableColumn id="8126" xr3:uid="{589AF4F7-B7EE-4FDA-B475-EFC5D69B3946}" name="Column8109"/>
    <tableColumn id="8127" xr3:uid="{414D69E9-3A05-4C09-A5F6-69B544869F89}" name="Column8110"/>
    <tableColumn id="8128" xr3:uid="{AA1250A6-0DAD-49E6-965C-FE466AD651B3}" name="Column8111"/>
    <tableColumn id="8129" xr3:uid="{86EA817D-62E5-4198-BC97-C9D30D6B005C}" name="Column8112"/>
    <tableColumn id="8130" xr3:uid="{3CC09F32-7538-40FA-8477-8AECA2845FD1}" name="Column8113"/>
    <tableColumn id="8131" xr3:uid="{002E5D02-E5C6-4C93-B117-2F64A16C77BC}" name="Column8114"/>
    <tableColumn id="8132" xr3:uid="{E2C119C6-4A64-4825-94F9-13058E0D5806}" name="Column8115"/>
    <tableColumn id="8133" xr3:uid="{F399F9DA-8C43-4D2B-95CA-533E00355359}" name="Column8116"/>
    <tableColumn id="8134" xr3:uid="{8919FD1A-9CCF-4013-86F1-A6ADA8DD1184}" name="Column8117"/>
    <tableColumn id="8135" xr3:uid="{8442E009-D705-426F-8C59-E56B613EFFDB}" name="Column8118"/>
    <tableColumn id="8136" xr3:uid="{A6BBCF06-E95C-4A8B-927D-6BA9068A2DF0}" name="Column8119"/>
    <tableColumn id="8137" xr3:uid="{1495AEF8-BD48-4439-9132-DCFD71E251D1}" name="Column8120"/>
    <tableColumn id="8138" xr3:uid="{06563AAE-BB28-403F-8DD8-7D93A9A1114E}" name="Column8121"/>
    <tableColumn id="8139" xr3:uid="{CB7D4BD3-94C6-44AA-ADD8-DA7E21BD6A56}" name="Column8122"/>
    <tableColumn id="8140" xr3:uid="{FC4CAC38-3DB5-49C2-913C-2601569CBA0A}" name="Column8123"/>
    <tableColumn id="8141" xr3:uid="{36D2046C-841C-42AC-9398-A1F0CB5BDE93}" name="Column8124"/>
    <tableColumn id="8142" xr3:uid="{399B46D9-C807-4DE2-B43E-CFE90D36E9BA}" name="Column8125"/>
    <tableColumn id="8143" xr3:uid="{ABD2B69A-4468-4688-84E2-C3A62CCF4C76}" name="Column8126"/>
    <tableColumn id="8144" xr3:uid="{174846F9-0C83-4937-B528-506A664B0470}" name="Column8127"/>
    <tableColumn id="8145" xr3:uid="{C562D548-D488-41F8-855F-B3CA848DD307}" name="Column8128"/>
    <tableColumn id="8146" xr3:uid="{77551AFB-B9E6-4F91-9DF3-7840593FB363}" name="Column8129"/>
    <tableColumn id="8147" xr3:uid="{104A9544-66C8-4094-B40E-894C3396DA9B}" name="Column8130"/>
    <tableColumn id="8148" xr3:uid="{89C84BAB-233F-4E20-ADC3-82A6DD7DCA0C}" name="Column8131"/>
    <tableColumn id="8149" xr3:uid="{B3F22EB6-B146-4D83-A0FD-07D1281D4879}" name="Column8132"/>
    <tableColumn id="8150" xr3:uid="{4947D51C-4990-440D-A308-44D0C12B53EC}" name="Column8133"/>
    <tableColumn id="8151" xr3:uid="{4D98F155-582E-4FAD-AE0D-1C052734882B}" name="Column8134"/>
    <tableColumn id="8152" xr3:uid="{31094EA0-DA11-4695-AF6C-C7C510B97068}" name="Column8135"/>
    <tableColumn id="8153" xr3:uid="{2384769E-0C4C-4B7B-A7E9-B956464B39E5}" name="Column8136"/>
    <tableColumn id="8154" xr3:uid="{E0559E31-FABD-4809-AEA2-94263D5C6151}" name="Column8137"/>
    <tableColumn id="8155" xr3:uid="{ACD47B87-4107-40F6-B9CD-128DEB29F4CD}" name="Column8138"/>
    <tableColumn id="8156" xr3:uid="{2B916896-A1F5-418B-ADBC-B84A954126A6}" name="Column8139"/>
    <tableColumn id="8157" xr3:uid="{CD18E465-29AC-4585-9643-08502BA20FED}" name="Column8140"/>
    <tableColumn id="8158" xr3:uid="{1B2C9DFE-151A-4852-96D0-BD076F4A1B3C}" name="Column8141"/>
    <tableColumn id="8159" xr3:uid="{EB38069A-0079-4294-A055-D9E59FD9B0B3}" name="Column8142"/>
    <tableColumn id="8160" xr3:uid="{F3DD6FFB-46C3-47FF-BA73-C362299BC172}" name="Column8143"/>
    <tableColumn id="8161" xr3:uid="{9753C4C8-4618-4A70-8BF3-B487F6FB5A1A}" name="Column8144"/>
    <tableColumn id="8162" xr3:uid="{EDA50DEE-C70E-413C-A6A7-3C9909E778F7}" name="Column8145"/>
    <tableColumn id="8163" xr3:uid="{A05E6B7D-4E34-41DA-863B-EEF42418B7D7}" name="Column8146"/>
    <tableColumn id="8164" xr3:uid="{EF2A9179-00BD-44C0-B2B4-CF7D83F055D5}" name="Column8147"/>
    <tableColumn id="8165" xr3:uid="{6E4064D1-89B8-4CA5-B4A1-9A109C3EDC77}" name="Column8148"/>
    <tableColumn id="8166" xr3:uid="{BCB63608-1B41-4F08-B42B-63EEC2346BC0}" name="Column8149"/>
    <tableColumn id="8167" xr3:uid="{9F3CEEA9-3EBC-4AB3-9217-C083876C9E47}" name="Column8150"/>
    <tableColumn id="8168" xr3:uid="{A04EAF7D-F26E-432C-AB08-92B8B87986F6}" name="Column8151"/>
    <tableColumn id="8169" xr3:uid="{50E5E57C-9E44-421F-92DF-60280E981AAA}" name="Column8152"/>
    <tableColumn id="8170" xr3:uid="{0B1736FE-15C5-4EEA-B6F4-26DEA4E8A7C9}" name="Column8153"/>
    <tableColumn id="8171" xr3:uid="{AA822007-09D0-4953-B9CC-6977508BE81D}" name="Column8154"/>
    <tableColumn id="8172" xr3:uid="{BB595618-54F6-4D89-A135-1E3811C7532C}" name="Column8155"/>
    <tableColumn id="8173" xr3:uid="{6FA1BCF9-52B4-451E-8D83-2DA3B57009CD}" name="Column8156"/>
    <tableColumn id="8174" xr3:uid="{AE1D36FB-8263-4C2F-A412-54FB7B4AC765}" name="Column8157"/>
    <tableColumn id="8175" xr3:uid="{EDE03EEF-8999-42C8-A39B-2F8FF1F91197}" name="Column8158"/>
    <tableColumn id="8176" xr3:uid="{84A3D80D-F271-4F43-9B48-C844D04C3558}" name="Column8159"/>
    <tableColumn id="8177" xr3:uid="{6F8E3BD5-3944-4613-8A46-A83C02A5247C}" name="Column8160"/>
    <tableColumn id="8178" xr3:uid="{1C23267B-1CE8-4B31-A53C-1F8DE66DCDC2}" name="Column8161"/>
    <tableColumn id="8179" xr3:uid="{C3F6CA30-5D81-41C5-B351-38D95D28A10F}" name="Column8162"/>
    <tableColumn id="8180" xr3:uid="{2FC2B210-8762-421E-AD15-B5B434B58DFD}" name="Column8163"/>
    <tableColumn id="8181" xr3:uid="{44DE56B6-B0E4-4629-88CD-A532D2F755A2}" name="Column8164"/>
    <tableColumn id="8182" xr3:uid="{09C55F0C-2908-4E1F-8B6F-39135568D5C1}" name="Column8165"/>
    <tableColumn id="8183" xr3:uid="{88EC2A4C-3A31-40B7-AB86-B5BAAC4FF3AB}" name="Column8166"/>
    <tableColumn id="8184" xr3:uid="{D94CC58D-6B71-431E-8E0B-7E8208376B80}" name="Column8167"/>
    <tableColumn id="8185" xr3:uid="{996E87E2-5EF2-4D2E-B495-0AA02DE0DBC1}" name="Column8168"/>
    <tableColumn id="8186" xr3:uid="{0E040EF3-DB4F-4A46-B9C5-4A0D9D0F4F1D}" name="Column8169"/>
    <tableColumn id="8187" xr3:uid="{D6059B73-07F7-4551-B419-4E7B10801BFE}" name="Column8170"/>
    <tableColumn id="8188" xr3:uid="{70D80D0E-5290-45E4-BC49-4A68BEAC8F34}" name="Column8171"/>
    <tableColumn id="8189" xr3:uid="{B7B57CA5-E7E8-422A-A3A4-B17BA2E0AEA4}" name="Column8172"/>
    <tableColumn id="8190" xr3:uid="{1CC24562-4FAC-4151-B135-AF59042A84E0}" name="Column8173"/>
    <tableColumn id="8191" xr3:uid="{FEC054F0-0457-430E-9BAC-A6FBB38F9748}" name="Column8174"/>
    <tableColumn id="8192" xr3:uid="{A2B93510-089F-4A73-891A-15FDDBEDAE45}" name="Column8175"/>
    <tableColumn id="8193" xr3:uid="{A08CB8DE-0E4C-41B7-90BA-5D677F2F0E08}" name="Column8176"/>
    <tableColumn id="8194" xr3:uid="{9DB35B0A-0A8A-4D6D-8872-7FFB1ADF1A69}" name="Column8177"/>
    <tableColumn id="8195" xr3:uid="{76F65018-C177-487F-BD61-C4C61454AFC1}" name="Column8178"/>
    <tableColumn id="8196" xr3:uid="{67F1D04A-C110-4613-8698-A1BF72800149}" name="Column8179"/>
    <tableColumn id="8197" xr3:uid="{4D9EC450-A50D-408D-BD79-67B5683A51FE}" name="Column8180"/>
    <tableColumn id="8198" xr3:uid="{73F9EA50-3CB8-4550-BC95-C5F7043C0662}" name="Column8181"/>
    <tableColumn id="8199" xr3:uid="{048260AF-1F52-4207-BC22-18C7A66989F8}" name="Column8182"/>
    <tableColumn id="8200" xr3:uid="{C983E9D6-5B89-445E-B898-0803537FB151}" name="Column8183"/>
    <tableColumn id="8201" xr3:uid="{BCE133EC-F444-4A5C-8660-2E5D1595543C}" name="Column8184"/>
    <tableColumn id="8202" xr3:uid="{E9D1B5CB-0D99-4BDD-800A-247BCD506B8B}" name="Column8185"/>
    <tableColumn id="8203" xr3:uid="{587CD5BB-7106-4476-9964-4FAC3DF46327}" name="Column8186"/>
    <tableColumn id="8204" xr3:uid="{9B5546B3-A3BF-4456-8A92-9E95EC444999}" name="Column8187"/>
    <tableColumn id="8205" xr3:uid="{31CE4EB4-9F47-4CCE-A020-86071D7F7903}" name="Column8188"/>
    <tableColumn id="8206" xr3:uid="{0C9CC4E8-754C-4411-A6CE-33F175232EF5}" name="Column8189"/>
    <tableColumn id="8207" xr3:uid="{FA12E8CE-8FDB-4036-A17C-5B1B06EC7935}" name="Column8190"/>
    <tableColumn id="8208" xr3:uid="{95BF121C-C444-4F1A-96F2-776B50A02F49}" name="Column8191"/>
    <tableColumn id="8209" xr3:uid="{2D501D2B-E0BA-49DD-8A44-57142B214D0B}" name="Column8192"/>
    <tableColumn id="8210" xr3:uid="{300896F2-CA40-4A7A-94C0-B95CDE14E240}" name="Column8193"/>
    <tableColumn id="8211" xr3:uid="{50A47130-FA04-4416-81B1-8F2DBAFE11B8}" name="Column8194"/>
    <tableColumn id="8212" xr3:uid="{5BF32456-DA3C-4C13-B99A-C876E91275B6}" name="Column8195"/>
    <tableColumn id="8213" xr3:uid="{E1BCB954-DD9E-424A-ABEE-761113904A28}" name="Column8196"/>
    <tableColumn id="8214" xr3:uid="{27D28C73-4AB2-43AD-A22D-73BE7F5BFC26}" name="Column8197"/>
    <tableColumn id="8215" xr3:uid="{C0D0095F-00FC-4C1D-BD52-18AB7F5D47C6}" name="Column8198"/>
    <tableColumn id="8216" xr3:uid="{A5AB126C-415C-4D00-AA09-37373B77D7A3}" name="Column8199"/>
    <tableColumn id="8217" xr3:uid="{A1F2422B-8073-4B2C-BDBC-1E04633AADF4}" name="Column8200"/>
    <tableColumn id="8218" xr3:uid="{E2795B21-D6C9-4C54-8D78-572EE57E5DD9}" name="Column8201"/>
    <tableColumn id="8219" xr3:uid="{9C3495D1-61DA-42B5-95C9-2268AF0A6154}" name="Column8202"/>
    <tableColumn id="8220" xr3:uid="{0FFD0958-5CEF-4A3E-857A-91BCF2E390A9}" name="Column8203"/>
    <tableColumn id="8221" xr3:uid="{C38CF3A2-F2B5-4A5F-9A2B-4C8E38EB795C}" name="Column8204"/>
    <tableColumn id="8222" xr3:uid="{59CE3B32-9557-453D-991B-5E83BBE5BED2}" name="Column8205"/>
    <tableColumn id="8223" xr3:uid="{6B9B4FA9-56E3-4AD8-AFAA-93DA45D40EB8}" name="Column8206"/>
    <tableColumn id="8224" xr3:uid="{40CB35A8-BB3B-4EF6-809C-3C75A3300C9B}" name="Column8207"/>
    <tableColumn id="8225" xr3:uid="{A99767CE-E925-4A51-A17B-9CBE9D67A568}" name="Column8208"/>
    <tableColumn id="8226" xr3:uid="{2D45C143-9141-4D8C-8F17-B4D68748B103}" name="Column8209"/>
    <tableColumn id="8227" xr3:uid="{846FB59A-7240-4D5E-BEF6-A2CEA5BED01B}" name="Column8210"/>
    <tableColumn id="8228" xr3:uid="{205E2EDE-A93A-4F16-A014-E0C5F72AABE8}" name="Column8211"/>
    <tableColumn id="8229" xr3:uid="{A4F6BB6C-07E0-4BDD-9706-09EBCF65E0E9}" name="Column8212"/>
    <tableColumn id="8230" xr3:uid="{80B35ECE-7E58-49E7-B997-64353C8C7C6A}" name="Column8213"/>
    <tableColumn id="8231" xr3:uid="{33E79F0C-DE56-411E-8F48-E9FCE6CB123F}" name="Column8214"/>
    <tableColumn id="8232" xr3:uid="{3AEDD308-D3EF-4FB9-A752-FCB6EAB1457E}" name="Column8215"/>
    <tableColumn id="8233" xr3:uid="{871A52EF-4E09-4A50-A51C-6708CFB14C2F}" name="Column8216"/>
    <tableColumn id="8234" xr3:uid="{CF4F310C-7121-4C55-BD50-503F9127C5DA}" name="Column8217"/>
    <tableColumn id="8235" xr3:uid="{5407EB9C-5305-470B-A8FB-F98D6A89E16B}" name="Column8218"/>
    <tableColumn id="8236" xr3:uid="{93E06299-200F-4A35-B542-2895C8043580}" name="Column8219"/>
    <tableColumn id="8237" xr3:uid="{99599F88-ADBA-4E31-A250-84B3FB188FD7}" name="Column8220"/>
    <tableColumn id="8238" xr3:uid="{C2B29F4D-06A9-443F-BBF1-98E227B42765}" name="Column8221"/>
    <tableColumn id="8239" xr3:uid="{36EAAEAF-53C3-4CCB-AB89-576BDFDFB26E}" name="Column8222"/>
    <tableColumn id="8240" xr3:uid="{1478BB9C-01A6-4B78-86B0-34A69DCDE2D1}" name="Column8223"/>
    <tableColumn id="8241" xr3:uid="{C8189DE5-1A77-41B7-B7A1-37ADB4E09DC1}" name="Column8224"/>
    <tableColumn id="8242" xr3:uid="{CA8AF447-1E0E-4C6B-B55A-C983E2B7B6BB}" name="Column8225"/>
    <tableColumn id="8243" xr3:uid="{2E95D5FA-3255-4AFB-A1EB-58F4A13A5554}" name="Column8226"/>
    <tableColumn id="8244" xr3:uid="{5E86A2CC-1400-4BE7-97D1-3FEB4DB3D45B}" name="Column8227"/>
    <tableColumn id="8245" xr3:uid="{A696E1A9-2821-4AF0-AD78-D2D3FF361AEC}" name="Column8228"/>
    <tableColumn id="8246" xr3:uid="{C403D291-47C2-4E9C-A91F-B133C8815AB5}" name="Column8229"/>
    <tableColumn id="8247" xr3:uid="{D5C815EB-A748-4ABD-949B-578549B273DA}" name="Column8230"/>
    <tableColumn id="8248" xr3:uid="{C927E40B-85B9-4172-B8DB-636C5580F7B5}" name="Column8231"/>
    <tableColumn id="8249" xr3:uid="{72544553-6CAA-4EE8-A5AD-DF0B56ABA3E7}" name="Column8232"/>
    <tableColumn id="8250" xr3:uid="{D9F01C61-5CD5-4683-8D42-9C6FCCB94385}" name="Column8233"/>
    <tableColumn id="8251" xr3:uid="{B5DA1A10-9805-4718-B2F1-43C2D10391E9}" name="Column8234"/>
    <tableColumn id="8252" xr3:uid="{4A8EF976-15C5-40B5-BA7C-8A2A519D12F8}" name="Column8235"/>
    <tableColumn id="8253" xr3:uid="{C1752764-224A-4F5B-9410-8B5BB4097B61}" name="Column8236"/>
    <tableColumn id="8254" xr3:uid="{9F13E2A3-6525-4D44-A0FB-F5C07083176B}" name="Column8237"/>
    <tableColumn id="8255" xr3:uid="{D8350A44-FBA8-432F-8B07-D23ABA5B139B}" name="Column8238"/>
    <tableColumn id="8256" xr3:uid="{EC9EDC65-87F3-4CA8-8BB7-C5AD9336B86E}" name="Column8239"/>
    <tableColumn id="8257" xr3:uid="{1053FDD6-1D38-40E3-820B-BF13853713F8}" name="Column8240"/>
    <tableColumn id="8258" xr3:uid="{26B1E7EF-E6EE-4376-B2A2-30C9E3903772}" name="Column8241"/>
    <tableColumn id="8259" xr3:uid="{04F2E1BE-E921-4CF7-A4E6-AE6FD5A5E7D9}" name="Column8242"/>
    <tableColumn id="8260" xr3:uid="{7B5FD1FA-7C83-4E58-A5A5-70289F612768}" name="Column8243"/>
    <tableColumn id="8261" xr3:uid="{3930A3F6-129E-4182-8416-1436D3545623}" name="Column8244"/>
    <tableColumn id="8262" xr3:uid="{45D695C0-7DA1-4AC0-B712-609F30B4F55D}" name="Column8245"/>
    <tableColumn id="8263" xr3:uid="{3830553A-4A8D-46DE-8FF0-980AE1525B09}" name="Column8246"/>
    <tableColumn id="8264" xr3:uid="{AC43425E-70F1-467B-AD7A-4E512F49F375}" name="Column8247"/>
    <tableColumn id="8265" xr3:uid="{C2876CF7-EAF6-426D-AD81-FE5568F04D07}" name="Column8248"/>
    <tableColumn id="8266" xr3:uid="{EEB9EC65-C90E-4F2E-93AE-9569423CC8D6}" name="Column8249"/>
    <tableColumn id="8267" xr3:uid="{0C28A17F-95CA-4743-A65B-4D1D861743A2}" name="Column8250"/>
    <tableColumn id="8268" xr3:uid="{820D8BB8-7D09-4435-A82D-C520F564788F}" name="Column8251"/>
    <tableColumn id="8269" xr3:uid="{B91E1481-77C6-49D4-9117-729796823F1E}" name="Column8252"/>
    <tableColumn id="8270" xr3:uid="{462F85E7-B3E5-48B2-BB36-7AC2794C600A}" name="Column8253"/>
    <tableColumn id="8271" xr3:uid="{77F0C629-5EB0-4E60-8EFE-2A29AF03A723}" name="Column8254"/>
    <tableColumn id="8272" xr3:uid="{A9605C5B-4FCF-47BB-91B5-6147DC34A1F2}" name="Column8255"/>
    <tableColumn id="8273" xr3:uid="{7765370B-8E98-4ACE-9236-6B8FFFE78879}" name="Column8256"/>
    <tableColumn id="8274" xr3:uid="{583BE808-705E-458B-AF0F-66E1FA13F411}" name="Column8257"/>
    <tableColumn id="8275" xr3:uid="{5228B59F-5936-4111-8DE6-9766CF68C3FF}" name="Column8258"/>
    <tableColumn id="8276" xr3:uid="{BBFF28C1-D88B-4BC3-B8A8-E258609E1244}" name="Column8259"/>
    <tableColumn id="8277" xr3:uid="{230D59D1-3C13-451B-B979-DDC45094E9D7}" name="Column8260"/>
    <tableColumn id="8278" xr3:uid="{B3DD8E33-099D-4050-9CC7-82FBB7F448AC}" name="Column8261"/>
    <tableColumn id="8279" xr3:uid="{7FE19F21-40F7-479E-BDF4-D5640D758B08}" name="Column8262"/>
    <tableColumn id="8280" xr3:uid="{F5FE5ECD-6A0D-4659-A228-64F5F7E09306}" name="Column8263"/>
    <tableColumn id="8281" xr3:uid="{448598F5-CF6F-4115-A1C2-085129BD5C79}" name="Column8264"/>
    <tableColumn id="8282" xr3:uid="{3A78FDB3-FC9E-4AF5-B80E-707F01705B85}" name="Column8265"/>
    <tableColumn id="8283" xr3:uid="{B84FD614-9488-4ECD-B6DF-6D6F63AD5BD1}" name="Column8266"/>
    <tableColumn id="8284" xr3:uid="{F2BE39E1-C8A2-4C13-99BD-90916BD011EA}" name="Column8267"/>
    <tableColumn id="8285" xr3:uid="{A7E711CB-7033-4B49-A46F-5A57BF1D2280}" name="Column8268"/>
    <tableColumn id="8286" xr3:uid="{09AD59BA-8EDD-439E-A930-8AFC07099C1F}" name="Column8269"/>
    <tableColumn id="8287" xr3:uid="{7951E64F-DB89-4153-A770-3890091FB41C}" name="Column8270"/>
    <tableColumn id="8288" xr3:uid="{9E2E4F24-1E0D-47F4-AD77-45B571B5862C}" name="Column8271"/>
    <tableColumn id="8289" xr3:uid="{33351D9A-95C0-462E-B689-BDCB6CDEC348}" name="Column8272"/>
    <tableColumn id="8290" xr3:uid="{3086B7AE-890F-4D45-AD5D-041E63FC9D46}" name="Column8273"/>
    <tableColumn id="8291" xr3:uid="{098D7617-0388-4091-A3C4-84CA2F5420ED}" name="Column8274"/>
    <tableColumn id="8292" xr3:uid="{9A958454-04E8-4E54-A471-B57C849411ED}" name="Column8275"/>
    <tableColumn id="8293" xr3:uid="{74DAA42F-AE0E-4BB0-BEE1-55935086FA5D}" name="Column8276"/>
    <tableColumn id="8294" xr3:uid="{767BFFBA-7A46-4B02-B8D8-B764CF71579D}" name="Column8277"/>
    <tableColumn id="8295" xr3:uid="{76132BD7-520C-4824-92DA-536102D695FD}" name="Column8278"/>
    <tableColumn id="8296" xr3:uid="{274B4520-37D4-4745-89EE-808E34F6B0BF}" name="Column8279"/>
    <tableColumn id="8297" xr3:uid="{30A9C634-FC64-464C-AD59-2F35968D0FE9}" name="Column8280"/>
    <tableColumn id="8298" xr3:uid="{D669F5E3-CC23-4F20-AE2E-826A0B3C3BD0}" name="Column8281"/>
    <tableColumn id="8299" xr3:uid="{EA730646-8DE4-4900-A689-9788750C0455}" name="Column8282"/>
    <tableColumn id="8300" xr3:uid="{22E483A9-5848-4E42-8A09-11F1AA04934B}" name="Column8283"/>
    <tableColumn id="8301" xr3:uid="{AFF7388C-3EC5-43DC-856E-E0BEA1218450}" name="Column8284"/>
    <tableColumn id="8302" xr3:uid="{E3F80E35-55AA-4AE0-88DF-989E0922B1AB}" name="Column8285"/>
    <tableColumn id="8303" xr3:uid="{3DA73001-A91C-4A83-B2AE-A4B1626242C3}" name="Column8286"/>
    <tableColumn id="8304" xr3:uid="{F3E5A5DD-3AE7-4EB5-89EC-C13B29A556DE}" name="Column8287"/>
    <tableColumn id="8305" xr3:uid="{C5C30FDE-7837-425A-816C-E02E2CF52161}" name="Column8288"/>
    <tableColumn id="8306" xr3:uid="{F32B74F6-3594-4019-825F-E8E9CA0E6770}" name="Column8289"/>
    <tableColumn id="8307" xr3:uid="{CEFCAC2C-8062-4640-9D97-D9DF4CD3FD73}" name="Column8290"/>
    <tableColumn id="8308" xr3:uid="{2087D8D5-D579-44FC-9820-F26800F32832}" name="Column8291"/>
    <tableColumn id="8309" xr3:uid="{C9271217-3D69-41D1-9B9B-45CE7F05B4A9}" name="Column8292"/>
    <tableColumn id="8310" xr3:uid="{5671715D-8CE6-4D2C-826F-1EE0D91FF97D}" name="Column8293"/>
    <tableColumn id="8311" xr3:uid="{35563625-497A-4EBE-B5CD-2989442C99C9}" name="Column8294"/>
    <tableColumn id="8312" xr3:uid="{AF46A463-65D8-40D5-BCF7-B8957994FECF}" name="Column8295"/>
    <tableColumn id="8313" xr3:uid="{DC715F3C-211D-41F2-BC79-E46F14B78261}" name="Column8296"/>
    <tableColumn id="8314" xr3:uid="{8E5F382B-25EC-48E5-A554-5184E4272DB8}" name="Column8297"/>
    <tableColumn id="8315" xr3:uid="{6950DE74-C81F-493D-B99E-B58EA07A48EA}" name="Column8298"/>
    <tableColumn id="8316" xr3:uid="{356E1B66-3E3B-4B49-8185-33F9DC3392AC}" name="Column8299"/>
    <tableColumn id="8317" xr3:uid="{4B47E8E4-F091-4CAA-BDA1-E8E9558B9DA6}" name="Column8300"/>
    <tableColumn id="8318" xr3:uid="{ABFFE799-207E-4F64-AA4F-B87354ECCA45}" name="Column8301"/>
    <tableColumn id="8319" xr3:uid="{FBB9C481-ADEF-4970-9108-56B5CCC8A838}" name="Column8302"/>
    <tableColumn id="8320" xr3:uid="{A517AA9A-AAC1-42D7-8B12-47C580D2C6F5}" name="Column8303"/>
    <tableColumn id="8321" xr3:uid="{5F2592DA-F6E9-4A0E-9C3D-8D3CABB3C220}" name="Column8304"/>
    <tableColumn id="8322" xr3:uid="{1985533C-F665-4815-822E-EB4DFA78BC19}" name="Column8305"/>
    <tableColumn id="8323" xr3:uid="{BA18F774-BE37-4230-95FC-40A3C7AEF6B1}" name="Column8306"/>
    <tableColumn id="8324" xr3:uid="{55ADFB1B-4B99-4727-8769-574EB8F31DDA}" name="Column8307"/>
    <tableColumn id="8325" xr3:uid="{90B88BA4-1979-47BE-A317-97BAA8C9FFB7}" name="Column8308"/>
    <tableColumn id="8326" xr3:uid="{9D4BF854-F58C-44E4-9062-4A0FB76B3365}" name="Column8309"/>
    <tableColumn id="8327" xr3:uid="{8F2920FC-AAF5-4B2E-9494-3CFC9DCA4B95}" name="Column8310"/>
    <tableColumn id="8328" xr3:uid="{5055BC70-B26A-4468-ABC6-F741240DF43B}" name="Column8311"/>
    <tableColumn id="8329" xr3:uid="{DD65EC1C-8BDF-4EE5-9FF5-691EE8922CAB}" name="Column8312"/>
    <tableColumn id="8330" xr3:uid="{3EF715C1-3097-4DBD-8ED1-364A8E0432E8}" name="Column8313"/>
    <tableColumn id="8331" xr3:uid="{3D3E92F9-B1FC-40F7-AFDC-F01EB5AA8920}" name="Column8314"/>
    <tableColumn id="8332" xr3:uid="{112E89CA-1E06-4C9E-8102-4F391C91D436}" name="Column8315"/>
    <tableColumn id="8333" xr3:uid="{D333087C-7393-4D49-8F7E-5901F8088440}" name="Column8316"/>
    <tableColumn id="8334" xr3:uid="{F80CCB42-ABA9-413F-8840-B1C852FE33AE}" name="Column8317"/>
    <tableColumn id="8335" xr3:uid="{A1AC861F-36AD-480D-8417-88C31DBC5D9E}" name="Column8318"/>
    <tableColumn id="8336" xr3:uid="{B5A714C0-4543-4070-BD89-321AFAD0F127}" name="Column8319"/>
    <tableColumn id="8337" xr3:uid="{4144B031-F155-418B-9C03-9B8B8ECEF613}" name="Column8320"/>
    <tableColumn id="8338" xr3:uid="{61D3F51D-7B29-4923-B081-02CD940E26E3}" name="Column8321"/>
    <tableColumn id="8339" xr3:uid="{7D8A8F98-3528-461D-9239-9AC92FD33BCD}" name="Column8322"/>
    <tableColumn id="8340" xr3:uid="{1F3B1D25-EE27-4FAD-999B-88AE2ECCDF69}" name="Column8323"/>
    <tableColumn id="8341" xr3:uid="{E7C70A35-1431-488D-B261-442B5662FC6F}" name="Column8324"/>
    <tableColumn id="8342" xr3:uid="{5574D2CE-4FCC-4757-8D69-191FCEC002A9}" name="Column8325"/>
    <tableColumn id="8343" xr3:uid="{34C08BC8-6FA4-4858-A4E2-2058097FD43B}" name="Column8326"/>
    <tableColumn id="8344" xr3:uid="{7707A0B1-0D95-40E1-984B-0C56179AB50F}" name="Column8327"/>
    <tableColumn id="8345" xr3:uid="{CD7B88D9-20E7-4682-84E6-7174E7B1E809}" name="Column8328"/>
    <tableColumn id="8346" xr3:uid="{3D9D5353-D50E-4F83-B669-51216BC49A70}" name="Column8329"/>
    <tableColumn id="8347" xr3:uid="{C0E04C56-E16A-404B-ADD0-A3CD2DF52536}" name="Column8330"/>
    <tableColumn id="8348" xr3:uid="{BEEF7FA3-74A1-444F-8CC2-F17E68D27980}" name="Column8331"/>
    <tableColumn id="8349" xr3:uid="{366A0DDB-5195-48C2-B8C4-42385D393F53}" name="Column8332"/>
    <tableColumn id="8350" xr3:uid="{9222D2FB-AF35-48B8-A5B8-671B143B30FE}" name="Column8333"/>
    <tableColumn id="8351" xr3:uid="{CEB0E8DC-96B0-49CD-9157-39D793CE364B}" name="Column8334"/>
    <tableColumn id="8352" xr3:uid="{298848D5-C2F7-4F2D-9340-B52070EEA241}" name="Column8335"/>
    <tableColumn id="8353" xr3:uid="{83CB9A2A-F0C4-45D2-86F7-3BA19B2CC654}" name="Column8336"/>
    <tableColumn id="8354" xr3:uid="{7D81BDF2-1D80-46AC-A07E-E57499E48D51}" name="Column8337"/>
    <tableColumn id="8355" xr3:uid="{BF8B0490-215D-4E89-9D68-1AE40D207E07}" name="Column8338"/>
    <tableColumn id="8356" xr3:uid="{4641A198-50B9-4AF1-932D-A098979EB95D}" name="Column8339"/>
    <tableColumn id="8357" xr3:uid="{82E3A138-E914-4BFB-9617-39C516D2595F}" name="Column8340"/>
    <tableColumn id="8358" xr3:uid="{461CF6FD-3846-45B9-8A8F-00BCF4D6A7B4}" name="Column8341"/>
    <tableColumn id="8359" xr3:uid="{357EDAD4-414E-439A-831A-50A827AE89EF}" name="Column8342"/>
    <tableColumn id="8360" xr3:uid="{F00A3784-E4E7-414D-A34B-9DCDC364C38D}" name="Column8343"/>
    <tableColumn id="8361" xr3:uid="{BB9D4ED4-08A0-42C8-87AA-5311C5454805}" name="Column8344"/>
    <tableColumn id="8362" xr3:uid="{2C2C7219-CF7E-462A-A603-25A5CC65A5FB}" name="Column8345"/>
    <tableColumn id="8363" xr3:uid="{42BD8EA7-010A-4AC9-AADB-E83194AF5E68}" name="Column8346"/>
    <tableColumn id="8364" xr3:uid="{82C03DA3-2C1C-4BF1-85B2-D744D76319CF}" name="Column8347"/>
    <tableColumn id="8365" xr3:uid="{42F2335E-C854-4289-AD57-4710803385E4}" name="Column8348"/>
    <tableColumn id="8366" xr3:uid="{EFC9E1A9-7A5E-4F03-8DDC-014C1275E982}" name="Column8349"/>
    <tableColumn id="8367" xr3:uid="{970A2420-ACA5-486F-BFFF-DE984D9D517F}" name="Column8350"/>
    <tableColumn id="8368" xr3:uid="{56409188-4789-43DA-8BD2-A398F3FE364C}" name="Column8351"/>
    <tableColumn id="8369" xr3:uid="{A73FBD48-8494-4786-99A3-50116E5EE5FF}" name="Column8352"/>
    <tableColumn id="8370" xr3:uid="{EA32BF53-BF79-487E-A823-4289AD23227D}" name="Column8353"/>
    <tableColumn id="8371" xr3:uid="{EE23F1AA-D4DF-4663-B534-4D45B7AA8F1C}" name="Column8354"/>
    <tableColumn id="8372" xr3:uid="{E67D58D5-A068-4E42-93FC-7DD10EEA8840}" name="Column8355"/>
    <tableColumn id="8373" xr3:uid="{42C20BF1-81F3-4F6B-9797-A40ADA18F41F}" name="Column8356"/>
    <tableColumn id="8374" xr3:uid="{DD0D9535-49D9-4785-9416-D98207E682E8}" name="Column8357"/>
    <tableColumn id="8375" xr3:uid="{65788AAA-FAD9-4019-8A26-FBDBD9F6AC6A}" name="Column8358"/>
    <tableColumn id="8376" xr3:uid="{16CEA866-B9A8-4A79-B8AB-CC83858ED1DD}" name="Column8359"/>
    <tableColumn id="8377" xr3:uid="{BFC9BA2A-0EC6-4F64-85A8-DB4E315E78FA}" name="Column8360"/>
    <tableColumn id="8378" xr3:uid="{A94805A7-1345-4691-93CE-7C98412494CF}" name="Column8361"/>
    <tableColumn id="8379" xr3:uid="{F1ACE779-A87F-4247-BF0C-A6BDC8318F18}" name="Column8362"/>
    <tableColumn id="8380" xr3:uid="{6109D640-81D0-452B-A4F1-127362415FB0}" name="Column8363"/>
    <tableColumn id="8381" xr3:uid="{ADD44B39-78CA-43F3-9672-147B74422C36}" name="Column8364"/>
    <tableColumn id="8382" xr3:uid="{C23228E9-3504-4F70-ABDC-66090DC7470F}" name="Column8365"/>
    <tableColumn id="8383" xr3:uid="{D8BD872E-1CA9-4D89-89CF-E474F562D884}" name="Column8366"/>
    <tableColumn id="8384" xr3:uid="{CBB69622-BE1A-4BFD-A90D-823C527E5579}" name="Column8367"/>
    <tableColumn id="8385" xr3:uid="{1F06686D-334E-4CF9-83BC-BE463BF6194F}" name="Column8368"/>
    <tableColumn id="8386" xr3:uid="{3BFB90FB-FE53-455B-9065-5900457AB5D1}" name="Column8369"/>
    <tableColumn id="8387" xr3:uid="{83B276DA-B304-4310-A044-77F1ED96E12E}" name="Column8370"/>
    <tableColumn id="8388" xr3:uid="{0DF4F68A-BF9E-43F3-9236-D689782BB090}" name="Column8371"/>
    <tableColumn id="8389" xr3:uid="{FD112484-E0EC-42C2-90E3-D877B025C1B5}" name="Column8372"/>
    <tableColumn id="8390" xr3:uid="{783294D4-81DB-4A28-AE79-E604836EFC1D}" name="Column8373"/>
    <tableColumn id="8391" xr3:uid="{D7EEBFA1-5717-42A3-BFF3-A31BD6A918ED}" name="Column8374"/>
    <tableColumn id="8392" xr3:uid="{F964323F-7C89-42E5-887E-A8859C446056}" name="Column8375"/>
    <tableColumn id="8393" xr3:uid="{0FCF75A6-6C70-4717-8E28-2BA6B4969A70}" name="Column8376"/>
    <tableColumn id="8394" xr3:uid="{D8D8EC5E-16E9-4BBC-BFA7-753B60C240EE}" name="Column8377"/>
    <tableColumn id="8395" xr3:uid="{10DE6729-C239-4EF1-8EB2-436EE7C6E006}" name="Column8378"/>
    <tableColumn id="8396" xr3:uid="{F13997CB-DA6F-435D-953E-65C64A8F50DE}" name="Column8379"/>
    <tableColumn id="8397" xr3:uid="{0BD1F86A-3FB9-41D9-B4FD-B71A10ECBBA8}" name="Column8380"/>
    <tableColumn id="8398" xr3:uid="{15FC5DC4-8EF3-4192-9E0F-9D3C29319786}" name="Column8381"/>
    <tableColumn id="8399" xr3:uid="{378C286C-44ED-4547-B262-8C3B110C56A1}" name="Column8382"/>
    <tableColumn id="8400" xr3:uid="{EB7AB4BD-AC9D-4A26-9738-F5DFF9D4FC29}" name="Column8383"/>
    <tableColumn id="8401" xr3:uid="{6F551C07-F185-444B-9D15-D72A72106778}" name="Column8384"/>
    <tableColumn id="8402" xr3:uid="{A97CE6B3-73DB-4878-8B54-4B2F61630890}" name="Column8385"/>
    <tableColumn id="8403" xr3:uid="{E3701451-75B6-48F6-B06C-0F50153592C2}" name="Column8386"/>
    <tableColumn id="8404" xr3:uid="{88AA7BF3-2890-47EE-A41D-B2F0F7B90B74}" name="Column8387"/>
    <tableColumn id="8405" xr3:uid="{2668A1B7-878E-4176-86B7-2490CD31D0F6}" name="Column8388"/>
    <tableColumn id="8406" xr3:uid="{487DE53D-978C-4D7A-9A76-A2B90BFF8EAB}" name="Column8389"/>
    <tableColumn id="8407" xr3:uid="{371A0F6F-30EF-4A53-A256-4BFA67048BAA}" name="Column8390"/>
    <tableColumn id="8408" xr3:uid="{E4A69D72-8FCC-44B4-AEC7-0988936A6D01}" name="Column8391"/>
    <tableColumn id="8409" xr3:uid="{9D570C7F-B468-4354-81F1-E5B9EDE87885}" name="Column8392"/>
    <tableColumn id="8410" xr3:uid="{99995915-DEFB-458A-8705-C175842A28BC}" name="Column8393"/>
    <tableColumn id="8411" xr3:uid="{F6CBD4F3-07C7-4969-B8CC-68FC115168A6}" name="Column8394"/>
    <tableColumn id="8412" xr3:uid="{E784D761-1870-4489-B8B1-CA3EA97EE452}" name="Column8395"/>
    <tableColumn id="8413" xr3:uid="{C527BECC-D3F0-4F04-9510-93BF10ADAAD4}" name="Column8396"/>
    <tableColumn id="8414" xr3:uid="{F6E3FFA6-9632-49F9-B1C5-37CE3EEB3F34}" name="Column8397"/>
    <tableColumn id="8415" xr3:uid="{F2DC43E0-EB36-42E6-874E-35D767E61FAD}" name="Column8398"/>
    <tableColumn id="8416" xr3:uid="{C4849BA9-186E-4411-82E5-F3D565419D3F}" name="Column8399"/>
    <tableColumn id="8417" xr3:uid="{C5538320-A667-436A-8753-BBF3FFF8056C}" name="Column8400"/>
    <tableColumn id="8418" xr3:uid="{1ECE471C-B524-429B-B002-4C06EF0B94B9}" name="Column8401"/>
    <tableColumn id="8419" xr3:uid="{E678D2F6-D9AD-440E-82DC-7114ABB9DE7B}" name="Column8402"/>
    <tableColumn id="8420" xr3:uid="{3A1BB07E-5F58-4E98-ACEF-517B89118E93}" name="Column8403"/>
    <tableColumn id="8421" xr3:uid="{A306D1F7-9085-425E-AB6B-696928470A8F}" name="Column8404"/>
    <tableColumn id="8422" xr3:uid="{807FD9BE-DFD9-499F-BAFB-E53DDE837428}" name="Column8405"/>
    <tableColumn id="8423" xr3:uid="{016020B6-E5E6-4555-B578-079869561F21}" name="Column8406"/>
    <tableColumn id="8424" xr3:uid="{6E808F8C-5C3F-4121-A7AC-65D520E6B612}" name="Column8407"/>
    <tableColumn id="8425" xr3:uid="{435C03E8-8098-4FEB-8CC1-7480FB7AA740}" name="Column8408"/>
    <tableColumn id="8426" xr3:uid="{728250B5-A9A4-4BFD-9320-97012CB3B727}" name="Column8409"/>
    <tableColumn id="8427" xr3:uid="{3F993E75-84DA-4A3F-AC1B-38B01CEEB21A}" name="Column8410"/>
    <tableColumn id="8428" xr3:uid="{7B194E05-9738-43D5-B8DD-495527D6543E}" name="Column8411"/>
    <tableColumn id="8429" xr3:uid="{B77243AE-4FDC-4027-9BD6-67A57D480C6E}" name="Column8412"/>
    <tableColumn id="8430" xr3:uid="{C6DF2D0C-3620-4BB5-80A3-976B18FB814A}" name="Column8413"/>
    <tableColumn id="8431" xr3:uid="{1EF594A9-8DE2-4EC7-AE67-B5242EF5E788}" name="Column8414"/>
    <tableColumn id="8432" xr3:uid="{2B6595C4-8F14-4A20-A9D5-DF03E71DA81C}" name="Column8415"/>
    <tableColumn id="8433" xr3:uid="{296B2E3F-D240-4D7C-B3DC-ECF4D4C3A000}" name="Column8416"/>
    <tableColumn id="8434" xr3:uid="{42E73C79-587B-4C69-8AAA-9E48C9A357E5}" name="Column8417"/>
    <tableColumn id="8435" xr3:uid="{CA39E885-515D-4DE8-B6F2-AFE7775E6AC2}" name="Column8418"/>
    <tableColumn id="8436" xr3:uid="{DBC414C5-C091-4532-89BA-7B97C128BC84}" name="Column8419"/>
    <tableColumn id="8437" xr3:uid="{D68EF3F3-B7BA-43DD-B05C-41933B9738D1}" name="Column8420"/>
    <tableColumn id="8438" xr3:uid="{87DA915E-A8F3-4B60-8C58-8A22F601979D}" name="Column8421"/>
    <tableColumn id="8439" xr3:uid="{A2F99BD0-4F78-4AA2-AD6A-BECA96FB5647}" name="Column8422"/>
    <tableColumn id="8440" xr3:uid="{1D23BD3F-2ADE-488C-BB38-21D5DC477557}" name="Column8423"/>
    <tableColumn id="8441" xr3:uid="{E1BC2CC7-06E2-443F-9179-FA8FE6B58085}" name="Column8424"/>
    <tableColumn id="8442" xr3:uid="{A87D0D4E-A496-46DF-A852-361F6EBD856E}" name="Column8425"/>
    <tableColumn id="8443" xr3:uid="{968AAEAA-453E-4B86-9D82-3E90C783F0EB}" name="Column8426"/>
    <tableColumn id="8444" xr3:uid="{B0937E9A-E8A2-4247-8BD3-B3B7A4D0929B}" name="Column8427"/>
    <tableColumn id="8445" xr3:uid="{5CDB4ABF-DBC8-4F91-AC85-3F8489302BEE}" name="Column8428"/>
    <tableColumn id="8446" xr3:uid="{A23D648A-E72C-42D5-8BA1-D4E457293A43}" name="Column8429"/>
    <tableColumn id="8447" xr3:uid="{AC0B7B77-0C82-431B-B714-0621831708B2}" name="Column8430"/>
    <tableColumn id="8448" xr3:uid="{AE83FE9E-48DA-442F-BC38-5E71A51507ED}" name="Column8431"/>
    <tableColumn id="8449" xr3:uid="{131D1FCB-2604-4BE3-9295-99766DCE73C3}" name="Column8432"/>
    <tableColumn id="8450" xr3:uid="{C073E5B9-1FA0-49D1-A018-B53FD13FCCCE}" name="Column8433"/>
    <tableColumn id="8451" xr3:uid="{C75853EE-4E72-4D9C-8626-6E0E9041AA77}" name="Column8434"/>
    <tableColumn id="8452" xr3:uid="{89BB6F3A-CA12-48DE-9E46-0EE4375A64F1}" name="Column8435"/>
    <tableColumn id="8453" xr3:uid="{A30BF270-4CAF-4631-A3B5-67D182DB4438}" name="Column8436"/>
    <tableColumn id="8454" xr3:uid="{5BD4B056-EFB4-4540-B4D6-5B6191FFA8EC}" name="Column8437"/>
    <tableColumn id="8455" xr3:uid="{5AFAE06D-B4EE-40D2-9629-192B4497175B}" name="Column8438"/>
    <tableColumn id="8456" xr3:uid="{78798D93-5BDC-4B2C-9AB8-1AB878C0CEE9}" name="Column8439"/>
    <tableColumn id="8457" xr3:uid="{9CC22AD4-BC8A-4370-B5EE-14A321BD4183}" name="Column8440"/>
    <tableColumn id="8458" xr3:uid="{B971CF09-0A0E-434D-8C66-0CA62F4111E8}" name="Column8441"/>
    <tableColumn id="8459" xr3:uid="{A1EDF27F-A803-408B-B4A9-17A10DA28013}" name="Column8442"/>
    <tableColumn id="8460" xr3:uid="{454FD839-0442-4A9F-995C-02978771C97D}" name="Column8443"/>
    <tableColumn id="8461" xr3:uid="{E5E2BB6A-70CF-47E6-A28E-8713085D668E}" name="Column8444"/>
    <tableColumn id="8462" xr3:uid="{A94E6B6A-684F-44D2-840D-EBA8DAF92968}" name="Column8445"/>
    <tableColumn id="8463" xr3:uid="{D4F98C7D-4A8E-4148-92DB-FCD6040B1C41}" name="Column8446"/>
    <tableColumn id="8464" xr3:uid="{89871485-F1AA-46C7-881E-21FE6FFD6310}" name="Column8447"/>
    <tableColumn id="8465" xr3:uid="{FC484005-9F3D-4792-B75C-DA6DF4DFFDF5}" name="Column8448"/>
    <tableColumn id="8466" xr3:uid="{AA081C41-BFEB-4D01-8269-8C7B1D56C37E}" name="Column8449"/>
    <tableColumn id="8467" xr3:uid="{FDFCE375-36C5-49A3-BE82-D160CD082538}" name="Column8450"/>
    <tableColumn id="8468" xr3:uid="{7B62BD24-8066-4D9D-ABD3-DCA490D1618E}" name="Column8451"/>
    <tableColumn id="8469" xr3:uid="{21C1C420-99C2-4D9F-9615-894B22B6688E}" name="Column8452"/>
    <tableColumn id="8470" xr3:uid="{4EA2804A-B6C7-4CAA-AF78-0F01BE346173}" name="Column8453"/>
    <tableColumn id="8471" xr3:uid="{A175BF3C-E3AF-4E06-89EE-0AE090767EA4}" name="Column8454"/>
    <tableColumn id="8472" xr3:uid="{04F9C0F1-E0E6-4985-A84F-4BBA0143BF3F}" name="Column8455"/>
    <tableColumn id="8473" xr3:uid="{00B8447D-1F4F-41DA-99E1-56C9FD5DB673}" name="Column8456"/>
    <tableColumn id="8474" xr3:uid="{20E070FC-2B31-4514-AD3E-25D173A5DC7C}" name="Column8457"/>
    <tableColumn id="8475" xr3:uid="{DC36ABBF-0D92-404D-8046-4CB288F29E03}" name="Column8458"/>
    <tableColumn id="8476" xr3:uid="{DF74B956-A86A-4C29-9280-C99C5712647C}" name="Column8459"/>
    <tableColumn id="8477" xr3:uid="{115C7001-4793-4A15-9B2B-6E4B033FB410}" name="Column8460"/>
    <tableColumn id="8478" xr3:uid="{63DFF23C-209C-4EDD-8EAF-DD8C874C7426}" name="Column8461"/>
    <tableColumn id="8479" xr3:uid="{BA9847A9-5B81-46F7-AC88-8ED2B26DB9AA}" name="Column8462"/>
    <tableColumn id="8480" xr3:uid="{050B81A8-0A21-44B2-92E5-D73D75486D30}" name="Column8463"/>
    <tableColumn id="8481" xr3:uid="{6550E652-83E8-453C-90EA-DD3D8F965AEF}" name="Column8464"/>
    <tableColumn id="8482" xr3:uid="{752E7DC7-9321-4C4F-8224-114C5DCAAFEC}" name="Column8465"/>
    <tableColumn id="8483" xr3:uid="{2C63D385-4638-400B-98DF-5D77BBE1772C}" name="Column8466"/>
    <tableColumn id="8484" xr3:uid="{CE5CF358-24FC-4681-BD37-FEA53E9175D4}" name="Column8467"/>
    <tableColumn id="8485" xr3:uid="{A920DF9B-0E51-453E-9832-5936547B269E}" name="Column8468"/>
    <tableColumn id="8486" xr3:uid="{4DF35092-CBAD-41D0-B1BF-CBCFCB9F1FF6}" name="Column8469"/>
    <tableColumn id="8487" xr3:uid="{17B61F01-47C5-4C28-84C6-D7924B9EA182}" name="Column8470"/>
    <tableColumn id="8488" xr3:uid="{38AE2E88-4E91-4F46-AF6C-C99174F46208}" name="Column8471"/>
    <tableColumn id="8489" xr3:uid="{3D6DD74E-8FD4-452D-BAD0-E26AAF8A8C39}" name="Column8472"/>
    <tableColumn id="8490" xr3:uid="{9F7AC117-115D-4A62-B864-72CEBE0DF9AB}" name="Column8473"/>
    <tableColumn id="8491" xr3:uid="{4C67D81F-4031-42A9-8031-20A7C5155C87}" name="Column8474"/>
    <tableColumn id="8492" xr3:uid="{553B99A0-7535-4C85-BB46-D964CC79D58C}" name="Column8475"/>
    <tableColumn id="8493" xr3:uid="{F5A0C526-45AA-40E5-8DF6-592CBE4A1CE2}" name="Column8476"/>
    <tableColumn id="8494" xr3:uid="{AB7D99EA-4C40-406E-BF58-D365D470334F}" name="Column8477"/>
    <tableColumn id="8495" xr3:uid="{296BD104-4768-4617-B78F-071D2A58D6FA}" name="Column8478"/>
    <tableColumn id="8496" xr3:uid="{94B9BFE9-E956-4D8D-B1DE-1CEBED09C857}" name="Column8479"/>
    <tableColumn id="8497" xr3:uid="{A72A2C4D-124D-48EF-9206-10974FDC907B}" name="Column8480"/>
    <tableColumn id="8498" xr3:uid="{58E638CE-F3E2-4AF9-92B7-A81D2FD9E878}" name="Column8481"/>
    <tableColumn id="8499" xr3:uid="{3B08140D-FACF-4E3C-83D7-830E612A6F43}" name="Column8482"/>
    <tableColumn id="8500" xr3:uid="{31EAA5AA-7750-4C9E-AE1F-5B8F96796540}" name="Column8483"/>
    <tableColumn id="8501" xr3:uid="{35A9657B-7B8F-4A3C-8DEB-D22541A1B18B}" name="Column8484"/>
    <tableColumn id="8502" xr3:uid="{FFDC40F8-D5E2-464F-A988-22377AA54C67}" name="Column8485"/>
    <tableColumn id="8503" xr3:uid="{9510E148-EDEA-4D20-843E-3514CC2C7B79}" name="Column8486"/>
    <tableColumn id="8504" xr3:uid="{52EF3A55-EDAA-4E4D-BA54-E5250C7B4FEC}" name="Column8487"/>
    <tableColumn id="8505" xr3:uid="{2540880A-4281-4230-9521-31EDC6C1556C}" name="Column8488"/>
    <tableColumn id="8506" xr3:uid="{BFF89B90-1BED-4C40-BF4B-4E5C014D4393}" name="Column8489"/>
    <tableColumn id="8507" xr3:uid="{639C57FA-E346-466C-BAB3-E8E65A757763}" name="Column8490"/>
    <tableColumn id="8508" xr3:uid="{3CA39A04-B132-4261-8C9E-C07029E90A74}" name="Column8491"/>
    <tableColumn id="8509" xr3:uid="{20C220C0-16CD-4A29-8D87-6DFC11E7B2FE}" name="Column8492"/>
    <tableColumn id="8510" xr3:uid="{1006B2FD-F39E-4369-8BE2-260F5F5F8320}" name="Column8493"/>
    <tableColumn id="8511" xr3:uid="{52F132B0-3F9A-4552-B024-A6E7FEB2AB1B}" name="Column8494"/>
    <tableColumn id="8512" xr3:uid="{FBE3397E-6BE9-4882-8479-4FB1DEB41A09}" name="Column8495"/>
    <tableColumn id="8513" xr3:uid="{2EB7C4D0-C7F7-404E-ACA6-C5A8085D3AB0}" name="Column8496"/>
    <tableColumn id="8514" xr3:uid="{AF189E7E-7E00-4772-9422-DF9771FBB607}" name="Column8497"/>
    <tableColumn id="8515" xr3:uid="{EECCE527-04FE-4741-BEE0-7545FA673127}" name="Column8498"/>
    <tableColumn id="8516" xr3:uid="{AE5D5DFB-E881-440B-9E5E-3AB8486701A1}" name="Column8499"/>
    <tableColumn id="8517" xr3:uid="{6666AF2F-A33F-4349-93E7-54DF77CA7742}" name="Column8500"/>
    <tableColumn id="8518" xr3:uid="{8CE95B24-2266-4711-9794-2A6D7949FCF0}" name="Column8501"/>
    <tableColumn id="8519" xr3:uid="{59A33C0B-E77D-408B-9E5A-C3A81E531ADF}" name="Column8502"/>
    <tableColumn id="8520" xr3:uid="{B3EC55E8-A9B6-4E15-98C7-9801B46B5145}" name="Column8503"/>
    <tableColumn id="8521" xr3:uid="{FA895157-DAEF-48D4-A653-C0717E385A38}" name="Column8504"/>
    <tableColumn id="8522" xr3:uid="{AE66EB16-0CA9-40C2-8B9E-BBAAAC2C4750}" name="Column8505"/>
    <tableColumn id="8523" xr3:uid="{B17BE444-6369-4420-9274-50FB52A93761}" name="Column8506"/>
    <tableColumn id="8524" xr3:uid="{3C758BFB-9066-45CC-A659-CFBD2D1C763B}" name="Column8507"/>
    <tableColumn id="8525" xr3:uid="{C6871157-BDA7-4393-94A9-C820F5A29F28}" name="Column8508"/>
    <tableColumn id="8526" xr3:uid="{DE30D0F4-91E1-4737-BA76-D3F6A13CACAF}" name="Column8509"/>
    <tableColumn id="8527" xr3:uid="{080823E6-CF78-456E-A56F-40BA7D0537F3}" name="Column8510"/>
    <tableColumn id="8528" xr3:uid="{6F2C5579-E2F7-4B46-A024-7E40C19E5DF2}" name="Column8511"/>
    <tableColumn id="8529" xr3:uid="{96D195C7-60BA-49C7-BCAB-E6851F94C7DB}" name="Column8512"/>
    <tableColumn id="8530" xr3:uid="{ACCD1C15-31BD-47C1-B197-587095ACA967}" name="Column8513"/>
    <tableColumn id="8531" xr3:uid="{EF7806D1-F4F7-4886-A253-6DF865166265}" name="Column8514"/>
    <tableColumn id="8532" xr3:uid="{8E85CBD1-9964-47A0-A891-A274F41D98AB}" name="Column8515"/>
    <tableColumn id="8533" xr3:uid="{69ADABBE-C2BD-4DD5-B2CF-272AEDACBE74}" name="Column8516"/>
    <tableColumn id="8534" xr3:uid="{EC400C3E-D8D4-4870-90CA-76A42B1C7887}" name="Column8517"/>
    <tableColumn id="8535" xr3:uid="{21DEFBCF-1A4C-47ED-8AB5-F500D3129DE0}" name="Column8518"/>
    <tableColumn id="8536" xr3:uid="{DEACBA2E-96E6-49C0-A5AD-4A1D22D52D95}" name="Column8519"/>
    <tableColumn id="8537" xr3:uid="{EC3FE527-836D-40DF-AE40-FE3D245C6573}" name="Column8520"/>
    <tableColumn id="8538" xr3:uid="{1A353DAD-9B10-47FA-8425-3B13D99A051F}" name="Column8521"/>
    <tableColumn id="8539" xr3:uid="{B89328FA-9F5B-434C-B5E2-F6C67AF6A174}" name="Column8522"/>
    <tableColumn id="8540" xr3:uid="{398CE7BA-3D88-4C01-8749-559B50D94BFD}" name="Column8523"/>
    <tableColumn id="8541" xr3:uid="{A4077151-D4C1-4135-8809-82F640423C73}" name="Column8524"/>
    <tableColumn id="8542" xr3:uid="{F53FB5AE-4B6E-4EED-A284-0533628E2014}" name="Column8525"/>
    <tableColumn id="8543" xr3:uid="{D3CD4597-E745-42AA-9FB9-2AF61F476B77}" name="Column8526"/>
    <tableColumn id="8544" xr3:uid="{E3AD84EB-4C12-43E0-BB23-87DA40622B86}" name="Column8527"/>
    <tableColumn id="8545" xr3:uid="{942DC9CB-3F2A-46D7-AC09-0BFC524976BE}" name="Column8528"/>
    <tableColumn id="8546" xr3:uid="{B953F087-8291-45B1-9B0A-E92F83BBD47A}" name="Column8529"/>
    <tableColumn id="8547" xr3:uid="{7E0EBCBD-799B-4C7E-8BE2-33699B6754C4}" name="Column8530"/>
    <tableColumn id="8548" xr3:uid="{4BFDCE72-CD55-4DB9-821E-8B3A699A2565}" name="Column8531"/>
    <tableColumn id="8549" xr3:uid="{7FE90BBF-AAFE-4333-90DD-5B93361B5850}" name="Column8532"/>
    <tableColumn id="8550" xr3:uid="{2BE2C353-6352-4208-A55E-15B44AF9C0F4}" name="Column8533"/>
    <tableColumn id="8551" xr3:uid="{74DF8829-D327-4CD0-86CA-3E1CBDFD8A84}" name="Column8534"/>
    <tableColumn id="8552" xr3:uid="{BD7FD361-EE38-471B-A102-0EEEA9D9CC90}" name="Column8535"/>
    <tableColumn id="8553" xr3:uid="{8C91A42A-6B6C-45C9-A89C-9DBA222562EB}" name="Column8536"/>
    <tableColumn id="8554" xr3:uid="{34DAA5CE-9E3A-41D1-B928-9A34C46591B1}" name="Column8537"/>
    <tableColumn id="8555" xr3:uid="{A1CA299B-70A2-4D3B-81C5-A7486A02EE07}" name="Column8538"/>
    <tableColumn id="8556" xr3:uid="{34A14CD7-7E40-4084-A0F5-6635286EE47D}" name="Column8539"/>
    <tableColumn id="8557" xr3:uid="{C980694C-E1B0-47DD-8706-6204E9F9FB7D}" name="Column8540"/>
    <tableColumn id="8558" xr3:uid="{66D277EA-F4EE-43F6-915B-DB75A5B5E0E7}" name="Column8541"/>
    <tableColumn id="8559" xr3:uid="{3D172C8E-B3D2-4BA3-A12C-6F0D6DF9C27C}" name="Column8542"/>
    <tableColumn id="8560" xr3:uid="{249A09FA-1D86-4536-BE31-50630CBB2954}" name="Column8543"/>
    <tableColumn id="8561" xr3:uid="{D5A0EEB8-1344-4B93-9E97-412EA927482B}" name="Column8544"/>
    <tableColumn id="8562" xr3:uid="{38A8869C-0435-4C26-9105-742A06A99326}" name="Column8545"/>
    <tableColumn id="8563" xr3:uid="{74E87786-8CFF-4BEF-95B3-8EE3D5E87104}" name="Column8546"/>
    <tableColumn id="8564" xr3:uid="{F8B776B2-D14F-4A19-9130-B0A33D8214A8}" name="Column8547"/>
    <tableColumn id="8565" xr3:uid="{58703F4C-5A66-45E9-9DDD-9688747ED18E}" name="Column8548"/>
    <tableColumn id="8566" xr3:uid="{8061B371-6A2B-474C-AA32-CE1A2774E5C8}" name="Column8549"/>
    <tableColumn id="8567" xr3:uid="{AE05D226-AF01-47CC-AC5F-E8A0CA26CF48}" name="Column8550"/>
    <tableColumn id="8568" xr3:uid="{A1BA0663-DEF5-49DA-AFFC-B36A99FD6313}" name="Column8551"/>
    <tableColumn id="8569" xr3:uid="{29796471-49FD-404F-9602-D63ECF7245D7}" name="Column8552"/>
    <tableColumn id="8570" xr3:uid="{D2381AF5-5221-496B-BAAA-0D4C7C9DF912}" name="Column8553"/>
    <tableColumn id="8571" xr3:uid="{1C29167F-04F6-4158-A573-CBCA4FAFB25F}" name="Column8554"/>
    <tableColumn id="8572" xr3:uid="{93A7CD52-0422-4019-9825-B254E199B03D}" name="Column8555"/>
    <tableColumn id="8573" xr3:uid="{F5414FBD-BAE7-4D53-AD33-C37A6C9FCEA0}" name="Column8556"/>
    <tableColumn id="8574" xr3:uid="{69ED5BFE-39F2-402D-B4B0-F54D68FBBBF7}" name="Column8557"/>
    <tableColumn id="8575" xr3:uid="{DA7D2BFB-281E-4340-B61D-9F25180F244E}" name="Column8558"/>
    <tableColumn id="8576" xr3:uid="{61786CBE-BE41-400D-BF5C-12789E76D8DE}" name="Column8559"/>
    <tableColumn id="8577" xr3:uid="{032D2974-F3BC-416D-930D-BA418DA290F1}" name="Column8560"/>
    <tableColumn id="8578" xr3:uid="{6F663A3E-B8B3-4721-9675-BFAE60870FEB}" name="Column8561"/>
    <tableColumn id="8579" xr3:uid="{07CCAEBA-1613-40CC-B5C1-3007B7D6E47F}" name="Column8562"/>
    <tableColumn id="8580" xr3:uid="{1107D89D-5F89-4D07-80DD-D0DF5526136D}" name="Column8563"/>
    <tableColumn id="8581" xr3:uid="{C42C3FE3-4EB6-4556-B108-2AC3E5D1B76E}" name="Column8564"/>
    <tableColumn id="8582" xr3:uid="{3F82F200-64C1-4DA5-8699-BD370BF9442C}" name="Column8565"/>
    <tableColumn id="8583" xr3:uid="{66D8AE9C-F571-42FD-9756-D30EC2360984}" name="Column8566"/>
    <tableColumn id="8584" xr3:uid="{3EDEE28E-A89C-4C27-B7F3-4224962E3E60}" name="Column8567"/>
    <tableColumn id="8585" xr3:uid="{BA078C48-B6ED-4F7F-9EC7-DB26CF113B61}" name="Column8568"/>
    <tableColumn id="8586" xr3:uid="{70A9F2DE-F460-491F-A14F-00B120ED5F33}" name="Column8569"/>
    <tableColumn id="8587" xr3:uid="{CF123635-C0D4-4687-8514-5BCE4FCAD0D1}" name="Column8570"/>
    <tableColumn id="8588" xr3:uid="{FA9CC169-6AFC-42F8-8C3D-2E71E2C9CB09}" name="Column8571"/>
    <tableColumn id="8589" xr3:uid="{2CF0DF23-429A-4DD0-8DEF-498E10211F60}" name="Column8572"/>
    <tableColumn id="8590" xr3:uid="{E844A98D-63C6-41E3-ABD2-AF95BF74A292}" name="Column8573"/>
    <tableColumn id="8591" xr3:uid="{464C1BB0-4DA9-48FD-A529-02C16CF20023}" name="Column8574"/>
    <tableColumn id="8592" xr3:uid="{6658EA74-B0D5-419B-887A-08BE72D4E340}" name="Column8575"/>
    <tableColumn id="8593" xr3:uid="{2734576E-F797-418B-8533-6FD21C3E432B}" name="Column8576"/>
    <tableColumn id="8594" xr3:uid="{1104E496-A441-4476-920A-4943CDEA822E}" name="Column8577"/>
    <tableColumn id="8595" xr3:uid="{E3C0B2F3-D8B0-466E-BAC7-6D85E2A9ABD6}" name="Column8578"/>
    <tableColumn id="8596" xr3:uid="{E41B4FF4-4FCD-46E2-AA1F-ED313A169349}" name="Column8579"/>
    <tableColumn id="8597" xr3:uid="{8AD70DEE-A588-425F-AE5B-4F7935300316}" name="Column8580"/>
    <tableColumn id="8598" xr3:uid="{65948522-02B5-4573-9792-3D4D2531C5B2}" name="Column8581"/>
    <tableColumn id="8599" xr3:uid="{0FA0BBA4-1386-4463-A297-D90BFAE2E553}" name="Column8582"/>
    <tableColumn id="8600" xr3:uid="{DBB1AEB6-6509-427E-ABAB-88A9286ACCFE}" name="Column8583"/>
    <tableColumn id="8601" xr3:uid="{73AE9FE1-99EE-4830-9FAD-3D4BC86D9428}" name="Column8584"/>
    <tableColumn id="8602" xr3:uid="{1892501F-A853-448D-BFC1-0A6E80308789}" name="Column8585"/>
    <tableColumn id="8603" xr3:uid="{F750E79C-267A-4925-BDEB-CECF8A94DF25}" name="Column8586"/>
    <tableColumn id="8604" xr3:uid="{DF103656-AF22-4583-9BA1-AE50A857D2B9}" name="Column8587"/>
    <tableColumn id="8605" xr3:uid="{BE492828-84F8-48BD-8F81-20ACFDBACD05}" name="Column8588"/>
    <tableColumn id="8606" xr3:uid="{8B2A72EE-FA46-4401-A935-AEFA7BFC1613}" name="Column8589"/>
    <tableColumn id="8607" xr3:uid="{AF193561-DC0D-45EF-B3BE-682DCFE142B0}" name="Column8590"/>
    <tableColumn id="8608" xr3:uid="{8A794CE4-09EF-43EE-B258-3C3F66AF270C}" name="Column8591"/>
    <tableColumn id="8609" xr3:uid="{F778E79A-15B0-4223-BADC-218E047498AA}" name="Column8592"/>
    <tableColumn id="8610" xr3:uid="{806D9681-B81B-4338-A5DF-ABCCF19449C6}" name="Column8593"/>
    <tableColumn id="8611" xr3:uid="{73F7D00A-F795-4836-9785-2F2F692EF775}" name="Column8594"/>
    <tableColumn id="8612" xr3:uid="{23A235B3-5587-4695-9D5D-44719CFCFB77}" name="Column8595"/>
    <tableColumn id="8613" xr3:uid="{AC6B3CE8-C7A1-4751-91BA-1B07E627B054}" name="Column8596"/>
    <tableColumn id="8614" xr3:uid="{8700383C-7B78-40A1-91F5-B701BF74BB13}" name="Column8597"/>
    <tableColumn id="8615" xr3:uid="{CB07B577-FF4E-44D5-8D59-297249EDBAA7}" name="Column8598"/>
    <tableColumn id="8616" xr3:uid="{FD755ED3-35F5-4722-944E-0941B539F97F}" name="Column8599"/>
    <tableColumn id="8617" xr3:uid="{865CF8EC-591F-429C-ACDD-41610D035F59}" name="Column8600"/>
    <tableColumn id="8618" xr3:uid="{235ADBFF-0A2F-4EBC-AD45-FEC0B37484E9}" name="Column8601"/>
    <tableColumn id="8619" xr3:uid="{D508BE74-1FC1-465C-AC09-D6E2E723944D}" name="Column8602"/>
    <tableColumn id="8620" xr3:uid="{21CAA1E4-8574-44BF-911A-99CD5FE147D2}" name="Column8603"/>
    <tableColumn id="8621" xr3:uid="{0B6765BE-B844-4C8C-A309-D65B30F2E037}" name="Column8604"/>
    <tableColumn id="8622" xr3:uid="{24FAC52C-81F2-44D2-9F71-74E899BA681D}" name="Column8605"/>
    <tableColumn id="8623" xr3:uid="{AFAFB65F-C82A-4517-9DBB-908742738A21}" name="Column8606"/>
    <tableColumn id="8624" xr3:uid="{B0D446E1-5F18-4B05-BDED-5BE08FABC952}" name="Column8607"/>
    <tableColumn id="8625" xr3:uid="{B433FB8D-7F22-4789-8F71-95633D7B27AE}" name="Column8608"/>
    <tableColumn id="8626" xr3:uid="{BE74D823-D2E7-471E-9A7E-B74E66592D1B}" name="Column8609"/>
    <tableColumn id="8627" xr3:uid="{8C15C85E-4AF2-4A51-8113-A17C927CFA15}" name="Column8610"/>
    <tableColumn id="8628" xr3:uid="{4D167866-4B0C-4297-ABD8-5B68D7DD67A4}" name="Column8611"/>
    <tableColumn id="8629" xr3:uid="{34CFC670-999D-4721-9C0F-58CFB14695E6}" name="Column8612"/>
    <tableColumn id="8630" xr3:uid="{2302D424-8249-4C3F-8723-B15A030747D2}" name="Column8613"/>
    <tableColumn id="8631" xr3:uid="{3EE6C813-32A6-46B4-B984-ACCE1C23439C}" name="Column8614"/>
    <tableColumn id="8632" xr3:uid="{D42F45FF-8B07-40A5-9B36-1866430A3336}" name="Column8615"/>
    <tableColumn id="8633" xr3:uid="{5564D769-1459-436C-BA96-4BB6DBBAA7D7}" name="Column8616"/>
    <tableColumn id="8634" xr3:uid="{26DAC869-7B78-4654-A57F-F10CAF722ACE}" name="Column8617"/>
    <tableColumn id="8635" xr3:uid="{7FE6B85A-B932-4E47-9FC6-C2060E01FA5E}" name="Column8618"/>
    <tableColumn id="8636" xr3:uid="{C25869A8-F1EB-4B3B-93B3-37741BE01F2F}" name="Column8619"/>
    <tableColumn id="8637" xr3:uid="{B99E45A4-A911-49D4-842F-E502550286A0}" name="Column8620"/>
    <tableColumn id="8638" xr3:uid="{4E9E5C31-F5AF-4E5A-9D0F-4C0ECE503B07}" name="Column8621"/>
    <tableColumn id="8639" xr3:uid="{7CF37C73-81BE-45DC-9319-047A59FDB656}" name="Column8622"/>
    <tableColumn id="8640" xr3:uid="{9A5D25FE-4F1E-484E-8DE1-55552512E7BD}" name="Column8623"/>
    <tableColumn id="8641" xr3:uid="{3E682F16-320D-443D-BFB1-B55EC1E8C2BD}" name="Column8624"/>
    <tableColumn id="8642" xr3:uid="{4475DE81-DAD6-48F9-B341-F1FE70752024}" name="Column8625"/>
    <tableColumn id="8643" xr3:uid="{40A138FD-14EA-4A83-A2D7-1D4CEDF9EF42}" name="Column8626"/>
    <tableColumn id="8644" xr3:uid="{16BB89C9-91E6-4287-8194-3DD00BCCF8C6}" name="Column8627"/>
    <tableColumn id="8645" xr3:uid="{40F76CB9-69FE-4447-B154-E4ECAB75AAA4}" name="Column8628"/>
    <tableColumn id="8646" xr3:uid="{1BF09057-CAA9-4CE8-943F-F5B3D413BEBB}" name="Column8629"/>
    <tableColumn id="8647" xr3:uid="{A1CF4D94-BA27-42F8-B5B7-9A1525B517DC}" name="Column8630"/>
    <tableColumn id="8648" xr3:uid="{59CDBAEC-62F0-45D4-B3FB-6C05FC61745C}" name="Column8631"/>
    <tableColumn id="8649" xr3:uid="{8DF1F551-0FFC-4BC1-8F33-87306F8E15FC}" name="Column8632"/>
    <tableColumn id="8650" xr3:uid="{213BDCA1-CA41-439F-8985-5341FF705EBD}" name="Column8633"/>
    <tableColumn id="8651" xr3:uid="{0DA6F688-5188-4DDE-9692-6FE6BF2315EC}" name="Column8634"/>
    <tableColumn id="8652" xr3:uid="{56869D08-BF82-47D5-A708-ED4F1E6C76B7}" name="Column8635"/>
    <tableColumn id="8653" xr3:uid="{A9C0312D-5A1A-41E2-9292-76721D2AF3AA}" name="Column8636"/>
    <tableColumn id="8654" xr3:uid="{9E137566-698A-4B88-BC54-B310E8AE1791}" name="Column8637"/>
    <tableColumn id="8655" xr3:uid="{9DB4AEC3-1D3D-42AF-8C8C-3C11B12D12C7}" name="Column8638"/>
    <tableColumn id="8656" xr3:uid="{252F8F10-D240-4AE2-9029-28B8F8474B28}" name="Column8639"/>
    <tableColumn id="8657" xr3:uid="{198CC6A7-0B07-4BAA-B385-E55C687E064F}" name="Column8640"/>
    <tableColumn id="8658" xr3:uid="{2875FD09-090D-46C9-8754-F86396302D0E}" name="Column8641"/>
    <tableColumn id="8659" xr3:uid="{4074EE70-56FF-43ED-9323-8AA6B2544C0C}" name="Column8642"/>
    <tableColumn id="8660" xr3:uid="{70B5894C-AF40-4AF7-BC2C-F7A5DF1EA1EA}" name="Column8643"/>
    <tableColumn id="8661" xr3:uid="{5C4D7F3B-7EA3-4551-985A-48A510AED2DB}" name="Column8644"/>
    <tableColumn id="8662" xr3:uid="{7F5DD180-BEFE-4EB1-A3E9-CB8F69250139}" name="Column8645"/>
    <tableColumn id="8663" xr3:uid="{0DA497D2-738B-4C94-BF7F-DBBE4156DDD1}" name="Column8646"/>
    <tableColumn id="8664" xr3:uid="{6AEE0E17-68B9-4979-B7AD-8F302A6C261C}" name="Column8647"/>
    <tableColumn id="8665" xr3:uid="{E26D4776-F043-413F-9E48-152D16830DB5}" name="Column8648"/>
    <tableColumn id="8666" xr3:uid="{96517573-8FD4-4302-BE86-64A9DA153A2B}" name="Column8649"/>
    <tableColumn id="8667" xr3:uid="{AC1D0DD2-73E7-404E-8FBF-BCE23C7D2466}" name="Column8650"/>
    <tableColumn id="8668" xr3:uid="{476F66D3-C525-4D44-A67C-B536FE8821AC}" name="Column8651"/>
    <tableColumn id="8669" xr3:uid="{AF107B5B-DA3E-4B85-B57A-AB5908DA4E59}" name="Column8652"/>
    <tableColumn id="8670" xr3:uid="{3EB66C46-F1E3-4865-8196-CC345FF91D14}" name="Column8653"/>
    <tableColumn id="8671" xr3:uid="{5B331FC5-9D9B-4BD9-80CD-49562B8347AA}" name="Column8654"/>
    <tableColumn id="8672" xr3:uid="{4ECF12D1-6D21-4090-95C2-EAA382D4D00E}" name="Column8655"/>
    <tableColumn id="8673" xr3:uid="{952F5AB7-F847-42B1-9B67-BFDB19513B90}" name="Column8656"/>
    <tableColumn id="8674" xr3:uid="{1309F326-726D-4F22-99AE-2FCB4942764D}" name="Column8657"/>
    <tableColumn id="8675" xr3:uid="{C435A684-8140-4367-80E2-DFB809D3E620}" name="Column8658"/>
    <tableColumn id="8676" xr3:uid="{053B22A6-1E36-42EF-8F4E-2FED792EAA89}" name="Column8659"/>
    <tableColumn id="8677" xr3:uid="{B842D767-1FAE-4AF0-913A-33119E3FCD5A}" name="Column8660"/>
    <tableColumn id="8678" xr3:uid="{89659AF9-D3A5-4046-A67A-08D6C84F2A94}" name="Column8661"/>
    <tableColumn id="8679" xr3:uid="{F0235D1B-D485-487B-925B-C41791DEA8FC}" name="Column8662"/>
    <tableColumn id="8680" xr3:uid="{9683A835-FD19-49E0-ADEF-4B5AD2D1860F}" name="Column8663"/>
    <tableColumn id="8681" xr3:uid="{F6C78E15-863F-4D88-A6D8-91B0B6B3E428}" name="Column8664"/>
    <tableColumn id="8682" xr3:uid="{C9E4CD67-3DCD-4D64-936C-8B75BB6F0E77}" name="Column8665"/>
    <tableColumn id="8683" xr3:uid="{9675154F-0EA9-4E88-A479-0FE1299F401F}" name="Column8666"/>
    <tableColumn id="8684" xr3:uid="{150C3D01-5BB9-4437-A71B-A5F90BD5CF91}" name="Column8667"/>
    <tableColumn id="8685" xr3:uid="{07424790-E05E-46A2-B6EB-526EFD02F520}" name="Column8668"/>
    <tableColumn id="8686" xr3:uid="{EA1C48FE-1AA8-4C4F-BB37-07308A5A2892}" name="Column8669"/>
    <tableColumn id="8687" xr3:uid="{4EE0A67A-AACA-408B-AE0A-DCAD64A81169}" name="Column8670"/>
    <tableColumn id="8688" xr3:uid="{0343A8DA-816F-4D92-BD57-DD4A7C4AC8F3}" name="Column8671"/>
    <tableColumn id="8689" xr3:uid="{A06A512A-B23F-40CA-8B95-8883F7CF3615}" name="Column8672"/>
    <tableColumn id="8690" xr3:uid="{5EEAC5FB-91D3-4AC0-80E3-0E11F5E2A9C5}" name="Column8673"/>
    <tableColumn id="8691" xr3:uid="{01CAAE1E-7BB7-400E-8DC2-CE8102339B16}" name="Column8674"/>
    <tableColumn id="8692" xr3:uid="{5D03ED6F-904D-4A35-92C3-0156D88028E5}" name="Column8675"/>
    <tableColumn id="8693" xr3:uid="{DDBFDEEB-0216-473F-A4AC-D9D343BC33B3}" name="Column8676"/>
    <tableColumn id="8694" xr3:uid="{2827E2FE-D1CA-4498-91BF-FED0E0854307}" name="Column8677"/>
    <tableColumn id="8695" xr3:uid="{191D70F9-EB48-4F02-95FE-03F9DAEDCE51}" name="Column8678"/>
    <tableColumn id="8696" xr3:uid="{5400F625-FCC9-4883-A002-82B97E4900C5}" name="Column8679"/>
    <tableColumn id="8697" xr3:uid="{3DC9141D-536B-4F43-86BA-393F7F088C79}" name="Column8680"/>
    <tableColumn id="8698" xr3:uid="{8DE11B60-ED79-4518-87A0-5FDB54B7787E}" name="Column8681"/>
    <tableColumn id="8699" xr3:uid="{B37AB761-A3AE-41E0-82C8-C14DB5B9E5A1}" name="Column8682"/>
    <tableColumn id="8700" xr3:uid="{17E70DF2-FB33-420A-8C1A-E345BCCE3391}" name="Column8683"/>
    <tableColumn id="8701" xr3:uid="{588853FA-4F22-4E1D-B1F5-4E9F67EB99A4}" name="Column8684"/>
    <tableColumn id="8702" xr3:uid="{703D1C2B-A5CA-4825-AB07-61663CC4A2F9}" name="Column8685"/>
    <tableColumn id="8703" xr3:uid="{FC4B63CD-E999-4110-AFF9-BAAF2D2755AB}" name="Column8686"/>
    <tableColumn id="8704" xr3:uid="{30629847-6424-44A7-9C37-DA5B1821CF27}" name="Column8687"/>
    <tableColumn id="8705" xr3:uid="{3ED83389-ED89-4D9E-B447-5AED8EEAD477}" name="Column8688"/>
    <tableColumn id="8706" xr3:uid="{17683FF0-3219-4F31-9299-7D145C33CD5D}" name="Column8689"/>
    <tableColumn id="8707" xr3:uid="{0800FE49-F053-4FB1-96A2-5B2413DECA26}" name="Column8690"/>
    <tableColumn id="8708" xr3:uid="{F7C84169-D32A-424E-B833-E56425476A86}" name="Column8691"/>
    <tableColumn id="8709" xr3:uid="{4C0C557D-928D-47CC-9BD6-D572A1AF0761}" name="Column8692"/>
    <tableColumn id="8710" xr3:uid="{D586D46A-A108-4385-A6B2-E32BD30E2501}" name="Column8693"/>
    <tableColumn id="8711" xr3:uid="{CC625362-24EE-46D9-8514-60145FB35084}" name="Column8694"/>
    <tableColumn id="8712" xr3:uid="{7B3867D6-C1C2-4B09-A8D7-B684136F43A3}" name="Column8695"/>
    <tableColumn id="8713" xr3:uid="{90D2FBFB-2DF9-4D81-B955-A11F52286F76}" name="Column8696"/>
    <tableColumn id="8714" xr3:uid="{F5AFD5C3-C81B-453C-B426-2A274BBC69CC}" name="Column8697"/>
    <tableColumn id="8715" xr3:uid="{A31E7303-1D4C-4196-AEC5-40538E061452}" name="Column8698"/>
    <tableColumn id="8716" xr3:uid="{E220F07F-DEF2-4F5E-82C2-65BBD1769B43}" name="Column8699"/>
    <tableColumn id="8717" xr3:uid="{ED9794ED-00DE-4021-9FAA-752A60AF1AEE}" name="Column8700"/>
    <tableColumn id="8718" xr3:uid="{760D6973-28F5-426A-8ED7-6D019168245C}" name="Column8701"/>
    <tableColumn id="8719" xr3:uid="{B07ABC86-9A05-481D-86D6-F0B911CE9C34}" name="Column8702"/>
    <tableColumn id="8720" xr3:uid="{F0D2BF79-8C92-46C7-A141-4C93E2AC88EF}" name="Column8703"/>
    <tableColumn id="8721" xr3:uid="{A12AF8A0-B816-4C38-8A82-63549CA0E484}" name="Column8704"/>
    <tableColumn id="8722" xr3:uid="{96844B4B-95C7-4356-B542-23CD393D2E42}" name="Column8705"/>
    <tableColumn id="8723" xr3:uid="{F4967FFE-C428-4667-9303-0BA61698F3CA}" name="Column8706"/>
    <tableColumn id="8724" xr3:uid="{9F2D535D-CC9A-4397-8C25-A4A5B5B0747E}" name="Column8707"/>
    <tableColumn id="8725" xr3:uid="{DC03ABA4-482D-440B-B206-E60D4FE593F4}" name="Column8708"/>
    <tableColumn id="8726" xr3:uid="{B4D6DA9A-BBE6-4799-B921-6194F5B5A74F}" name="Column8709"/>
    <tableColumn id="8727" xr3:uid="{0A798D67-9909-4A52-8D71-B6A72190E11F}" name="Column8710"/>
    <tableColumn id="8728" xr3:uid="{1BCDB69B-7E7C-4CAD-9510-2E5FB31AE3AE}" name="Column8711"/>
    <tableColumn id="8729" xr3:uid="{60C72712-DB53-44CE-A354-1635BA07A417}" name="Column8712"/>
    <tableColumn id="8730" xr3:uid="{5779F03A-1930-4163-95B6-95E8ECEA3BDF}" name="Column8713"/>
    <tableColumn id="8731" xr3:uid="{BEA90749-93E7-40D6-B4E4-E8756B94FD95}" name="Column8714"/>
    <tableColumn id="8732" xr3:uid="{5FC31740-A613-4375-968A-CD930DC7568D}" name="Column8715"/>
    <tableColumn id="8733" xr3:uid="{0B71E36C-E7CB-4D6A-8573-9D3F25F8CF11}" name="Column8716"/>
    <tableColumn id="8734" xr3:uid="{E3563805-867D-4FDE-BE50-C71B33FCBB9F}" name="Column8717"/>
    <tableColumn id="8735" xr3:uid="{E5D7C331-FD0C-443F-8B32-777CAB9C0F0B}" name="Column8718"/>
    <tableColumn id="8736" xr3:uid="{636A614D-F711-4557-A1CD-F6DE926EA3B0}" name="Column8719"/>
    <tableColumn id="8737" xr3:uid="{22A2729B-7F99-44A7-B7CC-77C14DC709ED}" name="Column8720"/>
    <tableColumn id="8738" xr3:uid="{ED8CB68A-7159-4142-A47E-B7E81B23C20C}" name="Column8721"/>
    <tableColumn id="8739" xr3:uid="{24C15FAB-CFB3-4A77-8716-202575B47642}" name="Column8722"/>
    <tableColumn id="8740" xr3:uid="{D741FFFE-4C8D-4DCE-8B4B-B9C56DB7FFFA}" name="Column8723"/>
    <tableColumn id="8741" xr3:uid="{49871C9E-1CC1-40F5-9511-40FDEA0D2099}" name="Column8724"/>
    <tableColumn id="8742" xr3:uid="{AC50FDCE-8435-4C90-A6C5-16D3D9422787}" name="Column8725"/>
    <tableColumn id="8743" xr3:uid="{737891A3-F0CD-4E88-9C26-5A3B807B51E0}" name="Column8726"/>
    <tableColumn id="8744" xr3:uid="{38171D7F-14EB-4716-A850-32D868BEDB9F}" name="Column8727"/>
    <tableColumn id="8745" xr3:uid="{744D91CB-666E-42CB-A2D5-4F3401BB18C3}" name="Column8728"/>
    <tableColumn id="8746" xr3:uid="{D9D02DC7-39E3-47C7-B099-69EB81DAD0ED}" name="Column8729"/>
    <tableColumn id="8747" xr3:uid="{6CFFB69D-0CAB-43B6-A4AD-9FFC33911975}" name="Column8730"/>
    <tableColumn id="8748" xr3:uid="{6066C1E3-91CB-4884-B082-E94BDE774D88}" name="Column8731"/>
    <tableColumn id="8749" xr3:uid="{E109CEF9-7C06-4D45-92F2-0DDEE277A05E}" name="Column8732"/>
    <tableColumn id="8750" xr3:uid="{239DDBFA-866A-4DE5-B475-F187A035C54B}" name="Column8733"/>
    <tableColumn id="8751" xr3:uid="{2DD42FC6-09B2-46C3-8F40-65E590EDB4C8}" name="Column8734"/>
    <tableColumn id="8752" xr3:uid="{073DEDA6-BEF5-4F48-92F6-0ADE76753735}" name="Column8735"/>
    <tableColumn id="8753" xr3:uid="{DCB2FAAC-83F5-49B7-99D8-E9D22056BBB4}" name="Column8736"/>
    <tableColumn id="8754" xr3:uid="{8469E514-40FF-4565-89EA-138EA603D355}" name="Column8737"/>
    <tableColumn id="8755" xr3:uid="{E1FB1ADD-DE38-4A1B-B95B-5C823A1596A9}" name="Column8738"/>
    <tableColumn id="8756" xr3:uid="{69DC6D26-54E4-4169-B5E7-E4ACBFC92630}" name="Column8739"/>
    <tableColumn id="8757" xr3:uid="{CFB0A55B-EB61-4FFE-83B5-305741AE6B3F}" name="Column8740"/>
    <tableColumn id="8758" xr3:uid="{3BD22BF9-E1CB-46EE-829A-E01B1C4B4FA0}" name="Column8741"/>
    <tableColumn id="8759" xr3:uid="{77811223-5D33-4409-85A4-B632F58BE275}" name="Column8742"/>
    <tableColumn id="8760" xr3:uid="{C905E8C9-43E3-4EC9-BEA7-92801C90824D}" name="Column8743"/>
    <tableColumn id="8761" xr3:uid="{748F0563-FBED-4E5E-92DA-8AFE862CEF86}" name="Column8744"/>
    <tableColumn id="8762" xr3:uid="{D8604D1E-5B51-44B6-97D1-1A9286F7D517}" name="Column8745"/>
    <tableColumn id="8763" xr3:uid="{98398F19-C589-4FDB-BCA6-5A06522B516F}" name="Column8746"/>
    <tableColumn id="8764" xr3:uid="{A9D08A54-DD27-4FD6-BEE0-FE889CA1BDE7}" name="Column8747"/>
    <tableColumn id="8765" xr3:uid="{C194C383-8196-49F9-AE60-A5E7F601DD01}" name="Column8748"/>
    <tableColumn id="8766" xr3:uid="{01CF9271-98D9-4B2C-B90B-940D8C56AD54}" name="Column8749"/>
    <tableColumn id="8767" xr3:uid="{057C6F60-15B6-42FF-8545-13EDE28D683C}" name="Column8750"/>
    <tableColumn id="8768" xr3:uid="{8956BC28-EC65-40A0-BDE5-468815E02CC9}" name="Column8751"/>
    <tableColumn id="8769" xr3:uid="{1B200085-5E71-48CF-8C7A-F556991F212F}" name="Column8752"/>
    <tableColumn id="8770" xr3:uid="{71E5236D-4970-483E-AD97-C80C69DAFA51}" name="Column8753"/>
    <tableColumn id="8771" xr3:uid="{D0C3DB2B-7163-48E5-8134-9A1F272C1203}" name="Column8754"/>
    <tableColumn id="8772" xr3:uid="{4C4D1969-E2C6-4F11-99F8-A806ED77A4A2}" name="Column8755"/>
    <tableColumn id="8773" xr3:uid="{144E1E3F-249A-46CF-B8EA-4CAFB6DB5E30}" name="Column8756"/>
    <tableColumn id="8774" xr3:uid="{29823B5D-CAB5-41AC-85AE-A5C817DC540C}" name="Column8757"/>
    <tableColumn id="8775" xr3:uid="{5C809B00-C146-4982-9BF4-C5BF9D716CF4}" name="Column8758"/>
    <tableColumn id="8776" xr3:uid="{5C95B144-8D85-4D5D-A627-494E68D3A1CB}" name="Column8759"/>
    <tableColumn id="8777" xr3:uid="{1240A396-F856-4E4F-8D6E-BD661B4327C6}" name="Column8760"/>
    <tableColumn id="8778" xr3:uid="{97482D52-23D7-404B-994E-161E5879AA13}" name="Column8761"/>
    <tableColumn id="8779" xr3:uid="{D5D4503F-79BB-47AF-AADB-AF85F42B2D26}" name="Column8762"/>
    <tableColumn id="8780" xr3:uid="{5E48BA3D-6997-4783-92ED-1C4C456EC5E2}" name="Column8763"/>
    <tableColumn id="8781" xr3:uid="{B65707F1-B985-4FFD-B2D3-FB2F9E071697}" name="Column8764"/>
    <tableColumn id="8782" xr3:uid="{061053E2-C720-4310-A63D-77C7C4B7B594}" name="Column8765"/>
    <tableColumn id="8783" xr3:uid="{ED1735E2-7880-4EA9-ABE4-F06DB3C1D781}" name="Column8766"/>
    <tableColumn id="8784" xr3:uid="{E4D4DF56-25CD-4720-ACF9-8F8FA5EB4FC7}" name="Column8767"/>
    <tableColumn id="8785" xr3:uid="{E22B3791-7F8A-481E-853B-7A22097F0F36}" name="Column8768"/>
    <tableColumn id="8786" xr3:uid="{9236F4BC-2266-4BAD-BA9F-36623D5DCADD}" name="Column8769"/>
    <tableColumn id="8787" xr3:uid="{71A4D2DD-F8B4-41B6-825E-B2B6DD68234C}" name="Column8770"/>
    <tableColumn id="8788" xr3:uid="{312FB73D-4981-4609-9F2B-8F7AA876DD17}" name="Column8771"/>
    <tableColumn id="8789" xr3:uid="{B3F974AA-7277-45AB-B3F5-6BB969016BDE}" name="Column8772"/>
    <tableColumn id="8790" xr3:uid="{5F878CD3-9A6E-4C61-9A03-538A8D6F5949}" name="Column8773"/>
    <tableColumn id="8791" xr3:uid="{3B3011C5-222E-46C4-A2EF-0F3797F3FF3B}" name="Column8774"/>
    <tableColumn id="8792" xr3:uid="{997A332E-91C0-40C6-9B9E-854E7F1184D7}" name="Column8775"/>
    <tableColumn id="8793" xr3:uid="{D912A702-AAF3-48D7-9E8A-7B97D233FCD6}" name="Column8776"/>
    <tableColumn id="8794" xr3:uid="{F26189E3-DAAE-4AE6-9DF8-4B876B367B9D}" name="Column8777"/>
    <tableColumn id="8795" xr3:uid="{5F698E65-22A6-4276-A06F-C2AD9EACF439}" name="Column8778"/>
    <tableColumn id="8796" xr3:uid="{E5916D57-7DF5-4AA1-9FB0-B12C20DA305B}" name="Column8779"/>
    <tableColumn id="8797" xr3:uid="{19410BB6-A7C6-4225-A55B-91256584F8BA}" name="Column8780"/>
    <tableColumn id="8798" xr3:uid="{382B3013-52EB-429E-8710-989DA64A0DA2}" name="Column8781"/>
    <tableColumn id="8799" xr3:uid="{5EC2B574-2F10-4852-8961-B2894BFA1602}" name="Column8782"/>
    <tableColumn id="8800" xr3:uid="{69E14895-E453-4A06-B7E3-857853E9EA22}" name="Column8783"/>
    <tableColumn id="8801" xr3:uid="{0D564C76-7CBC-40AA-859C-CB844FDA22E6}" name="Column8784"/>
    <tableColumn id="8802" xr3:uid="{03C56F08-76DE-45B0-A0D3-696B4AA51485}" name="Column8785"/>
    <tableColumn id="8803" xr3:uid="{31C33ABE-7DED-4F3B-8A71-2277DBA84E95}" name="Column8786"/>
    <tableColumn id="8804" xr3:uid="{FEA82A9E-E570-4C40-B828-AB80454DE597}" name="Column8787"/>
    <tableColumn id="8805" xr3:uid="{764FA8D5-CB84-42E3-8B41-BF6CE058F6DE}" name="Column8788"/>
    <tableColumn id="8806" xr3:uid="{42D12CFE-CAD7-45F9-83CC-6E4B60EC9A0D}" name="Column8789"/>
    <tableColumn id="8807" xr3:uid="{1A00CD74-E0C6-453F-90A6-2FC64B4B2081}" name="Column8790"/>
    <tableColumn id="8808" xr3:uid="{B46151E9-37AC-48C5-A383-FE056D0CE6BE}" name="Column8791"/>
    <tableColumn id="8809" xr3:uid="{DD0A05FB-1C67-4DB1-90F6-3F4D062901F2}" name="Column8792"/>
    <tableColumn id="8810" xr3:uid="{E3AFE960-5C74-43D2-B1EB-5C537380671E}" name="Column8793"/>
    <tableColumn id="8811" xr3:uid="{125EB250-D1FE-46F3-B69E-2E74D28208BB}" name="Column8794"/>
    <tableColumn id="8812" xr3:uid="{CC527AD6-9A80-464B-ABD4-42EA9B61DE8D}" name="Column8795"/>
    <tableColumn id="8813" xr3:uid="{FBF57099-414F-4CBC-AC6C-22BCDAFC0966}" name="Column8796"/>
    <tableColumn id="8814" xr3:uid="{22F6F9BA-7C5C-46CE-A35D-F0264845F434}" name="Column8797"/>
    <tableColumn id="8815" xr3:uid="{18F3C5DE-65DA-4D87-A5A8-572BB3B29A27}" name="Column8798"/>
    <tableColumn id="8816" xr3:uid="{E3012AA5-535D-40A9-8D86-FADB657E9370}" name="Column8799"/>
    <tableColumn id="8817" xr3:uid="{FD051AD4-40CC-49E6-8A70-1F0557FC303C}" name="Column8800"/>
    <tableColumn id="8818" xr3:uid="{FAA16678-4EA3-4F7E-A0CF-EED3E1212B9B}" name="Column8801"/>
    <tableColumn id="8819" xr3:uid="{DDD7F78E-758D-4884-9695-AFE71C8A50F4}" name="Column8802"/>
    <tableColumn id="8820" xr3:uid="{9E8FEA71-253E-452F-ACB2-3D83CE0A2D7D}" name="Column8803"/>
    <tableColumn id="8821" xr3:uid="{A9CAC087-70FF-4004-9D4B-9AB08744724A}" name="Column8804"/>
    <tableColumn id="8822" xr3:uid="{ADDDD4D7-9672-469B-A338-1289F0F11036}" name="Column8805"/>
    <tableColumn id="8823" xr3:uid="{FE733357-6B7C-479A-B8CA-1D2D7B02966D}" name="Column8806"/>
    <tableColumn id="8824" xr3:uid="{6BB4FC01-2C88-4068-9C05-3730FDB5B69F}" name="Column8807"/>
    <tableColumn id="8825" xr3:uid="{F3EEA118-DF29-479D-AD71-BA8FF1EA165B}" name="Column8808"/>
    <tableColumn id="8826" xr3:uid="{74B9299F-B5A0-4802-9A61-EB1C50D03521}" name="Column8809"/>
    <tableColumn id="8827" xr3:uid="{9F6E0B63-E378-4BF7-88CE-A213A77D2674}" name="Column8810"/>
    <tableColumn id="8828" xr3:uid="{90DA8270-34C2-4667-B003-F1E84C168B96}" name="Column8811"/>
    <tableColumn id="8829" xr3:uid="{CE810136-21D3-4661-9737-1B351DD01DC3}" name="Column8812"/>
    <tableColumn id="8830" xr3:uid="{E2E8E2F2-0F75-4C4A-B095-1C138067A2A4}" name="Column8813"/>
    <tableColumn id="8831" xr3:uid="{BDD088D0-1FC3-441E-9C5F-56CD95AD9634}" name="Column8814"/>
    <tableColumn id="8832" xr3:uid="{F539E81E-A344-4B9A-B08D-EE08A7F87515}" name="Column8815"/>
    <tableColumn id="8833" xr3:uid="{8BAF94F7-D090-4F3E-AC01-8A89929779D5}" name="Column8816"/>
    <tableColumn id="8834" xr3:uid="{CBE011A6-E6EE-4511-BAC8-F5D01841E452}" name="Column8817"/>
    <tableColumn id="8835" xr3:uid="{7C63059E-AE94-43BA-9872-529A647CAA42}" name="Column8818"/>
    <tableColumn id="8836" xr3:uid="{EFB9DB2B-557E-4585-A0CC-83EC0878F3CB}" name="Column8819"/>
    <tableColumn id="8837" xr3:uid="{215540A7-E1CB-4567-B251-23ECA4736E66}" name="Column8820"/>
    <tableColumn id="8838" xr3:uid="{C22708BD-9ADC-45A6-92EB-D03DCEA757A5}" name="Column8821"/>
    <tableColumn id="8839" xr3:uid="{B5DF82FF-8BB4-4BBD-8103-6E3DB625CFDE}" name="Column8822"/>
    <tableColumn id="8840" xr3:uid="{D5874804-0573-46EB-90C7-66A8167C4F19}" name="Column8823"/>
    <tableColumn id="8841" xr3:uid="{7D4994E3-944C-4670-8571-2BB8611B3241}" name="Column8824"/>
    <tableColumn id="8842" xr3:uid="{03151BD0-8BA2-46A5-AB21-A1BC4AA33613}" name="Column8825"/>
    <tableColumn id="8843" xr3:uid="{FFF18E05-6354-43E1-B4FE-51C9359C29C4}" name="Column8826"/>
    <tableColumn id="8844" xr3:uid="{8DF24A4E-ED3E-4506-B587-8C788CDF4CC8}" name="Column8827"/>
    <tableColumn id="8845" xr3:uid="{2578A0EF-8562-4E5B-8A3A-E3E9A7B6E090}" name="Column8828"/>
    <tableColumn id="8846" xr3:uid="{1F395F82-3B16-450C-9EED-9C9F44A75102}" name="Column8829"/>
    <tableColumn id="8847" xr3:uid="{A15101AE-6C90-497E-9D71-3537D7071906}" name="Column8830"/>
    <tableColumn id="8848" xr3:uid="{888486BD-19CF-4D35-85A5-A6125EA643B5}" name="Column8831"/>
    <tableColumn id="8849" xr3:uid="{8B1DFD6B-AEB2-4FB5-82E6-C257BC5897D3}" name="Column8832"/>
    <tableColumn id="8850" xr3:uid="{6CC3CC4E-B40A-409F-A9D2-B011DC058114}" name="Column8833"/>
    <tableColumn id="8851" xr3:uid="{8FFF495A-84DA-4A5D-ACB9-A46E21F85D09}" name="Column8834"/>
    <tableColumn id="8852" xr3:uid="{FA50E59F-BE4F-4EF0-91D0-BFF83DE4F8B3}" name="Column8835"/>
    <tableColumn id="8853" xr3:uid="{4F5D5F9B-4DAF-425B-92CB-0BBCE7D52E2D}" name="Column8836"/>
    <tableColumn id="8854" xr3:uid="{672F9F23-25E2-49B4-9967-7634F2D5A51D}" name="Column8837"/>
    <tableColumn id="8855" xr3:uid="{4CCE7C28-9A7B-4F21-A6C1-D4B74675C81E}" name="Column8838"/>
    <tableColumn id="8856" xr3:uid="{9161F8F7-8D19-47F9-B4F2-719207A63447}" name="Column8839"/>
    <tableColumn id="8857" xr3:uid="{D23C2E92-20E6-490D-BA1F-2FB491176FF8}" name="Column8840"/>
    <tableColumn id="8858" xr3:uid="{6687EB78-620E-4E35-B595-F1C860292163}" name="Column8841"/>
    <tableColumn id="8859" xr3:uid="{23A73418-13C6-49CF-8776-E4A44D42424F}" name="Column8842"/>
    <tableColumn id="8860" xr3:uid="{AC9C5435-2703-4B0B-A57C-E3E08FA7D197}" name="Column8843"/>
    <tableColumn id="8861" xr3:uid="{4125BBE4-1096-4034-9587-E4495B273EB5}" name="Column8844"/>
    <tableColumn id="8862" xr3:uid="{5DBDFDFD-DFB8-4F77-AE8E-0A456B987C0D}" name="Column8845"/>
    <tableColumn id="8863" xr3:uid="{295B32DC-50C3-47A5-9053-7F09E5F2C6B9}" name="Column8846"/>
    <tableColumn id="8864" xr3:uid="{CBCBAD2D-192E-4AC8-9C59-53379C08C0D4}" name="Column8847"/>
    <tableColumn id="8865" xr3:uid="{DC16BC3A-4F14-4ACC-9873-40090A9A8FCB}" name="Column8848"/>
    <tableColumn id="8866" xr3:uid="{4929F5A5-F397-4B13-9D55-B9E5E445F545}" name="Column8849"/>
    <tableColumn id="8867" xr3:uid="{ECCBE17B-59B5-4F34-B947-3CF64C79DF54}" name="Column8850"/>
    <tableColumn id="8868" xr3:uid="{225D68C2-D0BC-42C3-9524-CDABC20D7DC4}" name="Column8851"/>
    <tableColumn id="8869" xr3:uid="{974E0F19-A962-4980-A83B-8D29CFC13033}" name="Column8852"/>
    <tableColumn id="8870" xr3:uid="{52D77A63-9385-4937-8077-0D4FC5DF6851}" name="Column8853"/>
    <tableColumn id="8871" xr3:uid="{C6340ACB-45BC-4C91-AE93-6BDF4C445974}" name="Column8854"/>
    <tableColumn id="8872" xr3:uid="{458357F5-188C-49AF-93BD-24AA8BA48E0C}" name="Column8855"/>
    <tableColumn id="8873" xr3:uid="{49F8834B-D3BA-4A79-8411-7931897E3B4A}" name="Column8856"/>
    <tableColumn id="8874" xr3:uid="{F5CFF349-4181-4B2F-A503-B3009C523422}" name="Column8857"/>
    <tableColumn id="8875" xr3:uid="{BD3D4166-D926-4461-873F-FB59A2B67ADA}" name="Column8858"/>
    <tableColumn id="8876" xr3:uid="{04A010E6-B813-476F-BB54-F015BF6F52C6}" name="Column8859"/>
    <tableColumn id="8877" xr3:uid="{7036B92B-7AE2-4936-A843-78A8380F16D2}" name="Column8860"/>
    <tableColumn id="8878" xr3:uid="{C232F5E5-C4E4-4E45-B062-334F9C8381FA}" name="Column8861"/>
    <tableColumn id="8879" xr3:uid="{CAD085A1-1E58-4C2B-BA9C-A4B65ABFED12}" name="Column8862"/>
    <tableColumn id="8880" xr3:uid="{5CA15840-4F4F-465A-90C4-751939E39953}" name="Column8863"/>
    <tableColumn id="8881" xr3:uid="{3C2174B4-2F20-4A47-81E7-29272A0AEFA7}" name="Column8864"/>
    <tableColumn id="8882" xr3:uid="{82F18296-BA91-4758-A76A-9EA8370DDA82}" name="Column8865"/>
    <tableColumn id="8883" xr3:uid="{D496676D-6D73-4F50-A6E0-BFA78F819306}" name="Column8866"/>
    <tableColumn id="8884" xr3:uid="{F50EC690-931C-4C95-9FB6-C802B02CA776}" name="Column8867"/>
    <tableColumn id="8885" xr3:uid="{2C9EA4E2-EA1C-4531-A392-1AA87994B95D}" name="Column8868"/>
    <tableColumn id="8886" xr3:uid="{4B6D760C-0836-4A2C-9C0C-28A254362FAE}" name="Column8869"/>
    <tableColumn id="8887" xr3:uid="{61708144-2631-4272-A4D0-9E4D8B806209}" name="Column8870"/>
    <tableColumn id="8888" xr3:uid="{F61BA6EB-C279-47CC-AB81-DBA5184F6F4B}" name="Column8871"/>
    <tableColumn id="8889" xr3:uid="{91764B14-29D1-4ACB-9B1E-131375993BC0}" name="Column8872"/>
    <tableColumn id="8890" xr3:uid="{21A79A89-4E1B-4A02-A6CA-E4971C662FD3}" name="Column8873"/>
    <tableColumn id="8891" xr3:uid="{C86F1B12-6455-4479-9DD7-2C92CAA238FA}" name="Column8874"/>
    <tableColumn id="8892" xr3:uid="{7A35D9DB-1743-466E-B7A6-3EBB47D28E4C}" name="Column8875"/>
    <tableColumn id="8893" xr3:uid="{981CF877-6A94-4894-88AD-82FD80DBB80A}" name="Column8876"/>
    <tableColumn id="8894" xr3:uid="{A76D823B-D1A3-4E3B-955E-6E1307BA4D3B}" name="Column8877"/>
    <tableColumn id="8895" xr3:uid="{334E63F4-405A-46CF-963E-400425E99E8E}" name="Column8878"/>
    <tableColumn id="8896" xr3:uid="{64777E32-DECC-426B-97CD-1CC6A8343695}" name="Column8879"/>
    <tableColumn id="8897" xr3:uid="{9E4ADB6F-01D3-4C58-8FEC-41FD6F8CFBF3}" name="Column8880"/>
    <tableColumn id="8898" xr3:uid="{19A56B7F-23CD-454B-A200-2FF81F5C7599}" name="Column8881"/>
    <tableColumn id="8899" xr3:uid="{AD8D64C6-4803-4DDF-B1D2-54E3853A2863}" name="Column8882"/>
    <tableColumn id="8900" xr3:uid="{2C1DC8EB-D588-45E7-B4AF-9C74197CA739}" name="Column8883"/>
    <tableColumn id="8901" xr3:uid="{2244E4BB-722A-4927-8FC1-FF149F94F74C}" name="Column8884"/>
    <tableColumn id="8902" xr3:uid="{CB3D2ED4-7187-4DFC-B6E3-30EE6885BB1F}" name="Column8885"/>
    <tableColumn id="8903" xr3:uid="{BD0158CC-3691-4521-A74F-7C0AF3841317}" name="Column8886"/>
    <tableColumn id="8904" xr3:uid="{45253055-A91F-49D3-8023-BB743EE37E2B}" name="Column8887"/>
    <tableColumn id="8905" xr3:uid="{D91C30B8-A793-4ABD-AB25-E429B13CC32E}" name="Column8888"/>
    <tableColumn id="8906" xr3:uid="{42E085C8-BC91-4E14-A5B9-9A27D184D654}" name="Column8889"/>
    <tableColumn id="8907" xr3:uid="{3D7F2C6F-D97A-4309-AB74-25EC0CFA7E57}" name="Column8890"/>
    <tableColumn id="8908" xr3:uid="{BD2603EF-4829-427D-9CE9-7C429309FEAB}" name="Column8891"/>
    <tableColumn id="8909" xr3:uid="{9686D6FA-5398-4FCA-AED9-08E7BFF41564}" name="Column8892"/>
    <tableColumn id="8910" xr3:uid="{CAE0751D-98A3-4B6F-8423-88F6E94D9CB8}" name="Column8893"/>
    <tableColumn id="8911" xr3:uid="{7B35577F-D4A8-4DFB-9EB4-A11A404D7125}" name="Column8894"/>
    <tableColumn id="8912" xr3:uid="{5E78CC03-E621-4318-AC79-10781F71C467}" name="Column8895"/>
    <tableColumn id="8913" xr3:uid="{A274D2D6-C210-49D9-BF2F-6D6862DA8A89}" name="Column8896"/>
    <tableColumn id="8914" xr3:uid="{3196E4BE-652A-4F04-B787-6BEFF77F3E14}" name="Column8897"/>
    <tableColumn id="8915" xr3:uid="{AD43093E-50FE-4CDF-BD10-A3678EA8F3BB}" name="Column8898"/>
    <tableColumn id="8916" xr3:uid="{1728BB8B-D1A2-4F15-813F-55B2C710C367}" name="Column8899"/>
    <tableColumn id="8917" xr3:uid="{8B7176AC-B3EB-4F3F-A1EB-C3E06F040DC5}" name="Column8900"/>
    <tableColumn id="8918" xr3:uid="{F0563A10-F174-42E3-9A12-F6D3EAB4AC83}" name="Column8901"/>
    <tableColumn id="8919" xr3:uid="{F158AF4B-73B3-4475-9653-64429E0D3CF4}" name="Column8902"/>
    <tableColumn id="8920" xr3:uid="{6838A5DD-AD1D-43A9-A335-FA1C81B4F97E}" name="Column8903"/>
    <tableColumn id="8921" xr3:uid="{EA7F5271-5148-4B74-925C-447495FABDE2}" name="Column8904"/>
    <tableColumn id="8922" xr3:uid="{A56A0FEA-9FF2-4FF3-B6C4-6172C4DE215E}" name="Column8905"/>
    <tableColumn id="8923" xr3:uid="{E21E6DA2-9841-490F-8295-71B71FA983F6}" name="Column8906"/>
    <tableColumn id="8924" xr3:uid="{3221D862-7448-42B3-A85C-AE526FA4D7B0}" name="Column8907"/>
    <tableColumn id="8925" xr3:uid="{59C640FC-96A8-47F8-AF00-CB466334C4E5}" name="Column8908"/>
    <tableColumn id="8926" xr3:uid="{B319C1E1-F1DB-484E-BCBE-CB50C901B7CB}" name="Column8909"/>
    <tableColumn id="8927" xr3:uid="{1B4ECEFC-AE94-48AD-BD72-6E6CC8F1C642}" name="Column8910"/>
    <tableColumn id="8928" xr3:uid="{CC5BE74A-E97F-4E2D-92BF-EDD63083FF75}" name="Column8911"/>
    <tableColumn id="8929" xr3:uid="{09439A3D-0F1B-4820-AD09-71D413544CCD}" name="Column8912"/>
    <tableColumn id="8930" xr3:uid="{AC836008-8502-481C-BE41-DE0CA0873974}" name="Column8913"/>
    <tableColumn id="8931" xr3:uid="{14A52E15-0F09-4645-AA93-1C5E12D1B605}" name="Column8914"/>
    <tableColumn id="8932" xr3:uid="{1265D349-8DC3-4607-9A65-A2D08A63099E}" name="Column8915"/>
    <tableColumn id="8933" xr3:uid="{16AC5D1F-7B70-42BE-B87D-979DB8C947AE}" name="Column8916"/>
    <tableColumn id="8934" xr3:uid="{9D279C63-8DC6-43C8-AB4E-896422624446}" name="Column8917"/>
    <tableColumn id="8935" xr3:uid="{D0ABA61E-1E92-48B9-B3D9-FE33DCB82445}" name="Column8918"/>
    <tableColumn id="8936" xr3:uid="{09901C63-8FC2-4B49-8EA8-9DA0F6D66B48}" name="Column8919"/>
    <tableColumn id="8937" xr3:uid="{9C2610B6-17C2-47A0-843A-B6C156FFEE00}" name="Column8920"/>
    <tableColumn id="8938" xr3:uid="{3AA257B5-9D27-4477-983C-7C840B90C702}" name="Column8921"/>
    <tableColumn id="8939" xr3:uid="{515103D9-1BC3-443D-B05B-6372E71B8012}" name="Column8922"/>
    <tableColumn id="8940" xr3:uid="{7EA30365-AAC0-41CB-BB7B-688E37558639}" name="Column8923"/>
    <tableColumn id="8941" xr3:uid="{4A1163A0-0790-4084-AD88-028A5605FAE1}" name="Column8924"/>
    <tableColumn id="8942" xr3:uid="{E229841F-B31B-482B-9214-F53A15C62398}" name="Column8925"/>
    <tableColumn id="8943" xr3:uid="{821D88ED-A009-4C0F-B5CC-7F0559254718}" name="Column8926"/>
    <tableColumn id="8944" xr3:uid="{CB2E8E89-A26E-4571-BDBA-85FFAA720EAC}" name="Column8927"/>
    <tableColumn id="8945" xr3:uid="{056F4125-2179-431C-A17B-BF261723D5B2}" name="Column8928"/>
    <tableColumn id="8946" xr3:uid="{7884D304-F60D-49C7-89B4-965475A7481D}" name="Column8929"/>
    <tableColumn id="8947" xr3:uid="{4FD536E6-EA53-4FAC-8851-EC0EDA57FF2B}" name="Column8930"/>
    <tableColumn id="8948" xr3:uid="{2E5D1004-1629-45AE-ABAB-C2444163AC1F}" name="Column8931"/>
    <tableColumn id="8949" xr3:uid="{DC7BB00A-B0A5-4B81-A68D-E39BA52E3005}" name="Column8932"/>
    <tableColumn id="8950" xr3:uid="{E3BB9DF3-B191-4345-8406-4F17DC2FBF5B}" name="Column8933"/>
    <tableColumn id="8951" xr3:uid="{687F2E4D-82CA-4941-B59C-5407E475CCD9}" name="Column8934"/>
    <tableColumn id="8952" xr3:uid="{2379CF7D-5015-4727-A7E4-68BE32BD0A20}" name="Column8935"/>
    <tableColumn id="8953" xr3:uid="{26EB1C84-C493-4509-87C4-8C6021461616}" name="Column8936"/>
    <tableColumn id="8954" xr3:uid="{EB7C3EC6-D30C-478F-AF31-F4B72BE79EDD}" name="Column8937"/>
    <tableColumn id="8955" xr3:uid="{E735AA46-FD1B-4AFA-BB83-3598D8C479EE}" name="Column8938"/>
    <tableColumn id="8956" xr3:uid="{5ACE6BF1-0D69-4DDD-B313-58BCB4CCB4FF}" name="Column8939"/>
    <tableColumn id="8957" xr3:uid="{6F655DF0-7176-4B36-A878-DF73B8ED09A7}" name="Column8940"/>
    <tableColumn id="8958" xr3:uid="{F1645AB6-0EE2-4904-8F57-17A2D5AFE96F}" name="Column8941"/>
    <tableColumn id="8959" xr3:uid="{F30D823C-BD23-41A8-9473-029F5D267EA4}" name="Column8942"/>
    <tableColumn id="8960" xr3:uid="{80AEF93F-3702-4A94-958E-74BA30CDC017}" name="Column8943"/>
    <tableColumn id="8961" xr3:uid="{44444A4E-E32E-42BF-9A7F-BC63FDFDFD49}" name="Column8944"/>
    <tableColumn id="8962" xr3:uid="{06F4C706-748D-4246-9092-90DDF5DE1867}" name="Column8945"/>
    <tableColumn id="8963" xr3:uid="{3230888E-6A98-44A5-87A3-417D4F469A66}" name="Column8946"/>
    <tableColumn id="8964" xr3:uid="{F469088B-94B5-4E91-9CE5-78856658CEEF}" name="Column8947"/>
    <tableColumn id="8965" xr3:uid="{329D1591-2982-4136-9F0A-95F302FF2990}" name="Column8948"/>
    <tableColumn id="8966" xr3:uid="{66B19EE8-4539-4BD0-8BE1-71AE41AA0072}" name="Column8949"/>
    <tableColumn id="8967" xr3:uid="{AEAD9A13-4A15-4D29-BFF1-6F9D9A55E828}" name="Column8950"/>
    <tableColumn id="8968" xr3:uid="{0F9499DD-9315-4CEE-8032-D46306ADC206}" name="Column8951"/>
    <tableColumn id="8969" xr3:uid="{DE2DBCD4-8D57-4063-9867-007FB9FCF255}" name="Column8952"/>
    <tableColumn id="8970" xr3:uid="{DBFFAA33-75EB-4A01-B120-77AA25C1C3FF}" name="Column8953"/>
    <tableColumn id="8971" xr3:uid="{3C463248-6B0A-41F3-A9B9-E3AC314B2D9C}" name="Column8954"/>
    <tableColumn id="8972" xr3:uid="{AE10EFB7-DD7B-4C6F-85C4-18F68CCEE38B}" name="Column8955"/>
    <tableColumn id="8973" xr3:uid="{E0BAD299-33DA-4C77-8CCA-039C37C5F321}" name="Column8956"/>
    <tableColumn id="8974" xr3:uid="{4EABB7BF-C96B-4068-A5A9-90F0D4CF25BB}" name="Column8957"/>
    <tableColumn id="8975" xr3:uid="{B0D6E52E-B30A-4BF7-9961-460929DBE783}" name="Column8958"/>
    <tableColumn id="8976" xr3:uid="{900C0F48-3A89-416F-8564-EF8CF66EFBCA}" name="Column8959"/>
    <tableColumn id="8977" xr3:uid="{22FB61AB-7930-498C-B04D-221EC82C9CC3}" name="Column8960"/>
    <tableColumn id="8978" xr3:uid="{B75D5F03-2067-492A-AD7C-58089F6AB805}" name="Column8961"/>
    <tableColumn id="8979" xr3:uid="{A0EDD35D-1231-4FA1-B262-80225DF4CB57}" name="Column8962"/>
    <tableColumn id="8980" xr3:uid="{B10D600F-ADC2-41BD-B82C-1AFD8F39BDF7}" name="Column8963"/>
    <tableColumn id="8981" xr3:uid="{2D775AB1-E259-4989-B02E-3FED461DFC21}" name="Column8964"/>
    <tableColumn id="8982" xr3:uid="{AD41D39D-2448-4413-854E-24BBC153BA2F}" name="Column8965"/>
    <tableColumn id="8983" xr3:uid="{F1FCDEA1-519C-423A-9F98-D4AE613D61F9}" name="Column8966"/>
    <tableColumn id="8984" xr3:uid="{8015FAD6-80C7-46C9-B810-5F554E484746}" name="Column8967"/>
    <tableColumn id="8985" xr3:uid="{0C79FC72-7E61-4B30-A8A6-9C7586CD7215}" name="Column8968"/>
    <tableColumn id="8986" xr3:uid="{34870074-0CF8-4BDE-A8EE-455599295C10}" name="Column8969"/>
    <tableColumn id="8987" xr3:uid="{F94F97E5-FBD5-48B7-8D23-DA83BB9A3A4C}" name="Column8970"/>
    <tableColumn id="8988" xr3:uid="{16485402-975A-459F-852A-E14C8E5B7894}" name="Column8971"/>
    <tableColumn id="8989" xr3:uid="{43D2FC76-326A-4FC9-A9C4-111135066871}" name="Column8972"/>
    <tableColumn id="8990" xr3:uid="{B4EB27E1-1261-4493-914F-629F10DE8D60}" name="Column8973"/>
    <tableColumn id="8991" xr3:uid="{8205C8D6-891B-4175-B0E6-B5696681C788}" name="Column8974"/>
    <tableColumn id="8992" xr3:uid="{C6597BAC-61C1-4575-9680-7877DFEC618B}" name="Column8975"/>
    <tableColumn id="8993" xr3:uid="{BFA0F7F6-5F9F-4BDD-BC1D-A13ECF363F21}" name="Column8976"/>
    <tableColumn id="8994" xr3:uid="{D22F5199-73B5-45D7-98E7-C97F046A1C6E}" name="Column8977"/>
    <tableColumn id="8995" xr3:uid="{3E407864-C28D-4A2F-96D3-FBFD405D3D2C}" name="Column8978"/>
    <tableColumn id="8996" xr3:uid="{95A2776C-9AF6-4DDA-9FCF-1B7C6384A0F6}" name="Column8979"/>
    <tableColumn id="8997" xr3:uid="{FC4059E5-0C15-4509-B7BD-DD70F5A62E3D}" name="Column8980"/>
    <tableColumn id="8998" xr3:uid="{A9E0333A-E605-4067-90B3-59A094F34ED8}" name="Column8981"/>
    <tableColumn id="8999" xr3:uid="{72D54957-B647-448C-B7EA-9E76E9BF7F98}" name="Column8982"/>
    <tableColumn id="9000" xr3:uid="{4EA392F4-586D-4869-8E25-00C7142AA9E9}" name="Column8983"/>
    <tableColumn id="9001" xr3:uid="{57902259-5021-4C9E-84B1-92D344AAE4B6}" name="Column8984"/>
    <tableColumn id="9002" xr3:uid="{DD800BF1-E010-4CA2-B907-8BD0C9F988DF}" name="Column8985"/>
    <tableColumn id="9003" xr3:uid="{21D6A27E-2757-444A-9113-0B11A47CD17E}" name="Column8986"/>
    <tableColumn id="9004" xr3:uid="{39704791-5CE8-446F-A5C6-C85299A9B51F}" name="Column8987"/>
    <tableColumn id="9005" xr3:uid="{599933B5-48A1-43DA-B280-FC7273BC04CA}" name="Column8988"/>
    <tableColumn id="9006" xr3:uid="{F43ACFA2-7E06-4F15-B5C2-37CC69A8A676}" name="Column8989"/>
    <tableColumn id="9007" xr3:uid="{D79A5D0D-B9D1-4CEC-AE20-71D98CCCAEE7}" name="Column8990"/>
    <tableColumn id="9008" xr3:uid="{C1A72A69-78EB-432B-BA85-AD2078A75D94}" name="Column8991"/>
    <tableColumn id="9009" xr3:uid="{36A3637B-D546-4F44-B000-296213B5603B}" name="Column8992"/>
    <tableColumn id="9010" xr3:uid="{E527896C-EFB4-466B-9B38-DE982607C8A7}" name="Column8993"/>
    <tableColumn id="9011" xr3:uid="{1ECD6E35-2A78-4BDA-A025-BA1D3F00C65C}" name="Column8994"/>
    <tableColumn id="9012" xr3:uid="{191C6CE6-0EF6-46DB-AD3C-E1163FFC5FBD}" name="Column8995"/>
    <tableColumn id="9013" xr3:uid="{A8CF1BE3-AEC8-42A6-8B4D-227B9B4EDEF6}" name="Column8996"/>
    <tableColumn id="9014" xr3:uid="{12E599F8-2B6D-4A80-92DF-3264136C29F4}" name="Column8997"/>
    <tableColumn id="9015" xr3:uid="{35701EDB-3C2F-4DCA-9088-07E0115ACD19}" name="Column8998"/>
    <tableColumn id="9016" xr3:uid="{F9E5B1ED-399E-47DE-B6E8-71DE2A1A2264}" name="Column8999"/>
    <tableColumn id="9017" xr3:uid="{8BB74EBA-0299-466F-A625-8C6BCF1D7CC0}" name="Column9000"/>
    <tableColumn id="9018" xr3:uid="{CEF678E6-85F6-4B3E-8832-D4EA3189E149}" name="Column9001"/>
    <tableColumn id="9019" xr3:uid="{542866F4-74A9-4349-AD38-B8FEFCEA209B}" name="Column9002"/>
    <tableColumn id="9020" xr3:uid="{D8247336-1E28-4C15-AFC9-BD0198E59641}" name="Column9003"/>
    <tableColumn id="9021" xr3:uid="{864A4688-32CA-46DB-B395-B91F1046D856}" name="Column9004"/>
    <tableColumn id="9022" xr3:uid="{E9E50A60-7278-4F48-ABC2-C4985F06539B}" name="Column9005"/>
    <tableColumn id="9023" xr3:uid="{A236760D-C409-4986-83E5-6A189991A44F}" name="Column9006"/>
    <tableColumn id="9024" xr3:uid="{DE357957-3D94-41DD-AF2E-7F555B661ADF}" name="Column9007"/>
    <tableColumn id="9025" xr3:uid="{9CFF283E-6A3B-444A-8F34-BF0F3E02B7B7}" name="Column9008"/>
    <tableColumn id="9026" xr3:uid="{6E72E5F7-B757-4F2F-8D08-9895A3E1BAD4}" name="Column9009"/>
    <tableColumn id="9027" xr3:uid="{CAC91718-513F-41D8-A640-032DE545E75A}" name="Column9010"/>
    <tableColumn id="9028" xr3:uid="{48434BD2-F16A-4EE0-A5DC-B41929DA68D2}" name="Column9011"/>
    <tableColumn id="9029" xr3:uid="{EC269AAD-C4E4-4A2A-8797-735BA0077897}" name="Column9012"/>
    <tableColumn id="9030" xr3:uid="{81818E50-C24F-4663-AAC8-FABB788CABD1}" name="Column9013"/>
    <tableColumn id="9031" xr3:uid="{F469DBFF-B0DC-4D4B-AB03-5B6FD5206235}" name="Column9014"/>
    <tableColumn id="9032" xr3:uid="{7AA94368-B43F-47AD-806F-31CCAC4389C5}" name="Column9015"/>
    <tableColumn id="9033" xr3:uid="{51C5A453-339D-4765-9A51-2B1F9A22E8D5}" name="Column9016"/>
    <tableColumn id="9034" xr3:uid="{0F65A34D-ABC5-4E50-90BA-F8C8501CCE0C}" name="Column9017"/>
    <tableColumn id="9035" xr3:uid="{54D17E99-9B74-43D5-B22A-CA09980F0ADE}" name="Column9018"/>
    <tableColumn id="9036" xr3:uid="{84E19C31-E4FF-4FC9-B870-BDBABE28A16D}" name="Column9019"/>
    <tableColumn id="9037" xr3:uid="{ADB4ADB1-4935-47A4-ABAC-624B98ADB23D}" name="Column9020"/>
    <tableColumn id="9038" xr3:uid="{3B144084-C89C-4CD6-A094-63D0778375B7}" name="Column9021"/>
    <tableColumn id="9039" xr3:uid="{9A2342FE-D5E8-4C0D-BA74-A2EB9864EB2A}" name="Column9022"/>
    <tableColumn id="9040" xr3:uid="{0A070E26-0D1F-4746-9BB1-B419D16AB769}" name="Column9023"/>
    <tableColumn id="9041" xr3:uid="{2C88591D-67C3-4DEE-BC85-8BEB656C28FF}" name="Column9024"/>
    <tableColumn id="9042" xr3:uid="{99631811-CF1F-478C-8862-51DE26456C19}" name="Column9025"/>
    <tableColumn id="9043" xr3:uid="{7FDFBA20-8A85-4CBE-98F0-B3F507E3F7CD}" name="Column9026"/>
    <tableColumn id="9044" xr3:uid="{AFD774EA-1D17-4087-AAD2-B0A758341CB1}" name="Column9027"/>
    <tableColumn id="9045" xr3:uid="{83355313-569B-4827-AC6F-13E34324657A}" name="Column9028"/>
    <tableColumn id="9046" xr3:uid="{F541AD22-3649-41FE-9321-699990FF8F24}" name="Column9029"/>
    <tableColumn id="9047" xr3:uid="{E3E75968-3C21-4F9D-B78E-8075C3B64D2B}" name="Column9030"/>
    <tableColumn id="9048" xr3:uid="{7ECB0D47-AC19-4A31-9F3C-9857F24245BB}" name="Column9031"/>
    <tableColumn id="9049" xr3:uid="{7C13532B-1398-4904-BE9B-70E6726EF37E}" name="Column9032"/>
    <tableColumn id="9050" xr3:uid="{43AA927B-B929-4BE3-A5DF-08306EE3BB8D}" name="Column9033"/>
    <tableColumn id="9051" xr3:uid="{1A958DBF-D6F1-42DB-B580-0D232235F033}" name="Column9034"/>
    <tableColumn id="9052" xr3:uid="{E8C845DA-0DA4-412D-BE4A-6F6DAD2E2B2B}" name="Column9035"/>
    <tableColumn id="9053" xr3:uid="{73F2FAE6-2ECB-44AD-B50A-A994501F68EC}" name="Column9036"/>
    <tableColumn id="9054" xr3:uid="{0E8E1A8C-23D5-44EB-B866-5EDAAAC2B941}" name="Column9037"/>
    <tableColumn id="9055" xr3:uid="{810B676D-ADE7-430E-A7F2-612C8654467A}" name="Column9038"/>
    <tableColumn id="9056" xr3:uid="{F18E0A63-E0DD-4238-A5EA-4F7F66DEF0D6}" name="Column9039"/>
    <tableColumn id="9057" xr3:uid="{E6968CBA-E26C-4C39-8011-5C7F44D871C4}" name="Column9040"/>
    <tableColumn id="9058" xr3:uid="{7755BA08-8548-427A-B9EC-0A993D56F9E2}" name="Column9041"/>
    <tableColumn id="9059" xr3:uid="{8AFAD8E4-B39D-4AD0-8F25-4F0D7E5A31AE}" name="Column9042"/>
    <tableColumn id="9060" xr3:uid="{62DF60D1-8B66-4CE2-81F6-BA7F4CFB8B7A}" name="Column9043"/>
    <tableColumn id="9061" xr3:uid="{70F47712-0856-443A-9401-B28E909EEBCC}" name="Column9044"/>
    <tableColumn id="9062" xr3:uid="{08E7A0CB-8862-4E07-8D2E-3EA916C95B26}" name="Column9045"/>
    <tableColumn id="9063" xr3:uid="{6AAD5459-CE00-4F38-85EE-04A2C9240649}" name="Column9046"/>
    <tableColumn id="9064" xr3:uid="{C9D9D475-85FA-4E7C-99D0-03A53114241C}" name="Column9047"/>
    <tableColumn id="9065" xr3:uid="{3A94A47E-B231-4B2F-AE35-27FC9482AF33}" name="Column9048"/>
    <tableColumn id="9066" xr3:uid="{24DE49E2-2C45-4938-8EF7-3DBCA25729A7}" name="Column9049"/>
    <tableColumn id="9067" xr3:uid="{DD522FF0-67F8-4A9B-B2D1-C8E0F41B8925}" name="Column9050"/>
    <tableColumn id="9068" xr3:uid="{3A7CF414-A6FB-4BDC-AAB3-C8A26CF475C0}" name="Column9051"/>
    <tableColumn id="9069" xr3:uid="{6D87EB8A-2891-4410-B7E2-70AA55D122A2}" name="Column9052"/>
    <tableColumn id="9070" xr3:uid="{1E565418-0BE8-4673-BBB7-AB979DB02781}" name="Column9053"/>
    <tableColumn id="9071" xr3:uid="{9DDAE214-620E-454E-AE53-CEDF2A8F717A}" name="Column9054"/>
    <tableColumn id="9072" xr3:uid="{1A0AA44D-2FB4-464D-BE96-71F34AFF9672}" name="Column9055"/>
    <tableColumn id="9073" xr3:uid="{408EC5B4-B5D7-478F-86C0-C9B5C29E8EA1}" name="Column9056"/>
    <tableColumn id="9074" xr3:uid="{69D51A94-EB61-4E32-828B-F9595BD53E27}" name="Column9057"/>
    <tableColumn id="9075" xr3:uid="{0439CA4C-C28F-49E7-A953-B87EBFD28FE9}" name="Column9058"/>
    <tableColumn id="9076" xr3:uid="{DC1B8D17-130A-4E4A-907F-016470595E6D}" name="Column9059"/>
    <tableColumn id="9077" xr3:uid="{DCAF2FCF-7615-45CC-93A1-3D06C51D3A2D}" name="Column9060"/>
    <tableColumn id="9078" xr3:uid="{B7BEFCF8-F294-4161-900E-24B5D91AFB9A}" name="Column9061"/>
    <tableColumn id="9079" xr3:uid="{14E0EF80-DE0F-4563-82D2-4717742BC1FF}" name="Column9062"/>
    <tableColumn id="9080" xr3:uid="{5F9DE46C-F11D-4436-BD05-5A44FD3BC6D0}" name="Column9063"/>
    <tableColumn id="9081" xr3:uid="{AE7999CB-649C-4609-A332-944DB5B478D4}" name="Column9064"/>
    <tableColumn id="9082" xr3:uid="{3FEBBA44-21BA-4152-886B-63C7CA6D3034}" name="Column9065"/>
    <tableColumn id="9083" xr3:uid="{C08E4024-6965-494C-802E-B51CB9CE6C40}" name="Column9066"/>
    <tableColumn id="9084" xr3:uid="{22F12414-674E-4E75-A5C3-4344753329F6}" name="Column9067"/>
    <tableColumn id="9085" xr3:uid="{45632530-9213-4B56-9A44-3DB6611852C9}" name="Column9068"/>
    <tableColumn id="9086" xr3:uid="{08EF9848-D9E0-4E8E-A85C-0EBD82B04316}" name="Column9069"/>
    <tableColumn id="9087" xr3:uid="{654ED9AC-3B3E-4B68-AF8D-DCD68E61DF92}" name="Column9070"/>
    <tableColumn id="9088" xr3:uid="{B193ABF4-7E5E-443B-8FD1-88838BD93D34}" name="Column9071"/>
    <tableColumn id="9089" xr3:uid="{19665960-9933-4A91-89B3-6FA877A5DE89}" name="Column9072"/>
    <tableColumn id="9090" xr3:uid="{CD1C6DC0-0DFF-4922-B198-45D7C4EF8C67}" name="Column9073"/>
    <tableColumn id="9091" xr3:uid="{C7317C1A-F828-4D43-91FC-B1B27878D8F0}" name="Column9074"/>
    <tableColumn id="9092" xr3:uid="{349EEAAB-ED54-4B9D-8ED5-2AB11644A6B7}" name="Column9075"/>
    <tableColumn id="9093" xr3:uid="{5E989BE7-78B8-4EEE-9F25-53C59F6BDB01}" name="Column9076"/>
    <tableColumn id="9094" xr3:uid="{A443EA56-B960-4CBB-A1A0-50828404F3A1}" name="Column9077"/>
    <tableColumn id="9095" xr3:uid="{DF133E03-6BFD-4596-9718-08B9FA12AD1E}" name="Column9078"/>
    <tableColumn id="9096" xr3:uid="{D1484355-6E40-4283-B724-3D4C5ED3CFD2}" name="Column9079"/>
    <tableColumn id="9097" xr3:uid="{F0A7750E-606F-43A6-A757-A20FEF230EB3}" name="Column9080"/>
    <tableColumn id="9098" xr3:uid="{7D625CCB-D9AD-48FA-8B7D-E7504241C02B}" name="Column9081"/>
    <tableColumn id="9099" xr3:uid="{A1432F80-E3F0-4D8E-ABA9-FBAD905BAB4E}" name="Column9082"/>
    <tableColumn id="9100" xr3:uid="{E989E573-2C7C-4D87-847A-EC8F13A5CD99}" name="Column9083"/>
    <tableColumn id="9101" xr3:uid="{269AFDFB-DA10-4595-964F-62367BA97DFF}" name="Column9084"/>
    <tableColumn id="9102" xr3:uid="{BB5CD804-FDFD-4117-BCCF-94403B2152B4}" name="Column9085"/>
    <tableColumn id="9103" xr3:uid="{CE031253-E938-4BAA-9D3F-11EE7AADF447}" name="Column9086"/>
    <tableColumn id="9104" xr3:uid="{F6E96A28-0D2F-4036-98E3-6F708F2267F9}" name="Column9087"/>
    <tableColumn id="9105" xr3:uid="{D6891A2B-2CF4-4748-B069-36C487DE5FD3}" name="Column9088"/>
    <tableColumn id="9106" xr3:uid="{0483EA6A-4279-4333-BFE1-08F378B48354}" name="Column9089"/>
    <tableColumn id="9107" xr3:uid="{3748C477-8C2B-4881-9F3A-6A635CFB0FE1}" name="Column9090"/>
    <tableColumn id="9108" xr3:uid="{05AA58CD-B69E-464E-A86C-11DF0B552B55}" name="Column9091"/>
    <tableColumn id="9109" xr3:uid="{F7EC3A31-6E21-4641-B718-FBA8A9F1130F}" name="Column9092"/>
    <tableColumn id="9110" xr3:uid="{E1EEB69F-DFD6-40E4-BAD3-49F6742F6A55}" name="Column9093"/>
    <tableColumn id="9111" xr3:uid="{24DEB55D-19F1-46E5-B8DB-E0CB88DEB96A}" name="Column9094"/>
    <tableColumn id="9112" xr3:uid="{70A3B43F-6928-401F-A1CB-0AE47C047081}" name="Column9095"/>
    <tableColumn id="9113" xr3:uid="{13A4F8EC-FCEE-45D3-8DFF-91E17AB1AFA8}" name="Column9096"/>
    <tableColumn id="9114" xr3:uid="{5AA377FC-B66C-4255-8086-E914934C0FE6}" name="Column9097"/>
    <tableColumn id="9115" xr3:uid="{27AD6961-2EDD-4BFE-B5F6-8B8F88F0F6D8}" name="Column9098"/>
    <tableColumn id="9116" xr3:uid="{3F14E5DC-4EBF-4E8C-A745-7A26358B4A38}" name="Column9099"/>
    <tableColumn id="9117" xr3:uid="{0F977705-C054-4969-98B1-A70B157C5371}" name="Column9100"/>
    <tableColumn id="9118" xr3:uid="{DCA1F4AB-093E-40C8-B04F-2FA8EE66E84F}" name="Column9101"/>
    <tableColumn id="9119" xr3:uid="{BDDE7566-08FA-46FE-B4AC-A61E0A85B9BC}" name="Column9102"/>
    <tableColumn id="9120" xr3:uid="{E9CB2106-5244-4B21-9185-6E94DCBD7FC5}" name="Column9103"/>
    <tableColumn id="9121" xr3:uid="{628A3113-E1A2-409C-921B-B7E7067AFD2A}" name="Column9104"/>
    <tableColumn id="9122" xr3:uid="{EF479E94-8795-4D4E-ABC1-30756C23C35A}" name="Column9105"/>
    <tableColumn id="9123" xr3:uid="{9E8052BA-70A3-4034-8A89-B70B9D437739}" name="Column9106"/>
    <tableColumn id="9124" xr3:uid="{E6346541-37E4-4442-8D41-0CAA660C06B6}" name="Column9107"/>
    <tableColumn id="9125" xr3:uid="{35F70A1C-190C-4736-B91F-20E8C178B64C}" name="Column9108"/>
    <tableColumn id="9126" xr3:uid="{30FF523F-5FB5-4EA6-B2F8-FFEE54387B77}" name="Column9109"/>
    <tableColumn id="9127" xr3:uid="{8B3ABE16-B097-40DD-ABB0-4E9FCB59E49B}" name="Column9110"/>
    <tableColumn id="9128" xr3:uid="{12879EA9-C71C-4F6A-8D7B-E4E67C0B8202}" name="Column9111"/>
    <tableColumn id="9129" xr3:uid="{6A513C60-2989-4593-86E0-CE2092F1A0F4}" name="Column9112"/>
    <tableColumn id="9130" xr3:uid="{378D29E2-5F3B-4A7F-86F1-B02121C94EC6}" name="Column9113"/>
    <tableColumn id="9131" xr3:uid="{497B765C-6EB5-42FA-AEB2-EB7083D70E65}" name="Column9114"/>
    <tableColumn id="9132" xr3:uid="{533EEA82-B746-4BBA-BFC7-30F4E325DB93}" name="Column9115"/>
    <tableColumn id="9133" xr3:uid="{35412CAC-C20E-4C52-897B-4566AC11785B}" name="Column9116"/>
    <tableColumn id="9134" xr3:uid="{B0957EB7-360D-45D7-8F20-E1DB0A3E107B}" name="Column9117"/>
    <tableColumn id="9135" xr3:uid="{B8ECCAD2-DFF0-4FF0-92FB-FD1D886AB34C}" name="Column9118"/>
    <tableColumn id="9136" xr3:uid="{C6525653-E572-4518-B078-2C6D4FC4FD58}" name="Column9119"/>
    <tableColumn id="9137" xr3:uid="{7629485E-F548-4DDB-BCF3-4E828163FA41}" name="Column9120"/>
    <tableColumn id="9138" xr3:uid="{116ACFE3-338B-4718-87A3-78E6769BAEAA}" name="Column9121"/>
    <tableColumn id="9139" xr3:uid="{6E29525A-D56D-4C78-8280-54A5CE8AE93F}" name="Column9122"/>
    <tableColumn id="9140" xr3:uid="{F57585F9-9EB1-4B84-B741-F44F3911AA20}" name="Column9123"/>
    <tableColumn id="9141" xr3:uid="{C83E3558-F902-4425-B674-B25640092E19}" name="Column9124"/>
    <tableColumn id="9142" xr3:uid="{110B962C-CC81-4538-91A7-7087F1D79077}" name="Column9125"/>
    <tableColumn id="9143" xr3:uid="{5A19DC84-DA30-4EA4-BDA1-3FB4FE6C3B33}" name="Column9126"/>
    <tableColumn id="9144" xr3:uid="{D7B20D1D-0DD3-4938-AF64-431B0933E428}" name="Column9127"/>
    <tableColumn id="9145" xr3:uid="{3C4734C3-5ABF-41C5-8192-D0D4CBED3A65}" name="Column9128"/>
    <tableColumn id="9146" xr3:uid="{B02ED289-F6DC-40E7-91B5-FB11476EC9C1}" name="Column9129"/>
    <tableColumn id="9147" xr3:uid="{102B9EAF-ABA9-43B0-BB21-A62BC7BB0432}" name="Column9130"/>
    <tableColumn id="9148" xr3:uid="{5BC74D66-5F11-46DC-8478-A7CE9D88E0AF}" name="Column9131"/>
    <tableColumn id="9149" xr3:uid="{026D7387-81F3-4DCA-B5E4-1A72002461EE}" name="Column9132"/>
    <tableColumn id="9150" xr3:uid="{AA592302-F409-4CB5-AD8E-9C8F2608004A}" name="Column9133"/>
    <tableColumn id="9151" xr3:uid="{712AEEFA-EA7A-479F-9934-00650456B51F}" name="Column9134"/>
    <tableColumn id="9152" xr3:uid="{D8F30C8D-40E8-4319-92F4-BE422AA032B3}" name="Column9135"/>
    <tableColumn id="9153" xr3:uid="{DD17563A-835B-4B15-8347-6C9017E8609E}" name="Column9136"/>
    <tableColumn id="9154" xr3:uid="{5E42BE4C-B979-4028-A7C8-94065134B4CD}" name="Column9137"/>
    <tableColumn id="9155" xr3:uid="{7DF0F380-6EA7-4FB3-B14A-5F06A6785DA4}" name="Column9138"/>
    <tableColumn id="9156" xr3:uid="{6E721D76-8270-430A-8F6D-6153B6E141D9}" name="Column9139"/>
    <tableColumn id="9157" xr3:uid="{BA6EA7A9-3216-4BE7-A1CF-38966E756842}" name="Column9140"/>
    <tableColumn id="9158" xr3:uid="{A42D41E9-FE17-4D75-ABE1-23771CA4F31D}" name="Column9141"/>
    <tableColumn id="9159" xr3:uid="{060D6F86-5A3E-4E7E-8588-172D17D1E5B7}" name="Column9142"/>
    <tableColumn id="9160" xr3:uid="{5D1C0A27-907A-4337-9C29-6DBB6E7F305A}" name="Column9143"/>
    <tableColumn id="9161" xr3:uid="{93AB18AE-FCC5-49DF-88D8-D2183FA4B5AB}" name="Column9144"/>
    <tableColumn id="9162" xr3:uid="{21C8D7A1-39AF-4907-8FDC-4BA787E8EF63}" name="Column9145"/>
    <tableColumn id="9163" xr3:uid="{45B8F41D-E8DA-4CAE-884A-12330621E1A0}" name="Column9146"/>
    <tableColumn id="9164" xr3:uid="{BBF84AF6-6660-4921-8166-0728B4A558EC}" name="Column9147"/>
    <tableColumn id="9165" xr3:uid="{512D9E12-EDE8-4058-8DC5-003999AD5F0C}" name="Column9148"/>
    <tableColumn id="9166" xr3:uid="{570F9BF0-87E0-4C9D-ABC4-DEDD13DD7E9D}" name="Column9149"/>
    <tableColumn id="9167" xr3:uid="{367BDC7F-4378-4B30-ADA6-D52628F7AB21}" name="Column9150"/>
    <tableColumn id="9168" xr3:uid="{7279E350-B809-4C14-A82D-F9DBD74EC136}" name="Column9151"/>
    <tableColumn id="9169" xr3:uid="{51B05A1C-6C13-4996-ADBE-24C09C1BC6DC}" name="Column9152"/>
    <tableColumn id="9170" xr3:uid="{99C16BB3-8C4E-45EE-8EBD-A80DD4E8429C}" name="Column9153"/>
    <tableColumn id="9171" xr3:uid="{7A4FBFA1-EC1E-486F-BDF6-75022BF64E17}" name="Column9154"/>
    <tableColumn id="9172" xr3:uid="{A2C12BEF-743D-4584-A98A-A9A09812AA9C}" name="Column9155"/>
    <tableColumn id="9173" xr3:uid="{F00F7194-912F-4ED0-B384-199040D8C5DB}" name="Column9156"/>
    <tableColumn id="9174" xr3:uid="{CDEACB58-81E0-4F65-B772-E627E13CE95E}" name="Column9157"/>
    <tableColumn id="9175" xr3:uid="{5103D670-4DA3-4118-8B36-ACBF29923357}" name="Column9158"/>
    <tableColumn id="9176" xr3:uid="{93C848A4-0790-4E69-B5D8-3A008A949725}" name="Column9159"/>
    <tableColumn id="9177" xr3:uid="{8D8D6B52-2F45-4E52-8B71-68609EE6C01E}" name="Column9160"/>
    <tableColumn id="9178" xr3:uid="{DC5AE1B7-F602-42BF-BE9C-E5BC42F382B8}" name="Column9161"/>
    <tableColumn id="9179" xr3:uid="{B9BBF465-CC43-491A-B890-5EA4FEFD9C8C}" name="Column9162"/>
    <tableColumn id="9180" xr3:uid="{4F56981F-4E9B-4347-8FD7-1DF0FF81CFAC}" name="Column9163"/>
    <tableColumn id="9181" xr3:uid="{F96EA926-8125-4309-89F9-76543749388E}" name="Column9164"/>
    <tableColumn id="9182" xr3:uid="{306401BE-5A86-477F-AEF8-0799D13EDAE8}" name="Column9165"/>
    <tableColumn id="9183" xr3:uid="{61E7BEF1-E165-415C-ACBA-73D5F316054C}" name="Column9166"/>
    <tableColumn id="9184" xr3:uid="{FEBFEE3B-5AE7-42F6-AEA6-9ED28483EBBC}" name="Column9167"/>
    <tableColumn id="9185" xr3:uid="{FFC4DCD3-1761-4E4D-A9BC-745318CBF223}" name="Column9168"/>
    <tableColumn id="9186" xr3:uid="{6E5296CF-495A-4184-BBB4-ACF88FF386E2}" name="Column9169"/>
    <tableColumn id="9187" xr3:uid="{B0C5D59B-D02B-4357-9B6B-9444E19CCA5F}" name="Column9170"/>
    <tableColumn id="9188" xr3:uid="{F762E931-1FF9-4DD4-BBF8-2920D67CD172}" name="Column9171"/>
    <tableColumn id="9189" xr3:uid="{F824AF5A-06C0-41AF-AEB9-D6846D9DF193}" name="Column9172"/>
    <tableColumn id="9190" xr3:uid="{5AF26793-710E-4325-BB2A-5C7A8DDF78BA}" name="Column9173"/>
    <tableColumn id="9191" xr3:uid="{85A3561E-698D-4A09-97CF-2F621216EF93}" name="Column9174"/>
    <tableColumn id="9192" xr3:uid="{FE38FBE0-B58D-4D58-B0D4-805CD04A7B02}" name="Column9175"/>
    <tableColumn id="9193" xr3:uid="{C79DC5DC-6702-49B2-AB74-480039F3B0F2}" name="Column9176"/>
    <tableColumn id="9194" xr3:uid="{5430A4CF-B4FF-4BDA-8F0D-B4E20D9F4D14}" name="Column9177"/>
    <tableColumn id="9195" xr3:uid="{C6FA713E-9E56-4543-B4C5-73AFB601186C}" name="Column9178"/>
    <tableColumn id="9196" xr3:uid="{24CD2A42-7B22-43A5-BB6B-1D5132FE9B32}" name="Column9179"/>
    <tableColumn id="9197" xr3:uid="{B77F7AA2-B619-4D52-A4C0-EE42BA5B25BA}" name="Column9180"/>
    <tableColumn id="9198" xr3:uid="{F47D1EB3-67D5-456F-A19C-B135E047CD14}" name="Column9181"/>
    <tableColumn id="9199" xr3:uid="{3316BBCD-1575-4209-94DD-111A76C78E76}" name="Column9182"/>
    <tableColumn id="9200" xr3:uid="{2AE0DB80-F11C-4A7F-B6A8-D5D8377592EE}" name="Column9183"/>
    <tableColumn id="9201" xr3:uid="{86E91A55-099E-49BE-B385-CDBA47822619}" name="Column9184"/>
    <tableColumn id="9202" xr3:uid="{45019DE1-7A8C-49F7-A8E1-CD3A0241AC27}" name="Column9185"/>
    <tableColumn id="9203" xr3:uid="{14B6B06F-20E0-4625-8EB9-4D3A8ED35F0E}" name="Column9186"/>
    <tableColumn id="9204" xr3:uid="{087A02E9-A8F1-4BC0-8083-15F5BB46072B}" name="Column9187"/>
    <tableColumn id="9205" xr3:uid="{45963E3F-CCA7-41EF-85D3-B99A4A23B797}" name="Column9188"/>
    <tableColumn id="9206" xr3:uid="{E8026CEA-0843-4882-8D9E-CEB14072FA67}" name="Column9189"/>
    <tableColumn id="9207" xr3:uid="{EB29DD92-4C28-4CDD-BF12-40A66BBDE09C}" name="Column9190"/>
    <tableColumn id="9208" xr3:uid="{D7B82DF4-5BF4-4B3E-9EF9-E82D551BB82C}" name="Column9191"/>
    <tableColumn id="9209" xr3:uid="{7C3B863C-D042-4D72-BD04-1D250E6BCF99}" name="Column9192"/>
    <tableColumn id="9210" xr3:uid="{9926AE31-36E9-4C74-A479-16936649F948}" name="Column9193"/>
    <tableColumn id="9211" xr3:uid="{EFA212C4-B5B9-4820-854F-E22AB32D7F69}" name="Column9194"/>
    <tableColumn id="9212" xr3:uid="{264B1A59-EC69-4BC4-A97B-A0820C308E8A}" name="Column9195"/>
    <tableColumn id="9213" xr3:uid="{FEFD17E1-9AAF-4152-A5BD-F71F1F22CD16}" name="Column9196"/>
    <tableColumn id="9214" xr3:uid="{6940D546-0EE0-470E-ACAC-B2A4BF5245E2}" name="Column9197"/>
    <tableColumn id="9215" xr3:uid="{C57434F1-84AC-4CDA-90A8-24E4B53935B1}" name="Column9198"/>
    <tableColumn id="9216" xr3:uid="{F8A33A47-B3EE-4CA3-AD9B-2927090EEE6E}" name="Column9199"/>
    <tableColumn id="9217" xr3:uid="{101173C7-F7F1-43F6-9F3C-87413C013619}" name="Column9200"/>
    <tableColumn id="9218" xr3:uid="{808C6342-0E82-485C-95B7-CAA06C22270F}" name="Column9201"/>
    <tableColumn id="9219" xr3:uid="{4CB74803-E2E8-4622-A57A-EE38A40FEE99}" name="Column9202"/>
    <tableColumn id="9220" xr3:uid="{D93BDFDC-0E16-4091-8DFD-2931252DCBC5}" name="Column9203"/>
    <tableColumn id="9221" xr3:uid="{25DB1FFE-C9DB-4E33-ACE3-35CCE3CDF0BA}" name="Column9204"/>
    <tableColumn id="9222" xr3:uid="{A9E9C038-FBAE-4796-A592-FE769EEC8A50}" name="Column9205"/>
    <tableColumn id="9223" xr3:uid="{FC3319DA-80D6-49AA-84E4-3D9335B5D86E}" name="Column9206"/>
    <tableColumn id="9224" xr3:uid="{92293AAC-A0B9-447F-AB26-CA517C9885C6}" name="Column9207"/>
    <tableColumn id="9225" xr3:uid="{152E374F-0D6B-4D84-AEAF-E245320488F9}" name="Column9208"/>
    <tableColumn id="9226" xr3:uid="{6CFFDA1A-D8C7-48A0-9CAF-975F3E3B913E}" name="Column9209"/>
    <tableColumn id="9227" xr3:uid="{CAA9121E-9D0C-422A-B2B0-6C127395871E}" name="Column9210"/>
    <tableColumn id="9228" xr3:uid="{155B38D7-882D-44DE-ADF0-53CC3ADD2A15}" name="Column9211"/>
    <tableColumn id="9229" xr3:uid="{FC89BD8F-5D08-445B-8FF1-95CF53FEEB47}" name="Column9212"/>
    <tableColumn id="9230" xr3:uid="{386D9345-C386-4434-9E38-56F9A67B01FD}" name="Column9213"/>
    <tableColumn id="9231" xr3:uid="{DF315606-0FCF-4794-BF13-42EE7744D22D}" name="Column9214"/>
    <tableColumn id="9232" xr3:uid="{92B82E99-7FA9-4AA3-8789-722BC3488536}" name="Column9215"/>
    <tableColumn id="9233" xr3:uid="{5E5D38E4-FC06-4CB3-B32B-21F46C02152A}" name="Column9216"/>
    <tableColumn id="9234" xr3:uid="{A4D2AE13-962B-489B-9C06-25EF44164528}" name="Column9217"/>
    <tableColumn id="9235" xr3:uid="{48CC0831-4018-4FB0-9528-AD971DB64D2E}" name="Column9218"/>
    <tableColumn id="9236" xr3:uid="{3FBC5D70-7204-45DF-9BF6-97FE853EC8D0}" name="Column9219"/>
    <tableColumn id="9237" xr3:uid="{C631A0CC-7317-41F0-A142-3E7FDBBE2C95}" name="Column9220"/>
    <tableColumn id="9238" xr3:uid="{C982B9C0-1F2A-4CE2-B947-1FD081EBBBD7}" name="Column9221"/>
    <tableColumn id="9239" xr3:uid="{3D03A5E2-B6D2-4A21-8E6F-65037FFAE27A}" name="Column9222"/>
    <tableColumn id="9240" xr3:uid="{EEE15804-FF5F-48E1-AC06-CBEF8D1DEBC6}" name="Column9223"/>
    <tableColumn id="9241" xr3:uid="{D3254E61-32E4-49C0-BB92-630CF8DE2D0D}" name="Column9224"/>
    <tableColumn id="9242" xr3:uid="{D245E79D-DDB8-42EA-8082-AEB37F83A7F2}" name="Column9225"/>
    <tableColumn id="9243" xr3:uid="{72C59BC4-74C7-45FA-97A7-7BC2759703B7}" name="Column9226"/>
    <tableColumn id="9244" xr3:uid="{4A821657-18CE-4A34-85A6-6C011A378897}" name="Column9227"/>
    <tableColumn id="9245" xr3:uid="{60E1288D-95C1-47D9-9AC6-6C364A514D71}" name="Column9228"/>
    <tableColumn id="9246" xr3:uid="{9451DCA2-BAF0-4E37-A28A-6E28DA468580}" name="Column9229"/>
    <tableColumn id="9247" xr3:uid="{6FD513E8-A94E-4E75-843F-99E8D08DF90A}" name="Column9230"/>
    <tableColumn id="9248" xr3:uid="{BAF3024E-21E0-4558-9296-6B2CF1FECDDF}" name="Column9231"/>
    <tableColumn id="9249" xr3:uid="{442A5DF5-3BC4-431E-BED9-6939A4CB7708}" name="Column9232"/>
    <tableColumn id="9250" xr3:uid="{C2D3714A-BA38-4142-87FB-B1D24285D417}" name="Column9233"/>
    <tableColumn id="9251" xr3:uid="{1A199089-1B4D-4688-911D-72128938DE69}" name="Column9234"/>
    <tableColumn id="9252" xr3:uid="{F6F5D5E4-BBF5-46B5-8463-5277298EA29D}" name="Column9235"/>
    <tableColumn id="9253" xr3:uid="{7B61919D-7935-45DD-96F4-933EDA3B050F}" name="Column9236"/>
    <tableColumn id="9254" xr3:uid="{BF297DBC-8B84-415B-93F4-7385DB8A94C1}" name="Column9237"/>
    <tableColumn id="9255" xr3:uid="{2E32BD61-0603-4259-94BE-B3786267F7C3}" name="Column9238"/>
    <tableColumn id="9256" xr3:uid="{6C258280-75BE-4193-8CDF-37AE5B65C946}" name="Column9239"/>
    <tableColumn id="9257" xr3:uid="{3B713D3F-4C0D-4BA1-A5BA-18653BE5F612}" name="Column9240"/>
    <tableColumn id="9258" xr3:uid="{E11DF053-4441-4C74-8835-10D35EEED701}" name="Column9241"/>
    <tableColumn id="9259" xr3:uid="{AF0017AA-15BC-4897-835D-7A711853DFCB}" name="Column9242"/>
    <tableColumn id="9260" xr3:uid="{42A1DBB8-DFFB-4D74-8D32-41AE9C012973}" name="Column9243"/>
    <tableColumn id="9261" xr3:uid="{39DBACAE-ED98-4096-BE71-A3CD0C945571}" name="Column9244"/>
    <tableColumn id="9262" xr3:uid="{EFDCD6FB-409D-46CB-81E4-33EEDC21E815}" name="Column9245"/>
    <tableColumn id="9263" xr3:uid="{36CF4F1E-9720-4ADD-94C2-E973C45000D2}" name="Column9246"/>
    <tableColumn id="9264" xr3:uid="{6433C348-A5E6-40D0-9490-DFF537F8F558}" name="Column9247"/>
    <tableColumn id="9265" xr3:uid="{31BEC407-3253-433F-A625-56E9B717025C}" name="Column9248"/>
    <tableColumn id="9266" xr3:uid="{E305A93B-8893-4315-89D8-4200118BC53E}" name="Column9249"/>
    <tableColumn id="9267" xr3:uid="{52D12DF1-F493-411D-877A-E570512A1F7C}" name="Column9250"/>
    <tableColumn id="9268" xr3:uid="{4B7A1C06-37DF-4F30-9876-5C96A28C68BA}" name="Column9251"/>
    <tableColumn id="9269" xr3:uid="{5ACA2C9F-54FF-4038-98B8-4B667F106268}" name="Column9252"/>
    <tableColumn id="9270" xr3:uid="{405EE505-BD12-4676-B6D9-25B9429595BC}" name="Column9253"/>
    <tableColumn id="9271" xr3:uid="{D63F883C-320F-420A-A2B9-9DF86CD43373}" name="Column9254"/>
    <tableColumn id="9272" xr3:uid="{15E6932B-38E2-4F07-9CAC-4B36228C9DC9}" name="Column9255"/>
    <tableColumn id="9273" xr3:uid="{E09FF368-9BCA-4C34-A654-3C9BC487F9C5}" name="Column9256"/>
    <tableColumn id="9274" xr3:uid="{BD15F2E9-FE90-490B-97C0-E61F9E1D41DC}" name="Column9257"/>
    <tableColumn id="9275" xr3:uid="{C91C7E2F-C2EB-497A-892D-95E85EB04EB0}" name="Column9258"/>
    <tableColumn id="9276" xr3:uid="{0CEE21DB-D73E-430F-9A81-EEEC99C84393}" name="Column9259"/>
    <tableColumn id="9277" xr3:uid="{17A1649B-38F4-4F39-A15B-40FAB0644B4D}" name="Column9260"/>
    <tableColumn id="9278" xr3:uid="{BDDAC70C-7056-4A76-83BC-ACD1AB8C68B8}" name="Column9261"/>
    <tableColumn id="9279" xr3:uid="{813966F3-1CE6-44D8-BA91-74C066F30B38}" name="Column9262"/>
    <tableColumn id="9280" xr3:uid="{EC00817A-2956-4FAA-B2C1-7F4D43EFF9E4}" name="Column9263"/>
    <tableColumn id="9281" xr3:uid="{5E51D52A-A4A6-4467-AF71-993E80C3CA82}" name="Column9264"/>
    <tableColumn id="9282" xr3:uid="{83894280-56BE-43A6-B531-470A45F8B361}" name="Column9265"/>
    <tableColumn id="9283" xr3:uid="{CAF3A745-F81C-4A14-8481-0D62CFB387E7}" name="Column9266"/>
    <tableColumn id="9284" xr3:uid="{C0EFE634-CD90-47C8-BB04-496D736C2A2C}" name="Column9267"/>
    <tableColumn id="9285" xr3:uid="{C077E472-783A-4B95-8F09-660EDA11DC80}" name="Column9268"/>
    <tableColumn id="9286" xr3:uid="{4E3C822D-7703-449B-A3C0-9BD3C1BADC69}" name="Column9269"/>
    <tableColumn id="9287" xr3:uid="{C20F7E15-E1C3-4485-BFAC-CA7A1776AF8E}" name="Column9270"/>
    <tableColumn id="9288" xr3:uid="{2B31EC0C-3EDA-4844-8946-69BBE5CBFA9A}" name="Column9271"/>
    <tableColumn id="9289" xr3:uid="{243A60A6-7634-45D0-B499-40382B08139D}" name="Column9272"/>
    <tableColumn id="9290" xr3:uid="{E621315B-3683-4BE1-B95E-517BDCDBA683}" name="Column9273"/>
    <tableColumn id="9291" xr3:uid="{BD308A81-0E0C-40E7-9395-2308CA48EAD1}" name="Column9274"/>
    <tableColumn id="9292" xr3:uid="{E983EFDA-9EA1-4A7A-898C-942D85A47688}" name="Column9275"/>
    <tableColumn id="9293" xr3:uid="{C3639A3A-3E9C-401F-94AF-A4DD4CB80314}" name="Column9276"/>
    <tableColumn id="9294" xr3:uid="{297ECED3-344C-4046-AF2C-C8217F868FC3}" name="Column9277"/>
    <tableColumn id="9295" xr3:uid="{78BF0FD0-41FD-480E-AD0B-E5C9C30DCDE6}" name="Column9278"/>
    <tableColumn id="9296" xr3:uid="{FD51C963-D328-47D3-8840-782476EE3055}" name="Column9279"/>
    <tableColumn id="9297" xr3:uid="{05A64D1E-9FBB-497A-AE7C-07355386E796}" name="Column9280"/>
    <tableColumn id="9298" xr3:uid="{2C11D5AB-911C-468D-A260-1A690A0048B3}" name="Column9281"/>
    <tableColumn id="9299" xr3:uid="{689695C8-32A6-4C59-A16C-C92EF207182B}" name="Column9282"/>
    <tableColumn id="9300" xr3:uid="{5579A1B0-E406-4F38-B75C-9AB36F0F950E}" name="Column9283"/>
    <tableColumn id="9301" xr3:uid="{B8D1F7E7-25E7-4FFB-973B-25E0DE9D9623}" name="Column9284"/>
    <tableColumn id="9302" xr3:uid="{48CEA8E3-2338-40CC-A9C5-D474E58F9BE2}" name="Column9285"/>
    <tableColumn id="9303" xr3:uid="{A25CB7D5-4E6D-41B5-834A-836163C8353D}" name="Column9286"/>
    <tableColumn id="9304" xr3:uid="{4E32CEF1-3CDB-4D80-AEC1-9E8A4348B176}" name="Column9287"/>
    <tableColumn id="9305" xr3:uid="{9C48968F-D4A6-412C-A943-76E9F691EB4A}" name="Column9288"/>
    <tableColumn id="9306" xr3:uid="{FC7BC4AF-F93B-4D9F-A1B2-E910DA6D8EF4}" name="Column9289"/>
    <tableColumn id="9307" xr3:uid="{E85C9B11-0F88-43C5-B9F0-8AFFE7DFC128}" name="Column9290"/>
    <tableColumn id="9308" xr3:uid="{2FD2876C-D4DD-4DE5-B28B-6621006568B9}" name="Column9291"/>
    <tableColumn id="9309" xr3:uid="{2D0AF91F-14BC-4E6C-9BD4-E43CC707894D}" name="Column9292"/>
    <tableColumn id="9310" xr3:uid="{17FA4E6B-B203-4D9E-AED6-189B24F1F87A}" name="Column9293"/>
    <tableColumn id="9311" xr3:uid="{48BC132A-BE66-463D-A6C9-FDDCB8D78A58}" name="Column9294"/>
    <tableColumn id="9312" xr3:uid="{621E22A6-0701-4504-881A-7CA10F0C58B3}" name="Column9295"/>
    <tableColumn id="9313" xr3:uid="{1C15E4B7-3F13-4793-9E3B-BA0E67081810}" name="Column9296"/>
    <tableColumn id="9314" xr3:uid="{2BF5B995-CA16-46D9-8977-AE08E704F216}" name="Column9297"/>
    <tableColumn id="9315" xr3:uid="{44F2919D-E097-4D8C-8426-24CFCE04A237}" name="Column9298"/>
    <tableColumn id="9316" xr3:uid="{5F818927-0E2A-4FA7-8765-576802A9CD06}" name="Column9299"/>
    <tableColumn id="9317" xr3:uid="{7A6411AC-9E01-48FE-A766-E87FFD9A5AFB}" name="Column9300"/>
    <tableColumn id="9318" xr3:uid="{9F752C41-2D29-4672-A998-E8AB66DF8701}" name="Column9301"/>
    <tableColumn id="9319" xr3:uid="{4CC4A1C4-BDDF-4B15-95ED-2018ECE66EF9}" name="Column9302"/>
    <tableColumn id="9320" xr3:uid="{E9F4AE25-8C21-4DA4-A397-CF803B459045}" name="Column9303"/>
    <tableColumn id="9321" xr3:uid="{7027D71E-68CE-4662-8A52-1D2057374205}" name="Column9304"/>
    <tableColumn id="9322" xr3:uid="{0FFE939A-9397-45E9-BECC-DF22C6AD52BD}" name="Column9305"/>
    <tableColumn id="9323" xr3:uid="{F5630095-974D-4E71-B769-D16DDF7F5460}" name="Column9306"/>
    <tableColumn id="9324" xr3:uid="{F2E076BA-0332-4788-8C56-B656182A3C0F}" name="Column9307"/>
    <tableColumn id="9325" xr3:uid="{BB52D079-6FBB-46BD-92A1-3F6009BBD6C0}" name="Column9308"/>
    <tableColumn id="9326" xr3:uid="{390CBA12-2425-43BA-88A0-26BA7C6732C2}" name="Column9309"/>
    <tableColumn id="9327" xr3:uid="{B47CB646-D890-4A81-A7CC-A4D6A00EAFB0}" name="Column9310"/>
    <tableColumn id="9328" xr3:uid="{9D3342D4-6D99-4056-B0A2-613831366F60}" name="Column9311"/>
    <tableColumn id="9329" xr3:uid="{5C4E6E0D-6211-4870-8ACF-83DEDB8D17AB}" name="Column9312"/>
    <tableColumn id="9330" xr3:uid="{E53C82A3-74F8-4034-AAFB-7C03FE152367}" name="Column9313"/>
    <tableColumn id="9331" xr3:uid="{BC054481-B62B-4E9D-ACB1-08B52E48BEF7}" name="Column9314"/>
    <tableColumn id="9332" xr3:uid="{0221439F-CF0A-4CF9-A5C6-463528094A20}" name="Column9315"/>
    <tableColumn id="9333" xr3:uid="{34939C18-3019-439C-B350-5639D7BB1501}" name="Column9316"/>
    <tableColumn id="9334" xr3:uid="{32579004-B1FA-49AF-B5E4-096B71B45AD9}" name="Column9317"/>
    <tableColumn id="9335" xr3:uid="{8473ADF7-D12E-489B-A356-ACDD9B863074}" name="Column9318"/>
    <tableColumn id="9336" xr3:uid="{6C19A2F0-25B2-4A73-A731-8F80B320CA23}" name="Column9319"/>
    <tableColumn id="9337" xr3:uid="{8D70A0E0-5050-47D7-A294-CDEB328BB767}" name="Column9320"/>
    <tableColumn id="9338" xr3:uid="{55DFD062-AC9C-44F7-A49D-2567F413FF7C}" name="Column9321"/>
    <tableColumn id="9339" xr3:uid="{B0BDBA91-0326-44AD-A783-EA75153CD448}" name="Column9322"/>
    <tableColumn id="9340" xr3:uid="{6AB7EE6A-4290-4A68-B3DD-1B1F4E989514}" name="Column9323"/>
    <tableColumn id="9341" xr3:uid="{870C388E-63C3-4388-9461-12063F12EB51}" name="Column9324"/>
    <tableColumn id="9342" xr3:uid="{69F5B757-B83F-4957-8836-BB23130441F1}" name="Column9325"/>
    <tableColumn id="9343" xr3:uid="{2D64BABF-F6D1-474B-A6E4-EA1D0E17BAD3}" name="Column9326"/>
    <tableColumn id="9344" xr3:uid="{1C679926-93C9-4BDC-B53A-BDB303BF3055}" name="Column9327"/>
    <tableColumn id="9345" xr3:uid="{BB12444A-D26C-404C-B632-3130EE93974E}" name="Column9328"/>
    <tableColumn id="9346" xr3:uid="{88D696D0-0348-472E-9DDC-861498E18779}" name="Column9329"/>
    <tableColumn id="9347" xr3:uid="{34667402-C3C3-4798-A9BF-A3B1B36271E3}" name="Column9330"/>
    <tableColumn id="9348" xr3:uid="{9E2B047B-61E2-41C6-AC79-FA25EF5CA0E8}" name="Column9331"/>
    <tableColumn id="9349" xr3:uid="{23B6CF1C-08CA-44A3-9050-B5E8A1A79769}" name="Column9332"/>
    <tableColumn id="9350" xr3:uid="{73922223-1108-481A-8019-15739E2C5E5A}" name="Column9333"/>
    <tableColumn id="9351" xr3:uid="{471B3170-BB5A-4A18-98CC-29DEA363C87B}" name="Column9334"/>
    <tableColumn id="9352" xr3:uid="{3C0159AE-0759-4592-A888-C6A193C263C2}" name="Column9335"/>
    <tableColumn id="9353" xr3:uid="{02AC171B-C639-4353-80D4-94D13350A66F}" name="Column9336"/>
    <tableColumn id="9354" xr3:uid="{B0883506-DCFE-406C-9953-37F521658949}" name="Column9337"/>
    <tableColumn id="9355" xr3:uid="{9F204C98-01CF-4404-9E19-0322474EC3DF}" name="Column9338"/>
    <tableColumn id="9356" xr3:uid="{E0D1BC54-F86C-48CA-A057-32D2E48F5A0D}" name="Column9339"/>
    <tableColumn id="9357" xr3:uid="{67EC1D22-3AD2-4CA2-9C7E-E0E5EA2380E2}" name="Column9340"/>
    <tableColumn id="9358" xr3:uid="{DEB55876-54CB-48AD-AB64-27420D1BA5F5}" name="Column9341"/>
    <tableColumn id="9359" xr3:uid="{A37D58EC-2236-4B32-AC85-CF317C7BCC07}" name="Column9342"/>
    <tableColumn id="9360" xr3:uid="{FDE4C69B-DC6F-4DAC-90E2-11911872D2D1}" name="Column9343"/>
    <tableColumn id="9361" xr3:uid="{793CBA4F-5765-4982-8519-ABABEBD0F279}" name="Column9344"/>
    <tableColumn id="9362" xr3:uid="{A0A25355-FD40-4976-948B-F97B8FB9869D}" name="Column9345"/>
    <tableColumn id="9363" xr3:uid="{383E00F9-BC8F-4E6B-BC02-472140F421CB}" name="Column9346"/>
    <tableColumn id="9364" xr3:uid="{5AA5D51D-0FF7-4CE1-80F9-E3C782B8E3F1}" name="Column9347"/>
    <tableColumn id="9365" xr3:uid="{9C45912F-801E-4689-BDDB-2938B3070BC1}" name="Column9348"/>
    <tableColumn id="9366" xr3:uid="{1AFB21BE-3D48-4F96-AD16-3260669A6A95}" name="Column9349"/>
    <tableColumn id="9367" xr3:uid="{17428E20-3B9F-41EC-97F5-045C20E6B33B}" name="Column9350"/>
    <tableColumn id="9368" xr3:uid="{FDFEC0C2-CD37-4CBE-B816-4C9C97F946D2}" name="Column9351"/>
    <tableColumn id="9369" xr3:uid="{EE9018A6-8FB4-4175-8CF7-C1721D5EB8B7}" name="Column9352"/>
    <tableColumn id="9370" xr3:uid="{8F636571-95AB-49AA-8D24-1E933BF9ACCA}" name="Column9353"/>
    <tableColumn id="9371" xr3:uid="{D218371F-8CBE-46AD-A1F8-CB426F3C97EF}" name="Column9354"/>
    <tableColumn id="9372" xr3:uid="{1B164E17-AB19-49DB-8F5D-7BFC5B99CCBD}" name="Column9355"/>
    <tableColumn id="9373" xr3:uid="{7804B15F-E3BC-46AD-A5A9-DFE59C4E05F8}" name="Column9356"/>
    <tableColumn id="9374" xr3:uid="{FAD92F7F-8909-4890-8E31-26CAC4CFFFB9}" name="Column9357"/>
    <tableColumn id="9375" xr3:uid="{EA9A0958-F521-49E4-986F-076F58067040}" name="Column9358"/>
    <tableColumn id="9376" xr3:uid="{C9BFF969-782B-410E-93E2-1B243FF6D549}" name="Column9359"/>
    <tableColumn id="9377" xr3:uid="{DE846FA1-7942-441E-8B21-9D327027F320}" name="Column9360"/>
    <tableColumn id="9378" xr3:uid="{E05089DA-4B01-4E3B-B4D8-BBD9C029D997}" name="Column9361"/>
    <tableColumn id="9379" xr3:uid="{FCF6E881-763C-458A-A402-E4A02755E09B}" name="Column9362"/>
    <tableColumn id="9380" xr3:uid="{1B9ACB16-4429-49F7-8030-80067CA6B0D9}" name="Column9363"/>
    <tableColumn id="9381" xr3:uid="{6ECA5866-ABF7-4538-88BD-6BB9E6ABD2F8}" name="Column9364"/>
    <tableColumn id="9382" xr3:uid="{1FD71ED0-15B1-4A82-B6D5-70933144CB2D}" name="Column9365"/>
    <tableColumn id="9383" xr3:uid="{375CA9C9-653B-4474-826A-1B0E1BA74341}" name="Column9366"/>
    <tableColumn id="9384" xr3:uid="{5160537A-01AE-4577-A0B4-913D573C177B}" name="Column9367"/>
    <tableColumn id="9385" xr3:uid="{87AB090B-681F-4823-98A4-5DA75C62C719}" name="Column9368"/>
    <tableColumn id="9386" xr3:uid="{C81097C5-33AF-4D28-B501-8A7A0DEC281C}" name="Column9369"/>
    <tableColumn id="9387" xr3:uid="{CCCC9319-DFA3-4584-850F-ED5E31A48E0E}" name="Column9370"/>
    <tableColumn id="9388" xr3:uid="{E99B87AA-13AA-4F31-B655-1185D57661A9}" name="Column9371"/>
    <tableColumn id="9389" xr3:uid="{6E633EF4-05C0-444F-A2D7-AE0267260662}" name="Column9372"/>
    <tableColumn id="9390" xr3:uid="{7EBCDAC2-080F-45A4-ABB3-E989AA83AA9B}" name="Column9373"/>
    <tableColumn id="9391" xr3:uid="{C5303467-B288-4474-9EC5-189132B0E779}" name="Column9374"/>
    <tableColumn id="9392" xr3:uid="{50FCB454-37A6-47B6-8992-8D4A8F4E695C}" name="Column9375"/>
    <tableColumn id="9393" xr3:uid="{B1F918C7-326F-4FAA-B242-BC14F62539FC}" name="Column9376"/>
    <tableColumn id="9394" xr3:uid="{D63FA3F9-AAC3-4A5D-9244-5875551D2826}" name="Column9377"/>
    <tableColumn id="9395" xr3:uid="{A5EB6A65-9750-4B36-885C-BEAC9DFC900A}" name="Column9378"/>
    <tableColumn id="9396" xr3:uid="{005AB33A-CABE-484A-A285-C9E04D559A2C}" name="Column9379"/>
    <tableColumn id="9397" xr3:uid="{565F0FA2-9E81-4E88-9EC0-E31242ED6F9A}" name="Column9380"/>
    <tableColumn id="9398" xr3:uid="{07BDC976-CBF9-45A6-B474-52C01377AA7F}" name="Column9381"/>
    <tableColumn id="9399" xr3:uid="{D6C0A946-37E1-4579-9560-ABDD045CD41E}" name="Column9382"/>
    <tableColumn id="9400" xr3:uid="{114F2613-D057-4382-A8D4-36D9A4D0A64B}" name="Column9383"/>
    <tableColumn id="9401" xr3:uid="{84BF1124-F911-4B80-9813-3236A71E987F}" name="Column9384"/>
    <tableColumn id="9402" xr3:uid="{699A07C4-99F1-4CDC-A515-87095C98DDF8}" name="Column9385"/>
    <tableColumn id="9403" xr3:uid="{97B2E5AC-5B38-450F-99A9-8FD02059A3EF}" name="Column9386"/>
    <tableColumn id="9404" xr3:uid="{B8B369A6-A048-4537-B43A-4BFBCCA96BCC}" name="Column9387"/>
    <tableColumn id="9405" xr3:uid="{93038CAF-8685-4D1D-9047-C3B4DA253DDB}" name="Column9388"/>
    <tableColumn id="9406" xr3:uid="{94A5620E-5D7A-4BD6-A801-B14CBAB95022}" name="Column9389"/>
    <tableColumn id="9407" xr3:uid="{F7F09462-4018-4CEA-BC3B-1FFBED144D6D}" name="Column9390"/>
    <tableColumn id="9408" xr3:uid="{DF25AC75-DE1F-47C6-A641-C731E13E7196}" name="Column9391"/>
    <tableColumn id="9409" xr3:uid="{0C434A1C-1111-468C-A447-CC453B71E113}" name="Column9392"/>
    <tableColumn id="9410" xr3:uid="{F0C493BD-CDBA-43DA-85B5-3AF7BB84F78A}" name="Column9393"/>
    <tableColumn id="9411" xr3:uid="{97D2A731-69A9-4A17-B786-55DC7F16A88C}" name="Column9394"/>
    <tableColumn id="9412" xr3:uid="{D2363457-7BE3-4CBA-9EF6-3A8E3931F9FA}" name="Column9395"/>
    <tableColumn id="9413" xr3:uid="{18B4B866-F9E1-4F24-A780-0DADE6796FAA}" name="Column9396"/>
    <tableColumn id="9414" xr3:uid="{8798B216-9027-451F-9069-60849E794667}" name="Column9397"/>
    <tableColumn id="9415" xr3:uid="{B268F8FB-83DC-420D-8D06-B89F688AD853}" name="Column9398"/>
    <tableColumn id="9416" xr3:uid="{26DEE1C5-C987-49B6-BD37-8B9A238387B9}" name="Column9399"/>
    <tableColumn id="9417" xr3:uid="{F7A8FFF8-9A0E-45B9-BD56-0AC897392BBD}" name="Column9400"/>
    <tableColumn id="9418" xr3:uid="{E3A82E51-6EFB-46B2-B085-2DA7A36FA350}" name="Column9401"/>
    <tableColumn id="9419" xr3:uid="{2AC1CB49-E7F7-4F4F-95D6-871CB55AF056}" name="Column9402"/>
    <tableColumn id="9420" xr3:uid="{B8A47659-E577-47D1-8525-2A15CCFB220C}" name="Column9403"/>
    <tableColumn id="9421" xr3:uid="{F1E3C5A4-B33E-4B0A-9A8F-D252431CF7AF}" name="Column9404"/>
    <tableColumn id="9422" xr3:uid="{808CB427-5B16-48CB-857C-643DE458EA42}" name="Column9405"/>
    <tableColumn id="9423" xr3:uid="{DDEA3E53-41EF-4070-A24B-6FE018E394AB}" name="Column9406"/>
    <tableColumn id="9424" xr3:uid="{7979001E-21B6-4EBE-98CE-2B375866AB85}" name="Column9407"/>
    <tableColumn id="9425" xr3:uid="{FA5CC311-1746-408E-9F9D-CDA7C34F6CC3}" name="Column9408"/>
    <tableColumn id="9426" xr3:uid="{CC2203FB-C26A-4A78-A58F-65EB9B9D4392}" name="Column9409"/>
    <tableColumn id="9427" xr3:uid="{6ACBA0CC-2DB2-4FA0-888F-790D9E682C26}" name="Column9410"/>
    <tableColumn id="9428" xr3:uid="{4BC063F9-62CE-4818-AD00-BC9DA2280096}" name="Column9411"/>
    <tableColumn id="9429" xr3:uid="{0B9AD3F8-C8F7-460C-88B1-E55B89BDE217}" name="Column9412"/>
    <tableColumn id="9430" xr3:uid="{C9F5A267-7DF0-4624-92FC-0792D8C70DBA}" name="Column9413"/>
    <tableColumn id="9431" xr3:uid="{925DFCF8-4CAF-4DA1-A6D4-D95561CEAA2E}" name="Column9414"/>
    <tableColumn id="9432" xr3:uid="{6D6212B6-A9FC-4C03-B14A-F12CDB6CC7C6}" name="Column9415"/>
    <tableColumn id="9433" xr3:uid="{6326C30C-E450-4A44-95D0-576C0BD00535}" name="Column9416"/>
    <tableColumn id="9434" xr3:uid="{3EF47B16-B845-4279-8C23-7155CBB3080D}" name="Column9417"/>
    <tableColumn id="9435" xr3:uid="{2FB1F68E-5095-4403-A5C2-E67152879639}" name="Column9418"/>
    <tableColumn id="9436" xr3:uid="{8D64231D-23D8-4C00-85F9-DCFC4073E9DB}" name="Column9419"/>
    <tableColumn id="9437" xr3:uid="{287FF3D0-B823-4E66-9D68-503B7969AA11}" name="Column9420"/>
    <tableColumn id="9438" xr3:uid="{80EBEBDC-75D9-4EA4-B4BD-A35B0B424881}" name="Column9421"/>
    <tableColumn id="9439" xr3:uid="{C0E533D6-B398-47D6-AF58-1BF291CE56D8}" name="Column9422"/>
    <tableColumn id="9440" xr3:uid="{5B836A2C-87DF-4B25-927B-547B23132B33}" name="Column9423"/>
    <tableColumn id="9441" xr3:uid="{50EF108C-BCE7-462B-91CD-4216298B39D8}" name="Column9424"/>
    <tableColumn id="9442" xr3:uid="{4C947648-9C8B-4147-847F-2AF441FB7DA5}" name="Column9425"/>
    <tableColumn id="9443" xr3:uid="{0101C713-B78F-4945-94B5-D9EB1D5810AE}" name="Column9426"/>
    <tableColumn id="9444" xr3:uid="{6A28EF54-E8FC-4125-8AEB-28DF89BD98DC}" name="Column9427"/>
    <tableColumn id="9445" xr3:uid="{509ED17C-A516-4AB7-9750-7E830AC75D5D}" name="Column9428"/>
    <tableColumn id="9446" xr3:uid="{4B817C76-4177-40C4-BAAC-92BA223139C9}" name="Column9429"/>
    <tableColumn id="9447" xr3:uid="{3E2483EC-04E2-45A6-B372-477816979FA1}" name="Column9430"/>
    <tableColumn id="9448" xr3:uid="{50548C3B-33A0-4978-A31E-DD39AB5B346C}" name="Column9431"/>
    <tableColumn id="9449" xr3:uid="{079C41C8-A623-45AE-A6E5-4AFECA465F2B}" name="Column9432"/>
    <tableColumn id="9450" xr3:uid="{2A4B45AC-F8BC-44CD-A5C6-1D59164A9C18}" name="Column9433"/>
    <tableColumn id="9451" xr3:uid="{4D4463B3-F80E-4647-B293-CE130480A8FC}" name="Column9434"/>
    <tableColumn id="9452" xr3:uid="{68B4357F-5FFD-4B59-9C16-C1CD89053013}" name="Column9435"/>
    <tableColumn id="9453" xr3:uid="{3833319E-7A4A-4180-B153-03F98109B66C}" name="Column9436"/>
    <tableColumn id="9454" xr3:uid="{036F0EED-F0F6-4895-BC98-7DD1EAC0009A}" name="Column9437"/>
    <tableColumn id="9455" xr3:uid="{6EDDA633-5DD8-479D-A983-F953B74E9695}" name="Column9438"/>
    <tableColumn id="9456" xr3:uid="{BA506E55-62E4-4877-9BD8-D7AA14219607}" name="Column9439"/>
    <tableColumn id="9457" xr3:uid="{703BA283-25EE-499C-8D28-2D8E7FBB447A}" name="Column9440"/>
    <tableColumn id="9458" xr3:uid="{C51B0C1C-2363-4662-9617-70F03758A3C0}" name="Column9441"/>
    <tableColumn id="9459" xr3:uid="{DBC89BFC-2C4B-452F-B6AE-FD32B13C079E}" name="Column9442"/>
    <tableColumn id="9460" xr3:uid="{4B5EAE96-9C01-4A4A-BD4D-0FDD423AE55D}" name="Column9443"/>
    <tableColumn id="9461" xr3:uid="{FB1F0B2C-B2AE-4A52-8CA4-D52C947F6150}" name="Column9444"/>
    <tableColumn id="9462" xr3:uid="{5010DAC8-A890-4BED-87B0-5651705B2993}" name="Column9445"/>
    <tableColumn id="9463" xr3:uid="{8FD1002F-4409-4495-875D-17DBCED82CF6}" name="Column9446"/>
    <tableColumn id="9464" xr3:uid="{242CC7DF-10B2-42F2-933A-67BA90CD4401}" name="Column9447"/>
    <tableColumn id="9465" xr3:uid="{D88648A6-6E3E-4116-8FC3-6703243F2D78}" name="Column9448"/>
    <tableColumn id="9466" xr3:uid="{A7241D12-FEAE-4EFA-B520-A7CA73E0CC2F}" name="Column9449"/>
    <tableColumn id="9467" xr3:uid="{2192F271-B605-4489-B03E-63E01A46FF9C}" name="Column9450"/>
    <tableColumn id="9468" xr3:uid="{41E6C596-51C1-4D78-BA64-FE38596AF92A}" name="Column9451"/>
    <tableColumn id="9469" xr3:uid="{6E3A5240-63A4-41B6-81A2-4AECB88E25E8}" name="Column9452"/>
    <tableColumn id="9470" xr3:uid="{21C2D966-03CB-42F3-8CE5-C8A9556370F1}" name="Column9453"/>
    <tableColumn id="9471" xr3:uid="{E45B1717-6197-494B-AF65-876F42DC4B36}" name="Column9454"/>
    <tableColumn id="9472" xr3:uid="{9F00EEEE-15D5-4A4E-B34F-50FDE4E10234}" name="Column9455"/>
    <tableColumn id="9473" xr3:uid="{DBA95535-4877-4659-A7DF-33159A395C56}" name="Column9456"/>
    <tableColumn id="9474" xr3:uid="{AA5C280F-1F98-476D-BFE4-022321E57485}" name="Column9457"/>
    <tableColumn id="9475" xr3:uid="{DAFDF35E-90A1-47ED-BE55-7E10006C309F}" name="Column9458"/>
    <tableColumn id="9476" xr3:uid="{C1F48EE0-BE9F-41A9-9A5B-46A9EB79AACE}" name="Column9459"/>
    <tableColumn id="9477" xr3:uid="{1BEC02DC-8A17-4843-8A4E-CF5E67B97A9B}" name="Column9460"/>
    <tableColumn id="9478" xr3:uid="{3B17E706-2D4F-4619-ACCE-718754F1CB21}" name="Column9461"/>
    <tableColumn id="9479" xr3:uid="{213FE492-E622-4EB9-A68A-2D29F0B70260}" name="Column9462"/>
    <tableColumn id="9480" xr3:uid="{47FF4E5C-CD66-4828-BD63-4A1A586C2C33}" name="Column9463"/>
    <tableColumn id="9481" xr3:uid="{5E7693E1-3C04-4722-B412-D84EA937CF88}" name="Column9464"/>
    <tableColumn id="9482" xr3:uid="{ABBC8F93-781C-4F52-89A9-55893F2C1389}" name="Column9465"/>
    <tableColumn id="9483" xr3:uid="{E28944F8-4B1C-4CB5-B2D5-3EF56FFC0AF9}" name="Column9466"/>
    <tableColumn id="9484" xr3:uid="{1F0E100C-6DCB-4C66-9494-83F52508789E}" name="Column9467"/>
    <tableColumn id="9485" xr3:uid="{C05E5819-2A3C-4D50-AD70-AFDF3BDE794C}" name="Column9468"/>
    <tableColumn id="9486" xr3:uid="{62A37E49-3783-4E87-B475-FFF7F8A52849}" name="Column9469"/>
    <tableColumn id="9487" xr3:uid="{42A0B90F-5D5F-4D1C-B240-7197E59E234F}" name="Column9470"/>
    <tableColumn id="9488" xr3:uid="{1784EFA6-C8B7-4826-99C3-657DA0A261F9}" name="Column9471"/>
    <tableColumn id="9489" xr3:uid="{241A46FB-D9AE-4291-ADD2-331018593902}" name="Column9472"/>
    <tableColumn id="9490" xr3:uid="{B8A94999-79FF-4821-A371-3F2BF6440ED6}" name="Column9473"/>
    <tableColumn id="9491" xr3:uid="{C1BEAF49-C7C9-4718-AEA6-D66B456A5917}" name="Column9474"/>
    <tableColumn id="9492" xr3:uid="{E3FC66EB-1DD5-474F-A8B7-96E584236C46}" name="Column9475"/>
    <tableColumn id="9493" xr3:uid="{9C168848-C951-49C5-A73A-D54C9D297B9B}" name="Column9476"/>
    <tableColumn id="9494" xr3:uid="{100A6398-303D-4991-A982-8DFAB796E67C}" name="Column9477"/>
    <tableColumn id="9495" xr3:uid="{30ED2E74-E803-4F94-92B7-AC7C84C7723B}" name="Column9478"/>
    <tableColumn id="9496" xr3:uid="{DC5C99A6-2D54-4AE9-BA00-5C740476E184}" name="Column9479"/>
    <tableColumn id="9497" xr3:uid="{0AC41034-ED34-4214-BD19-D8E184408E4C}" name="Column9480"/>
    <tableColumn id="9498" xr3:uid="{EE4402EB-5B36-4FCC-BD0E-0E043C7EBA78}" name="Column9481"/>
    <tableColumn id="9499" xr3:uid="{C7ED442B-5E46-4CB6-BBEA-794132343EB2}" name="Column9482"/>
    <tableColumn id="9500" xr3:uid="{2F818161-2DFA-45C4-8CCC-05A56D9FC5EF}" name="Column9483"/>
    <tableColumn id="9501" xr3:uid="{CF60FC2C-618A-4A46-AD3F-5A2D87478CDE}" name="Column9484"/>
    <tableColumn id="9502" xr3:uid="{6AD6723B-6B40-4436-AAD8-F30EEC810AC3}" name="Column9485"/>
    <tableColumn id="9503" xr3:uid="{C4DE78DA-4648-4080-8ADB-BEC8FDB1B37B}" name="Column9486"/>
    <tableColumn id="9504" xr3:uid="{44182299-D3F3-425A-B41E-FFEF1430B501}" name="Column9487"/>
    <tableColumn id="9505" xr3:uid="{2328AFC4-1409-4291-B174-37C859EC69E4}" name="Column9488"/>
    <tableColumn id="9506" xr3:uid="{1178F672-E2DE-4579-BADD-B31252589434}" name="Column9489"/>
    <tableColumn id="9507" xr3:uid="{4F77C237-CF6A-4BD9-AA3C-8CA21F051A2E}" name="Column9490"/>
    <tableColumn id="9508" xr3:uid="{C518DEA1-2F95-46BC-B694-2B5D5C5E85A2}" name="Column9491"/>
    <tableColumn id="9509" xr3:uid="{8FEBF260-365B-40F1-920E-C3BFD9066398}" name="Column9492"/>
    <tableColumn id="9510" xr3:uid="{C0F1EF15-AD87-479D-8C35-B8294DC2A9E8}" name="Column9493"/>
    <tableColumn id="9511" xr3:uid="{90CE4AC6-CA4B-469B-AB85-5BBFB6B795EC}" name="Column9494"/>
    <tableColumn id="9512" xr3:uid="{1B626E49-D0CE-473A-A1A8-9F31AC4DE9C7}" name="Column9495"/>
    <tableColumn id="9513" xr3:uid="{48A80808-CE8D-4FFB-B024-DCF88AC63E37}" name="Column9496"/>
    <tableColumn id="9514" xr3:uid="{08589E85-BE79-45A6-9A12-4F87B4D959AF}" name="Column9497"/>
    <tableColumn id="9515" xr3:uid="{145F9BF6-241C-48E0-915A-9275F5A4A9CF}" name="Column9498"/>
    <tableColumn id="9516" xr3:uid="{70A0710C-1BE6-404E-A0F6-54F551BCEDF1}" name="Column9499"/>
    <tableColumn id="9517" xr3:uid="{FBBFD47F-33D7-410A-B902-4E2582A9BD95}" name="Column9500"/>
    <tableColumn id="9518" xr3:uid="{CFF01D79-5241-4163-95C4-52AB1990DA3B}" name="Column9501"/>
    <tableColumn id="9519" xr3:uid="{59393F53-1831-4610-82C3-334C7C5B833C}" name="Column9502"/>
    <tableColumn id="9520" xr3:uid="{FE4AC6AD-780D-4F01-B5C2-6130373967C9}" name="Column9503"/>
    <tableColumn id="9521" xr3:uid="{08747DDA-8326-44F0-96B6-1A9DBCACB9CF}" name="Column9504"/>
    <tableColumn id="9522" xr3:uid="{B282674F-DD38-4C22-BF60-AB040904F054}" name="Column9505"/>
    <tableColumn id="9523" xr3:uid="{0D24306B-7B4A-4B91-B3C8-D8D983FB8833}" name="Column9506"/>
    <tableColumn id="9524" xr3:uid="{DA67B8FF-52F8-460C-BE5E-39B02707DD5C}" name="Column9507"/>
    <tableColumn id="9525" xr3:uid="{31E77D7D-229B-41CA-A2FF-85659347B108}" name="Column9508"/>
    <tableColumn id="9526" xr3:uid="{707F7322-AECB-49D8-A1E1-674D64816B53}" name="Column9509"/>
    <tableColumn id="9527" xr3:uid="{CFFF1E37-FC49-4676-A9CB-DB140769337B}" name="Column9510"/>
    <tableColumn id="9528" xr3:uid="{DA37A7BF-4D0C-4F92-9A15-DFF62009B514}" name="Column9511"/>
    <tableColumn id="9529" xr3:uid="{0DDA8174-7D26-4238-A883-1DA5A4F6C535}" name="Column9512"/>
    <tableColumn id="9530" xr3:uid="{9528245A-E11B-481C-8126-CB98B772A8DC}" name="Column9513"/>
    <tableColumn id="9531" xr3:uid="{048C6520-58A1-42F5-896E-8A1A77870051}" name="Column9514"/>
    <tableColumn id="9532" xr3:uid="{123D82A0-F222-4F6A-ADA5-6FA6DE71C2C3}" name="Column9515"/>
    <tableColumn id="9533" xr3:uid="{4D54D80C-2935-4107-9A0D-0A63922EE8FF}" name="Column9516"/>
    <tableColumn id="9534" xr3:uid="{26B3A6FD-9BBC-4902-818E-79A8A4B09618}" name="Column9517"/>
    <tableColumn id="9535" xr3:uid="{664D9282-81C3-40AC-983F-A780A2E98ACD}" name="Column9518"/>
    <tableColumn id="9536" xr3:uid="{CE3014A8-6D5E-4F8F-B17F-DB5CCAEE6297}" name="Column9519"/>
    <tableColumn id="9537" xr3:uid="{8AB7C61A-C3A7-4D68-98F2-C7D7DDC43AD1}" name="Column9520"/>
    <tableColumn id="9538" xr3:uid="{898DB9C1-E146-42BC-9B88-BC5B018B053C}" name="Column9521"/>
    <tableColumn id="9539" xr3:uid="{FAA43504-9866-40AE-9BB8-47EC46054DA1}" name="Column9522"/>
    <tableColumn id="9540" xr3:uid="{2566AEB9-E2B9-4DA2-895B-3E5ADEE2D1C1}" name="Column9523"/>
    <tableColumn id="9541" xr3:uid="{79905C33-B056-458D-A3B6-EF2C6F967677}" name="Column9524"/>
    <tableColumn id="9542" xr3:uid="{BA906961-4715-4E10-BC5D-28AC93EE4F24}" name="Column9525"/>
    <tableColumn id="9543" xr3:uid="{6B47B059-7383-49FA-B421-4942705C2368}" name="Column9526"/>
    <tableColumn id="9544" xr3:uid="{928C6CE5-C325-4C2D-9837-3B2E338AE092}" name="Column9527"/>
    <tableColumn id="9545" xr3:uid="{E1112212-AD97-4C37-ADA2-E1C8B8EDD4C4}" name="Column9528"/>
    <tableColumn id="9546" xr3:uid="{2CB70156-0D7B-4317-AD6A-A8403B9AEF4D}" name="Column9529"/>
    <tableColumn id="9547" xr3:uid="{EF8818CC-D2AF-47A0-995C-EE2388A2E31A}" name="Column9530"/>
    <tableColumn id="9548" xr3:uid="{69031A7E-0838-467C-B780-1FF681ADD4E8}" name="Column9531"/>
    <tableColumn id="9549" xr3:uid="{20BAC363-7549-44E2-81C4-B9F4D8490AD3}" name="Column9532"/>
    <tableColumn id="9550" xr3:uid="{1F1454CF-8748-41E4-827A-4B9740EB9533}" name="Column9533"/>
    <tableColumn id="9551" xr3:uid="{AC54B251-B156-4616-B957-3377BF501F6F}" name="Column9534"/>
    <tableColumn id="9552" xr3:uid="{FE4D3761-05C1-4FEE-BD2C-2DF27580C6DC}" name="Column9535"/>
    <tableColumn id="9553" xr3:uid="{DAA69C0A-61F9-426A-AE5D-3E0962B001B7}" name="Column9536"/>
    <tableColumn id="9554" xr3:uid="{DEFEB911-2B87-4714-BD39-763859640493}" name="Column9537"/>
    <tableColumn id="9555" xr3:uid="{69141CAD-277E-4708-8B77-FFE8BEB7245A}" name="Column9538"/>
    <tableColumn id="9556" xr3:uid="{1851C71E-FA52-417B-BAE9-275F121E517C}" name="Column9539"/>
    <tableColumn id="9557" xr3:uid="{B978015B-4CE7-4599-A0FB-99D91D6C4138}" name="Column9540"/>
    <tableColumn id="9558" xr3:uid="{30194CBE-F39E-4431-8219-D9769254C1BC}" name="Column9541"/>
    <tableColumn id="9559" xr3:uid="{11152D3C-A88F-47B8-8C28-15C7C601DCE9}" name="Column9542"/>
    <tableColumn id="9560" xr3:uid="{180D21E3-D968-4616-8614-487B020E28AD}" name="Column9543"/>
    <tableColumn id="9561" xr3:uid="{A2BDD8A5-DD83-4C38-B117-2AF5C4EA9504}" name="Column9544"/>
    <tableColumn id="9562" xr3:uid="{605CEC3E-B784-4D8A-B6F4-63097829ED71}" name="Column9545"/>
    <tableColumn id="9563" xr3:uid="{2D367B10-BCFA-4A42-B7F6-BF59A33BD5E5}" name="Column9546"/>
    <tableColumn id="9564" xr3:uid="{BBD044E8-7613-4662-969C-B6CA48F36214}" name="Column9547"/>
    <tableColumn id="9565" xr3:uid="{468E6113-F83A-4399-91F3-74897980E0CC}" name="Column9548"/>
    <tableColumn id="9566" xr3:uid="{C3093E6D-459E-41AA-9DF8-1F475E02EC39}" name="Column9549"/>
    <tableColumn id="9567" xr3:uid="{C718EBE8-7EC5-47C9-A7C2-8BCC0F07152B}" name="Column9550"/>
    <tableColumn id="9568" xr3:uid="{1BBAC456-4836-4C55-9AB5-03C200EF3F5D}" name="Column9551"/>
    <tableColumn id="9569" xr3:uid="{24FDF827-6AA9-44FB-8416-D076E1023EF1}" name="Column9552"/>
    <tableColumn id="9570" xr3:uid="{DA3D1DC6-87F2-4E0F-BD44-D1C9D63D5E35}" name="Column9553"/>
    <tableColumn id="9571" xr3:uid="{EECF0B50-A0CF-4AA5-B56D-6953EBB47BB8}" name="Column9554"/>
    <tableColumn id="9572" xr3:uid="{D0F1AF4C-65A3-4E8F-8C9F-746BEBEAD9B6}" name="Column9555"/>
    <tableColumn id="9573" xr3:uid="{82E941A3-FB4E-4F9B-BF7A-06502F182ECC}" name="Column9556"/>
    <tableColumn id="9574" xr3:uid="{A6F72794-48F7-4AA2-AFFB-2874B25F7037}" name="Column9557"/>
    <tableColumn id="9575" xr3:uid="{F85FC1B8-3E19-40A2-A3D9-9FA49AD86AA2}" name="Column9558"/>
    <tableColumn id="9576" xr3:uid="{65C1FA38-7C84-4BA6-B556-F46DA2598DB8}" name="Column9559"/>
    <tableColumn id="9577" xr3:uid="{75FD56A4-EC16-4B9D-8B53-23A77093A7F7}" name="Column9560"/>
    <tableColumn id="9578" xr3:uid="{E700BEEB-335D-40A3-9B0D-60667F3C4FA9}" name="Column9561"/>
    <tableColumn id="9579" xr3:uid="{2F7ACF27-30BA-4805-8DE1-2EFF514F803C}" name="Column9562"/>
    <tableColumn id="9580" xr3:uid="{09126A7A-308C-4E81-A015-303E1D996958}" name="Column9563"/>
    <tableColumn id="9581" xr3:uid="{53C3D7EB-F6D5-420C-99A9-5F66BE74C40F}" name="Column9564"/>
    <tableColumn id="9582" xr3:uid="{BE0BCBE3-F166-453B-8416-C58DA76E0B95}" name="Column9565"/>
    <tableColumn id="9583" xr3:uid="{66ADD0A2-7B17-45EA-A3F1-8D1ECBA01C11}" name="Column9566"/>
    <tableColumn id="9584" xr3:uid="{790B79B8-B9D8-4FEE-91F1-7C7C6B3DA69F}" name="Column9567"/>
    <tableColumn id="9585" xr3:uid="{73763209-2876-49F6-9F24-48068216132B}" name="Column9568"/>
    <tableColumn id="9586" xr3:uid="{4A4CA270-65ED-49A2-891F-19EEC0C74EF8}" name="Column9569"/>
    <tableColumn id="9587" xr3:uid="{B75A92D8-0ACB-4429-85CC-E965068A17D2}" name="Column9570"/>
    <tableColumn id="9588" xr3:uid="{65A6EB96-9649-44E9-BD49-649244E4C98B}" name="Column9571"/>
    <tableColumn id="9589" xr3:uid="{A3EE183B-60B0-4A9F-9D8E-6E233590CCD6}" name="Column9572"/>
    <tableColumn id="9590" xr3:uid="{AE5C0B3C-A3A8-4F68-8AB9-7DD764E13B41}" name="Column9573"/>
    <tableColumn id="9591" xr3:uid="{32BC2116-3D54-4E4D-8F11-8F8C002855FA}" name="Column9574"/>
    <tableColumn id="9592" xr3:uid="{8F4E4B0F-09CE-41AC-B1C7-683761C3507E}" name="Column9575"/>
    <tableColumn id="9593" xr3:uid="{DBD7C819-AFBD-4128-84E7-9AAAAD55842E}" name="Column9576"/>
    <tableColumn id="9594" xr3:uid="{E06D6D6B-18C8-41AD-95A6-30BE1ABEC33F}" name="Column9577"/>
    <tableColumn id="9595" xr3:uid="{6F525BB1-E340-4D94-8F9F-A65B62C8E290}" name="Column9578"/>
    <tableColumn id="9596" xr3:uid="{366246E5-28F6-4105-B8FF-06019E989A88}" name="Column9579"/>
    <tableColumn id="9597" xr3:uid="{DE6E89FC-23D1-48BC-A6AA-68CEE662E999}" name="Column9580"/>
    <tableColumn id="9598" xr3:uid="{6CFDB9F7-D322-4F53-82BA-9A94A11E9EC8}" name="Column9581"/>
    <tableColumn id="9599" xr3:uid="{B8AAA7B4-D706-4FC7-9C31-E8D8BF58D763}" name="Column9582"/>
    <tableColumn id="9600" xr3:uid="{05469C6B-45A3-4F37-AE84-3B6274191924}" name="Column9583"/>
    <tableColumn id="9601" xr3:uid="{B6445AB3-360A-4A56-BD1D-CB49CBF22146}" name="Column9584"/>
    <tableColumn id="9602" xr3:uid="{4FE6C0AA-A213-4772-A668-87E3A67293C8}" name="Column9585"/>
    <tableColumn id="9603" xr3:uid="{D7D8F226-0705-4027-943C-458FF1DCCA19}" name="Column9586"/>
    <tableColumn id="9604" xr3:uid="{4EFC7896-1483-4F01-9DF1-73A49B218741}" name="Column9587"/>
    <tableColumn id="9605" xr3:uid="{7640D217-0D28-458E-A5F4-93A326933D74}" name="Column9588"/>
    <tableColumn id="9606" xr3:uid="{F0306D42-0BDF-464E-B75E-C38A6159D60E}" name="Column9589"/>
    <tableColumn id="9607" xr3:uid="{B31033C0-00D8-417E-9ADF-224E90732EEC}" name="Column9590"/>
    <tableColumn id="9608" xr3:uid="{F2A0FCBF-14BA-42A9-BD61-ABB57DAC24D3}" name="Column9591"/>
    <tableColumn id="9609" xr3:uid="{867DA374-1A3D-4A40-9351-24A810083569}" name="Column9592"/>
    <tableColumn id="9610" xr3:uid="{A8006C84-9A35-43D3-8C60-111080AD1E2C}" name="Column9593"/>
    <tableColumn id="9611" xr3:uid="{B4252659-4C54-4D2C-8E8A-03C28F909852}" name="Column9594"/>
    <tableColumn id="9612" xr3:uid="{6E9E5173-178E-49B8-BBFC-199774887ABA}" name="Column9595"/>
    <tableColumn id="9613" xr3:uid="{AAF86F33-F1BB-47EB-A34B-4D764A7171BA}" name="Column9596"/>
    <tableColumn id="9614" xr3:uid="{E4416FB4-69F6-4E69-A885-8A4DA06C1627}" name="Column9597"/>
    <tableColumn id="9615" xr3:uid="{529465FB-8C2F-400F-9F2D-97B394A7A718}" name="Column9598"/>
    <tableColumn id="9616" xr3:uid="{49785945-54EB-422D-9F15-DB54D6475FB0}" name="Column9599"/>
    <tableColumn id="9617" xr3:uid="{73A3DF25-C613-4ABE-9648-432AFF0E545D}" name="Column9600"/>
    <tableColumn id="9618" xr3:uid="{CCA6892B-1618-41ED-9699-8C4B4E8F80AF}" name="Column9601"/>
    <tableColumn id="9619" xr3:uid="{95733682-3C27-438B-A8FD-A31CDF43175E}" name="Column9602"/>
    <tableColumn id="9620" xr3:uid="{0FE3E6BF-DE57-4117-BE3E-28BC16807F62}" name="Column9603"/>
    <tableColumn id="9621" xr3:uid="{60510D50-7CAB-4B4C-AB68-351AD151A9A3}" name="Column9604"/>
    <tableColumn id="9622" xr3:uid="{88E59531-4FC7-47FF-9BE5-5758F8C83753}" name="Column9605"/>
    <tableColumn id="9623" xr3:uid="{7652A8ED-1D43-4598-BD26-B3D83DA60F5F}" name="Column9606"/>
    <tableColumn id="9624" xr3:uid="{86BF732E-DC6A-47F8-BBB6-DBAF5569F00B}" name="Column9607"/>
    <tableColumn id="9625" xr3:uid="{BC0304EA-0FA3-42B2-8950-1FDFB245D5BE}" name="Column9608"/>
    <tableColumn id="9626" xr3:uid="{1E14CAE6-CC1E-4B5D-B5FD-E0797052597D}" name="Column9609"/>
    <tableColumn id="9627" xr3:uid="{30BBBC40-B7D5-47E4-B223-0A9A1382D291}" name="Column9610"/>
    <tableColumn id="9628" xr3:uid="{43CF8841-0188-47F9-BF75-C03CEE30E6AB}" name="Column9611"/>
    <tableColumn id="9629" xr3:uid="{C762CFDD-47AE-4227-B1DF-EBE8ED3EECCF}" name="Column9612"/>
    <tableColumn id="9630" xr3:uid="{5AAEAE28-E22C-42A1-B446-487DF7854A41}" name="Column9613"/>
    <tableColumn id="9631" xr3:uid="{13AE4F56-AF11-4DBE-AA5C-D8304E97D774}" name="Column9614"/>
    <tableColumn id="9632" xr3:uid="{141400CC-F4DB-4D7C-9FC0-BDF07DB603D6}" name="Column9615"/>
    <tableColumn id="9633" xr3:uid="{9B050492-F119-4A87-AF25-895054E2C736}" name="Column9616"/>
    <tableColumn id="9634" xr3:uid="{AD7C90EC-DD79-474A-A1D9-A9D6D7DF5E88}" name="Column9617"/>
    <tableColumn id="9635" xr3:uid="{CFB4595F-DEBA-46F3-AE71-8F826EAC47DC}" name="Column9618"/>
    <tableColumn id="9636" xr3:uid="{0B4113E5-8136-48FA-8D6A-2F9B966A65EF}" name="Column9619"/>
    <tableColumn id="9637" xr3:uid="{39032E19-1A5E-42C3-A95C-D4C3EFD3639C}" name="Column9620"/>
    <tableColumn id="9638" xr3:uid="{4DFEC064-7038-4A76-BCF9-43CE1267B9FF}" name="Column9621"/>
    <tableColumn id="9639" xr3:uid="{B669DDE8-C29B-42B0-B790-EAC16BB0DB2D}" name="Column9622"/>
    <tableColumn id="9640" xr3:uid="{9477C446-2CDD-4152-AE7B-752E45A4181E}" name="Column9623"/>
    <tableColumn id="9641" xr3:uid="{26E7F1C0-5068-4FE7-9545-040DA28C5608}" name="Column9624"/>
    <tableColumn id="9642" xr3:uid="{AAA72D33-F260-44D5-9936-AA733B0850A4}" name="Column9625"/>
    <tableColumn id="9643" xr3:uid="{ED4BFAFB-DF3E-49E0-80F9-99FE64141249}" name="Column9626"/>
    <tableColumn id="9644" xr3:uid="{0C032BEF-2232-492C-9F16-AAE12EF3C994}" name="Column9627"/>
    <tableColumn id="9645" xr3:uid="{6B78E481-702B-4277-A427-8D4B096F2C6F}" name="Column9628"/>
    <tableColumn id="9646" xr3:uid="{9C8C853D-2E04-40A3-8F2B-112A3C4EACAA}" name="Column9629"/>
    <tableColumn id="9647" xr3:uid="{F7C820FF-CB9D-4B47-B853-D2F5B509B46F}" name="Column9630"/>
    <tableColumn id="9648" xr3:uid="{1B52193C-7CD2-408F-9A4A-62DEA7CB78F7}" name="Column9631"/>
    <tableColumn id="9649" xr3:uid="{9BD71613-688E-43B9-868D-35CAAAE920ED}" name="Column9632"/>
    <tableColumn id="9650" xr3:uid="{5111EA4F-BEA0-4DE8-899D-FD968409CA48}" name="Column9633"/>
    <tableColumn id="9651" xr3:uid="{5F3CC71E-D47A-4C64-91E2-7900C57E7BC1}" name="Column9634"/>
    <tableColumn id="9652" xr3:uid="{59937B08-60AD-4FB5-B2B7-EC8F8A129822}" name="Column9635"/>
    <tableColumn id="9653" xr3:uid="{90C8ABD8-B3C3-4639-971E-15854E76A599}" name="Column9636"/>
    <tableColumn id="9654" xr3:uid="{B11F9A89-C1F5-4492-9E69-D5D1C36B1639}" name="Column9637"/>
    <tableColumn id="9655" xr3:uid="{C3AC0DF1-8633-48FA-B95A-791F0B4F485D}" name="Column9638"/>
    <tableColumn id="9656" xr3:uid="{5E4D0D26-93DF-4FEB-A1F5-735FB5AAF1C9}" name="Column9639"/>
    <tableColumn id="9657" xr3:uid="{8230D95F-6865-4E3E-B083-CF8B7F1B485E}" name="Column9640"/>
    <tableColumn id="9658" xr3:uid="{BE948D16-A5D5-41BD-A3F3-516840B60D0D}" name="Column9641"/>
    <tableColumn id="9659" xr3:uid="{0A7CE08B-401E-43F2-BCA8-7E3179ACA4C7}" name="Column9642"/>
    <tableColumn id="9660" xr3:uid="{C79500BD-FE1F-4958-AF6C-8FC59A335A1A}" name="Column9643"/>
    <tableColumn id="9661" xr3:uid="{644D1675-A236-4BBD-AEDE-8B66C91E8A6F}" name="Column9644"/>
    <tableColumn id="9662" xr3:uid="{52014902-CAB1-4B5B-BADE-19E0EC3B5286}" name="Column9645"/>
    <tableColumn id="9663" xr3:uid="{37840714-9399-45ED-9D72-0DD4C87CA8DF}" name="Column9646"/>
    <tableColumn id="9664" xr3:uid="{D38E7F6D-B283-4E4B-B90C-35881A2E08F5}" name="Column9647"/>
    <tableColumn id="9665" xr3:uid="{A2C0AB2F-D405-464A-9C0F-A05DDBFA726D}" name="Column9648"/>
    <tableColumn id="9666" xr3:uid="{01B9F592-4FF8-40A4-B181-C732E3FB7694}" name="Column9649"/>
    <tableColumn id="9667" xr3:uid="{1B2F0765-8F29-44A5-AE60-19B66A9F5EC9}" name="Column9650"/>
    <tableColumn id="9668" xr3:uid="{A734E2CC-8B40-458F-AA48-821861EFC111}" name="Column9651"/>
    <tableColumn id="9669" xr3:uid="{FBB32A9F-875A-47A0-84D7-43221D0E7FC2}" name="Column9652"/>
    <tableColumn id="9670" xr3:uid="{D1F7B84A-7BB9-4278-B4B9-BFF14A10B332}" name="Column9653"/>
    <tableColumn id="9671" xr3:uid="{61FE865B-A8BD-4B60-BEA9-80837ED07256}" name="Column9654"/>
    <tableColumn id="9672" xr3:uid="{3E1D3F5D-F024-4D7D-8849-49F830067C99}" name="Column9655"/>
    <tableColumn id="9673" xr3:uid="{E7A4F4E1-0EBD-4214-AD2B-1DA33C540EBA}" name="Column9656"/>
    <tableColumn id="9674" xr3:uid="{8B4941C0-B5E6-419B-A22D-36319D762C13}" name="Column9657"/>
    <tableColumn id="9675" xr3:uid="{62D6BB92-225D-41A6-8E00-B454EDDBD3C9}" name="Column9658"/>
    <tableColumn id="9676" xr3:uid="{979F08FD-C5FA-4C83-8465-19F151A7429F}" name="Column9659"/>
    <tableColumn id="9677" xr3:uid="{A9FB4002-704E-4289-869A-10DDC8053684}" name="Column9660"/>
    <tableColumn id="9678" xr3:uid="{7E30AD90-BBC0-47A2-84DC-526C43FAFDAB}" name="Column9661"/>
    <tableColumn id="9679" xr3:uid="{4E9370C1-1A77-4D89-923D-F0A2360CE69F}" name="Column9662"/>
    <tableColumn id="9680" xr3:uid="{764CD016-218B-4A87-A80A-3F96EA938EE1}" name="Column9663"/>
    <tableColumn id="9681" xr3:uid="{E0389E4F-B861-4802-9712-1B686CECE60B}" name="Column9664"/>
    <tableColumn id="9682" xr3:uid="{B484451E-D241-419C-8766-9E411BA24828}" name="Column9665"/>
    <tableColumn id="9683" xr3:uid="{88959EEC-66F5-4717-B9EA-BE8639B6281E}" name="Column9666"/>
    <tableColumn id="9684" xr3:uid="{BD2DE393-A4A0-49BA-B611-3B892E50F93E}" name="Column9667"/>
    <tableColumn id="9685" xr3:uid="{D3825FB7-F310-4C64-85B0-DA26A47AC2A3}" name="Column9668"/>
    <tableColumn id="9686" xr3:uid="{128AF3D1-8427-4F83-8C50-5A5748BC8EE8}" name="Column9669"/>
    <tableColumn id="9687" xr3:uid="{CCFC26CE-1E1E-407E-94B5-517099F0E0E6}" name="Column9670"/>
    <tableColumn id="9688" xr3:uid="{5896ABC4-1911-42C8-BA8B-1BE429BF1053}" name="Column9671"/>
    <tableColumn id="9689" xr3:uid="{934487E7-99D3-4DE9-BE5F-39326F1BA6B4}" name="Column9672"/>
    <tableColumn id="9690" xr3:uid="{B37DD887-AD88-4928-846D-1491AFCFB4A0}" name="Column9673"/>
    <tableColumn id="9691" xr3:uid="{B17D29CE-90E4-435E-BC0A-6E3290F6F6D5}" name="Column9674"/>
    <tableColumn id="9692" xr3:uid="{FDE1676F-F570-4A7F-84AA-478CA77912A8}" name="Column9675"/>
    <tableColumn id="9693" xr3:uid="{EE506C5F-09CD-4CB9-9EEC-41061699D633}" name="Column9676"/>
    <tableColumn id="9694" xr3:uid="{8741B61E-9F66-4F86-B103-3FA994578DA4}" name="Column9677"/>
    <tableColumn id="9695" xr3:uid="{5DB17825-141F-465B-8B5D-45A9CB6A1C5D}" name="Column9678"/>
    <tableColumn id="9696" xr3:uid="{A698020F-4EAA-4B86-9FC7-5B8E49B59C07}" name="Column9679"/>
    <tableColumn id="9697" xr3:uid="{7FFA9F1A-1210-4839-B3B9-123372E409B1}" name="Column9680"/>
    <tableColumn id="9698" xr3:uid="{4BB6A279-6D05-45E1-A60B-A409B85034BE}" name="Column9681"/>
    <tableColumn id="9699" xr3:uid="{6FEFF073-B805-44F4-BD21-4C564BB4EBF2}" name="Column9682"/>
    <tableColumn id="9700" xr3:uid="{438FE8B0-3FFA-458F-B375-2284CEF1BC50}" name="Column9683"/>
    <tableColumn id="9701" xr3:uid="{929DCACC-F7C5-487E-B344-8FB987FDE3F3}" name="Column9684"/>
    <tableColumn id="9702" xr3:uid="{60F2C48E-7EE2-4190-9F70-17A98301F729}" name="Column9685"/>
    <tableColumn id="9703" xr3:uid="{D67CEA98-DEF3-488C-B2FE-FF186219E5CA}" name="Column9686"/>
    <tableColumn id="9704" xr3:uid="{1D093558-D435-430F-922C-637952191E07}" name="Column9687"/>
    <tableColumn id="9705" xr3:uid="{EC61DCCB-3BD1-4E89-866D-3468B53F020E}" name="Column9688"/>
    <tableColumn id="9706" xr3:uid="{0F0D2F17-2D1E-4B63-88CA-810D1FE92940}" name="Column9689"/>
    <tableColumn id="9707" xr3:uid="{1E450BEF-E54B-4923-8638-84D1DBAF90EC}" name="Column9690"/>
    <tableColumn id="9708" xr3:uid="{53131BE1-03F9-4F25-9C33-401E92739C0F}" name="Column9691"/>
    <tableColumn id="9709" xr3:uid="{36E7265D-5ADA-4FFA-B278-5E30648D6647}" name="Column9692"/>
    <tableColumn id="9710" xr3:uid="{35C130E8-3119-4EB2-89C9-E6089E91F3A5}" name="Column9693"/>
    <tableColumn id="9711" xr3:uid="{9F98DCCD-8F9E-47BB-B752-631F95C1640C}" name="Column9694"/>
    <tableColumn id="9712" xr3:uid="{6178FC00-813C-468B-9BC0-71F0A4F2C21C}" name="Column9695"/>
    <tableColumn id="9713" xr3:uid="{69412DC5-58D9-4F78-A915-3C00A5A07E2B}" name="Column9696"/>
    <tableColumn id="9714" xr3:uid="{69D1772F-E468-4A2C-909D-8E3100F10B81}" name="Column9697"/>
    <tableColumn id="9715" xr3:uid="{DD2BDA30-76E2-4198-B59B-05E545BCB47E}" name="Column9698"/>
    <tableColumn id="9716" xr3:uid="{D82DA714-6320-4353-A7F0-6734F522BDFD}" name="Column9699"/>
    <tableColumn id="9717" xr3:uid="{8544B374-83E4-4C0F-94DA-341A0A3BC326}" name="Column9700"/>
    <tableColumn id="9718" xr3:uid="{55D38523-F195-4F51-9C07-8C67332479CE}" name="Column9701"/>
    <tableColumn id="9719" xr3:uid="{CAB6D13D-09F6-4079-A7E5-0D92BA23CCEA}" name="Column9702"/>
    <tableColumn id="9720" xr3:uid="{1DBED570-FA58-4738-840E-68DB1CF0B8F4}" name="Column9703"/>
    <tableColumn id="9721" xr3:uid="{F417C26C-9D2E-41CE-B6B8-CAACF641849B}" name="Column9704"/>
    <tableColumn id="9722" xr3:uid="{EFD509B2-8FF3-4CAD-8368-F33502C3CBB8}" name="Column9705"/>
    <tableColumn id="9723" xr3:uid="{67D67CD5-C7E9-496E-ADD2-833EB6FA589E}" name="Column9706"/>
    <tableColumn id="9724" xr3:uid="{19B91926-900F-4053-ABF6-77A3AB3A4E01}" name="Column9707"/>
    <tableColumn id="9725" xr3:uid="{6F16A65B-C0D5-4938-8ED7-52D46066AB23}" name="Column9708"/>
    <tableColumn id="9726" xr3:uid="{91DFDF8D-F665-4953-A345-10C18D32B072}" name="Column9709"/>
    <tableColumn id="9727" xr3:uid="{255E3A5E-F8FE-4D1D-B761-7C0E9D9456DE}" name="Column9710"/>
    <tableColumn id="9728" xr3:uid="{1C0D0D3D-3B90-4087-A678-71774144DD35}" name="Column9711"/>
    <tableColumn id="9729" xr3:uid="{7CFAFCA0-7C71-43E7-99DD-9E176B1BFA09}" name="Column9712"/>
    <tableColumn id="9730" xr3:uid="{5876B0F3-95A3-4415-A25D-276AAF48E48C}" name="Column9713"/>
    <tableColumn id="9731" xr3:uid="{6A3CE95E-70C8-478B-9B12-9878513D1416}" name="Column9714"/>
    <tableColumn id="9732" xr3:uid="{EFFA8B99-1E82-40E3-9D15-670984736C51}" name="Column9715"/>
    <tableColumn id="9733" xr3:uid="{100CFAB1-3F80-46B2-8AE8-65AC002379AB}" name="Column9716"/>
    <tableColumn id="9734" xr3:uid="{057F1CE8-0AA0-4A5A-A5BF-4F364ED48590}" name="Column9717"/>
    <tableColumn id="9735" xr3:uid="{E02AEBE5-5DB3-47D3-83E2-E7AF423D6D18}" name="Column9718"/>
    <tableColumn id="9736" xr3:uid="{9A3FCF2F-EEAA-4939-922E-6A77088B4684}" name="Column9719"/>
    <tableColumn id="9737" xr3:uid="{5C9B45DC-9FA5-4C21-AEEC-061399CD454F}" name="Column9720"/>
    <tableColumn id="9738" xr3:uid="{70230700-D343-428D-88E5-18C0098E68D9}" name="Column9721"/>
    <tableColumn id="9739" xr3:uid="{D24EE428-8F12-4FE1-AD17-A6D1A8820436}" name="Column9722"/>
    <tableColumn id="9740" xr3:uid="{464B4CC6-F790-4CD6-B358-7EAEBD3B2EDA}" name="Column9723"/>
    <tableColumn id="9741" xr3:uid="{508D6F37-CBBC-4226-9BB8-78B728210ABD}" name="Column9724"/>
    <tableColumn id="9742" xr3:uid="{7A006B31-2A34-4EB1-9B31-214B749FEBC5}" name="Column9725"/>
    <tableColumn id="9743" xr3:uid="{54813BA2-17D8-4AFD-A873-0814C06E2A33}" name="Column9726"/>
    <tableColumn id="9744" xr3:uid="{2F9D9FFD-8BEA-4299-BE4C-D071A97CFFA8}" name="Column9727"/>
    <tableColumn id="9745" xr3:uid="{C71733B2-8A6F-4181-AEA3-77DBC1C9C7C9}" name="Column9728"/>
    <tableColumn id="9746" xr3:uid="{848D17A5-D5E7-4F19-BC03-42374BFDCC0E}" name="Column9729"/>
    <tableColumn id="9747" xr3:uid="{BED2D781-08E1-4A82-8C6E-98897E80AC04}" name="Column9730"/>
    <tableColumn id="9748" xr3:uid="{10081179-6636-4820-BD2F-F3F8221D198E}" name="Column9731"/>
    <tableColumn id="9749" xr3:uid="{8D11F5EC-B814-4ABA-B10C-F4E469919634}" name="Column9732"/>
    <tableColumn id="9750" xr3:uid="{A57848F7-27EF-4B37-A6F2-4B002B7E095B}" name="Column9733"/>
    <tableColumn id="9751" xr3:uid="{55D6231E-66DD-49C9-805B-22347E036FBD}" name="Column9734"/>
    <tableColumn id="9752" xr3:uid="{0BCCD9B9-4CDB-4599-BE84-81C8BA86912B}" name="Column9735"/>
    <tableColumn id="9753" xr3:uid="{835DF938-4818-4E05-B7F7-15A0D78ACAA6}" name="Column9736"/>
    <tableColumn id="9754" xr3:uid="{E7F3A610-A9A0-497E-9421-120A48F230E6}" name="Column9737"/>
    <tableColumn id="9755" xr3:uid="{B9244A87-67FF-4F7A-83FA-9C62B4178431}" name="Column9738"/>
    <tableColumn id="9756" xr3:uid="{EE969C8F-9B09-4A44-8599-F94A82B5004C}" name="Column9739"/>
    <tableColumn id="9757" xr3:uid="{D3179BF2-DF32-4D5E-AA0B-37CA4F715DE4}" name="Column9740"/>
    <tableColumn id="9758" xr3:uid="{6B964A19-EE43-48D3-AD0C-0952EB071EFA}" name="Column9741"/>
    <tableColumn id="9759" xr3:uid="{5D9FE68F-59E3-442A-AD51-D18A06833DD7}" name="Column9742"/>
    <tableColumn id="9760" xr3:uid="{40F082E4-60B6-411C-A953-544033477942}" name="Column9743"/>
    <tableColumn id="9761" xr3:uid="{9AC2388B-D317-4016-B0FF-93CC23881F56}" name="Column9744"/>
    <tableColumn id="9762" xr3:uid="{4618F6D2-CA69-4A33-87D7-DFD159AE4A7D}" name="Column9745"/>
    <tableColumn id="9763" xr3:uid="{F6BA8706-6047-47F6-B5B2-88E26889404D}" name="Column9746"/>
    <tableColumn id="9764" xr3:uid="{1D01CFDE-7F91-4CC8-A531-4E7E7D1DF01A}" name="Column9747"/>
    <tableColumn id="9765" xr3:uid="{7EB5C153-6CBD-4DF0-A622-A84EF0603CAF}" name="Column9748"/>
    <tableColumn id="9766" xr3:uid="{92E6C67B-1422-43B7-A6A3-EDEC115AD50F}" name="Column9749"/>
    <tableColumn id="9767" xr3:uid="{7BBF4A68-79E2-41D1-BB78-B1A3B25D9247}" name="Column9750"/>
    <tableColumn id="9768" xr3:uid="{0428D9D3-C8CB-4F1A-B058-E6D154BD0161}" name="Column9751"/>
    <tableColumn id="9769" xr3:uid="{73819253-FEF8-41BF-82F9-0F194DDA3B17}" name="Column9752"/>
    <tableColumn id="9770" xr3:uid="{9AD179F2-221D-4173-BBEB-8C0AC5C9E3AE}" name="Column9753"/>
    <tableColumn id="9771" xr3:uid="{F1C1B741-7FD7-4F40-8358-F752F412BBAC}" name="Column9754"/>
    <tableColumn id="9772" xr3:uid="{5A0873ED-BDEE-4760-BD59-5E72B8AA36A9}" name="Column9755"/>
    <tableColumn id="9773" xr3:uid="{51245ED7-5E87-4387-955F-65082AD79963}" name="Column9756"/>
    <tableColumn id="9774" xr3:uid="{6FF9B8E5-D0C9-4E9E-8B2D-170FCC2DC914}" name="Column9757"/>
    <tableColumn id="9775" xr3:uid="{619C2E63-7393-4B99-B060-305C670030CD}" name="Column9758"/>
    <tableColumn id="9776" xr3:uid="{68FAF61C-7F0D-4BD1-A67C-7907FBA0BD03}" name="Column9759"/>
    <tableColumn id="9777" xr3:uid="{106A6CD1-A772-4D13-8F44-0EF81EEF30FB}" name="Column9760"/>
    <tableColumn id="9778" xr3:uid="{10EE2AEE-9D8A-4074-B3FE-B2B1C3FE2A4D}" name="Column9761"/>
    <tableColumn id="9779" xr3:uid="{64098E66-6812-463B-BBEC-BFE8FE0B26E4}" name="Column9762"/>
    <tableColumn id="9780" xr3:uid="{1F232FAF-883B-4279-8854-4B9613F867AB}" name="Column9763"/>
    <tableColumn id="9781" xr3:uid="{C625E6E3-B21C-48F3-AFA5-AE0EF4FEEDE8}" name="Column9764"/>
    <tableColumn id="9782" xr3:uid="{67214F75-6173-4A4C-995C-E5ECDE0611C7}" name="Column9765"/>
    <tableColumn id="9783" xr3:uid="{07D205F8-D5F1-4FFE-AA87-AEE22BBAB15F}" name="Column9766"/>
    <tableColumn id="9784" xr3:uid="{09A5C4F5-D895-43C0-8925-D1D6D781C7E0}" name="Column9767"/>
    <tableColumn id="9785" xr3:uid="{EC3C6A4A-3A70-451D-8CFA-F996DF2A3EFC}" name="Column9768"/>
    <tableColumn id="9786" xr3:uid="{A14C6F01-FE39-48BD-B2FC-85AAB5BF68EE}" name="Column9769"/>
    <tableColumn id="9787" xr3:uid="{47592CA7-DFB9-40A7-A25D-00C5D0027A63}" name="Column9770"/>
    <tableColumn id="9788" xr3:uid="{7A71B273-8B5A-49FB-8F86-A89F1D73CAEA}" name="Column9771"/>
    <tableColumn id="9789" xr3:uid="{E60B7BE1-4D30-4E13-9E20-5BDCC7643272}" name="Column9772"/>
    <tableColumn id="9790" xr3:uid="{E0B3B9F5-6D47-40CD-A707-9B2A7C016420}" name="Column9773"/>
    <tableColumn id="9791" xr3:uid="{06577240-E342-4845-91B9-3FAF15B93308}" name="Column9774"/>
    <tableColumn id="9792" xr3:uid="{1854E1EB-04A7-4952-974E-EAECAAEE2C8D}" name="Column9775"/>
    <tableColumn id="9793" xr3:uid="{6DE2126A-7862-45FF-876D-8A4100E5120E}" name="Column9776"/>
    <tableColumn id="9794" xr3:uid="{EA145A85-20F9-431F-B752-C4F99A18733E}" name="Column9777"/>
    <tableColumn id="9795" xr3:uid="{BFD2DB4B-33CE-4712-B8C8-E70FDC014BBF}" name="Column9778"/>
    <tableColumn id="9796" xr3:uid="{D2EBF84A-5DFE-4DC0-B7A0-6234FD1C243D}" name="Column9779"/>
    <tableColumn id="9797" xr3:uid="{AAFFC95D-C284-4145-8635-677C4B9F4089}" name="Column9780"/>
    <tableColumn id="9798" xr3:uid="{21228D66-3AE0-409C-9842-19E6B768EA35}" name="Column9781"/>
    <tableColumn id="9799" xr3:uid="{6F0BF395-ABE6-4F64-A28F-DFF626EADC4C}" name="Column9782"/>
    <tableColumn id="9800" xr3:uid="{184A1CDA-4A19-428F-AEEE-0BFA4BEBEED1}" name="Column9783"/>
    <tableColumn id="9801" xr3:uid="{B383047E-B739-4DD8-83F1-68DE3FD87691}" name="Column9784"/>
    <tableColumn id="9802" xr3:uid="{F9C2F78A-230C-4179-9422-FB3D7151D5F1}" name="Column9785"/>
    <tableColumn id="9803" xr3:uid="{3FFAC2B7-3787-44B6-A33C-F1C000D43724}" name="Column9786"/>
    <tableColumn id="9804" xr3:uid="{534108B3-7C1D-4646-85F4-5CDC90AF8FE9}" name="Column9787"/>
    <tableColumn id="9805" xr3:uid="{3A01C4F3-7755-4A5F-88DC-136852D5BC3E}" name="Column9788"/>
    <tableColumn id="9806" xr3:uid="{2F214F67-3053-4987-B652-DAE30B8BFBFA}" name="Column9789"/>
    <tableColumn id="9807" xr3:uid="{1C5EE460-DD6C-4857-BF17-58B1306EBC82}" name="Column9790"/>
    <tableColumn id="9808" xr3:uid="{CB452A52-5BCC-4C45-9DC3-A6F8F108A01F}" name="Column9791"/>
    <tableColumn id="9809" xr3:uid="{2EDA075D-D1CE-4B4D-8B5D-897980B976AB}" name="Column9792"/>
    <tableColumn id="9810" xr3:uid="{523F0B65-7F21-45FA-8541-63A99732F9D2}" name="Column9793"/>
    <tableColumn id="9811" xr3:uid="{0A34A32D-439A-4371-88E3-A549AA57BC0D}" name="Column9794"/>
    <tableColumn id="9812" xr3:uid="{D87916D0-4EC5-417F-9D21-8CD061754008}" name="Column9795"/>
    <tableColumn id="9813" xr3:uid="{7300CD94-E7FB-4FD5-9E01-771337F20D1C}" name="Column9796"/>
    <tableColumn id="9814" xr3:uid="{0A839AA8-D5FA-4D08-A25F-DD93742E8F4E}" name="Column9797"/>
    <tableColumn id="9815" xr3:uid="{E9FE9D4B-3EA6-4323-AEBD-78742390738F}" name="Column9798"/>
    <tableColumn id="9816" xr3:uid="{0E69F625-6C4C-4404-89F5-8F7BF8B6B76E}" name="Column9799"/>
    <tableColumn id="9817" xr3:uid="{3D35628B-210A-4391-AB0E-30977212820C}" name="Column9800"/>
    <tableColumn id="9818" xr3:uid="{8F919894-5E69-4FD3-AA6A-9B571AE0ECE8}" name="Column9801"/>
    <tableColumn id="9819" xr3:uid="{F5B3B97A-E0E5-47AE-88D4-20162B340329}" name="Column9802"/>
    <tableColumn id="9820" xr3:uid="{07E9B21F-EB08-4437-865B-BAFCDBB63935}" name="Column9803"/>
    <tableColumn id="9821" xr3:uid="{83A881E7-2029-4F41-B44E-C6006210C17E}" name="Column9804"/>
    <tableColumn id="9822" xr3:uid="{AA75C89C-5AFB-47ED-B514-EAF18940E213}" name="Column9805"/>
    <tableColumn id="9823" xr3:uid="{B3C2FCEE-69FF-4756-AF1F-4D653580CA58}" name="Column9806"/>
    <tableColumn id="9824" xr3:uid="{4DBA2F1C-A10A-4B97-A0D3-00987AC9AA23}" name="Column9807"/>
    <tableColumn id="9825" xr3:uid="{17D98BC2-09F0-4F2D-BAEB-01D9489F50EF}" name="Column9808"/>
    <tableColumn id="9826" xr3:uid="{593C3325-FBEA-4B18-9027-398C705383EC}" name="Column9809"/>
    <tableColumn id="9827" xr3:uid="{21F6FA43-D4F0-41F0-B02A-231C2DF54B7F}" name="Column9810"/>
    <tableColumn id="9828" xr3:uid="{465F91C3-4D74-4D7B-B698-1883EB2D77E8}" name="Column9811"/>
    <tableColumn id="9829" xr3:uid="{66201411-8B3E-4DE2-A5F1-0865F4000A81}" name="Column9812"/>
    <tableColumn id="9830" xr3:uid="{7793E376-3687-44B9-87B0-F22994EF02D7}" name="Column9813"/>
    <tableColumn id="9831" xr3:uid="{68D07573-A10A-42D1-BB1F-544B648581B4}" name="Column9814"/>
    <tableColumn id="9832" xr3:uid="{89B2A5A1-B20C-47E0-B98F-00E08295508E}" name="Column9815"/>
    <tableColumn id="9833" xr3:uid="{BD941E64-A6AB-4540-B4E5-CB7560CD423D}" name="Column9816"/>
    <tableColumn id="9834" xr3:uid="{136A9889-26E0-4940-A769-C2563C9B6E31}" name="Column9817"/>
    <tableColumn id="9835" xr3:uid="{D293AA55-3418-4C96-B9FB-3F3A04DC74E2}" name="Column9818"/>
    <tableColumn id="9836" xr3:uid="{7015B55A-17C8-479B-BC2A-F8B367DAB9B3}" name="Column9819"/>
    <tableColumn id="9837" xr3:uid="{9CB47CD9-F096-47F2-8A7A-B818E4F6CCB2}" name="Column9820"/>
    <tableColumn id="9838" xr3:uid="{DBAFA81E-36BD-4052-9506-39065A378451}" name="Column9821"/>
    <tableColumn id="9839" xr3:uid="{31E0AC52-448B-47FB-9DC0-D7EB1295D5CA}" name="Column9822"/>
    <tableColumn id="9840" xr3:uid="{83C6E08E-C593-4729-9060-FDE5D6F14F52}" name="Column9823"/>
    <tableColumn id="9841" xr3:uid="{255AF71D-9D24-4C73-86E0-6158B5A2BB22}" name="Column9824"/>
    <tableColumn id="9842" xr3:uid="{DD2FC7A7-8A20-46AF-9A94-D9EED8C7E6D2}" name="Column9825"/>
    <tableColumn id="9843" xr3:uid="{8E1C544A-188F-4EBD-9B5F-66F9E7677C22}" name="Column9826"/>
    <tableColumn id="9844" xr3:uid="{F1C63C01-3DCF-4172-9C9D-CE1DA911E741}" name="Column9827"/>
    <tableColumn id="9845" xr3:uid="{2CEC372D-CB42-43B3-A985-5AAB0F08CB41}" name="Column9828"/>
    <tableColumn id="9846" xr3:uid="{2E7405AC-8593-40AA-B038-E67D4C6935D7}" name="Column9829"/>
    <tableColumn id="9847" xr3:uid="{AAE1DD4E-3D1C-4C6D-8BE0-9527870B9D75}" name="Column9830"/>
    <tableColumn id="9848" xr3:uid="{A07AB493-0F33-48B6-8A7A-A95B710A71A3}" name="Column9831"/>
    <tableColumn id="9849" xr3:uid="{336E1138-D154-4F80-83B0-CA7E4D837F43}" name="Column9832"/>
    <tableColumn id="9850" xr3:uid="{150BCAE7-8899-408A-A5F0-AE455EC4B0FD}" name="Column9833"/>
    <tableColumn id="9851" xr3:uid="{ED716EB8-E113-467C-AAF0-1EE7EB82C0BE}" name="Column9834"/>
    <tableColumn id="9852" xr3:uid="{4485FA34-42D8-45A6-8455-7CEA5475D568}" name="Column9835"/>
    <tableColumn id="9853" xr3:uid="{55ED1405-912F-43D4-9EB1-F51B85091A12}" name="Column9836"/>
    <tableColumn id="9854" xr3:uid="{B96094CB-AD04-4C2C-AA59-0927E365C0DC}" name="Column9837"/>
    <tableColumn id="9855" xr3:uid="{AFE597B9-0410-41B3-8E7D-6154CA332242}" name="Column9838"/>
    <tableColumn id="9856" xr3:uid="{EFBBC09A-9F2C-4352-A4AE-94B79C4A142F}" name="Column9839"/>
    <tableColumn id="9857" xr3:uid="{57E937A1-855A-49D6-990D-B010B8C46537}" name="Column9840"/>
    <tableColumn id="9858" xr3:uid="{4353E108-16A0-4EAF-992A-CF6558D228E6}" name="Column9841"/>
    <tableColumn id="9859" xr3:uid="{A0201998-1D18-4B42-AF15-85C39FB01769}" name="Column9842"/>
    <tableColumn id="9860" xr3:uid="{8EAE8F8F-6CB5-41A5-BEBE-C4BD4A2573ED}" name="Column9843"/>
    <tableColumn id="9861" xr3:uid="{CEFA2C7F-5DDD-4BB2-BDDC-9EDBCD5CF560}" name="Column9844"/>
    <tableColumn id="9862" xr3:uid="{F83B9557-7C0F-4020-9EF5-D9B7CB1C6372}" name="Column9845"/>
    <tableColumn id="9863" xr3:uid="{7B160879-CDD8-42A9-A89D-31230F4E8140}" name="Column9846"/>
    <tableColumn id="9864" xr3:uid="{91C8BBC7-7CEF-474A-974C-865BB9C9A339}" name="Column9847"/>
    <tableColumn id="9865" xr3:uid="{A98B9902-377A-477B-B1A8-430A66DF9442}" name="Column9848"/>
    <tableColumn id="9866" xr3:uid="{7D2D8DF9-2887-4E9F-A75C-25CD058691A9}" name="Column9849"/>
    <tableColumn id="9867" xr3:uid="{D9DCD52D-117F-41BE-9B6F-02E5D6A920BF}" name="Column9850"/>
    <tableColumn id="9868" xr3:uid="{0FABE7D1-1079-421C-9554-03DE33DCD953}" name="Column9851"/>
    <tableColumn id="9869" xr3:uid="{50D99FD5-0D9D-46A1-BA27-91478A1E723A}" name="Column9852"/>
    <tableColumn id="9870" xr3:uid="{DDAA694D-0365-42BD-97A3-D5D80B61D894}" name="Column9853"/>
    <tableColumn id="9871" xr3:uid="{7346BCC3-A56B-4CAA-B268-E8AB7A2583FF}" name="Column9854"/>
    <tableColumn id="9872" xr3:uid="{7206EDC3-E5D5-4FE7-A6A2-8CC79931E1AA}" name="Column9855"/>
    <tableColumn id="9873" xr3:uid="{EB4D7A74-A8E2-4B08-9E1D-A70BB30EB0F2}" name="Column9856"/>
    <tableColumn id="9874" xr3:uid="{4622CB82-EAA2-4FAB-8BE8-C38BA13FAA71}" name="Column9857"/>
    <tableColumn id="9875" xr3:uid="{B281D32C-B65F-48C5-8DAD-E5EB9AAD2299}" name="Column9858"/>
    <tableColumn id="9876" xr3:uid="{B688FADB-44CD-413C-96DD-B9A5B5F875BD}" name="Column9859"/>
    <tableColumn id="9877" xr3:uid="{1AE20636-7DD3-4E0C-A057-9DEC13A38FEF}" name="Column9860"/>
    <tableColumn id="9878" xr3:uid="{04C3039A-D7AE-4EA0-8285-11E92B38CEBD}" name="Column9861"/>
    <tableColumn id="9879" xr3:uid="{09BA9CEB-7B72-4E33-AD70-644E3ABBB021}" name="Column9862"/>
    <tableColumn id="9880" xr3:uid="{287BA88C-01E3-4B61-BBA0-86B1EDBF801F}" name="Column9863"/>
    <tableColumn id="9881" xr3:uid="{B195F4E6-8286-4BC3-B486-C65024CAB140}" name="Column9864"/>
    <tableColumn id="9882" xr3:uid="{CA17F875-8AF2-4768-BA74-72E282A3573E}" name="Column9865"/>
    <tableColumn id="9883" xr3:uid="{71210809-52B8-4104-9077-5CE1C4E168F9}" name="Column9866"/>
    <tableColumn id="9884" xr3:uid="{E6BC167B-B287-4C91-9349-F88DA3FFFB4A}" name="Column9867"/>
    <tableColumn id="9885" xr3:uid="{B91435AF-A0AD-44E0-8DEB-D108254F1A36}" name="Column9868"/>
    <tableColumn id="9886" xr3:uid="{16D82F40-5740-4265-8EA7-6C93BD934330}" name="Column9869"/>
    <tableColumn id="9887" xr3:uid="{65FC6BF1-4939-4A70-A0F5-CCA6F5DE7CCD}" name="Column9870"/>
    <tableColumn id="9888" xr3:uid="{3C9A92DF-95FE-47FE-B4B8-5D728F729D6A}" name="Column9871"/>
    <tableColumn id="9889" xr3:uid="{5F8ECB0A-0E2C-4B72-915D-FDE50A240E24}" name="Column9872"/>
    <tableColumn id="9890" xr3:uid="{DB5D258C-DB18-4C8B-A1B6-96989C88EC98}" name="Column9873"/>
    <tableColumn id="9891" xr3:uid="{351D456D-AE48-4A45-950E-A30658C63994}" name="Column9874"/>
    <tableColumn id="9892" xr3:uid="{BEF1E7EC-1201-44AC-801C-E62D363DD115}" name="Column9875"/>
    <tableColumn id="9893" xr3:uid="{ECC90907-2C85-4D17-B619-2FFF71884049}" name="Column9876"/>
    <tableColumn id="9894" xr3:uid="{13790464-7AAE-4DC3-A2BD-1C0DE6D52707}" name="Column9877"/>
    <tableColumn id="9895" xr3:uid="{D5A4B37C-A7CA-4B31-9528-938B3695F4B8}" name="Column9878"/>
    <tableColumn id="9896" xr3:uid="{A28A3240-579C-4461-B2E5-E8635F82A8AB}" name="Column9879"/>
    <tableColumn id="9897" xr3:uid="{E376B8FB-38D4-404A-BBBC-7AED78197B40}" name="Column9880"/>
    <tableColumn id="9898" xr3:uid="{575F5E5B-BA17-4CC4-8CBE-EA312D0BAE1E}" name="Column9881"/>
    <tableColumn id="9899" xr3:uid="{157E3F41-7508-4082-9560-14F7E9D4BD98}" name="Column9882"/>
    <tableColumn id="9900" xr3:uid="{85D82C1B-BF3A-4D68-BC97-B853AAFA8E2C}" name="Column9883"/>
    <tableColumn id="9901" xr3:uid="{CCFB2F47-7B61-4AD5-9277-4FB8A5F3203B}" name="Column9884"/>
    <tableColumn id="9902" xr3:uid="{81B188E5-7254-486E-BB27-8738E23ADED2}" name="Column9885"/>
    <tableColumn id="9903" xr3:uid="{CC7AB989-C4AB-48F4-87B0-59F04EAB2DDA}" name="Column9886"/>
    <tableColumn id="9904" xr3:uid="{1468C5EE-F500-49F7-BAC1-A7258842CB43}" name="Column9887"/>
    <tableColumn id="9905" xr3:uid="{87A6835B-646F-45CF-8A3D-1697A225EDA1}" name="Column9888"/>
    <tableColumn id="9906" xr3:uid="{C246E9BD-2B0B-412B-8B82-740E16420B53}" name="Column9889"/>
    <tableColumn id="9907" xr3:uid="{F78DD058-E361-4A46-A6C1-2EFC3D3F4FBC}" name="Column9890"/>
    <tableColumn id="9908" xr3:uid="{781CF25A-D6DE-4278-94FB-F949B295F41D}" name="Column9891"/>
    <tableColumn id="9909" xr3:uid="{57BDD53C-35ED-4AE6-AC04-C3D6C22954A9}" name="Column9892"/>
    <tableColumn id="9910" xr3:uid="{9829BA2C-E1F9-49A7-866C-7C91B57D047D}" name="Column9893"/>
    <tableColumn id="9911" xr3:uid="{E19915C8-11EF-4318-90D3-F31059CB9376}" name="Column9894"/>
    <tableColumn id="9912" xr3:uid="{FA4D7816-3121-4AA3-8B72-AC0682F045FD}" name="Column9895"/>
    <tableColumn id="9913" xr3:uid="{3014EDC1-1621-4579-B202-5B4EC086D5B9}" name="Column9896"/>
    <tableColumn id="9914" xr3:uid="{58DE8C0A-8836-42C9-978A-E4B4349E63F0}" name="Column9897"/>
    <tableColumn id="9915" xr3:uid="{82B28A9E-1391-4B41-9B11-CFE95E9438B8}" name="Column9898"/>
    <tableColumn id="9916" xr3:uid="{FE37A6BC-74BD-4D27-AA6B-1F55397EF801}" name="Column9899"/>
    <tableColumn id="9917" xr3:uid="{5A4746E8-E923-44C2-81D0-031C0CEF892A}" name="Column9900"/>
    <tableColumn id="9918" xr3:uid="{09B00BB4-5921-46E7-BF4C-6C6F6A0FCB64}" name="Column9901"/>
    <tableColumn id="9919" xr3:uid="{33CD3556-C0E9-40F1-963D-456C211A4E0A}" name="Column9902"/>
    <tableColumn id="9920" xr3:uid="{0D274913-6ECB-483B-98AE-FC8D5BA09736}" name="Column9903"/>
    <tableColumn id="9921" xr3:uid="{4CCCD80C-E612-4AAD-8B32-F51F8BEB1DA0}" name="Column9904"/>
    <tableColumn id="9922" xr3:uid="{F55DEB0D-39F9-47E1-9437-479B9D5CFC60}" name="Column9905"/>
    <tableColumn id="9923" xr3:uid="{37254951-5434-486A-978A-B9391637A044}" name="Column9906"/>
    <tableColumn id="9924" xr3:uid="{042817C3-4148-439E-83A7-FF791E2006FD}" name="Column9907"/>
    <tableColumn id="9925" xr3:uid="{07CB0640-B62F-4930-BCA5-ACF675F52254}" name="Column9908"/>
    <tableColumn id="9926" xr3:uid="{D54CD345-42DC-4F6D-A25D-7ACB68E7A38A}" name="Column9909"/>
    <tableColumn id="9927" xr3:uid="{29F2E5A8-82CF-48CA-B5A2-D312C8A5BC89}" name="Column9910"/>
    <tableColumn id="9928" xr3:uid="{983B8BCC-DF1C-4C9C-9D28-AEFB481CCDC4}" name="Column9911"/>
    <tableColumn id="9929" xr3:uid="{3D244AC4-6B27-45D8-983E-537A4579A55C}" name="Column9912"/>
    <tableColumn id="9930" xr3:uid="{F76085AD-19A7-40AF-918D-B26CCC1890EF}" name="Column9913"/>
    <tableColumn id="9931" xr3:uid="{CE517AFF-9075-4172-B4D7-437145ACC75A}" name="Column9914"/>
    <tableColumn id="9932" xr3:uid="{0B806428-4998-4B70-8642-6C9B47636BEB}" name="Column9915"/>
    <tableColumn id="9933" xr3:uid="{0CA90FD7-07D8-4E84-A4BD-59FE10E06D35}" name="Column9916"/>
    <tableColumn id="9934" xr3:uid="{44702470-CB52-476D-9C77-0D065468E12D}" name="Column9917"/>
    <tableColumn id="9935" xr3:uid="{7C9D2213-F670-4CDF-972E-D4836AB9E1DD}" name="Column9918"/>
    <tableColumn id="9936" xr3:uid="{44A40311-81E8-4880-B7B5-BCE37ADB81DF}" name="Column9919"/>
    <tableColumn id="9937" xr3:uid="{B1119550-9DC2-4166-AFF9-C7A5425881AC}" name="Column9920"/>
    <tableColumn id="9938" xr3:uid="{4053DE74-80E9-407B-AED2-69AE1615EF0E}" name="Column9921"/>
    <tableColumn id="9939" xr3:uid="{4CD50433-1EFE-4331-B63F-2BEA97204918}" name="Column9922"/>
    <tableColumn id="9940" xr3:uid="{6C1EFD5B-F6A9-42B7-A1C8-888A8700A06E}" name="Column9923"/>
    <tableColumn id="9941" xr3:uid="{7934F321-9EE7-4D8C-BF66-5EBAF6B9CB46}" name="Column9924"/>
    <tableColumn id="9942" xr3:uid="{EC6FE749-2971-4C92-AEE2-0207F5880F11}" name="Column9925"/>
    <tableColumn id="9943" xr3:uid="{415A3AA4-1B39-44F9-B054-ECDE64886C0B}" name="Column9926"/>
    <tableColumn id="9944" xr3:uid="{077CC8CA-4F51-46EA-97D6-D4179AC735A3}" name="Column9927"/>
    <tableColumn id="9945" xr3:uid="{E8DC22F8-48E5-49ED-AE88-D30A307B0673}" name="Column9928"/>
    <tableColumn id="9946" xr3:uid="{9EA32E14-AB69-4583-9AFD-C4BEC05C6AF5}" name="Column9929"/>
    <tableColumn id="9947" xr3:uid="{34F51A36-E9E9-45DB-875B-0245DB835AC0}" name="Column9930"/>
    <tableColumn id="9948" xr3:uid="{CD713ED9-2037-4D5F-8F7A-266EF4A80571}" name="Column9931"/>
    <tableColumn id="9949" xr3:uid="{EA0B5BAF-1581-460E-98A8-2AE24D229934}" name="Column9932"/>
    <tableColumn id="9950" xr3:uid="{DC9B051B-6067-45D9-8BE5-B8F79DEA78CF}" name="Column9933"/>
    <tableColumn id="9951" xr3:uid="{3EE83A7B-DBAB-44EC-BA03-FD8CA66C0852}" name="Column9934"/>
    <tableColumn id="9952" xr3:uid="{43FB2962-4048-44E5-95E4-94C113E4C6DF}" name="Column9935"/>
    <tableColumn id="9953" xr3:uid="{34315C2F-E898-4F2F-BA12-95A7A05EBCF1}" name="Column9936"/>
    <tableColumn id="9954" xr3:uid="{EA02B7E0-174C-464B-B427-3267699828E0}" name="Column9937"/>
    <tableColumn id="9955" xr3:uid="{6894D03B-AD60-4DD2-8700-6099277C9408}" name="Column9938"/>
    <tableColumn id="9956" xr3:uid="{371A0772-B3F4-425F-BE41-598AC8105930}" name="Column9939"/>
    <tableColumn id="9957" xr3:uid="{7B4963CD-83DD-42DF-94B3-389871B55F98}" name="Column9940"/>
    <tableColumn id="9958" xr3:uid="{FD9823FB-D7A2-49EC-A1A9-99EAC34FC226}" name="Column9941"/>
    <tableColumn id="9959" xr3:uid="{23C2315C-2FD6-4B9D-811E-EDFBAE28BA72}" name="Column9942"/>
    <tableColumn id="9960" xr3:uid="{81EA3B50-437A-48C6-9004-7811495A5BC3}" name="Column9943"/>
    <tableColumn id="9961" xr3:uid="{B6B820AB-37C2-4D1F-9C21-82C0649BD827}" name="Column9944"/>
    <tableColumn id="9962" xr3:uid="{BD3E608F-7D4A-451F-A785-FC16192EA323}" name="Column9945"/>
    <tableColumn id="9963" xr3:uid="{016E0241-A248-4FBB-83B6-1865B819BBF0}" name="Column9946"/>
    <tableColumn id="9964" xr3:uid="{A82CCAB0-D7A5-46B3-888B-C46237D576BE}" name="Column9947"/>
    <tableColumn id="9965" xr3:uid="{3632E08A-6695-4200-A78B-EA62B136633F}" name="Column9948"/>
    <tableColumn id="9966" xr3:uid="{47A10E40-B2ED-44E6-90A9-53343F7DD36C}" name="Column9949"/>
    <tableColumn id="9967" xr3:uid="{AABAD8DB-1138-446B-A16F-8BDFA26BE767}" name="Column9950"/>
    <tableColumn id="9968" xr3:uid="{0A4837D1-5049-4FF6-ADC8-3AC6CA230E4A}" name="Column9951"/>
    <tableColumn id="9969" xr3:uid="{EE33C55E-4FA0-48F1-B4FF-1CE654484ECC}" name="Column9952"/>
    <tableColumn id="9970" xr3:uid="{273121BA-854F-4ACB-A1C8-44B8FC0D292D}" name="Column9953"/>
    <tableColumn id="9971" xr3:uid="{827E0B33-DA80-4274-AB4B-3F8950CC9E62}" name="Column9954"/>
    <tableColumn id="9972" xr3:uid="{6DD8BAC1-BFAA-4B6C-B910-5C979470F180}" name="Column9955"/>
    <tableColumn id="9973" xr3:uid="{AFE31B48-258C-4566-9FB2-D09ADE4466DF}" name="Column9956"/>
    <tableColumn id="9974" xr3:uid="{C0C3DE38-BE84-4A29-823A-321EE46FF6F3}" name="Column9957"/>
    <tableColumn id="9975" xr3:uid="{26470A7D-13DA-4316-9C28-3FC9EC4F568A}" name="Column9958"/>
    <tableColumn id="9976" xr3:uid="{655916CD-BB9F-48BC-BFF3-BAF40E41267F}" name="Column9959"/>
    <tableColumn id="9977" xr3:uid="{43BB729F-1868-419B-BDE1-11068FF382B0}" name="Column9960"/>
    <tableColumn id="9978" xr3:uid="{E8B22C78-7455-4BDE-8F7B-5992D4E73B83}" name="Column9961"/>
    <tableColumn id="9979" xr3:uid="{34636A8A-4AC8-4F56-AEA0-043C711E3BB4}" name="Column9962"/>
    <tableColumn id="9980" xr3:uid="{BB1C8BB4-6F44-4E25-9CF2-7B2DD79F0E73}" name="Column9963"/>
    <tableColumn id="9981" xr3:uid="{65FDA50B-0770-4AEF-ABE1-B301CC86D92F}" name="Column9964"/>
    <tableColumn id="9982" xr3:uid="{87F21A0D-4259-45C5-8B59-9C02300556AF}" name="Column9965"/>
    <tableColumn id="9983" xr3:uid="{63BC518B-FBED-4DC9-A902-8F053BB6BD1A}" name="Column9966"/>
    <tableColumn id="9984" xr3:uid="{8F15B64D-F152-47C6-84FF-649BF390E14D}" name="Column9967"/>
    <tableColumn id="9985" xr3:uid="{9F38DE2D-DDD4-40D5-BD6B-CD883F2C6972}" name="Column9968"/>
    <tableColumn id="9986" xr3:uid="{2B68C8BD-0FA1-49A8-909C-D34B0AD2D390}" name="Column9969"/>
    <tableColumn id="9987" xr3:uid="{3DBA0102-FCE3-4FFF-AC0C-DBD06CABE91C}" name="Column9970"/>
    <tableColumn id="9988" xr3:uid="{6474A48B-FE5A-4AE8-A017-68B49C843A0B}" name="Column9971"/>
    <tableColumn id="9989" xr3:uid="{E0DFBD8F-F0C0-40BC-B814-1D86D8AF3AB7}" name="Column9972"/>
    <tableColumn id="9990" xr3:uid="{D01344A4-68F2-403E-BB22-9BF65CF0604B}" name="Column9973"/>
    <tableColumn id="9991" xr3:uid="{E3CA4892-1EDC-4366-8146-84A68A885C44}" name="Column9974"/>
    <tableColumn id="9992" xr3:uid="{3324840A-F99F-47F5-AE7D-A7D676A02E4B}" name="Column9975"/>
    <tableColumn id="9993" xr3:uid="{6BE34CDF-A48C-4524-A6BF-935398CF3E7E}" name="Column9976"/>
    <tableColumn id="9994" xr3:uid="{AA1BA4D6-F1BC-4164-9E04-6525A4F7A4B5}" name="Column9977"/>
    <tableColumn id="9995" xr3:uid="{3A36E463-E9DC-4063-818A-740E9AA8DBCC}" name="Column9978"/>
    <tableColumn id="9996" xr3:uid="{D9DF93C7-2C2E-46A4-91F6-0D3475A0E7E2}" name="Column9979"/>
    <tableColumn id="9997" xr3:uid="{ED9879CB-92A4-43C8-B6C6-D8C241646931}" name="Column9980"/>
    <tableColumn id="9998" xr3:uid="{D16CC99C-2E7A-435E-98C1-DEA821AA4DF1}" name="Column9981"/>
    <tableColumn id="9999" xr3:uid="{2173BE29-4BCA-41ED-A5D1-AEB27CCEB6D3}" name="Column9982"/>
    <tableColumn id="10000" xr3:uid="{B124E0B7-4F13-4786-B8F4-CC97AF75D092}" name="Column9983"/>
    <tableColumn id="10001" xr3:uid="{5B01776C-D87D-4B4F-B017-88A85410A1E7}" name="Column9984"/>
    <tableColumn id="10002" xr3:uid="{43EECB4B-1089-46D0-86B3-B82EF278E448}" name="Column9985"/>
    <tableColumn id="10003" xr3:uid="{A7067AF9-0EEA-425E-BF8E-8B7B9CD7526C}" name="Column9986"/>
    <tableColumn id="10004" xr3:uid="{896CAC8D-1B47-495D-B4E2-A8FEBD1FF5F9}" name="Column9987"/>
    <tableColumn id="10005" xr3:uid="{D752C9A4-340A-433E-AEBB-6626841255A6}" name="Column9988"/>
    <tableColumn id="10006" xr3:uid="{45382ECF-55C6-4999-A073-D1747FC16DCF}" name="Column9989"/>
    <tableColumn id="10007" xr3:uid="{25DD0482-98B7-418E-934F-BD87920CE372}" name="Column9990"/>
    <tableColumn id="10008" xr3:uid="{73AF9A7D-F186-4B8F-9CB9-096E719FACFD}" name="Column9991"/>
    <tableColumn id="10009" xr3:uid="{20D70193-4463-4F32-B106-BE641E64A1F5}" name="Column9992"/>
    <tableColumn id="10010" xr3:uid="{79AC0095-1C7D-4CE7-A271-4B13C932BE1F}" name="Column9993"/>
    <tableColumn id="10011" xr3:uid="{01D8B1CE-90EE-4C37-AFE1-1A8F5E3C416E}" name="Column9994"/>
    <tableColumn id="10012" xr3:uid="{28CBB4C6-E8B4-445E-A4E7-B8F843D149A0}" name="Column9995"/>
    <tableColumn id="10013" xr3:uid="{4B043DAF-60AC-4705-9C72-D362F0865821}" name="Column9996"/>
    <tableColumn id="10014" xr3:uid="{91FED1CB-9DF7-420D-B656-BB0160632251}" name="Column9997"/>
    <tableColumn id="10015" xr3:uid="{252E5FA7-70BB-45E4-8017-4FB0E3708845}" name="Column9998"/>
    <tableColumn id="10016" xr3:uid="{9B8030E6-7700-423E-BEA3-F4DA9DF9AA63}" name="Column9999"/>
    <tableColumn id="10017" xr3:uid="{F0E6924B-B3DF-4BB2-A8FF-1680BE87A43E}" name="Column10000"/>
    <tableColumn id="10018" xr3:uid="{D621EB38-81A7-482E-8E09-8F35B0F8E966}" name="Column10001"/>
    <tableColumn id="10019" xr3:uid="{80D57E0C-DAA4-4393-980F-83AECE803E99}" name="Column10002"/>
    <tableColumn id="10020" xr3:uid="{0699B5F3-B25F-46B5-98A6-0B368C9FE0D6}" name="Column10003"/>
    <tableColumn id="10021" xr3:uid="{7F8DBFD1-3E18-4B94-8B69-1612DFE74C96}" name="Column10004"/>
    <tableColumn id="10022" xr3:uid="{94CDC795-82E4-406B-A4CC-C9EB6318A2AB}" name="Column10005"/>
    <tableColumn id="10023" xr3:uid="{47D5F7D8-1626-455D-8FCF-D2C2780D52F8}" name="Column10006"/>
    <tableColumn id="10024" xr3:uid="{8AAFC416-A69A-415C-90F3-79E236E9FE3C}" name="Column10007"/>
    <tableColumn id="10025" xr3:uid="{F3D4005E-B3E7-468C-A8EC-A16D44E98027}" name="Column10008"/>
    <tableColumn id="10026" xr3:uid="{BA96B376-53CC-418A-A1CD-72F9D1E87959}" name="Column10009"/>
    <tableColumn id="10027" xr3:uid="{EED2CAB8-5858-4C38-94E0-A4FF9317A8EB}" name="Column10010"/>
    <tableColumn id="10028" xr3:uid="{E91551BE-2902-452E-8DE0-7AAFC6442FFF}" name="Column10011"/>
    <tableColumn id="10029" xr3:uid="{8C454D70-DE8E-41EB-98F8-DB8C6058E0B4}" name="Column10012"/>
    <tableColumn id="10030" xr3:uid="{CF96ECDA-AFE0-45CD-8B02-B5BA614CB6A5}" name="Column10013"/>
    <tableColumn id="10031" xr3:uid="{C046A388-235F-4A15-8483-E104D4BBCCDE}" name="Column10014"/>
    <tableColumn id="10032" xr3:uid="{86F8A6F9-2E14-4C94-B0BC-A64B54D802C3}" name="Column10015"/>
    <tableColumn id="10033" xr3:uid="{F430C868-EB56-459E-93B4-40B7869A9F8D}" name="Column10016"/>
    <tableColumn id="10034" xr3:uid="{93F9F33B-870B-440D-A0D5-42D9D48708DB}" name="Column10017"/>
    <tableColumn id="10035" xr3:uid="{2B92F3BE-B16B-45A2-B101-FF224CDFF655}" name="Column10018"/>
    <tableColumn id="10036" xr3:uid="{93070C32-5574-4D4E-93A8-ABA7C4C45BBC}" name="Column10019"/>
    <tableColumn id="10037" xr3:uid="{2A9DD255-6D48-4FDF-BB5D-3D113002BF88}" name="Column10020"/>
    <tableColumn id="10038" xr3:uid="{5B471153-7B31-4A70-95E3-D91BB64051B5}" name="Column10021"/>
    <tableColumn id="10039" xr3:uid="{762EB39E-9399-42B6-84B9-E0379F052B91}" name="Column10022"/>
    <tableColumn id="10040" xr3:uid="{DEA6CECB-F067-40DE-B7BD-7BD66ACE6D2D}" name="Column10023"/>
    <tableColumn id="10041" xr3:uid="{9E9BA6EB-DC39-405A-94CF-1A5D99A393B2}" name="Column10024"/>
    <tableColumn id="10042" xr3:uid="{79D507B6-9EB4-4772-B66A-2791C32E5B85}" name="Column10025"/>
    <tableColumn id="10043" xr3:uid="{F43EF6A5-03F3-42AA-A81C-CC228CFF8AFE}" name="Column10026"/>
    <tableColumn id="10044" xr3:uid="{9BFBBC54-9437-4EF4-9ECE-DD2EB37C3AF3}" name="Column10027"/>
    <tableColumn id="10045" xr3:uid="{BE3F9BA7-3C97-4536-BC51-7CA4F7B0B18A}" name="Column10028"/>
    <tableColumn id="10046" xr3:uid="{046D9520-B92F-47F5-9F1B-497DA8DA3A47}" name="Column10029"/>
    <tableColumn id="10047" xr3:uid="{3070AF8E-4FEA-447F-8D10-DE8A291CB654}" name="Column10030"/>
    <tableColumn id="10048" xr3:uid="{F3235292-C553-49A3-9111-2810E656A78D}" name="Column10031"/>
    <tableColumn id="10049" xr3:uid="{1198C9B0-9DF8-4E87-A3E2-3DDADA51E097}" name="Column10032"/>
    <tableColumn id="10050" xr3:uid="{7CFDF6C9-DD33-4130-B161-11A4963B16DF}" name="Column10033"/>
    <tableColumn id="10051" xr3:uid="{24D85C40-9C79-4093-A3C4-4D7583142364}" name="Column10034"/>
    <tableColumn id="10052" xr3:uid="{103072FC-A481-4CDD-BAE5-A6B1B8DDC31F}" name="Column10035"/>
    <tableColumn id="10053" xr3:uid="{AF01114B-3206-4BA9-8F58-7ACA3722F343}" name="Column10036"/>
    <tableColumn id="10054" xr3:uid="{A32D73BB-2B74-427C-A430-D5CF0A9A8542}" name="Column10037"/>
    <tableColumn id="10055" xr3:uid="{B6FA31E8-8166-4D3E-AC51-C8297883DCC0}" name="Column10038"/>
    <tableColumn id="10056" xr3:uid="{6F059438-B5D1-485D-83DD-1B52BABFA959}" name="Column10039"/>
    <tableColumn id="10057" xr3:uid="{4BD46217-01B2-4232-816E-FD2B4D3F9E5D}" name="Column10040"/>
    <tableColumn id="10058" xr3:uid="{B4BA8AF1-05B1-479E-9AF1-E604F81043F2}" name="Column10041"/>
    <tableColumn id="10059" xr3:uid="{6785C348-3628-4DD9-9035-FD54BEC63024}" name="Column10042"/>
    <tableColumn id="10060" xr3:uid="{7E19626E-7EA9-41FA-ACF1-B31812F9DA9A}" name="Column10043"/>
    <tableColumn id="10061" xr3:uid="{ED639264-6ED1-42A5-8990-95869C17244C}" name="Column10044"/>
    <tableColumn id="10062" xr3:uid="{A2FF7178-65A9-4F63-8CEB-A8E9629D22E8}" name="Column10045"/>
    <tableColumn id="10063" xr3:uid="{E6679FF0-5962-4FD7-AFC0-C787144F41B9}" name="Column10046"/>
    <tableColumn id="10064" xr3:uid="{0193E2D7-4CE5-4063-98DF-D5CED725BFF4}" name="Column10047"/>
    <tableColumn id="10065" xr3:uid="{FFB50E8E-80E0-44AB-B49D-3E0CDEA3BEC6}" name="Column10048"/>
    <tableColumn id="10066" xr3:uid="{D8079CA1-9FA7-44AA-AAF0-CE60EE8EA809}" name="Column10049"/>
    <tableColumn id="10067" xr3:uid="{2D7FD389-D82F-48B5-9023-867A0C47A2B7}" name="Column10050"/>
    <tableColumn id="10068" xr3:uid="{5D339709-8EF0-4149-A8D1-F505BF13BAD2}" name="Column10051"/>
    <tableColumn id="10069" xr3:uid="{3D66B6EB-A4D7-4658-8113-6EC623CD52D2}" name="Column10052"/>
    <tableColumn id="10070" xr3:uid="{74E44BD2-25D8-474B-81CC-1243FF9E23F2}" name="Column10053"/>
    <tableColumn id="10071" xr3:uid="{63D12114-3470-4112-AC47-50CD8BDE77DC}" name="Column10054"/>
    <tableColumn id="10072" xr3:uid="{D965FD0E-BB6D-4579-B2DB-DE0BF08D10F4}" name="Column10055"/>
    <tableColumn id="10073" xr3:uid="{7B2E7689-1D2C-4B77-A2A1-43DA1F01A309}" name="Column10056"/>
    <tableColumn id="10074" xr3:uid="{88C871EC-209B-40B6-8F2A-76FE32025CF2}" name="Column10057"/>
    <tableColumn id="10075" xr3:uid="{563619BA-8750-42BC-9608-5BDBEB941086}" name="Column10058"/>
    <tableColumn id="10076" xr3:uid="{CB6CB3A9-B8E0-44E4-8A6B-2811D582945C}" name="Column10059"/>
    <tableColumn id="10077" xr3:uid="{823E1AE4-584B-4227-AC20-CD7C7E57A11D}" name="Column10060"/>
    <tableColumn id="10078" xr3:uid="{31CC776B-3766-402C-9868-322FFC91E8D2}" name="Column10061"/>
    <tableColumn id="10079" xr3:uid="{75C69528-15D4-4107-A0AB-F7B1EBDE5B05}" name="Column10062"/>
    <tableColumn id="10080" xr3:uid="{71FC2E77-CF61-4020-B54F-37CBB0BC01E4}" name="Column10063"/>
    <tableColumn id="10081" xr3:uid="{E0F6AA31-4502-42B1-8406-EA18BF00B699}" name="Column10064"/>
    <tableColumn id="10082" xr3:uid="{8096F4C6-5EE5-4E55-8874-13E8EF4EA46E}" name="Column10065"/>
    <tableColumn id="10083" xr3:uid="{C6E3C604-B92F-4C12-9BCB-916D0A153F9F}" name="Column10066"/>
    <tableColumn id="10084" xr3:uid="{B825CA96-CFA1-4CA4-A8D3-D5F80E385C0F}" name="Column10067"/>
    <tableColumn id="10085" xr3:uid="{8D06F3BB-E9CB-472F-9456-26DD2DE1D3CA}" name="Column10068"/>
    <tableColumn id="10086" xr3:uid="{FAC6780C-A375-4041-8A99-8774920BE0EA}" name="Column10069"/>
    <tableColumn id="10087" xr3:uid="{882A5FD6-914F-4C20-9182-E9A3D5ABEAD2}" name="Column10070"/>
    <tableColumn id="10088" xr3:uid="{4DAF3896-1777-4C49-8117-DEF62B04733A}" name="Column10071"/>
    <tableColumn id="10089" xr3:uid="{6840D456-FEB5-4A4B-87BE-5D66B300DBE4}" name="Column10072"/>
    <tableColumn id="10090" xr3:uid="{50DCDAF3-44CD-4D1A-B3C2-98B6F8AFA2E5}" name="Column10073"/>
    <tableColumn id="10091" xr3:uid="{F7F77C17-759F-4676-AEB1-74D46880F205}" name="Column10074"/>
    <tableColumn id="10092" xr3:uid="{44631C74-D6EA-4CAA-9738-FCE2C0F0C037}" name="Column10075"/>
    <tableColumn id="10093" xr3:uid="{91BD8151-FD8B-4E56-BF5C-A97A9CBFCD2B}" name="Column10076"/>
    <tableColumn id="10094" xr3:uid="{D1A636A7-2813-423A-8D9A-ABB995238872}" name="Column10077"/>
    <tableColumn id="10095" xr3:uid="{4911ACB6-4796-4DA6-B771-785FCA9C0851}" name="Column10078"/>
    <tableColumn id="10096" xr3:uid="{95BF1D7D-95DF-4826-AE41-44479FEDF760}" name="Column10079"/>
    <tableColumn id="10097" xr3:uid="{841FA83B-9574-41CB-8563-C537B6B3D259}" name="Column10080"/>
    <tableColumn id="10098" xr3:uid="{53E39872-4C7C-45CA-A977-2587BBD590B7}" name="Column10081"/>
    <tableColumn id="10099" xr3:uid="{EA653BC5-0E45-4AF1-92E2-FB75FCC0E45D}" name="Column10082"/>
    <tableColumn id="10100" xr3:uid="{1A8478CE-D99D-4A53-89F4-DCA2C58FFD56}" name="Column10083"/>
    <tableColumn id="10101" xr3:uid="{260D28ED-414C-4963-BF4B-7588460AFA16}" name="Column10084"/>
    <tableColumn id="10102" xr3:uid="{553AAEF6-184A-4EF3-8389-9119BDC256E4}" name="Column10085"/>
    <tableColumn id="10103" xr3:uid="{4FB882C5-1EF7-4062-8237-64B63905B8D4}" name="Column10086"/>
    <tableColumn id="10104" xr3:uid="{4F929979-AEEC-43B4-8164-9698BC403AE4}" name="Column10087"/>
    <tableColumn id="10105" xr3:uid="{795D003C-7190-494E-8826-10512C171600}" name="Column10088"/>
    <tableColumn id="10106" xr3:uid="{6CEAAC8E-4227-4990-837B-DF2B1FC0775C}" name="Column10089"/>
    <tableColumn id="10107" xr3:uid="{5C7FBB81-6827-4F6A-8B26-E85C5713BC68}" name="Column10090"/>
    <tableColumn id="10108" xr3:uid="{3E9D3D98-8991-47AF-ACBB-52B079AEBFAC}" name="Column10091"/>
    <tableColumn id="10109" xr3:uid="{67966DD0-006B-4486-A725-F2D99CD204E3}" name="Column10092"/>
    <tableColumn id="10110" xr3:uid="{23C89267-73E0-4058-BEE3-9225B11B34B4}" name="Column10093"/>
    <tableColumn id="10111" xr3:uid="{B4527D15-6003-4070-8C06-18E78E2FA60F}" name="Column10094"/>
    <tableColumn id="10112" xr3:uid="{AA89D83C-0D22-424A-9695-58C290E10021}" name="Column10095"/>
    <tableColumn id="10113" xr3:uid="{D962285D-BD57-4458-9BF2-D24F2E3CBD2A}" name="Column10096"/>
    <tableColumn id="10114" xr3:uid="{EF3A7324-9D85-4841-AF43-1ACC05AC8438}" name="Column10097"/>
    <tableColumn id="10115" xr3:uid="{C97BD9D4-EEAE-4304-83D2-8E8FC6C1AEEB}" name="Column10098"/>
    <tableColumn id="10116" xr3:uid="{44E0E0A2-120A-48E6-82B4-384A3D45CF39}" name="Column10099"/>
    <tableColumn id="10117" xr3:uid="{8AC16ACF-9BE0-44F0-B80B-0576E7355539}" name="Column10100"/>
    <tableColumn id="10118" xr3:uid="{2FF177CF-9976-412B-A1B4-9465EF13DFED}" name="Column10101"/>
    <tableColumn id="10119" xr3:uid="{3A9002EA-6974-4524-87C3-A0AE0A9322A0}" name="Column10102"/>
    <tableColumn id="10120" xr3:uid="{1D6F2512-D41D-4C8E-9D38-43C6E27ACBE9}" name="Column10103"/>
    <tableColumn id="10121" xr3:uid="{5714A65E-07C0-46E0-BA1D-BCA482F6A0F5}" name="Column10104"/>
    <tableColumn id="10122" xr3:uid="{D2898951-ACB6-41E3-933C-1976E4DE4EC9}" name="Column10105"/>
    <tableColumn id="10123" xr3:uid="{8231E765-E65B-4215-94F1-1D05EADBBF00}" name="Column10106"/>
    <tableColumn id="10124" xr3:uid="{F47CF02D-00DC-4873-B955-897C1CF1C3B8}" name="Column10107"/>
    <tableColumn id="10125" xr3:uid="{8E5C23FE-3049-4C81-B292-936E1AEC3473}" name="Column10108"/>
    <tableColumn id="10126" xr3:uid="{A219A1CF-B7AB-424B-B4C9-8766400438DC}" name="Column10109"/>
    <tableColumn id="10127" xr3:uid="{2658C475-A95C-42AC-BE67-8F3978F92190}" name="Column10110"/>
    <tableColumn id="10128" xr3:uid="{94821787-C9CF-4E01-9EC4-EA6535EF3932}" name="Column10111"/>
    <tableColumn id="10129" xr3:uid="{F02C6047-3DCC-4F6F-9569-4E44D27351F8}" name="Column10112"/>
    <tableColumn id="10130" xr3:uid="{A464D3D8-B1A2-4D3B-86D1-FAF04899CB8E}" name="Column10113"/>
    <tableColumn id="10131" xr3:uid="{FFB71FB2-8EAC-4279-9ED8-8598294E0CE8}" name="Column10114"/>
    <tableColumn id="10132" xr3:uid="{7963D6C6-0CC5-4C01-89A0-0EA822BBCD13}" name="Column10115"/>
    <tableColumn id="10133" xr3:uid="{9776B35A-FFCD-4253-900A-8DFF9BF51289}" name="Column10116"/>
    <tableColumn id="10134" xr3:uid="{464633E2-5848-4758-B9C4-6AB17D6D4FAA}" name="Column10117"/>
    <tableColumn id="10135" xr3:uid="{45BE1299-50E4-40B9-84FB-C1617B070D6B}" name="Column10118"/>
    <tableColumn id="10136" xr3:uid="{2B156D09-CF25-4B90-95D2-B477DB90E8B9}" name="Column10119"/>
    <tableColumn id="10137" xr3:uid="{9530E0DC-FE1E-4756-87F3-BAECB163792E}" name="Column10120"/>
    <tableColumn id="10138" xr3:uid="{CFF898A1-2D85-42C3-8208-0E57D8B9BC96}" name="Column10121"/>
    <tableColumn id="10139" xr3:uid="{74BA79CF-8202-4DEE-91A6-37A0CEBC3BCF}" name="Column10122"/>
    <tableColumn id="10140" xr3:uid="{093256D0-5744-4355-8F79-8E600E4615AD}" name="Column10123"/>
    <tableColumn id="10141" xr3:uid="{A21B75D6-878F-42E9-8A8E-36B686EED87C}" name="Column10124"/>
    <tableColumn id="10142" xr3:uid="{425623BD-7310-48E3-A0D6-D5F97BD70F4B}" name="Column10125"/>
    <tableColumn id="10143" xr3:uid="{24D19BA5-549A-48C4-A905-F67E2517AE98}" name="Column10126"/>
    <tableColumn id="10144" xr3:uid="{C073C20C-AF00-4918-BBEB-554B37BED6D0}" name="Column10127"/>
    <tableColumn id="10145" xr3:uid="{A761A3A1-03F8-43DB-A5C0-BFAE3BE6F414}" name="Column10128"/>
    <tableColumn id="10146" xr3:uid="{1F39D7D5-AD42-4CCD-8CF4-D4AA68AEC900}" name="Column10129"/>
    <tableColumn id="10147" xr3:uid="{7B045DBD-DECB-42BB-98F8-00200EABB0BD}" name="Column10130"/>
    <tableColumn id="10148" xr3:uid="{EAFD0A8D-25CE-410E-A757-E4F7F9CC1CA0}" name="Column10131"/>
    <tableColumn id="10149" xr3:uid="{350464A4-C823-4B05-A1F3-BBBE84C98503}" name="Column10132"/>
    <tableColumn id="10150" xr3:uid="{433B03F9-D243-4EFA-8744-D10B6A5E527C}" name="Column10133"/>
    <tableColumn id="10151" xr3:uid="{2472A321-4145-4D18-8B85-3D50BB90C374}" name="Column10134"/>
    <tableColumn id="10152" xr3:uid="{3BB7D061-E021-4EFA-8843-5B4F9AAECADB}" name="Column10135"/>
    <tableColumn id="10153" xr3:uid="{C28B7372-94B3-45A9-872B-1828AE81BD91}" name="Column10136"/>
    <tableColumn id="10154" xr3:uid="{FE80575D-B142-4395-872C-04E214156332}" name="Column10137"/>
    <tableColumn id="10155" xr3:uid="{1AA901A1-50BA-4684-B9CF-5967365C2193}" name="Column10138"/>
    <tableColumn id="10156" xr3:uid="{921E632A-26D1-49DF-A2E3-4B2252BF556A}" name="Column10139"/>
    <tableColumn id="10157" xr3:uid="{DE923001-5999-4A5A-9245-1EF25955E554}" name="Column10140"/>
    <tableColumn id="10158" xr3:uid="{D1FD35CB-E130-42C2-9738-3487269FE0EC}" name="Column10141"/>
    <tableColumn id="10159" xr3:uid="{E9F6B8CC-9BBB-4D19-853F-3BC8A5A0E3E1}" name="Column10142"/>
    <tableColumn id="10160" xr3:uid="{29B43D64-8376-4F1F-82C8-D50B475FFC0F}" name="Column10143"/>
    <tableColumn id="10161" xr3:uid="{9B69A796-AE4A-4B47-A427-E3F4403605E3}" name="Column10144"/>
    <tableColumn id="10162" xr3:uid="{18A130C4-12C0-4C18-BBCB-7F875616CC9C}" name="Column10145"/>
    <tableColumn id="10163" xr3:uid="{25C4D994-C77E-434B-8D5E-843187C3F44B}" name="Column10146"/>
    <tableColumn id="10164" xr3:uid="{6A4DDAE8-DC17-49A2-81D0-27C800C65ADF}" name="Column10147"/>
    <tableColumn id="10165" xr3:uid="{0013E642-5A82-41E8-8F4F-4B91B0264571}" name="Column10148"/>
    <tableColumn id="10166" xr3:uid="{3AFAB0C4-A4DC-4E13-8988-0D168904A37D}" name="Column10149"/>
    <tableColumn id="10167" xr3:uid="{9E93C20D-057A-4188-BA52-782F570D08A5}" name="Column10150"/>
    <tableColumn id="10168" xr3:uid="{6F473FC7-4D07-4C69-B904-CADA8B11CE94}" name="Column10151"/>
    <tableColumn id="10169" xr3:uid="{EA2BCDC0-0DCB-4A31-B442-41EB530B4BB5}" name="Column10152"/>
    <tableColumn id="10170" xr3:uid="{8D959D90-5872-436C-B3CF-95561CC3A9C5}" name="Column10153"/>
    <tableColumn id="10171" xr3:uid="{36422293-9FFC-4825-A676-DA98BF02DA7A}" name="Column10154"/>
    <tableColumn id="10172" xr3:uid="{D8FC71A9-FE26-4A7D-BFFF-A2F6DC3BD282}" name="Column10155"/>
    <tableColumn id="10173" xr3:uid="{3194E822-9B90-40A2-B92A-6705F823EDCC}" name="Column10156"/>
    <tableColumn id="10174" xr3:uid="{E022DB32-2521-476F-8447-1F1FF7F34E38}" name="Column10157"/>
    <tableColumn id="10175" xr3:uid="{0A44A547-B327-4BE3-B4C8-49FEB821CA9A}" name="Column10158"/>
    <tableColumn id="10176" xr3:uid="{30B47A6D-A26E-478B-83C7-F03A26FFB963}" name="Column10159"/>
    <tableColumn id="10177" xr3:uid="{0EA09BC1-C3BB-4F5C-B820-A4DA676DF410}" name="Column10160"/>
    <tableColumn id="10178" xr3:uid="{2956882D-81D0-43A8-B7D8-B02235D36FDE}" name="Column10161"/>
    <tableColumn id="10179" xr3:uid="{ED932300-3BB4-43E1-808F-3FBD80B33527}" name="Column10162"/>
    <tableColumn id="10180" xr3:uid="{F99B6D74-C96D-4470-852A-901FA972B2E9}" name="Column10163"/>
    <tableColumn id="10181" xr3:uid="{CED4265B-4E47-4853-B9E3-8C0433B5B5A6}" name="Column10164"/>
    <tableColumn id="10182" xr3:uid="{4D9C664C-D4B4-4046-9EF6-C71B2722D9A6}" name="Column10165"/>
    <tableColumn id="10183" xr3:uid="{21E4AD24-BB5B-407F-8B73-C0BA90F4AADB}" name="Column10166"/>
    <tableColumn id="10184" xr3:uid="{77852F80-CF46-42F3-AAED-357C3E081BA4}" name="Column10167"/>
    <tableColumn id="10185" xr3:uid="{89094D66-CB16-4B45-AF8A-B9F4EF339037}" name="Column10168"/>
    <tableColumn id="10186" xr3:uid="{3B1A8620-A880-4CB3-83CE-EF71A7BC63A9}" name="Column10169"/>
    <tableColumn id="10187" xr3:uid="{56A14801-BF60-4165-8B77-D694EA1FC813}" name="Column10170"/>
    <tableColumn id="10188" xr3:uid="{DB63199F-7454-4C7D-B943-1309D9D2A0E0}" name="Column10171"/>
    <tableColumn id="10189" xr3:uid="{D03BDBAF-D906-44E9-AC94-1933EC3875DA}" name="Column10172"/>
    <tableColumn id="10190" xr3:uid="{3FA17B87-035B-4A22-88DB-F7F4B7F232E0}" name="Column10173"/>
    <tableColumn id="10191" xr3:uid="{BF0332B9-5D94-4BB6-8202-6173E3154A90}" name="Column10174"/>
    <tableColumn id="10192" xr3:uid="{A0E54A74-7D54-4513-A0EC-246BA8BC86BD}" name="Column10175"/>
    <tableColumn id="10193" xr3:uid="{DE8BEAED-6465-41C2-A582-A2B373976BA6}" name="Column10176"/>
    <tableColumn id="10194" xr3:uid="{0BFDFB61-FB33-4054-85D5-C97682682CB6}" name="Column10177"/>
    <tableColumn id="10195" xr3:uid="{2E904B4F-E354-4D45-8643-0E4811386B86}" name="Column10178"/>
    <tableColumn id="10196" xr3:uid="{AEB89905-0CA0-4939-BEBC-7AF75523D734}" name="Column10179"/>
    <tableColumn id="10197" xr3:uid="{07264DE2-8B8F-4BBA-A751-C1529C9B159D}" name="Column10180"/>
    <tableColumn id="10198" xr3:uid="{7ADAAAD0-75AD-4091-B134-8BE3A6D58BD4}" name="Column10181"/>
    <tableColumn id="10199" xr3:uid="{31243166-9160-4038-96FE-C064AE4DE727}" name="Column10182"/>
    <tableColumn id="10200" xr3:uid="{C520F354-A0AF-412D-8797-5B86F0653688}" name="Column10183"/>
    <tableColumn id="10201" xr3:uid="{BA74E766-D638-4855-8345-6ED0AEF09198}" name="Column10184"/>
    <tableColumn id="10202" xr3:uid="{79286ED1-83E6-4326-83BA-9AAAF7AE359E}" name="Column10185"/>
    <tableColumn id="10203" xr3:uid="{3B63D1C4-B375-405C-B1F2-19A331EE96B7}" name="Column10186"/>
    <tableColumn id="10204" xr3:uid="{B51F0839-062F-4B18-BE50-DD5387B238BD}" name="Column10187"/>
    <tableColumn id="10205" xr3:uid="{46EDEA8A-D205-4C0D-B38A-288628407C88}" name="Column10188"/>
    <tableColumn id="10206" xr3:uid="{3B562153-CF75-48DE-85EC-2B0C31E2E35E}" name="Column10189"/>
    <tableColumn id="10207" xr3:uid="{4CB2A406-1F4B-4294-A119-A4E25FE00640}" name="Column10190"/>
    <tableColumn id="10208" xr3:uid="{5067DF4F-95E0-42CB-BAD1-FF30C3551C4C}" name="Column10191"/>
    <tableColumn id="10209" xr3:uid="{05A70EBB-B19B-4DD7-A835-61A3D546D5E1}" name="Column10192"/>
    <tableColumn id="10210" xr3:uid="{1023A860-C30C-453F-893E-8A03B2315070}" name="Column10193"/>
    <tableColumn id="10211" xr3:uid="{1DDA9224-12FC-4DEF-9E38-E35081CF034A}" name="Column10194"/>
    <tableColumn id="10212" xr3:uid="{9B8A20A2-ED99-4842-B98F-20CA298C01E5}" name="Column10195"/>
    <tableColumn id="10213" xr3:uid="{A6BF91BE-8CFF-4401-BB0F-257153B40CD5}" name="Column10196"/>
    <tableColumn id="10214" xr3:uid="{451AA847-7CB1-4BE1-BCFF-96B848986FBB}" name="Column10197"/>
    <tableColumn id="10215" xr3:uid="{7314F158-9383-4176-B87C-990265B5ED7B}" name="Column10198"/>
    <tableColumn id="10216" xr3:uid="{6A7C9C81-3445-4138-919D-FE089EC816DD}" name="Column10199"/>
    <tableColumn id="10217" xr3:uid="{9B1641C0-2C97-4C24-B2FB-888AA4BA38A7}" name="Column10200"/>
    <tableColumn id="10218" xr3:uid="{C2C9536A-7967-4989-B879-2355D8E816CD}" name="Column10201"/>
    <tableColumn id="10219" xr3:uid="{3671DF72-1366-46DF-A4BE-BFA5608628FD}" name="Column10202"/>
    <tableColumn id="10220" xr3:uid="{BD7D4AC2-9230-4E3E-95F1-4F84799C9AE3}" name="Column10203"/>
    <tableColumn id="10221" xr3:uid="{49012367-6B12-4A1F-845E-E336F53FB7A0}" name="Column10204"/>
    <tableColumn id="10222" xr3:uid="{04FAD56F-A56B-48A5-824C-D9F7324E1454}" name="Column10205"/>
    <tableColumn id="10223" xr3:uid="{EFA53910-A6C0-489B-846E-F6763A1C9523}" name="Column10206"/>
    <tableColumn id="10224" xr3:uid="{755E3B70-65A1-4DC6-95C4-A95758E653B7}" name="Column10207"/>
    <tableColumn id="10225" xr3:uid="{CDFF666A-A6BF-42C0-8C9C-A7407AC4F3D3}" name="Column10208"/>
    <tableColumn id="10226" xr3:uid="{919BE3F8-621A-4DCF-962F-0923AEB42854}" name="Column10209"/>
    <tableColumn id="10227" xr3:uid="{FB7306D6-7F95-4375-B7A5-BEA4277848B0}" name="Column10210"/>
    <tableColumn id="10228" xr3:uid="{DC6E6B2A-CB17-47C4-AA1B-E775C6B976C4}" name="Column10211"/>
    <tableColumn id="10229" xr3:uid="{19F40D5E-DD1F-4DEB-B571-7061AF73BF7D}" name="Column10212"/>
    <tableColumn id="10230" xr3:uid="{4C5A22AC-92E3-439B-859E-DA39897F42F0}" name="Column10213"/>
    <tableColumn id="10231" xr3:uid="{C3188248-048A-4B8C-BDC3-01EE208EC1EC}" name="Column10214"/>
    <tableColumn id="10232" xr3:uid="{C63466C4-0B09-4E47-975A-ABAFBF72BDF4}" name="Column10215"/>
    <tableColumn id="10233" xr3:uid="{F0605A6F-1455-48F1-838C-8B0823A381D1}" name="Column10216"/>
    <tableColumn id="10234" xr3:uid="{218EB0CE-29DB-4EFC-BD66-690FE80D7384}" name="Column10217"/>
    <tableColumn id="10235" xr3:uid="{1737C604-4A51-44B0-A818-3634D1BABEE5}" name="Column10218"/>
    <tableColumn id="10236" xr3:uid="{A86FD6DE-D801-458F-9E5A-32A5B7639724}" name="Column10219"/>
    <tableColumn id="10237" xr3:uid="{7233065A-7CCA-4604-950C-2B1E17315B15}" name="Column10220"/>
    <tableColumn id="10238" xr3:uid="{0815E988-5286-46D4-A3F0-DB2DB115E4EC}" name="Column10221"/>
    <tableColumn id="10239" xr3:uid="{7DE440B4-149F-4402-8B80-BD4FC4E89E16}" name="Column10222"/>
    <tableColumn id="10240" xr3:uid="{00EBF128-3DEA-4BE7-857E-15B51B3E28F3}" name="Column10223"/>
    <tableColumn id="10241" xr3:uid="{FF6675A6-98F5-492E-829E-97F30B513CF2}" name="Column10224"/>
    <tableColumn id="10242" xr3:uid="{A356FEB8-D8E0-4092-A1F7-EDC7CBCE7957}" name="Column10225"/>
    <tableColumn id="10243" xr3:uid="{38039A12-72C2-41EF-ABB6-589D947D7116}" name="Column10226"/>
    <tableColumn id="10244" xr3:uid="{B76FDFA7-1783-4044-83FB-E23932686AAE}" name="Column10227"/>
    <tableColumn id="10245" xr3:uid="{F202ED85-78F6-4703-961B-E877653B044A}" name="Column10228"/>
    <tableColumn id="10246" xr3:uid="{6AFFD426-D7DC-482F-96D4-EFDC90F9A8B8}" name="Column10229"/>
    <tableColumn id="10247" xr3:uid="{6AD5FCBA-2BA8-4635-8F76-587867B84059}" name="Column10230"/>
    <tableColumn id="10248" xr3:uid="{4CC560B3-308D-4270-BD5E-EC5B42F7DE2A}" name="Column10231"/>
    <tableColumn id="10249" xr3:uid="{AF98FD3B-F6A5-4326-84D0-88EFF5AD36B9}" name="Column10232"/>
    <tableColumn id="10250" xr3:uid="{0FB12BFD-30C9-4ABE-BC91-FB7DA89F14DB}" name="Column10233"/>
    <tableColumn id="10251" xr3:uid="{BF577B34-DCCC-40F0-91C4-C56A461AB4E1}" name="Column10234"/>
    <tableColumn id="10252" xr3:uid="{F61259EE-F26A-46DD-B685-5666B2DD24BC}" name="Column10235"/>
    <tableColumn id="10253" xr3:uid="{D0C5B4E0-07B2-4062-BB7A-2D84C55AE9EF}" name="Column10236"/>
    <tableColumn id="10254" xr3:uid="{9CA1AC53-AECD-4360-B1B5-776674C767EE}" name="Column10237"/>
    <tableColumn id="10255" xr3:uid="{E9440549-4B0E-48D7-8749-E36CADB3941F}" name="Column10238"/>
    <tableColumn id="10256" xr3:uid="{CA9831F0-8BD4-43C4-9F27-87DEFAF9C5C4}" name="Column10239"/>
    <tableColumn id="10257" xr3:uid="{754BA2A8-D4C8-453C-BA0D-0CE511A5E37E}" name="Column10240"/>
    <tableColumn id="10258" xr3:uid="{6E693CA6-58E6-4098-8AFF-307299C12710}" name="Column10241"/>
    <tableColumn id="10259" xr3:uid="{836DA32C-28E2-4F34-B4E8-638C6EC37DAE}" name="Column10242"/>
    <tableColumn id="10260" xr3:uid="{368A405F-F3E8-4896-9A07-B83D94A3D3D8}" name="Column10243"/>
    <tableColumn id="10261" xr3:uid="{DCDCEBE6-CAE8-428C-AD46-CB8B4EBDB1D6}" name="Column10244"/>
    <tableColumn id="10262" xr3:uid="{5B64011A-B162-4187-BD92-F3C290730810}" name="Column10245"/>
    <tableColumn id="10263" xr3:uid="{B25869A9-EDD6-487E-A21A-6B9ACEC0A2EB}" name="Column10246"/>
    <tableColumn id="10264" xr3:uid="{C78CE518-7976-4B3B-9686-635A93F37DAD}" name="Column10247"/>
    <tableColumn id="10265" xr3:uid="{017A4E09-7BED-4E1C-A99B-629769DEF70F}" name="Column10248"/>
    <tableColumn id="10266" xr3:uid="{3099AA64-9253-4A7E-A8EA-0F78D2FAED75}" name="Column10249"/>
    <tableColumn id="10267" xr3:uid="{D43DC3CF-F111-444E-AF29-34606CD49AFC}" name="Column10250"/>
    <tableColumn id="10268" xr3:uid="{24C230FC-877A-4739-B2BE-16663D48E40D}" name="Column10251"/>
    <tableColumn id="10269" xr3:uid="{E3334BE6-43E0-4FE9-ABC6-30EA7D245FE0}" name="Column10252"/>
    <tableColumn id="10270" xr3:uid="{77A266EF-D51F-4132-8D76-D4492345EA81}" name="Column10253"/>
    <tableColumn id="10271" xr3:uid="{3AB5ECC6-10C4-46A9-85CB-5749E13E9A1E}" name="Column10254"/>
    <tableColumn id="10272" xr3:uid="{E1DC3B01-C501-47CA-8191-647EC4EFC878}" name="Column10255"/>
    <tableColumn id="10273" xr3:uid="{35A4D168-6038-4AA1-AE49-82E054EA8DF3}" name="Column10256"/>
    <tableColumn id="10274" xr3:uid="{68CBC391-A27F-4897-B7DE-C0A6CEAF21D3}" name="Column10257"/>
    <tableColumn id="10275" xr3:uid="{455C20DF-E822-410B-840D-1A8EA0311143}" name="Column10258"/>
    <tableColumn id="10276" xr3:uid="{726AE5EC-28F9-4B8A-80FC-F153B719459C}" name="Column10259"/>
    <tableColumn id="10277" xr3:uid="{8E997F80-1322-425C-AEA8-5FF4658B4F99}" name="Column10260"/>
    <tableColumn id="10278" xr3:uid="{1E414081-4580-434E-973A-5A9481E380C8}" name="Column10261"/>
    <tableColumn id="10279" xr3:uid="{D1A26CEC-BA23-4359-B675-79EF67324E27}" name="Column10262"/>
    <tableColumn id="10280" xr3:uid="{8B09C0FF-1113-47A1-8DC2-2D03E8436036}" name="Column10263"/>
    <tableColumn id="10281" xr3:uid="{7C0F1FE9-08E5-48D4-963F-3E511C3BF66C}" name="Column10264"/>
    <tableColumn id="10282" xr3:uid="{03DCAD72-24B9-4E2E-B324-6E26E4776617}" name="Column10265"/>
    <tableColumn id="10283" xr3:uid="{4345C513-4253-4DDD-A7EB-7F93FD13E03B}" name="Column10266"/>
    <tableColumn id="10284" xr3:uid="{05843094-F0D0-48AF-BBE3-8A59D914BD1C}" name="Column10267"/>
    <tableColumn id="10285" xr3:uid="{EABA3FCF-675B-4113-8DA0-248A58027FB3}" name="Column10268"/>
    <tableColumn id="10286" xr3:uid="{6F7435DC-FB11-4C90-B02C-B180F951D08A}" name="Column10269"/>
    <tableColumn id="10287" xr3:uid="{F17F0063-4583-4EA8-894E-7F41C355D2AF}" name="Column10270"/>
    <tableColumn id="10288" xr3:uid="{1CE57D61-CB13-429C-89E4-4DCFCEA67ECA}" name="Column10271"/>
    <tableColumn id="10289" xr3:uid="{9B337018-F4EC-4901-8D43-943E46B73724}" name="Column10272"/>
    <tableColumn id="10290" xr3:uid="{71ADBABA-453D-4A8F-B6A7-297DE18A70D6}" name="Column10273"/>
    <tableColumn id="10291" xr3:uid="{7227DA20-5D87-4341-91C3-CD9DD3B93F27}" name="Column10274"/>
    <tableColumn id="10292" xr3:uid="{4ADF0D33-A996-498C-9D13-405FC2DAF537}" name="Column10275"/>
    <tableColumn id="10293" xr3:uid="{74E13648-B205-4337-A61B-21C7311164FB}" name="Column10276"/>
    <tableColumn id="10294" xr3:uid="{479A1145-8B79-4BF9-8839-ECD6892EEAB3}" name="Column10277"/>
    <tableColumn id="10295" xr3:uid="{D8930270-A801-4ED8-A545-9EA5BB2B2A5C}" name="Column10278"/>
    <tableColumn id="10296" xr3:uid="{E4B80483-A881-4CBA-BF76-B065B31498DE}" name="Column10279"/>
    <tableColumn id="10297" xr3:uid="{DFB11C4D-FEFB-46D3-9B97-5466C43770D0}" name="Column10280"/>
    <tableColumn id="10298" xr3:uid="{AE3CFFEA-E573-4A4F-A9DA-6B3BE24FC5DE}" name="Column10281"/>
    <tableColumn id="10299" xr3:uid="{E33D228A-E373-4978-B6B7-FE86E447968F}" name="Column10282"/>
    <tableColumn id="10300" xr3:uid="{43F9E016-D9BF-475D-8721-5EBA951EA2B9}" name="Column10283"/>
    <tableColumn id="10301" xr3:uid="{A3C407E0-689C-4C7E-88DE-949FD64413DA}" name="Column10284"/>
    <tableColumn id="10302" xr3:uid="{0FDB95E6-71DB-4EDB-B9BF-CB9B6943FD6E}" name="Column10285"/>
    <tableColumn id="10303" xr3:uid="{5AC7FEEE-357E-47C4-9486-08A2E98149B5}" name="Column10286"/>
    <tableColumn id="10304" xr3:uid="{3CF60853-6E54-4545-B920-FB5D60FD1206}" name="Column10287"/>
    <tableColumn id="10305" xr3:uid="{3EE3F253-3DA5-4250-B099-5791949D439F}" name="Column10288"/>
    <tableColumn id="10306" xr3:uid="{783BD1AC-4F67-4EB1-9FAF-D095E95C02D7}" name="Column10289"/>
    <tableColumn id="10307" xr3:uid="{52F29F7A-7E5C-473C-BA07-4D6C77B0F26C}" name="Column10290"/>
    <tableColumn id="10308" xr3:uid="{21ED5A08-3D2A-4F42-BB77-E0C21A2C9AF2}" name="Column10291"/>
    <tableColumn id="10309" xr3:uid="{B80EED10-421F-4B6A-B90F-18DB56C3FB4E}" name="Column10292"/>
    <tableColumn id="10310" xr3:uid="{8203BE18-7893-4D33-9B6F-EE4C484481A0}" name="Column10293"/>
    <tableColumn id="10311" xr3:uid="{79913BD0-E435-4926-84F0-FEA1E6DD0A1B}" name="Column10294"/>
    <tableColumn id="10312" xr3:uid="{22ED4AC8-5C3F-4F49-825D-76C42E94A305}" name="Column10295"/>
    <tableColumn id="10313" xr3:uid="{38FF1940-3113-4CE6-A8F2-E5002158F5E8}" name="Column10296"/>
    <tableColumn id="10314" xr3:uid="{A17D7219-2580-425C-B538-471A6905C566}" name="Column10297"/>
    <tableColumn id="10315" xr3:uid="{52A83788-DF96-4D5B-AC9C-E428D9BD3834}" name="Column10298"/>
    <tableColumn id="10316" xr3:uid="{50ACB41D-E290-47E1-B40A-A9D4BB5E6769}" name="Column10299"/>
    <tableColumn id="10317" xr3:uid="{29764D89-691D-45E1-B1C6-CF22D5D549C6}" name="Column10300"/>
    <tableColumn id="10318" xr3:uid="{6405FF22-B69B-46C9-95A1-1E66E69123C2}" name="Column10301"/>
    <tableColumn id="10319" xr3:uid="{CFBA7C6D-A505-4A18-897E-E78A6F1939B8}" name="Column10302"/>
    <tableColumn id="10320" xr3:uid="{6CEF4CBA-5E1A-40F9-9ABE-4B04CF69C95A}" name="Column10303"/>
    <tableColumn id="10321" xr3:uid="{11828713-0A9F-423B-B069-66F803C29EF2}" name="Column10304"/>
    <tableColumn id="10322" xr3:uid="{68041E6F-C20B-466A-857E-FC830B165005}" name="Column10305"/>
    <tableColumn id="10323" xr3:uid="{2346C4D9-9251-499B-BCEB-D43CB9B5E851}" name="Column10306"/>
    <tableColumn id="10324" xr3:uid="{358057AD-0170-43B3-BC6B-1CA57BE95C46}" name="Column10307"/>
    <tableColumn id="10325" xr3:uid="{48A79F17-E755-4A7C-A4F3-FF836123E360}" name="Column10308"/>
    <tableColumn id="10326" xr3:uid="{713B4C24-2A69-4696-A944-6D8EE41C9FCC}" name="Column10309"/>
    <tableColumn id="10327" xr3:uid="{1E817F69-2488-47BE-80A6-5EE5DE6ABC03}" name="Column10310"/>
    <tableColumn id="10328" xr3:uid="{E0126857-78B7-4379-837F-9CA8F30E1771}" name="Column10311"/>
    <tableColumn id="10329" xr3:uid="{9A07EAF7-2975-4523-803C-EE8A9F6D55CB}" name="Column10312"/>
    <tableColumn id="10330" xr3:uid="{C09BE95D-1D31-4B77-BBEE-EDDE080B3E39}" name="Column10313"/>
    <tableColumn id="10331" xr3:uid="{E382C34D-57F4-4EB3-B5B3-518E4661F656}" name="Column10314"/>
    <tableColumn id="10332" xr3:uid="{F95F380B-4AC7-4309-933B-6AF5BBD1C0A6}" name="Column10315"/>
    <tableColumn id="10333" xr3:uid="{F05A98A1-DC1C-4CBF-98F2-6458393CDA3A}" name="Column10316"/>
    <tableColumn id="10334" xr3:uid="{F6D46348-D944-4A85-AB9F-16A21E065D79}" name="Column10317"/>
    <tableColumn id="10335" xr3:uid="{85CA63C7-CA3A-4219-ADC1-34978C8D60DB}" name="Column10318"/>
    <tableColumn id="10336" xr3:uid="{68CDE534-8337-4CBE-B217-DC65498616BD}" name="Column10319"/>
    <tableColumn id="10337" xr3:uid="{635D4B43-D7A5-4145-BF7C-0D57B4945773}" name="Column10320"/>
    <tableColumn id="10338" xr3:uid="{30448E7A-21E3-465D-BD31-83ABF0FD8BC0}" name="Column10321"/>
    <tableColumn id="10339" xr3:uid="{8F0EFEED-FD2D-4CA2-A54E-39FDF114B142}" name="Column10322"/>
    <tableColumn id="10340" xr3:uid="{E9120721-61CC-485D-81CE-4E73AD2F27B7}" name="Column10323"/>
    <tableColumn id="10341" xr3:uid="{610C3A0D-1FF4-4742-AAA0-50196D68EAB2}" name="Column10324"/>
    <tableColumn id="10342" xr3:uid="{EF637706-8EAB-4E98-AFBD-E652E918CB26}" name="Column10325"/>
    <tableColumn id="10343" xr3:uid="{1457A478-91C8-4D1A-A46C-B01520D03C89}" name="Column10326"/>
    <tableColumn id="10344" xr3:uid="{D783E284-A480-4FDC-8EFE-5CF64076FD92}" name="Column10327"/>
    <tableColumn id="10345" xr3:uid="{761C800C-1C49-4484-B720-F07FB2BE0B02}" name="Column10328"/>
    <tableColumn id="10346" xr3:uid="{F3C2CBB1-528A-48D9-9FC8-B634F85A0597}" name="Column10329"/>
    <tableColumn id="10347" xr3:uid="{4E5E73DB-515D-46E0-A822-129A4068D1CD}" name="Column10330"/>
    <tableColumn id="10348" xr3:uid="{CC1815C9-016B-41C3-B9CD-781E564338B8}" name="Column10331"/>
    <tableColumn id="10349" xr3:uid="{4E7E4A7D-6C17-407C-A6B4-31E8D635AFF7}" name="Column10332"/>
    <tableColumn id="10350" xr3:uid="{2C73E514-37E8-4E4A-959F-421AAA902B3F}" name="Column10333"/>
    <tableColumn id="10351" xr3:uid="{8CC1A91A-9CD6-4B4B-950C-79A907F17144}" name="Column10334"/>
    <tableColumn id="10352" xr3:uid="{6DD4EC76-ED96-4068-8B19-780E7FE34D1A}" name="Column10335"/>
    <tableColumn id="10353" xr3:uid="{63D9B577-D225-45C0-BD76-BF8EB84746D8}" name="Column10336"/>
    <tableColumn id="10354" xr3:uid="{F760B97A-7319-4B55-9579-817A07194D0C}" name="Column10337"/>
    <tableColumn id="10355" xr3:uid="{4BD132EE-742C-49F8-AF75-4A04C0DAE81C}" name="Column10338"/>
    <tableColumn id="10356" xr3:uid="{2F4476A8-E584-4C0B-B37D-40A5EAE18478}" name="Column10339"/>
    <tableColumn id="10357" xr3:uid="{0917A62F-E239-4E22-AFF9-F332128D40CC}" name="Column10340"/>
    <tableColumn id="10358" xr3:uid="{CD5FF43F-B6E7-4E48-A8C9-758577A15600}" name="Column10341"/>
    <tableColumn id="10359" xr3:uid="{D04CA507-617F-4A77-A26C-5A5B1B6471FA}" name="Column10342"/>
    <tableColumn id="10360" xr3:uid="{B4D49278-0CAD-47E1-8651-35BFC9631D2E}" name="Column10343"/>
    <tableColumn id="10361" xr3:uid="{6B86A1F1-98BC-44B8-8C93-277DAAF8366D}" name="Column10344"/>
    <tableColumn id="10362" xr3:uid="{A206FB84-70A2-4962-888A-AF34DED2B80C}" name="Column10345"/>
    <tableColumn id="10363" xr3:uid="{96F29916-E1A5-484A-A5E9-854FDFF4AE69}" name="Column10346"/>
    <tableColumn id="10364" xr3:uid="{A66047ED-FD62-4D23-80F8-165829E97DF5}" name="Column10347"/>
    <tableColumn id="10365" xr3:uid="{9B601F5A-7E86-407F-ADD4-C12EBF3A6F0C}" name="Column10348"/>
    <tableColumn id="10366" xr3:uid="{C7A89256-3437-4D5B-8D06-3D22BC3BA435}" name="Column10349"/>
    <tableColumn id="10367" xr3:uid="{21C88CD5-A07B-49CF-BA34-B884C07CE237}" name="Column10350"/>
    <tableColumn id="10368" xr3:uid="{E823A687-58F3-43BF-BEF7-50AC890DD3FF}" name="Column10351"/>
    <tableColumn id="10369" xr3:uid="{5C6AFEDD-7F14-4A29-BECF-B76897D7BEB1}" name="Column10352"/>
    <tableColumn id="10370" xr3:uid="{3BB79FD9-220A-4E81-B962-9F411B54DA10}" name="Column10353"/>
    <tableColumn id="10371" xr3:uid="{AD29C6EB-D5DA-42B0-BC43-3A26C886C5F2}" name="Column10354"/>
    <tableColumn id="10372" xr3:uid="{6E19D124-864F-4DFF-A48D-B87F20594BAB}" name="Column10355"/>
    <tableColumn id="10373" xr3:uid="{B36A8BD8-42E6-4119-90A1-8BC19D36E708}" name="Column10356"/>
    <tableColumn id="10374" xr3:uid="{CBB90D87-8225-4732-8CF4-C10C89441A48}" name="Column10357"/>
    <tableColumn id="10375" xr3:uid="{A724186B-16E6-4BF9-B8C2-07C5268E23D5}" name="Column10358"/>
    <tableColumn id="10376" xr3:uid="{3E68605F-EEB5-4724-B141-6FE997C0819F}" name="Column10359"/>
    <tableColumn id="10377" xr3:uid="{18053BD0-7786-4F93-9BC1-749BB9C36BAD}" name="Column10360"/>
    <tableColumn id="10378" xr3:uid="{B3FCDF39-1531-4085-AB9B-0431908F34B6}" name="Column10361"/>
    <tableColumn id="10379" xr3:uid="{C55E5B59-3ECF-4891-86A9-05003DCFD8C4}" name="Column10362"/>
    <tableColumn id="10380" xr3:uid="{B6EB5385-895A-435F-B1AA-853369DC53FE}" name="Column10363"/>
    <tableColumn id="10381" xr3:uid="{87412917-B3BD-45B7-BA9D-419B1B6D4B80}" name="Column10364"/>
    <tableColumn id="10382" xr3:uid="{A370EDAA-DA67-47D4-A912-ABBCC3A314FF}" name="Column10365"/>
    <tableColumn id="10383" xr3:uid="{856D88D0-F945-4123-A0E5-8C5DA6010B2C}" name="Column10366"/>
    <tableColumn id="10384" xr3:uid="{2FC94448-5ADE-4838-99CC-F6EE66B885FF}" name="Column10367"/>
    <tableColumn id="10385" xr3:uid="{5CC264B5-3167-43EB-BF29-C27E6F1EE866}" name="Column10368"/>
    <tableColumn id="10386" xr3:uid="{6CDFB59D-B5A9-415E-9665-CB446343AD35}" name="Column10369"/>
    <tableColumn id="10387" xr3:uid="{C0BA0FD8-8247-440D-9191-6D770334C42F}" name="Column10370"/>
    <tableColumn id="10388" xr3:uid="{7A6031B7-3F22-414A-9761-CACBBCB0A489}" name="Column10371"/>
    <tableColumn id="10389" xr3:uid="{E24C86C2-A1A1-4EBB-BF61-071F6DCC7322}" name="Column10372"/>
    <tableColumn id="10390" xr3:uid="{980B8C70-FBF4-42D5-8331-9C1BC54E88EA}" name="Column10373"/>
    <tableColumn id="10391" xr3:uid="{64211487-A946-445B-9403-E8F403827E8E}" name="Column10374"/>
    <tableColumn id="10392" xr3:uid="{347654DF-AD2B-4B11-BFAC-D13CD0075938}" name="Column10375"/>
    <tableColumn id="10393" xr3:uid="{35908A77-DEFF-4CD8-9813-D79B5D011C54}" name="Column10376"/>
    <tableColumn id="10394" xr3:uid="{69158AF6-5155-4CA4-9024-7802E04479B2}" name="Column10377"/>
    <tableColumn id="10395" xr3:uid="{39B59D8E-45CB-4CB5-B27E-F96713D77C73}" name="Column10378"/>
    <tableColumn id="10396" xr3:uid="{BCD92205-2755-4D5A-ADB4-8E0A8F59FDC5}" name="Column10379"/>
    <tableColumn id="10397" xr3:uid="{D2057464-E665-4B4B-AA19-4B8434D3B5C6}" name="Column10380"/>
    <tableColumn id="10398" xr3:uid="{3E642E80-77B6-454A-AF40-B841D179528F}" name="Column10381"/>
    <tableColumn id="10399" xr3:uid="{BB8232C6-C7DD-40FB-88BA-9AC9F33EAB0E}" name="Column10382"/>
    <tableColumn id="10400" xr3:uid="{3A1BD300-2974-4B2F-A0BE-425D17E1D24B}" name="Column10383"/>
    <tableColumn id="10401" xr3:uid="{60316BB2-3D6E-4A18-98DB-624D276DBA5D}" name="Column10384"/>
    <tableColumn id="10402" xr3:uid="{A912A4CA-974B-4FA3-AB68-6DFA80CBD015}" name="Column10385"/>
    <tableColumn id="10403" xr3:uid="{0C45A6A0-BFF7-4EE5-8765-1967CED4157D}" name="Column10386"/>
    <tableColumn id="10404" xr3:uid="{A2097A95-7770-4796-B31A-FA9FD5FC694D}" name="Column10387"/>
    <tableColumn id="10405" xr3:uid="{DAF94494-0589-42C9-957E-88912E26FC2D}" name="Column10388"/>
    <tableColumn id="10406" xr3:uid="{51E05905-E927-47B9-8666-597901D10DE5}" name="Column10389"/>
    <tableColumn id="10407" xr3:uid="{F6FD2963-40EB-4E14-92EC-3E71AE1F5C53}" name="Column10390"/>
    <tableColumn id="10408" xr3:uid="{89E3105F-2077-46E8-AEDD-84BDBB483869}" name="Column10391"/>
    <tableColumn id="10409" xr3:uid="{2F66DD4E-9887-48CF-8042-5C634F7010B8}" name="Column10392"/>
    <tableColumn id="10410" xr3:uid="{33A8477C-F9F5-431D-A082-72F4ACC3F990}" name="Column10393"/>
    <tableColumn id="10411" xr3:uid="{B5F3423B-07A4-4A64-B80C-8577EDE18F7C}" name="Column10394"/>
    <tableColumn id="10412" xr3:uid="{F41E9640-1652-4889-BD13-0A559A258CAB}" name="Column10395"/>
    <tableColumn id="10413" xr3:uid="{6CC4F94D-2DFA-402A-823E-C3FA3542FE68}" name="Column10396"/>
    <tableColumn id="10414" xr3:uid="{9E66727F-CC25-4887-AF05-E6025A4798DF}" name="Column10397"/>
    <tableColumn id="10415" xr3:uid="{2E4D92AF-9B50-4440-A4B7-C39BA52C3956}" name="Column10398"/>
    <tableColumn id="10416" xr3:uid="{3C988122-80E1-4EA0-9DD5-562AF48205E9}" name="Column10399"/>
    <tableColumn id="10417" xr3:uid="{C5DDC7C5-F6EC-4C8D-8DEC-8696ECE94FF4}" name="Column10400"/>
    <tableColumn id="10418" xr3:uid="{1198CDCA-9930-4140-87D0-531A0F2F9ABC}" name="Column10401"/>
    <tableColumn id="10419" xr3:uid="{8F5F213A-ED69-484B-BA59-B0583C4C9F6E}" name="Column10402"/>
    <tableColumn id="10420" xr3:uid="{F50F0C4B-34C2-4704-8CB7-1A151CB06710}" name="Column10403"/>
    <tableColumn id="10421" xr3:uid="{F363457E-2417-4B52-8A9A-A83AE67ABA3C}" name="Column10404"/>
    <tableColumn id="10422" xr3:uid="{886D8EA2-E008-47FC-9660-3BD7B61A70AD}" name="Column10405"/>
    <tableColumn id="10423" xr3:uid="{A00665A8-FB17-48D1-B510-AFC54EF606F7}" name="Column10406"/>
    <tableColumn id="10424" xr3:uid="{1EE09E43-0B12-46CE-92E6-7CF6212A0865}" name="Column10407"/>
    <tableColumn id="10425" xr3:uid="{13EB6BC9-E5FF-4D54-9D21-16D7ADDDECA1}" name="Column10408"/>
    <tableColumn id="10426" xr3:uid="{E2C0CDDD-E248-4915-9B7D-49F273822C0C}" name="Column10409"/>
    <tableColumn id="10427" xr3:uid="{9EC7A5FD-9E0A-4295-B64F-471612CA2FFF}" name="Column10410"/>
    <tableColumn id="10428" xr3:uid="{2CE0DAFB-5F6F-4512-ABAB-8667E9DBB44F}" name="Column10411"/>
    <tableColumn id="10429" xr3:uid="{A5AFAA05-75AE-4E6F-A7DB-9A4E8906C8F6}" name="Column10412"/>
    <tableColumn id="10430" xr3:uid="{48E5BBB8-F783-4F31-B323-3BC32B30BAE9}" name="Column10413"/>
    <tableColumn id="10431" xr3:uid="{D12D7C01-F5AC-44F5-A516-DFA2A935C06B}" name="Column10414"/>
    <tableColumn id="10432" xr3:uid="{50F8FD9D-D5E0-41CA-AE20-64D38A2ED6FE}" name="Column10415"/>
    <tableColumn id="10433" xr3:uid="{8A8C1A1C-7572-4248-B76F-827D1C44E2CC}" name="Column10416"/>
    <tableColumn id="10434" xr3:uid="{8A5601FD-8E04-406F-BA5A-D57FCA77CD8E}" name="Column10417"/>
    <tableColumn id="10435" xr3:uid="{750C800D-D284-47EE-9F03-54300DE95AAC}" name="Column10418"/>
    <tableColumn id="10436" xr3:uid="{E7E735EE-D0FD-4B2D-9C2C-D9CB6A17A4F6}" name="Column10419"/>
    <tableColumn id="10437" xr3:uid="{432C29C0-B741-47AF-8667-BBB838C45849}" name="Column10420"/>
    <tableColumn id="10438" xr3:uid="{C1FE7A51-2F36-4243-8909-370BC9AB3ED5}" name="Column10421"/>
    <tableColumn id="10439" xr3:uid="{7DBB95B5-80BB-445A-BF50-3ACA64D3D2A7}" name="Column10422"/>
    <tableColumn id="10440" xr3:uid="{7644714C-08CB-4B32-97EF-AE3CE04EF937}" name="Column10423"/>
    <tableColumn id="10441" xr3:uid="{6727D55D-C5C6-452E-9375-2ED3700C3649}" name="Column10424"/>
    <tableColumn id="10442" xr3:uid="{AC2C01A8-D019-40F9-8CB9-DD0921ACFFB2}" name="Column10425"/>
    <tableColumn id="10443" xr3:uid="{E927026E-7917-4818-9F1B-359A0BD5E1A9}" name="Column10426"/>
    <tableColumn id="10444" xr3:uid="{F4DBD044-E58B-490C-9C5F-8491019E80C3}" name="Column10427"/>
    <tableColumn id="10445" xr3:uid="{F849C32B-18D0-4DF4-85EB-B60E54925910}" name="Column10428"/>
    <tableColumn id="10446" xr3:uid="{9F32DACC-9550-40AD-BEAE-6731663BA26C}" name="Column10429"/>
    <tableColumn id="10447" xr3:uid="{190A6348-25B5-401D-977C-4D55FC536524}" name="Column10430"/>
    <tableColumn id="10448" xr3:uid="{D8B0D6EE-F6D6-429C-8DED-03304DF6CFE7}" name="Column10431"/>
    <tableColumn id="10449" xr3:uid="{D69C6AC0-98B2-448E-BBDD-345DA3F77444}" name="Column10432"/>
    <tableColumn id="10450" xr3:uid="{86C890A8-77C2-4C90-9218-7DF08A34E27B}" name="Column10433"/>
    <tableColumn id="10451" xr3:uid="{9F25D66E-DAD7-4B11-A50B-109C2D55913C}" name="Column10434"/>
    <tableColumn id="10452" xr3:uid="{A127CFAD-576B-401E-A0BC-C40AAE2C6CFB}" name="Column10435"/>
    <tableColumn id="10453" xr3:uid="{BF1A8AB7-B009-4DA4-B739-C6924B5C3951}" name="Column10436"/>
    <tableColumn id="10454" xr3:uid="{6DDE74BC-2CA6-40BE-863E-64D0C1ED5155}" name="Column10437"/>
    <tableColumn id="10455" xr3:uid="{3D082B02-FA08-4A49-B7F4-84AE56C14E44}" name="Column10438"/>
    <tableColumn id="10456" xr3:uid="{DE344014-D686-42E0-BEEB-3703DD530B6A}" name="Column10439"/>
    <tableColumn id="10457" xr3:uid="{293F87E4-D846-44A2-9BD7-BFA40F801E2D}" name="Column10440"/>
    <tableColumn id="10458" xr3:uid="{38C11319-A7F5-4891-9292-CD630E91482B}" name="Column10441"/>
    <tableColumn id="10459" xr3:uid="{57C7C72D-8AF5-4CCA-9AC9-B9EAD572F1C9}" name="Column10442"/>
    <tableColumn id="10460" xr3:uid="{A06EAAE9-BDC9-4FCA-A6C1-260D077D2688}" name="Column10443"/>
    <tableColumn id="10461" xr3:uid="{B1A7CDDF-C008-422F-B5C7-07C50F70D98D}" name="Column10444"/>
    <tableColumn id="10462" xr3:uid="{864EBE9E-5A3A-4BE8-BE15-C5A51B9F5440}" name="Column10445"/>
    <tableColumn id="10463" xr3:uid="{7B51B17B-3F78-49C6-90F7-4BBF556D8985}" name="Column10446"/>
    <tableColumn id="10464" xr3:uid="{1B338925-0C14-44BA-B130-12D7ECBD60EA}" name="Column10447"/>
    <tableColumn id="10465" xr3:uid="{CAD6FA9A-6B3A-4927-9F00-C21DE38A7657}" name="Column10448"/>
    <tableColumn id="10466" xr3:uid="{E95A12BC-3E4A-49FF-A910-426AF10CDC2C}" name="Column10449"/>
    <tableColumn id="10467" xr3:uid="{D9027080-DBD7-4FCE-B8F9-36A65159FB7C}" name="Column10450"/>
    <tableColumn id="10468" xr3:uid="{CE4FDB1E-CBC0-4381-9D71-99DD65823875}" name="Column10451"/>
    <tableColumn id="10469" xr3:uid="{7414A701-2968-4963-81A1-88D7C9E1DD12}" name="Column10452"/>
    <tableColumn id="10470" xr3:uid="{4BF050A3-7A15-40BC-93F3-7D5AE493DD02}" name="Column10453"/>
    <tableColumn id="10471" xr3:uid="{2C595C7B-920B-4DFB-B61D-E0B69E634A20}" name="Column10454"/>
    <tableColumn id="10472" xr3:uid="{11FA60C4-D9FD-497B-8511-7F94E814948B}" name="Column10455"/>
    <tableColumn id="10473" xr3:uid="{F294134C-D9C2-402D-97CF-E50B023EBFC7}" name="Column10456"/>
    <tableColumn id="10474" xr3:uid="{CEEF9D0A-3DF1-46D3-BA7A-BC49CC3B6BB8}" name="Column10457"/>
    <tableColumn id="10475" xr3:uid="{D73999F1-5500-4FCC-8882-E0D79C1CE1A7}" name="Column10458"/>
    <tableColumn id="10476" xr3:uid="{2B17B37D-5038-43F6-B1EC-0C43230E60EA}" name="Column10459"/>
    <tableColumn id="10477" xr3:uid="{047C9FC5-AB5B-4FD3-B36E-4D52B5577C7D}" name="Column10460"/>
    <tableColumn id="10478" xr3:uid="{F3EF772B-3387-4C81-ADE4-1558187DFDF1}" name="Column10461"/>
    <tableColumn id="10479" xr3:uid="{8EB02BF7-D031-4582-BACF-F71AD90A964B}" name="Column10462"/>
    <tableColumn id="10480" xr3:uid="{ACD2C2A0-96C5-4AD0-8F7A-388B4A7DC750}" name="Column10463"/>
    <tableColumn id="10481" xr3:uid="{463D4C9D-C55A-49DA-BFE8-A064B0DCC706}" name="Column10464"/>
    <tableColumn id="10482" xr3:uid="{9A9ADC72-EE60-408E-AAA7-C94CAA675673}" name="Column10465"/>
    <tableColumn id="10483" xr3:uid="{949398A9-65D8-4BB4-BA37-FF3BE01C7CBD}" name="Column10466"/>
    <tableColumn id="10484" xr3:uid="{5F698E19-C69E-4A2C-AEC6-62922350C950}" name="Column10467"/>
    <tableColumn id="10485" xr3:uid="{51674FED-62F0-4F08-BE5C-45FE701136E4}" name="Column10468"/>
    <tableColumn id="10486" xr3:uid="{06A2EDEE-7639-4DF4-9A02-E053E3B94F65}" name="Column10469"/>
    <tableColumn id="10487" xr3:uid="{32BD64E8-F832-41B8-9FD4-3D5246716FD7}" name="Column10470"/>
    <tableColumn id="10488" xr3:uid="{3DA61418-3F93-439A-962A-363E485AEB89}" name="Column10471"/>
    <tableColumn id="10489" xr3:uid="{208597B7-E692-41B7-99AA-A89FFA42C428}" name="Column10472"/>
    <tableColumn id="10490" xr3:uid="{27E19E59-B336-4513-AF8E-2ABC583A902A}" name="Column10473"/>
    <tableColumn id="10491" xr3:uid="{F18D8F3B-BD8D-4A0F-9AB6-E9B7A7F52891}" name="Column10474"/>
    <tableColumn id="10492" xr3:uid="{D8238130-C1B6-4C30-BCD5-0DA2A13606A3}" name="Column10475"/>
    <tableColumn id="10493" xr3:uid="{99981273-5C09-4996-869C-265D709128C4}" name="Column10476"/>
    <tableColumn id="10494" xr3:uid="{B774B4CA-5612-454B-9DD4-CA2FEC6FEE96}" name="Column10477"/>
    <tableColumn id="10495" xr3:uid="{87545BCC-0B8B-40F6-A795-B87ED4390CA8}" name="Column10478"/>
    <tableColumn id="10496" xr3:uid="{44970CA4-2367-4635-A7E0-8C8B2631181F}" name="Column10479"/>
    <tableColumn id="10497" xr3:uid="{0783EE1A-F71F-4556-AB98-F30283D8CE3E}" name="Column10480"/>
    <tableColumn id="10498" xr3:uid="{524EA043-C9D9-4ABC-B2B5-382445F45CFD}" name="Column10481"/>
    <tableColumn id="10499" xr3:uid="{0E5D7DD9-BBAE-4A49-B38E-7EEB279E61B2}" name="Column10482"/>
    <tableColumn id="10500" xr3:uid="{02D8E6C8-D4CB-4F61-B590-9254F764E702}" name="Column10483"/>
    <tableColumn id="10501" xr3:uid="{FF782E8C-B257-4CD3-8A58-65D8B39D4648}" name="Column10484"/>
    <tableColumn id="10502" xr3:uid="{0C512E9D-579F-42CE-9C77-160013478DD9}" name="Column10485"/>
    <tableColumn id="10503" xr3:uid="{99E4410A-8776-4F2C-8F72-4D0C41DE6D5F}" name="Column10486"/>
    <tableColumn id="10504" xr3:uid="{82C2D85B-76D3-49E7-9C78-A59F09401E28}" name="Column10487"/>
    <tableColumn id="10505" xr3:uid="{88373A14-E5A6-4E4E-8249-B3A57A0B3E37}" name="Column10488"/>
    <tableColumn id="10506" xr3:uid="{FAF29E85-E61B-4F12-9668-8EC3123C2029}" name="Column10489"/>
    <tableColumn id="10507" xr3:uid="{E126C4B7-ED38-4E72-A84D-24F2D0ECC2E5}" name="Column10490"/>
    <tableColumn id="10508" xr3:uid="{AF371191-CBFA-4BC7-9E21-0F1FDA9ACA3B}" name="Column10491"/>
    <tableColumn id="10509" xr3:uid="{0263637E-4BA5-431E-9B9D-67DB67887938}" name="Column10492"/>
    <tableColumn id="10510" xr3:uid="{A096B5A1-8596-4E81-8218-274312A773C5}" name="Column10493"/>
    <tableColumn id="10511" xr3:uid="{25E30E64-F25F-4627-9E41-7E999DE3B825}" name="Column10494"/>
    <tableColumn id="10512" xr3:uid="{EA837BF6-4B3B-4FAF-B5CB-E6AF2B27E1D7}" name="Column10495"/>
    <tableColumn id="10513" xr3:uid="{FEB0A60C-CB7B-4915-9BCA-9E73B5D7261C}" name="Column10496"/>
    <tableColumn id="10514" xr3:uid="{97F6F7DB-BF4F-4CD1-8C12-B893B237C992}" name="Column10497"/>
    <tableColumn id="10515" xr3:uid="{D9934FD0-F1B6-4A65-8CBB-34F57727AC87}" name="Column10498"/>
    <tableColumn id="10516" xr3:uid="{EEEE9D3A-C4B1-43CD-AABC-E8D437C01858}" name="Column10499"/>
    <tableColumn id="10517" xr3:uid="{984A307C-BCB5-4EAA-AC6F-E30F4EC5E102}" name="Column10500"/>
    <tableColumn id="10518" xr3:uid="{72D5AEDC-5C93-4307-9160-9A2DAC7015A9}" name="Column10501"/>
    <tableColumn id="10519" xr3:uid="{9E00F33B-632A-439E-834B-271757DDADCE}" name="Column10502"/>
    <tableColumn id="10520" xr3:uid="{4CC6432E-B964-4EF3-B884-12C6DC6DA443}" name="Column10503"/>
    <tableColumn id="10521" xr3:uid="{A85C6475-D262-4324-80CA-8053E59E82A7}" name="Column10504"/>
    <tableColumn id="10522" xr3:uid="{BAF46032-32E3-4A08-846D-4452FA382A73}" name="Column10505"/>
    <tableColumn id="10523" xr3:uid="{1CC5B917-6B62-42EC-9DDC-D29787727045}" name="Column10506"/>
    <tableColumn id="10524" xr3:uid="{2AE69BF4-21CF-4093-9A3A-1E8B09C60A30}" name="Column10507"/>
    <tableColumn id="10525" xr3:uid="{A857E529-F2AC-4A68-AB7C-B3D3E0B6E320}" name="Column10508"/>
    <tableColumn id="10526" xr3:uid="{1CA35259-7D62-4613-824D-1D71294D6D97}" name="Column10509"/>
    <tableColumn id="10527" xr3:uid="{4CEAE80A-35C4-4A3D-95AC-CE4CBBAF4545}" name="Column10510"/>
    <tableColumn id="10528" xr3:uid="{61E3A50D-6115-413A-A6B9-D9C6B9FB9B39}" name="Column10511"/>
    <tableColumn id="10529" xr3:uid="{243C2E94-3711-4D94-861B-199235E0DC3C}" name="Column10512"/>
    <tableColumn id="10530" xr3:uid="{5FA57929-A767-459B-BD8F-1409B2A926B5}" name="Column10513"/>
    <tableColumn id="10531" xr3:uid="{718084AA-C9FA-4FD3-906F-F2B4B4E9304F}" name="Column10514"/>
    <tableColumn id="10532" xr3:uid="{0DAC366E-DF18-4927-883C-B7566878143E}" name="Column10515"/>
    <tableColumn id="10533" xr3:uid="{12E22960-F030-4C4F-A305-3D8A7B1E09A3}" name="Column10516"/>
    <tableColumn id="10534" xr3:uid="{0A7D4B32-437A-4DF3-841A-EF0553296179}" name="Column10517"/>
    <tableColumn id="10535" xr3:uid="{0D357C37-2CD5-4A87-9B2C-FAAEF88045F5}" name="Column10518"/>
    <tableColumn id="10536" xr3:uid="{981E29CC-B746-4EE0-9966-4AD23303E1F0}" name="Column10519"/>
    <tableColumn id="10537" xr3:uid="{ED2AC14B-6965-4756-932C-A5386EBC47CE}" name="Column10520"/>
    <tableColumn id="10538" xr3:uid="{1933AE52-38D9-4707-89DA-728FBADE35EC}" name="Column10521"/>
    <tableColumn id="10539" xr3:uid="{41116B7E-CE81-41C1-9152-04D3A11609AB}" name="Column10522"/>
    <tableColumn id="10540" xr3:uid="{E9ED0000-01D6-4616-869A-30571CCF4A7E}" name="Column10523"/>
    <tableColumn id="10541" xr3:uid="{5B7527B4-6F89-4321-A06C-F8A8B2DAFD49}" name="Column10524"/>
    <tableColumn id="10542" xr3:uid="{ACA75F57-0C29-494E-8DA1-0DA9964B4E7B}" name="Column10525"/>
    <tableColumn id="10543" xr3:uid="{77D91C86-6778-44DF-9CB3-A4A8B8EE4830}" name="Column10526"/>
    <tableColumn id="10544" xr3:uid="{CEE93F93-8376-43CF-925E-7C023FED0706}" name="Column10527"/>
    <tableColumn id="10545" xr3:uid="{AA94E79F-A80B-48AC-B471-1B3817A478E0}" name="Column10528"/>
    <tableColumn id="10546" xr3:uid="{BD1C378C-5CBA-48B2-9BD1-B2A8C3370B04}" name="Column10529"/>
    <tableColumn id="10547" xr3:uid="{35071E59-FF9D-4B76-BB8B-06E00F225453}" name="Column10530"/>
    <tableColumn id="10548" xr3:uid="{BBF37F7F-A2B3-417A-A88E-85A0E2659075}" name="Column10531"/>
    <tableColumn id="10549" xr3:uid="{86A9EE16-CBC5-41F3-BB8A-93AD61AF39C5}" name="Column10532"/>
    <tableColumn id="10550" xr3:uid="{87B16DFB-ECA1-458C-BA56-ADEAC222C49E}" name="Column10533"/>
    <tableColumn id="10551" xr3:uid="{DFADFBE2-115D-4F24-A17D-DC9DF601772D}" name="Column10534"/>
    <tableColumn id="10552" xr3:uid="{0322798C-0E62-4583-952E-D37375DD79A9}" name="Column10535"/>
    <tableColumn id="10553" xr3:uid="{F7DEBB28-907C-4BD6-8BD3-FDDE4D63EE28}" name="Column10536"/>
    <tableColumn id="10554" xr3:uid="{354945DF-3B49-483D-BDC4-A72D03732DF2}" name="Column10537"/>
    <tableColumn id="10555" xr3:uid="{5FE6E499-41CD-463D-BF8C-41EB81548031}" name="Column10538"/>
    <tableColumn id="10556" xr3:uid="{925FCBFD-760F-4A2D-8CAB-5245326E1719}" name="Column10539"/>
    <tableColumn id="10557" xr3:uid="{C6A8CE0D-ECBA-4227-905E-EFE97565FBCE}" name="Column10540"/>
    <tableColumn id="10558" xr3:uid="{027EBA8C-7832-48D0-AF10-1D4C33EFDA94}" name="Column10541"/>
    <tableColumn id="10559" xr3:uid="{1D54D1C1-E1B9-4CB6-B302-5667A0C8186D}" name="Column10542"/>
    <tableColumn id="10560" xr3:uid="{33F440CF-5D73-43A8-AB91-9A00330114B5}" name="Column10543"/>
    <tableColumn id="10561" xr3:uid="{F600AC1B-0C46-4806-BC3B-26E88ABE914F}" name="Column10544"/>
    <tableColumn id="10562" xr3:uid="{9CFFD8E8-9CEB-486A-9FFE-0AFED441CCFB}" name="Column10545"/>
    <tableColumn id="10563" xr3:uid="{30FE59F3-5509-435E-8193-3DB253374296}" name="Column10546"/>
    <tableColumn id="10564" xr3:uid="{5A90FA37-B181-4A56-B1DF-2F3FFCC1683F}" name="Column10547"/>
    <tableColumn id="10565" xr3:uid="{4F62A8E4-4ACE-4AD0-8C4C-BD0B72C33285}" name="Column10548"/>
    <tableColumn id="10566" xr3:uid="{042DE665-403D-4157-99D8-3013C4B1795A}" name="Column10549"/>
    <tableColumn id="10567" xr3:uid="{6CFCCB46-98E5-4021-96A8-52184E59927C}" name="Column10550"/>
    <tableColumn id="10568" xr3:uid="{06180E33-ECC0-4F25-B2C3-F2E998DA25D2}" name="Column10551"/>
    <tableColumn id="10569" xr3:uid="{F1DFF42B-1EAD-46E0-864B-B2BD3022AC67}" name="Column10552"/>
    <tableColumn id="10570" xr3:uid="{12F43006-98D8-46B2-9F78-D9E193B0B716}" name="Column10553"/>
    <tableColumn id="10571" xr3:uid="{25119BCE-4D17-4C82-A99E-FEE54C4AD050}" name="Column10554"/>
    <tableColumn id="10572" xr3:uid="{E3927BFF-50B7-4982-BFFE-EC3F0CC6CEAB}" name="Column10555"/>
    <tableColumn id="10573" xr3:uid="{D442D834-FE9D-4592-ABEA-E8EB6021857D}" name="Column10556"/>
    <tableColumn id="10574" xr3:uid="{BD060780-795A-436E-917D-F47346082391}" name="Column10557"/>
    <tableColumn id="10575" xr3:uid="{BE0C75E3-C9FA-4B46-A5F2-927978EA8302}" name="Column10558"/>
    <tableColumn id="10576" xr3:uid="{85A81824-2840-4DEA-8870-2A0F19C9A945}" name="Column10559"/>
    <tableColumn id="10577" xr3:uid="{C04ABE9B-6C57-4E0B-987C-19655836A65E}" name="Column10560"/>
    <tableColumn id="10578" xr3:uid="{503C0743-98E7-456E-A6D7-D63116FB523D}" name="Column10561"/>
    <tableColumn id="10579" xr3:uid="{B92BBEF3-B92A-4F3C-B64E-AF0C16A3C511}" name="Column10562"/>
    <tableColumn id="10580" xr3:uid="{19722E5E-484A-4356-8938-DA0E30D6B6C1}" name="Column10563"/>
    <tableColumn id="10581" xr3:uid="{52E748DF-FC7A-4675-8C06-CC7A457DFF5C}" name="Column10564"/>
    <tableColumn id="10582" xr3:uid="{DB8512AE-6B2E-49FD-AD77-4309171382AA}" name="Column10565"/>
    <tableColumn id="10583" xr3:uid="{0E0A5EF2-580A-4EC5-9ACF-047F32E322B5}" name="Column10566"/>
    <tableColumn id="10584" xr3:uid="{0CF95D44-2F4B-49A8-AA3B-AAF83D82DF61}" name="Column10567"/>
    <tableColumn id="10585" xr3:uid="{892D9C41-5D16-4F35-9B64-D60C55479B04}" name="Column10568"/>
    <tableColumn id="10586" xr3:uid="{19DA1986-7742-4B34-81AE-FF47807C2D8A}" name="Column10569"/>
    <tableColumn id="10587" xr3:uid="{8FEA3111-2B52-44F6-8874-9BC6283693E6}" name="Column10570"/>
    <tableColumn id="10588" xr3:uid="{DDBFF0C6-94D7-48B4-8437-3EBF6CBB3CA9}" name="Column10571"/>
    <tableColumn id="10589" xr3:uid="{442F25D7-F6B9-43D0-B20D-BA6C8BF8360F}" name="Column10572"/>
    <tableColumn id="10590" xr3:uid="{C6CDDAFE-3CA9-40C9-8890-5C845A4CDC42}" name="Column10573"/>
    <tableColumn id="10591" xr3:uid="{68B2423B-F931-4FF4-AC64-03BDFD4F4A6F}" name="Column10574"/>
    <tableColumn id="10592" xr3:uid="{1CBCFD28-C4BB-40AF-9C24-63963B80CA1B}" name="Column10575"/>
    <tableColumn id="10593" xr3:uid="{42674382-FF2F-494D-B7A3-CAAABBB43E46}" name="Column10576"/>
    <tableColumn id="10594" xr3:uid="{AC10901E-B059-4D2D-B9E0-3E70E25BF6AA}" name="Column10577"/>
    <tableColumn id="10595" xr3:uid="{DE7DD495-4293-4E7B-AB17-BBE63E741E25}" name="Column10578"/>
    <tableColumn id="10596" xr3:uid="{EF5722A6-79F1-4DBB-A7DC-5116045F7522}" name="Column10579"/>
    <tableColumn id="10597" xr3:uid="{90E89893-75B0-4197-AF55-E86169FF4567}" name="Column10580"/>
    <tableColumn id="10598" xr3:uid="{5347D6A3-B803-420E-AF14-A6ED9670FE88}" name="Column10581"/>
    <tableColumn id="10599" xr3:uid="{49F0EB54-3F33-40A2-AAD1-11B7DD7BB6A0}" name="Column10582"/>
    <tableColumn id="10600" xr3:uid="{A17D9681-838B-4462-B179-1CD8A4798CA9}" name="Column10583"/>
    <tableColumn id="10601" xr3:uid="{46EAAC1A-9DEE-4CA2-A2A2-E046D599A3CC}" name="Column10584"/>
    <tableColumn id="10602" xr3:uid="{ED905846-D8EA-45A5-860A-DF3C398DF2FF}" name="Column10585"/>
    <tableColumn id="10603" xr3:uid="{E31B617F-B4C9-46F5-9996-BBFB1A3A87A7}" name="Column10586"/>
    <tableColumn id="10604" xr3:uid="{AD449F8A-96B2-4505-944B-B3D5AFAA1B2B}" name="Column10587"/>
    <tableColumn id="10605" xr3:uid="{020CE5F8-1BB2-40ED-8DD9-AAD3594C1826}" name="Column10588"/>
    <tableColumn id="10606" xr3:uid="{CE76E233-17B1-4267-A1C7-4D479B0FA9E7}" name="Column10589"/>
    <tableColumn id="10607" xr3:uid="{E5185CEA-29B9-4BB0-8A2A-96774850716A}" name="Column10590"/>
    <tableColumn id="10608" xr3:uid="{34CAF3EE-BBD5-4323-BA70-0BCD9A480B13}" name="Column10591"/>
    <tableColumn id="10609" xr3:uid="{031ED1E6-B43D-467A-A597-962A977DA052}" name="Column10592"/>
    <tableColumn id="10610" xr3:uid="{7FC924F8-7B04-47D8-BDE5-0CBB85A9D09B}" name="Column10593"/>
    <tableColumn id="10611" xr3:uid="{713B2E9C-E9A1-43B3-A894-4C703E4C3019}" name="Column10594"/>
    <tableColumn id="10612" xr3:uid="{5A9BCA86-8B93-4235-AF57-5BE3AA6ADA08}" name="Column10595"/>
    <tableColumn id="10613" xr3:uid="{FD75B85B-AD88-4CB9-A379-1A1F8CBE9CFE}" name="Column10596"/>
    <tableColumn id="10614" xr3:uid="{9AAC7669-CFAF-4A38-91FA-698CAE8D44E0}" name="Column10597"/>
    <tableColumn id="10615" xr3:uid="{21C123CB-211D-4AC6-B509-D0B5A15CB233}" name="Column10598"/>
    <tableColumn id="10616" xr3:uid="{07D82F83-CE46-4D30-8DF5-F37FA039257E}" name="Column10599"/>
    <tableColumn id="10617" xr3:uid="{C26E4391-792C-4FA9-8D8E-D6AFDDF6451E}" name="Column10600"/>
    <tableColumn id="10618" xr3:uid="{0B4DB3A0-4E3F-4829-B2E2-70DA26409963}" name="Column10601"/>
    <tableColumn id="10619" xr3:uid="{28517B21-A9F0-4A2F-A1AA-F59620929641}" name="Column10602"/>
    <tableColumn id="10620" xr3:uid="{8603338D-C538-4299-BFBB-F5135B01671C}" name="Column10603"/>
    <tableColumn id="10621" xr3:uid="{DE96D122-DAB7-4809-9D20-7E9FEA040146}" name="Column10604"/>
    <tableColumn id="10622" xr3:uid="{FE537020-3398-4453-8CC6-5271E66C5C5D}" name="Column10605"/>
    <tableColumn id="10623" xr3:uid="{AC66857A-3617-4B51-B7CA-811A87CE3C3C}" name="Column10606"/>
    <tableColumn id="10624" xr3:uid="{B7CF252A-6BE4-48FB-A255-CD54A48E4384}" name="Column10607"/>
    <tableColumn id="10625" xr3:uid="{AFDE6A56-D77C-4E51-9291-569EE726940C}" name="Column10608"/>
    <tableColumn id="10626" xr3:uid="{615BAD1F-C4B6-47F8-956B-050CA57407C1}" name="Column10609"/>
    <tableColumn id="10627" xr3:uid="{E5269466-26CC-41CB-8F01-D355AE3F45D3}" name="Column10610"/>
    <tableColumn id="10628" xr3:uid="{1BBB44D5-A1D5-46AB-847F-4C74E8609C4F}" name="Column10611"/>
    <tableColumn id="10629" xr3:uid="{B02D2856-1879-4515-9327-775B2B9E9DFA}" name="Column10612"/>
    <tableColumn id="10630" xr3:uid="{C5920744-A837-4BCB-9F62-90B287796CBC}" name="Column10613"/>
    <tableColumn id="10631" xr3:uid="{3E609800-6656-49F7-BE47-E89A01887EE0}" name="Column10614"/>
    <tableColumn id="10632" xr3:uid="{7AF26AEB-61F6-45B6-B6E8-1EBD5DC6C950}" name="Column10615"/>
    <tableColumn id="10633" xr3:uid="{57F44459-2CE3-4AA3-9526-5EA1C90B806E}" name="Column10616"/>
    <tableColumn id="10634" xr3:uid="{8E91BCEF-43B4-477E-B183-6A3A8041CF8D}" name="Column10617"/>
    <tableColumn id="10635" xr3:uid="{9C02ABD5-4B3A-41A5-9AB7-2B7D094F4DDC}" name="Column10618"/>
    <tableColumn id="10636" xr3:uid="{B23A8CBF-B71F-4DA9-97BB-23DD42F8241D}" name="Column10619"/>
    <tableColumn id="10637" xr3:uid="{893B68A5-84A4-4300-9268-AFD57D8EA806}" name="Column10620"/>
    <tableColumn id="10638" xr3:uid="{E35F2A1E-67BF-41FE-8F3A-2E0CF0C5AC66}" name="Column10621"/>
    <tableColumn id="10639" xr3:uid="{14E3F7E6-E582-4374-94CA-E5DA07729B07}" name="Column10622"/>
    <tableColumn id="10640" xr3:uid="{AFA3AE77-A0BA-432E-8C7B-5B60E8D5E2F0}" name="Column10623"/>
    <tableColumn id="10641" xr3:uid="{5EE474F1-2AA9-4D1A-A61C-050E5F4DD97B}" name="Column10624"/>
    <tableColumn id="10642" xr3:uid="{2E9A8F70-E199-478F-A2BF-01B9A4F1BDB9}" name="Column10625"/>
    <tableColumn id="10643" xr3:uid="{422C1E06-7360-4CDF-B90E-7626FEE4C00A}" name="Column10626"/>
    <tableColumn id="10644" xr3:uid="{E9515529-A02F-4C94-9D8E-5494C9136644}" name="Column10627"/>
    <tableColumn id="10645" xr3:uid="{96FB260A-8739-42A3-B6D0-533D45021125}" name="Column10628"/>
    <tableColumn id="10646" xr3:uid="{D2C82435-F543-44A2-B504-ABDD2A4763E0}" name="Column10629"/>
    <tableColumn id="10647" xr3:uid="{94404E44-45A1-4908-AC61-3D170BF6A34D}" name="Column10630"/>
    <tableColumn id="10648" xr3:uid="{BD8AF3C1-0C37-4CD9-B0AD-DB4DEA82877E}" name="Column10631"/>
    <tableColumn id="10649" xr3:uid="{71297011-232F-468A-8D17-22712D9B1ED7}" name="Column10632"/>
    <tableColumn id="10650" xr3:uid="{499F8D3F-F6B6-46D8-8960-8E6107C0C06E}" name="Column10633"/>
    <tableColumn id="10651" xr3:uid="{96851AD3-B543-4E0C-828F-EED2D9B90F76}" name="Column10634"/>
    <tableColumn id="10652" xr3:uid="{D5884585-79BB-400B-BA85-654186A41F99}" name="Column10635"/>
    <tableColumn id="10653" xr3:uid="{4611E33F-1D16-493D-B40E-D17402A855A5}" name="Column10636"/>
    <tableColumn id="10654" xr3:uid="{D52F25D3-6B6D-4E55-88EF-355513C6F888}" name="Column10637"/>
    <tableColumn id="10655" xr3:uid="{C5E7053C-B6C9-4177-9D43-07D7CAFDC08C}" name="Column10638"/>
    <tableColumn id="10656" xr3:uid="{11D06C71-05D3-43F8-84D1-7F5B49C650D6}" name="Column10639"/>
    <tableColumn id="10657" xr3:uid="{7E2583D4-2855-43A7-80E2-1DAB9B4071EE}" name="Column10640"/>
    <tableColumn id="10658" xr3:uid="{39F5677A-EBDE-448C-BE9D-F8B320D49078}" name="Column10641"/>
    <tableColumn id="10659" xr3:uid="{B6B56ADB-DBB0-40EF-9127-A33827E31CAF}" name="Column10642"/>
    <tableColumn id="10660" xr3:uid="{4956D36E-7B88-4284-A919-825F0DEE778D}" name="Column10643"/>
    <tableColumn id="10661" xr3:uid="{DFBBD701-FCD9-4F38-B6A3-49E68BF1110F}" name="Column10644"/>
    <tableColumn id="10662" xr3:uid="{59653583-B0EC-408B-A8CE-33DB46336CF9}" name="Column10645"/>
    <tableColumn id="10663" xr3:uid="{942933E4-D7B7-499E-A729-67DBD288A479}" name="Column10646"/>
    <tableColumn id="10664" xr3:uid="{276FC728-8A75-42DD-8CC3-259F2FFBA4F0}" name="Column10647"/>
    <tableColumn id="10665" xr3:uid="{B5961AEE-17C1-413E-AE0A-79FAB0C1AEFB}" name="Column10648"/>
    <tableColumn id="10666" xr3:uid="{B1EE888A-CA8E-4EB0-B474-3A4ADC26F5BA}" name="Column10649"/>
    <tableColumn id="10667" xr3:uid="{8C4412AE-4792-4B38-B033-B81005274463}" name="Column10650"/>
    <tableColumn id="10668" xr3:uid="{9EFDDC0B-2CC9-48C0-9E79-689F9DB2A85B}" name="Column10651"/>
    <tableColumn id="10669" xr3:uid="{2E444C3B-656E-49C1-A6E2-67B56BF7B91D}" name="Column10652"/>
    <tableColumn id="10670" xr3:uid="{C37F80FC-ED8C-491F-9347-38DC5945C588}" name="Column10653"/>
    <tableColumn id="10671" xr3:uid="{5ADAEA16-B697-4B17-94A8-221F73A17CEA}" name="Column10654"/>
    <tableColumn id="10672" xr3:uid="{DCE5F662-5538-49CD-8194-07118B54443D}" name="Column10655"/>
    <tableColumn id="10673" xr3:uid="{D4CB2B4D-A540-4DEF-B119-D4414C798D80}" name="Column10656"/>
    <tableColumn id="10674" xr3:uid="{AD656D6E-4C41-483D-BC3F-53984E2B8148}" name="Column10657"/>
    <tableColumn id="10675" xr3:uid="{5C167EE9-6ADB-40BD-B16D-850D25A3229F}" name="Column10658"/>
    <tableColumn id="10676" xr3:uid="{CEE935B3-161C-47BF-BEE9-085D9F94E914}" name="Column10659"/>
    <tableColumn id="10677" xr3:uid="{6DBCF62E-5F76-4916-BA68-720261AFAF48}" name="Column10660"/>
    <tableColumn id="10678" xr3:uid="{8A1F27C0-D9DA-4A34-822B-4258E0ED1DCC}" name="Column10661"/>
    <tableColumn id="10679" xr3:uid="{D82DDA2B-9D74-460C-A61A-DB84C8EE5EA8}" name="Column10662"/>
    <tableColumn id="10680" xr3:uid="{8CB2D995-2C36-420B-9115-A92F80FD0D81}" name="Column10663"/>
    <tableColumn id="10681" xr3:uid="{C1F23754-BF46-4C0A-8797-6AF60775A565}" name="Column10664"/>
    <tableColumn id="10682" xr3:uid="{6E413B4D-9C71-491A-BFE4-C00B7601D3B3}" name="Column10665"/>
    <tableColumn id="10683" xr3:uid="{379B16A4-280D-4CDF-ACFA-D144C405E4B0}" name="Column10666"/>
    <tableColumn id="10684" xr3:uid="{F5561B10-DD4A-492A-A833-9B2E26778031}" name="Column10667"/>
    <tableColumn id="10685" xr3:uid="{4E45198C-A974-487C-8060-52C38625A342}" name="Column10668"/>
    <tableColumn id="10686" xr3:uid="{233EFBFA-E6EF-4242-AC63-7240B6E06357}" name="Column10669"/>
    <tableColumn id="10687" xr3:uid="{D42624A2-B774-4C63-BA93-8E9FBC2A768D}" name="Column10670"/>
    <tableColumn id="10688" xr3:uid="{229DBF3A-D0AF-493C-BB75-FFF7D6EC4BC7}" name="Column10671"/>
    <tableColumn id="10689" xr3:uid="{E9FA1363-B380-48D0-87B4-287C36C9703C}" name="Column10672"/>
    <tableColumn id="10690" xr3:uid="{68FD947A-C19F-435B-BA51-1522E99C8599}" name="Column10673"/>
    <tableColumn id="10691" xr3:uid="{36AB72E2-F8AC-4DC6-AB38-3EF20A75EA26}" name="Column10674"/>
    <tableColumn id="10692" xr3:uid="{F671418E-2194-4F95-BCE3-30134CC6DFCB}" name="Column10675"/>
    <tableColumn id="10693" xr3:uid="{103EB30A-272A-493B-BD7B-983AA9ABE7A4}" name="Column10676"/>
    <tableColumn id="10694" xr3:uid="{53575991-45DC-461C-8CE9-138F59274D10}" name="Column10677"/>
    <tableColumn id="10695" xr3:uid="{860A6B12-0BDC-4C6B-B72A-4D1625CB69D0}" name="Column10678"/>
    <tableColumn id="10696" xr3:uid="{CB5A6BEC-38E7-4F8C-B8AE-E50D5D39840B}" name="Column10679"/>
    <tableColumn id="10697" xr3:uid="{02976B94-A6E8-4A30-85DF-177343F7C372}" name="Column10680"/>
    <tableColumn id="10698" xr3:uid="{A9F7CA0C-5964-43F8-A9DB-72E6046C28A5}" name="Column10681"/>
    <tableColumn id="10699" xr3:uid="{2D81B098-1749-484F-A20B-64D0AA2AF355}" name="Column10682"/>
    <tableColumn id="10700" xr3:uid="{2D35E0AB-74FD-4A73-B95C-3AACF9F7217D}" name="Column10683"/>
    <tableColumn id="10701" xr3:uid="{B050E6A2-CF43-4E6B-823E-1EAB1F1FF38A}" name="Column10684"/>
    <tableColumn id="10702" xr3:uid="{2268866D-3357-483B-AAB8-0370697263B5}" name="Column10685"/>
    <tableColumn id="10703" xr3:uid="{EEDFA15B-4366-418A-B8F7-6047ED5538BB}" name="Column10686"/>
    <tableColumn id="10704" xr3:uid="{7E38043C-FCCB-41DD-91D4-6DC2AEA38690}" name="Column10687"/>
    <tableColumn id="10705" xr3:uid="{01F1B192-AD6B-4E30-8B7B-774412129AED}" name="Column10688"/>
    <tableColumn id="10706" xr3:uid="{00AF27D6-9E1F-4A47-B530-1635EB725FC4}" name="Column10689"/>
    <tableColumn id="10707" xr3:uid="{0ED17F1B-7E5F-4760-9C9F-51A65C57CCFE}" name="Column10690"/>
    <tableColumn id="10708" xr3:uid="{9FF71A17-1067-4CBB-B350-6802D88F2509}" name="Column10691"/>
    <tableColumn id="10709" xr3:uid="{95D11F4C-8E48-448A-BB12-C5E566725387}" name="Column10692"/>
    <tableColumn id="10710" xr3:uid="{CBB29C98-E970-4821-88B4-C12CFC6AC39D}" name="Column10693"/>
    <tableColumn id="10711" xr3:uid="{56A4AC39-08B7-4B06-B47F-9D6FCF3449A8}" name="Column10694"/>
    <tableColumn id="10712" xr3:uid="{97B5EAE0-1463-4538-9AD7-7025A45FD246}" name="Column10695"/>
    <tableColumn id="10713" xr3:uid="{C1885F0E-1B30-4FCE-B409-CA10D46998B1}" name="Column10696"/>
    <tableColumn id="10714" xr3:uid="{A350CC30-1983-4EAE-BB8D-6B743F7C93C9}" name="Column10697"/>
    <tableColumn id="10715" xr3:uid="{3C904748-C640-40D3-83F7-69D0B6B96EE7}" name="Column10698"/>
    <tableColumn id="10716" xr3:uid="{611F1014-26ED-4A1E-990F-6EA7C5B8622F}" name="Column10699"/>
    <tableColumn id="10717" xr3:uid="{2F85BBCC-322F-456C-9C63-42DC55346A11}" name="Column10700"/>
    <tableColumn id="10718" xr3:uid="{51CB3031-5DC1-421B-A53F-ED259C41A355}" name="Column10701"/>
    <tableColumn id="10719" xr3:uid="{C31E3289-49A0-42F2-A0E8-9881AE758879}" name="Column10702"/>
    <tableColumn id="10720" xr3:uid="{B412972A-842D-452C-A746-5DAD0E4BE780}" name="Column10703"/>
    <tableColumn id="10721" xr3:uid="{25BD55AA-16FB-4036-AD7A-8EB194C4018D}" name="Column10704"/>
    <tableColumn id="10722" xr3:uid="{046ED6AB-CF98-4288-8EA3-D562E54E6283}" name="Column10705"/>
    <tableColumn id="10723" xr3:uid="{267E9B1C-AE26-4185-B844-2BCC67B4FFDB}" name="Column10706"/>
    <tableColumn id="10724" xr3:uid="{04786004-BB75-4DC7-9D10-B93B9F54B16C}" name="Column10707"/>
    <tableColumn id="10725" xr3:uid="{E5932E7F-859E-4173-89E9-4F1FC060174F}" name="Column10708"/>
    <tableColumn id="10726" xr3:uid="{17ED05B3-2140-4ADF-9B72-1D4C5C86B60D}" name="Column10709"/>
    <tableColumn id="10727" xr3:uid="{2E4C3C55-D0CC-401B-B1C6-155346787B5A}" name="Column10710"/>
    <tableColumn id="10728" xr3:uid="{C39BD7F3-2A5B-4877-AD41-9561B85DC5B3}" name="Column10711"/>
    <tableColumn id="10729" xr3:uid="{01FDDBA4-F292-4E91-8E51-2DDF97505F61}" name="Column10712"/>
    <tableColumn id="10730" xr3:uid="{EE0275E5-FD21-4E88-BFB0-247C2E9DEAE5}" name="Column10713"/>
    <tableColumn id="10731" xr3:uid="{E061FEF0-7FCC-4ABA-85A3-1E67E30134C9}" name="Column10714"/>
    <tableColumn id="10732" xr3:uid="{8F78008A-459D-497E-822D-A5662116AB7E}" name="Column10715"/>
    <tableColumn id="10733" xr3:uid="{DAB43C42-7583-46EA-B267-0F3A5FE147EF}" name="Column10716"/>
    <tableColumn id="10734" xr3:uid="{2A0770FF-BE8A-496A-AE09-7C031C4F3CAA}" name="Column10717"/>
    <tableColumn id="10735" xr3:uid="{40B901CC-BBF4-4876-B80D-4247A40ABC89}" name="Column10718"/>
    <tableColumn id="10736" xr3:uid="{8BDD86C9-EE5D-482E-94BE-5E72A81A5064}" name="Column10719"/>
    <tableColumn id="10737" xr3:uid="{FC92F227-C8BB-48DB-A64A-2E0A7A4E7232}" name="Column10720"/>
    <tableColumn id="10738" xr3:uid="{0909BDC6-1A8B-494A-A87D-6368FD9FE2B7}" name="Column10721"/>
    <tableColumn id="10739" xr3:uid="{0601A62E-5E2E-4D1A-8755-BBF5471550CD}" name="Column10722"/>
    <tableColumn id="10740" xr3:uid="{3E4429DB-7F95-4AAB-876B-454D6E84FCA1}" name="Column10723"/>
    <tableColumn id="10741" xr3:uid="{598DB313-A20F-4385-ABDC-8C7580ED00C1}" name="Column10724"/>
    <tableColumn id="10742" xr3:uid="{A673DC40-292F-4F2D-9A04-81C1C1694BB2}" name="Column10725"/>
    <tableColumn id="10743" xr3:uid="{0FAE6B7F-D31C-4666-9AAF-D080B8C15156}" name="Column10726"/>
    <tableColumn id="10744" xr3:uid="{2FBF1558-1F56-4A32-BF15-CCFB36F44BE0}" name="Column10727"/>
    <tableColumn id="10745" xr3:uid="{5A6B0201-9F3E-437A-95BE-73988A00B809}" name="Column10728"/>
    <tableColumn id="10746" xr3:uid="{777F53B8-C9A8-487F-9016-FF202E295C79}" name="Column10729"/>
    <tableColumn id="10747" xr3:uid="{808C0B7A-8BDA-403A-8766-F7253DF96733}" name="Column10730"/>
    <tableColumn id="10748" xr3:uid="{B673D6E1-25F8-4692-A561-1AD9B96CEF2C}" name="Column10731"/>
    <tableColumn id="10749" xr3:uid="{FA9511AB-EE44-4CE7-BC1E-9D9829E997F7}" name="Column10732"/>
    <tableColumn id="10750" xr3:uid="{36437EB5-5D71-4756-A61A-B7255911E3A6}" name="Column10733"/>
    <tableColumn id="10751" xr3:uid="{7682E0F1-616E-4D36-907A-0A48FF65311F}" name="Column10734"/>
    <tableColumn id="10752" xr3:uid="{11CB6741-928A-48C2-B31E-1740D33BCFDC}" name="Column10735"/>
    <tableColumn id="10753" xr3:uid="{6EE0FB6D-A968-4FC0-8477-B5FA3637A6A9}" name="Column10736"/>
    <tableColumn id="10754" xr3:uid="{AB3E2B9E-4B65-4E6F-A91F-FD6EF4183EB5}" name="Column10737"/>
    <tableColumn id="10755" xr3:uid="{28E60574-76CA-4D4F-9313-DCE1A596E113}" name="Column10738"/>
    <tableColumn id="10756" xr3:uid="{3D50B2BB-B2C8-42CA-8DB5-CF3CF09B5F4B}" name="Column10739"/>
    <tableColumn id="10757" xr3:uid="{CE0CC988-5156-43B3-A7A4-0858965CD701}" name="Column10740"/>
    <tableColumn id="10758" xr3:uid="{2BBB5552-74DB-4C07-B522-B823C4FEE3EE}" name="Column10741"/>
    <tableColumn id="10759" xr3:uid="{774F6C16-4DF0-49C0-B3F7-54FA3BA013F9}" name="Column10742"/>
    <tableColumn id="10760" xr3:uid="{9BFBE7B3-F457-4199-8897-A147D40366F9}" name="Column10743"/>
    <tableColumn id="10761" xr3:uid="{3D594A63-B887-4A2E-9681-3995C9146CA3}" name="Column10744"/>
    <tableColumn id="10762" xr3:uid="{F3F09697-4F8C-416B-8D61-31593559E3C2}" name="Column10745"/>
    <tableColumn id="10763" xr3:uid="{B8439485-11B0-416E-A220-27FD8C9B3E6D}" name="Column10746"/>
    <tableColumn id="10764" xr3:uid="{DC844D7E-8CE8-4ADA-8464-B15CC1C2FB2B}" name="Column10747"/>
    <tableColumn id="10765" xr3:uid="{D0832BD7-5D56-4AC1-AC56-EFE973174A49}" name="Column10748"/>
    <tableColumn id="10766" xr3:uid="{84488B0A-7649-41FB-B125-9DC26EDE4296}" name="Column10749"/>
    <tableColumn id="10767" xr3:uid="{33308B93-A7EE-4F67-9C14-D171E1191129}" name="Column10750"/>
    <tableColumn id="10768" xr3:uid="{5C72BA99-6E86-4CB5-8589-EBBFCD4065DE}" name="Column10751"/>
    <tableColumn id="10769" xr3:uid="{98D11F4F-9B0B-4DAB-A497-A74AB1306216}" name="Column10752"/>
    <tableColumn id="10770" xr3:uid="{FD24FD6B-3773-4EB2-82ED-FD87F1BB5111}" name="Column10753"/>
    <tableColumn id="10771" xr3:uid="{371288CF-7923-4A66-B583-5587899EC577}" name="Column10754"/>
    <tableColumn id="10772" xr3:uid="{94F83819-8093-4A9A-AAE3-05A276B48ACA}" name="Column10755"/>
    <tableColumn id="10773" xr3:uid="{904CB757-A73A-4624-A0F3-1A7076850B7A}" name="Column10756"/>
    <tableColumn id="10774" xr3:uid="{4AC0E857-0317-48E8-BFDC-75882D4C5D10}" name="Column10757"/>
    <tableColumn id="10775" xr3:uid="{9BA4291C-551B-4478-9794-6DBC7DB02764}" name="Column10758"/>
    <tableColumn id="10776" xr3:uid="{8B4D90FE-AAF5-4A43-A32F-2D9FBF30B870}" name="Column10759"/>
    <tableColumn id="10777" xr3:uid="{25F28F9B-63AF-4C5B-B316-8E64464DFE69}" name="Column10760"/>
    <tableColumn id="10778" xr3:uid="{A40666A1-B43F-439F-BF0B-7AFCDF09300E}" name="Column10761"/>
    <tableColumn id="10779" xr3:uid="{751086D1-B521-447D-B6FA-B1D3D1CD163F}" name="Column10762"/>
    <tableColumn id="10780" xr3:uid="{336F348C-7456-4B89-BEF8-5B2F7E17F429}" name="Column10763"/>
    <tableColumn id="10781" xr3:uid="{7826F8E8-ED14-41CE-864B-EDCBE6DE84DC}" name="Column10764"/>
    <tableColumn id="10782" xr3:uid="{EDBE101E-CEBE-479F-8B8A-E0E7068E9A13}" name="Column10765"/>
    <tableColumn id="10783" xr3:uid="{9AA55B29-3BDE-4B03-97BF-19F1F3100BDC}" name="Column10766"/>
    <tableColumn id="10784" xr3:uid="{E4131B70-1A90-441A-A5CC-920F12630931}" name="Column10767"/>
    <tableColumn id="10785" xr3:uid="{65E5F518-9F2C-4A69-B200-09AB02D29DA2}" name="Column10768"/>
    <tableColumn id="10786" xr3:uid="{9387C485-B5B8-406E-90DB-647C83A68662}" name="Column10769"/>
    <tableColumn id="10787" xr3:uid="{F71AD38F-689F-43F2-8704-C647B453C295}" name="Column10770"/>
    <tableColumn id="10788" xr3:uid="{B4817737-2E9C-4135-BD73-26010B3F5E2A}" name="Column10771"/>
    <tableColumn id="10789" xr3:uid="{33FA7762-5652-40C0-81F6-C2C56CFC4339}" name="Column10772"/>
    <tableColumn id="10790" xr3:uid="{1FF3E0F7-9057-4DCD-AE00-E77276DC2901}" name="Column10773"/>
    <tableColumn id="10791" xr3:uid="{C841D5EA-9CCC-4AAF-88D2-1748873AF4A3}" name="Column10774"/>
    <tableColumn id="10792" xr3:uid="{BC444DA4-61B5-4398-A7DD-92E6C101E545}" name="Column10775"/>
    <tableColumn id="10793" xr3:uid="{1B3321E8-5813-48A3-A8DA-2F27FBF3A21E}" name="Column10776"/>
    <tableColumn id="10794" xr3:uid="{C5D44F0C-EBD8-4954-AB21-A99D434B8991}" name="Column10777"/>
    <tableColumn id="10795" xr3:uid="{B733F57B-8077-42D1-9D0E-B6C4D6B6EF75}" name="Column10778"/>
    <tableColumn id="10796" xr3:uid="{F55A4D78-2928-48DE-818F-F14200BDCB2D}" name="Column10779"/>
    <tableColumn id="10797" xr3:uid="{55723388-90C1-4E8A-B28B-2457CA5C5318}" name="Column10780"/>
    <tableColumn id="10798" xr3:uid="{7FEA0031-4923-43BE-98D5-525536B75FA8}" name="Column10781"/>
    <tableColumn id="10799" xr3:uid="{238F2BD1-C3ED-4DBB-82DC-7A92512179AF}" name="Column10782"/>
    <tableColumn id="10800" xr3:uid="{89994E48-B242-421F-A2AE-486E573FD7C0}" name="Column10783"/>
    <tableColumn id="10801" xr3:uid="{9B432712-FE89-4A69-85A0-F9CE0D12C9AA}" name="Column10784"/>
    <tableColumn id="10802" xr3:uid="{AB013BCA-5C68-4D5F-A6B5-A3CCF2EBBEBB}" name="Column10785"/>
    <tableColumn id="10803" xr3:uid="{4ED1529B-F7DE-4F66-AB1F-1C88ACFFEBC5}" name="Column10786"/>
    <tableColumn id="10804" xr3:uid="{7A22A17A-D6BA-4508-92CA-E1C6910C76BE}" name="Column10787"/>
    <tableColumn id="10805" xr3:uid="{B2978902-4520-4EE1-B133-76E2EEFF556C}" name="Column10788"/>
    <tableColumn id="10806" xr3:uid="{AE7BE867-E212-405F-951C-C66CE2B434BB}" name="Column10789"/>
    <tableColumn id="10807" xr3:uid="{4DCC5829-9E87-4688-BE5A-BA603B8D803A}" name="Column10790"/>
    <tableColumn id="10808" xr3:uid="{3BE10BD3-1398-4F7A-A0BC-1E0072F713FD}" name="Column10791"/>
    <tableColumn id="10809" xr3:uid="{7631F711-8F71-4599-AAB1-711686AAB9A9}" name="Column10792"/>
    <tableColumn id="10810" xr3:uid="{C93822A9-D9A3-4757-A892-AF676E353F5C}" name="Column10793"/>
    <tableColumn id="10811" xr3:uid="{8D09E390-B481-4CE4-AC35-D247FBF53815}" name="Column10794"/>
    <tableColumn id="10812" xr3:uid="{0A5BC8CC-4235-46B2-9A1A-512ECE68B22F}" name="Column10795"/>
    <tableColumn id="10813" xr3:uid="{8FA11980-9D3D-4DE1-9846-4FC7AA11462C}" name="Column10796"/>
    <tableColumn id="10814" xr3:uid="{7C97503D-C8AB-482A-AAED-5A6DF849460F}" name="Column10797"/>
    <tableColumn id="10815" xr3:uid="{302C1E48-5756-41B3-B54B-70DDE27C2686}" name="Column10798"/>
    <tableColumn id="10816" xr3:uid="{BAF62826-DCE5-4E7A-B46F-7F561544B494}" name="Column10799"/>
    <tableColumn id="10817" xr3:uid="{A5B17F22-FECF-4C80-B745-C22D4A6C158F}" name="Column10800"/>
    <tableColumn id="10818" xr3:uid="{D92096EC-BA42-417C-BAE0-768316DC31AE}" name="Column10801"/>
    <tableColumn id="10819" xr3:uid="{3E95C87D-C715-4E33-9D43-F398FEF74E4E}" name="Column10802"/>
    <tableColumn id="10820" xr3:uid="{2523E3B4-1504-4927-8570-7ED07F29BDED}" name="Column10803"/>
    <tableColumn id="10821" xr3:uid="{F2D78752-7845-420C-B403-BC85F36BF110}" name="Column10804"/>
    <tableColumn id="10822" xr3:uid="{5CC045F7-1D4D-45D4-A785-FDA4252E419E}" name="Column10805"/>
    <tableColumn id="10823" xr3:uid="{4A21D6BA-C0AF-4037-9E8B-D5A37A4E247C}" name="Column10806"/>
    <tableColumn id="10824" xr3:uid="{F1B6317A-5EBC-48ED-9A3E-CD38CE52A87B}" name="Column10807"/>
    <tableColumn id="10825" xr3:uid="{AF08AA19-626C-4AA2-BAF8-84911EE95B07}" name="Column10808"/>
    <tableColumn id="10826" xr3:uid="{20ECBC11-A75B-4AE8-9E0D-8151400AD5F5}" name="Column10809"/>
    <tableColumn id="10827" xr3:uid="{071F3AAD-0830-4144-88F6-805B8AE05EE6}" name="Column10810"/>
    <tableColumn id="10828" xr3:uid="{2E46D7AE-9128-4EAF-98B5-42AF9F40FDAD}" name="Column10811"/>
    <tableColumn id="10829" xr3:uid="{AB1D9CEE-7C07-4D6B-B4E3-0243F300CEC9}" name="Column10812"/>
    <tableColumn id="10830" xr3:uid="{BAEA8476-6D6D-4739-9EF4-E5732732B24E}" name="Column10813"/>
    <tableColumn id="10831" xr3:uid="{DD12DDF5-9DF5-4808-936B-456454DAFE62}" name="Column10814"/>
    <tableColumn id="10832" xr3:uid="{35DE8269-8D49-415B-8F4B-0F2E40D0A8D4}" name="Column10815"/>
    <tableColumn id="10833" xr3:uid="{6BD01327-63B4-48B3-A382-979248B66126}" name="Column10816"/>
    <tableColumn id="10834" xr3:uid="{78EFDC83-FFDC-471E-A1CA-946F551F76CA}" name="Column10817"/>
    <tableColumn id="10835" xr3:uid="{5961D520-CBB7-4512-B226-EA1B1A381933}" name="Column10818"/>
    <tableColumn id="10836" xr3:uid="{552FC88A-9EC0-42C5-B24A-420699FF6B7B}" name="Column10819"/>
    <tableColumn id="10837" xr3:uid="{0A8AB129-FDF1-4504-825D-DAE23B9A44A4}" name="Column10820"/>
    <tableColumn id="10838" xr3:uid="{F6EA1603-42B0-44CD-A224-718536368AB4}" name="Column10821"/>
    <tableColumn id="10839" xr3:uid="{179CB901-8197-4295-9337-BC0C426D03EC}" name="Column10822"/>
    <tableColumn id="10840" xr3:uid="{9A1B0A02-119F-44EB-BE04-208CD9A65FCC}" name="Column10823"/>
    <tableColumn id="10841" xr3:uid="{E326CD78-D9E2-4B70-A5E7-0CA7423EE25D}" name="Column10824"/>
    <tableColumn id="10842" xr3:uid="{ACDB23BE-B544-46D9-B7CC-30478E53C110}" name="Column10825"/>
    <tableColumn id="10843" xr3:uid="{9139C822-25E4-4AA9-8138-21DB380D428A}" name="Column10826"/>
    <tableColumn id="10844" xr3:uid="{6046A410-748A-491B-9E77-211153AC2F5E}" name="Column10827"/>
    <tableColumn id="10845" xr3:uid="{55C7AF67-4C19-420D-B116-45494330F57D}" name="Column10828"/>
    <tableColumn id="10846" xr3:uid="{67E69B83-963E-4411-94EA-F85F400C5700}" name="Column10829"/>
    <tableColumn id="10847" xr3:uid="{CAB33659-7B8B-4669-916D-16827C8D106B}" name="Column10830"/>
    <tableColumn id="10848" xr3:uid="{65708C0B-CD4A-4F0A-81E5-BA307EACFF54}" name="Column10831"/>
    <tableColumn id="10849" xr3:uid="{DF878BAB-4C2E-4D0F-A5CD-CE9F30F72141}" name="Column10832"/>
    <tableColumn id="10850" xr3:uid="{0CAEFBCC-A636-41F4-A52F-1AC8BF56E1D7}" name="Column10833"/>
    <tableColumn id="10851" xr3:uid="{44B94A46-D758-4AC2-948D-09FA51744CF5}" name="Column10834"/>
    <tableColumn id="10852" xr3:uid="{0203A7A0-8BA9-4907-B7CC-29348B1BD42D}" name="Column10835"/>
    <tableColumn id="10853" xr3:uid="{646D0CA9-56CA-4C49-A682-674D30FC9339}" name="Column10836"/>
    <tableColumn id="10854" xr3:uid="{F20FE64D-CA01-4CAB-9D5D-02BFB38FBB29}" name="Column10837"/>
    <tableColumn id="10855" xr3:uid="{A0801FCF-590C-4F2C-BADD-7BFB497AE557}" name="Column10838"/>
    <tableColumn id="10856" xr3:uid="{B2CFEEB9-D1FA-497A-85B3-1D134AB400DC}" name="Column10839"/>
    <tableColumn id="10857" xr3:uid="{25166A0A-BC0B-4461-8508-6F3DA2A23273}" name="Column10840"/>
    <tableColumn id="10858" xr3:uid="{AA2FE300-2A37-4715-AE2A-39C59A3AA7EE}" name="Column10841"/>
    <tableColumn id="10859" xr3:uid="{DDE370A0-755F-4710-A39F-BAC78C9DCE74}" name="Column10842"/>
    <tableColumn id="10860" xr3:uid="{5482CF41-817F-4C34-AABF-E83D110460D2}" name="Column10843"/>
    <tableColumn id="10861" xr3:uid="{9C4C899D-A5FC-472F-8D7B-78AE635AEFAA}" name="Column10844"/>
    <tableColumn id="10862" xr3:uid="{F58A7E6B-09C2-4CB2-BB8D-1E00B666578D}" name="Column10845"/>
    <tableColumn id="10863" xr3:uid="{C4D05B18-FCC9-46FA-B84A-C1ABDD4FC93C}" name="Column10846"/>
    <tableColumn id="10864" xr3:uid="{8798C33B-1C5F-4731-9D55-B807526513AC}" name="Column10847"/>
    <tableColumn id="10865" xr3:uid="{2063B11B-7614-4604-803F-F88DC2B14447}" name="Column10848"/>
    <tableColumn id="10866" xr3:uid="{88692EC5-C37E-41D4-A6CD-DD0E99193DFB}" name="Column10849"/>
    <tableColumn id="10867" xr3:uid="{A51148A9-4631-4F5D-8AA7-109BF9F1067B}" name="Column10850"/>
    <tableColumn id="10868" xr3:uid="{DB12B250-8AA5-442B-A064-5A23590F4A12}" name="Column10851"/>
    <tableColumn id="10869" xr3:uid="{913EE899-C9FC-4FD5-A01F-125CB555B74F}" name="Column10852"/>
    <tableColumn id="10870" xr3:uid="{A4AA0304-D28E-4998-B524-D66E458EDB6A}" name="Column10853"/>
    <tableColumn id="10871" xr3:uid="{12092903-C6C9-48F2-872D-945DB77E9A9E}" name="Column10854"/>
    <tableColumn id="10872" xr3:uid="{4B98D5DD-4359-4448-AB7A-E3CA4D1F749E}" name="Column10855"/>
    <tableColumn id="10873" xr3:uid="{A31E3B1B-3D7A-4CD4-B1B7-98ED01964C34}" name="Column10856"/>
    <tableColumn id="10874" xr3:uid="{946FEC49-4CE6-47BF-8217-A8CC7971E210}" name="Column10857"/>
    <tableColumn id="10875" xr3:uid="{FD1BF23C-D1E2-4431-AA21-AA80A15FFC36}" name="Column10858"/>
    <tableColumn id="10876" xr3:uid="{E6E9170D-7F15-4A96-A27E-2989A1C3162A}" name="Column10859"/>
    <tableColumn id="10877" xr3:uid="{120B2C2F-1524-49A0-875D-04929831708E}" name="Column10860"/>
    <tableColumn id="10878" xr3:uid="{24D7A21D-885C-47A2-99BD-FF8FC30F6129}" name="Column10861"/>
    <tableColumn id="10879" xr3:uid="{DA818548-43DE-4A86-9345-E86678EA652B}" name="Column10862"/>
    <tableColumn id="10880" xr3:uid="{6F4952DF-D9A2-4199-9232-66D050286648}" name="Column10863"/>
    <tableColumn id="10881" xr3:uid="{407F70A2-8FB0-4395-8243-918EB5C08AA9}" name="Column10864"/>
    <tableColumn id="10882" xr3:uid="{B4A9D1E9-8AB2-46B1-8579-96C4D013B8E1}" name="Column10865"/>
    <tableColumn id="10883" xr3:uid="{2775A463-1A0B-4AB2-9A04-B4CA177AC343}" name="Column10866"/>
    <tableColumn id="10884" xr3:uid="{2E6A3724-4148-4887-9A20-55A61BA168E3}" name="Column10867"/>
    <tableColumn id="10885" xr3:uid="{3DF67743-F56A-4C79-8278-A8F0E9A9C841}" name="Column10868"/>
    <tableColumn id="10886" xr3:uid="{A04697D8-4205-4B5A-A3DA-EAA5534A9A87}" name="Column10869"/>
    <tableColumn id="10887" xr3:uid="{34E9FFF6-4EEA-4225-9E8B-F79E6F6287E5}" name="Column10870"/>
    <tableColumn id="10888" xr3:uid="{76A41823-58A7-4DFD-AEAF-BABA8BE7D0BF}" name="Column10871"/>
    <tableColumn id="10889" xr3:uid="{6FF3CD7E-0F58-4DE0-9B27-FC1092735F0A}" name="Column10872"/>
    <tableColumn id="10890" xr3:uid="{50C191E4-9190-4EF5-B341-AEBA8022CD03}" name="Column10873"/>
    <tableColumn id="10891" xr3:uid="{B7B9F403-A5E6-4741-AAA5-AD8C124DF2C7}" name="Column10874"/>
    <tableColumn id="10892" xr3:uid="{A4C1F1A7-E2DF-45DF-976C-2F5424069846}" name="Column10875"/>
    <tableColumn id="10893" xr3:uid="{34EE7722-276A-42DE-BBA3-798675B817F1}" name="Column10876"/>
    <tableColumn id="10894" xr3:uid="{D8C1F907-BECD-44C6-AFB0-AEED2B14401D}" name="Column10877"/>
    <tableColumn id="10895" xr3:uid="{FACEA3A2-BC3A-45F8-88B3-BEC404401D85}" name="Column10878"/>
    <tableColumn id="10896" xr3:uid="{CBD7632D-2B88-4F78-8E84-893D43BC2C87}" name="Column10879"/>
    <tableColumn id="10897" xr3:uid="{86BD04FC-E652-4541-8990-16BEA4B639B2}" name="Column10880"/>
    <tableColumn id="10898" xr3:uid="{F8EB084F-54E4-4BA8-84A3-1198B5BAD316}" name="Column10881"/>
    <tableColumn id="10899" xr3:uid="{6AA9BCBD-73DF-4BAF-9ECE-820DAC815D17}" name="Column10882"/>
    <tableColumn id="10900" xr3:uid="{A3D326B7-5119-4BE7-9E4A-060C23C4B8CD}" name="Column10883"/>
    <tableColumn id="10901" xr3:uid="{4748BB0D-3E83-4371-B5CB-09690E7E09FB}" name="Column10884"/>
    <tableColumn id="10902" xr3:uid="{30DADA7B-1433-47C9-BDDB-17CF2E10FB39}" name="Column10885"/>
    <tableColumn id="10903" xr3:uid="{C58AE61E-701F-45C3-A63F-5197C2BEAF5E}" name="Column10886"/>
    <tableColumn id="10904" xr3:uid="{664860AE-406F-448F-9638-F4590D8F3584}" name="Column10887"/>
    <tableColumn id="10905" xr3:uid="{F47F7DBE-723E-473F-8E0B-F2975FAF45D2}" name="Column10888"/>
    <tableColumn id="10906" xr3:uid="{AC04E505-EFCF-49C9-B985-DAB731BF580A}" name="Column10889"/>
    <tableColumn id="10907" xr3:uid="{4026AA5E-8218-4075-ABC2-F5049AD03883}" name="Column10890"/>
    <tableColumn id="10908" xr3:uid="{5567455E-EA7C-4580-95D0-1F5CA0BA9605}" name="Column10891"/>
    <tableColumn id="10909" xr3:uid="{39AA6360-7606-42FC-B8CD-35FF60D66A28}" name="Column10892"/>
    <tableColumn id="10910" xr3:uid="{A2213AF8-369D-4430-86F9-6555BC2D54C8}" name="Column10893"/>
    <tableColumn id="10911" xr3:uid="{F904DED4-69C6-44B6-A414-70F4611AA727}" name="Column10894"/>
    <tableColumn id="10912" xr3:uid="{F0497452-E187-4799-9F95-019EDD68FEA6}" name="Column10895"/>
    <tableColumn id="10913" xr3:uid="{59A65C6C-6273-4487-88BB-3F74961A7559}" name="Column10896"/>
    <tableColumn id="10914" xr3:uid="{A13EA035-468E-4548-8B43-F6CF6E1B9D9E}" name="Column10897"/>
    <tableColumn id="10915" xr3:uid="{92C654F9-A523-4537-8D28-4F9FA0387B86}" name="Column10898"/>
    <tableColumn id="10916" xr3:uid="{1500173B-9FA1-415E-995D-3F52F6011E55}" name="Column10899"/>
    <tableColumn id="10917" xr3:uid="{24578364-9549-48F3-BB8C-27F79D892E5A}" name="Column10900"/>
    <tableColumn id="10918" xr3:uid="{52A6E16A-B293-4817-9A1A-87A024C4B888}" name="Column10901"/>
    <tableColumn id="10919" xr3:uid="{62B6BA9B-F9E4-4728-B12A-C6B19B09DA34}" name="Column10902"/>
    <tableColumn id="10920" xr3:uid="{E4BD8425-0CD4-4A97-8316-A28793BC8356}" name="Column10903"/>
    <tableColumn id="10921" xr3:uid="{90564D0F-A144-44B7-B8AE-4BA5125A8A80}" name="Column10904"/>
    <tableColumn id="10922" xr3:uid="{F8236E38-B743-4B3E-98B0-D3B8442D3CAB}" name="Column10905"/>
    <tableColumn id="10923" xr3:uid="{ECC76EDE-49A1-46DD-A01F-7CBF7586319B}" name="Column10906"/>
    <tableColumn id="10924" xr3:uid="{F91D348B-F13F-48A5-A066-1B6871BB875D}" name="Column10907"/>
    <tableColumn id="10925" xr3:uid="{91563C59-9B85-4E58-A113-9CE70D3795E4}" name="Column10908"/>
    <tableColumn id="10926" xr3:uid="{AE5D7E47-E8DA-4383-8AD8-2EE093A92F94}" name="Column10909"/>
    <tableColumn id="10927" xr3:uid="{68E1E423-11B6-47C0-A418-367988A770B2}" name="Column10910"/>
    <tableColumn id="10928" xr3:uid="{0D4DB39D-8AD2-4251-859D-F4A861FA58F6}" name="Column10911"/>
    <tableColumn id="10929" xr3:uid="{33A8FF15-25B7-44C9-BEF8-E4FD112FC2E9}" name="Column10912"/>
    <tableColumn id="10930" xr3:uid="{0B046809-56B2-4D1A-BA9E-391238EB4A90}" name="Column10913"/>
    <tableColumn id="10931" xr3:uid="{6E29A400-4A2F-431E-AB06-CD991C8C4A10}" name="Column10914"/>
    <tableColumn id="10932" xr3:uid="{5551F652-4AEB-4CD6-AF11-D550DF2ADA2F}" name="Column10915"/>
    <tableColumn id="10933" xr3:uid="{34E0BA5B-69F7-4970-A42E-4101C4C904B4}" name="Column10916"/>
    <tableColumn id="10934" xr3:uid="{DD98D657-AB9B-4268-848D-76B85BE71E90}" name="Column10917"/>
    <tableColumn id="10935" xr3:uid="{DA5C8C0B-E3C1-424D-998E-F846BFD62AA0}" name="Column10918"/>
    <tableColumn id="10936" xr3:uid="{EC54FF41-A700-4E85-9DA1-4929811C8187}" name="Column10919"/>
    <tableColumn id="10937" xr3:uid="{AC958550-4400-46C9-8914-8BED21FAA873}" name="Column10920"/>
    <tableColumn id="10938" xr3:uid="{CA2EC6A3-2599-461A-98C9-271AE69ACDD5}" name="Column10921"/>
    <tableColumn id="10939" xr3:uid="{8572ABBC-0A1B-4DFC-9308-A0B316CCB9BC}" name="Column10922"/>
    <tableColumn id="10940" xr3:uid="{04D08ACD-4576-4250-A219-2C336AE797FF}" name="Column10923"/>
    <tableColumn id="10941" xr3:uid="{AC958BD5-12A6-4B89-8459-E6B25BDA407B}" name="Column10924"/>
    <tableColumn id="10942" xr3:uid="{3006E2B0-25D7-4BF1-B20D-2CAA6360AF50}" name="Column10925"/>
    <tableColumn id="10943" xr3:uid="{0233CDCC-9386-42C2-A1C4-89592A07B474}" name="Column10926"/>
    <tableColumn id="10944" xr3:uid="{29B4CE81-A214-4E18-90F9-812709FE20D4}" name="Column10927"/>
    <tableColumn id="10945" xr3:uid="{EBD1B5B1-ED17-4F7E-A50A-9B93D3C4C0B4}" name="Column10928"/>
    <tableColumn id="10946" xr3:uid="{EB4C6794-09B8-43A8-8ADD-216CE8BEC49A}" name="Column10929"/>
    <tableColumn id="10947" xr3:uid="{125ABB8F-E269-493C-9021-4F7F8B7B00AC}" name="Column10930"/>
    <tableColumn id="10948" xr3:uid="{050A13C3-0EB6-4A46-A4AE-92294F18B447}" name="Column10931"/>
    <tableColumn id="10949" xr3:uid="{C50EA6F9-105F-4A01-AA7F-467363327E95}" name="Column10932"/>
    <tableColumn id="10950" xr3:uid="{BC657F76-821A-488A-9540-46D872915985}" name="Column10933"/>
    <tableColumn id="10951" xr3:uid="{7083B013-EFD4-41EF-8A6A-47F77A19F293}" name="Column10934"/>
    <tableColumn id="10952" xr3:uid="{631F0A1E-3564-40C2-A0F3-9C05436AFFF0}" name="Column10935"/>
    <tableColumn id="10953" xr3:uid="{26375AF6-69B3-4F41-ABE2-34B6A4326085}" name="Column10936"/>
    <tableColumn id="10954" xr3:uid="{343CC428-DAB9-40BB-A7E7-17188E5A34CF}" name="Column10937"/>
    <tableColumn id="10955" xr3:uid="{94F66C24-2D84-4838-BDA7-568EB4FBA8B1}" name="Column10938"/>
    <tableColumn id="10956" xr3:uid="{7EBEDFBF-7664-4D95-8E13-E42D1BBAD17B}" name="Column10939"/>
    <tableColumn id="10957" xr3:uid="{B765BEC7-BD28-47F1-A3FA-F89673B3F57A}" name="Column10940"/>
    <tableColumn id="10958" xr3:uid="{ADECB7D3-9351-4164-868C-78A393FAF66E}" name="Column10941"/>
    <tableColumn id="10959" xr3:uid="{12CB553D-F1D2-4259-A8EC-D8B0B36A3320}" name="Column10942"/>
    <tableColumn id="10960" xr3:uid="{61BA3BD8-BCFB-43C7-A439-79FD284D45E5}" name="Column10943"/>
    <tableColumn id="10961" xr3:uid="{D448FC02-A9CC-42DC-B760-7B1E21C977DC}" name="Column10944"/>
    <tableColumn id="10962" xr3:uid="{5A000860-9A73-4391-ABCF-C005FB9BBE7B}" name="Column10945"/>
    <tableColumn id="10963" xr3:uid="{8682EFEF-F422-42C3-8CB5-8407A6301972}" name="Column10946"/>
    <tableColumn id="10964" xr3:uid="{F9725C5F-28D7-43F3-80D1-D1BC5E23087E}" name="Column10947"/>
    <tableColumn id="10965" xr3:uid="{E588B550-83A5-4220-8224-FE907079AC04}" name="Column10948"/>
    <tableColumn id="10966" xr3:uid="{F697F7BB-BB87-4EDD-B783-B44120FF7D39}" name="Column10949"/>
    <tableColumn id="10967" xr3:uid="{3E9E6BD7-482A-4C79-B44A-81B28B6723FA}" name="Column10950"/>
    <tableColumn id="10968" xr3:uid="{177C9BE2-18CA-495B-AAAA-E1AEA76153A7}" name="Column10951"/>
    <tableColumn id="10969" xr3:uid="{25397085-D93F-4BD7-A382-EE833FFF3709}" name="Column10952"/>
    <tableColumn id="10970" xr3:uid="{00638847-372E-440E-9C47-26540A33BF4B}" name="Column10953"/>
    <tableColumn id="10971" xr3:uid="{815F1682-FA95-4055-83B6-0C9A6696816D}" name="Column10954"/>
    <tableColumn id="10972" xr3:uid="{BD20F375-5B88-4913-A2DA-BC4AC94D3889}" name="Column10955"/>
    <tableColumn id="10973" xr3:uid="{B9341287-2ED3-4399-BD4D-D329739B4EC7}" name="Column10956"/>
    <tableColumn id="10974" xr3:uid="{A13C5B8B-065F-4E18-B7A2-0E44EE70197C}" name="Column10957"/>
    <tableColumn id="10975" xr3:uid="{D94246F4-8461-4FF9-A9F2-71BB9C750EDC}" name="Column10958"/>
    <tableColumn id="10976" xr3:uid="{33F71214-DE09-4743-A556-C12A0C53C74F}" name="Column10959"/>
    <tableColumn id="10977" xr3:uid="{1A772368-0592-415D-9181-B0F276F26D0C}" name="Column10960"/>
    <tableColumn id="10978" xr3:uid="{AC6D7BC5-C049-43AB-B9F5-BBA6C76F3241}" name="Column10961"/>
    <tableColumn id="10979" xr3:uid="{0098770F-9968-4370-B02C-C20749E8A490}" name="Column10962"/>
    <tableColumn id="10980" xr3:uid="{CB51340F-99F7-49BF-AFBF-77816C550388}" name="Column10963"/>
    <tableColumn id="10981" xr3:uid="{99CB2E83-AB2E-4815-B99B-032327312F56}" name="Column10964"/>
    <tableColumn id="10982" xr3:uid="{296FF5AA-3216-43A7-8D46-6703DCBA529B}" name="Column10965"/>
    <tableColumn id="10983" xr3:uid="{0FB0EA43-BF9B-414A-8E36-B5D1987EEDCB}" name="Column10966"/>
    <tableColumn id="10984" xr3:uid="{F17B5B33-3962-4189-88EC-392E1E4A4906}" name="Column10967"/>
    <tableColumn id="10985" xr3:uid="{2AFE3DAF-A41A-4BE0-8402-D5AAADC6E9C5}" name="Column10968"/>
    <tableColumn id="10986" xr3:uid="{446CA8B0-5B5E-4FFA-B33E-A1E2BECC888D}" name="Column10969"/>
    <tableColumn id="10987" xr3:uid="{56E4D7C5-8FA0-4AEA-8651-015382DEA4BD}" name="Column10970"/>
    <tableColumn id="10988" xr3:uid="{ECB3A1F7-6A21-4A6E-843E-275F01951467}" name="Column10971"/>
    <tableColumn id="10989" xr3:uid="{C4D9E716-0E63-46D2-8D11-BD8163575CFE}" name="Column10972"/>
    <tableColumn id="10990" xr3:uid="{526913C5-679F-4539-B954-E01E45190F9F}" name="Column10973"/>
    <tableColumn id="10991" xr3:uid="{F3731AA2-4F6A-444D-AE8E-CED285CF3AED}" name="Column10974"/>
    <tableColumn id="10992" xr3:uid="{A7D142E2-8308-4997-8049-627E2E072A4D}" name="Column10975"/>
    <tableColumn id="10993" xr3:uid="{74340E38-9FBC-4EAC-BF64-248F5B913F5B}" name="Column10976"/>
    <tableColumn id="10994" xr3:uid="{8BFFD461-F0F1-48B6-9F5B-EF4E62E0DF55}" name="Column10977"/>
    <tableColumn id="10995" xr3:uid="{A9371232-F87D-48DC-86CF-DB11724ADDCC}" name="Column10978"/>
    <tableColumn id="10996" xr3:uid="{08E4414B-67EF-4E1A-9304-0B504A155534}" name="Column10979"/>
    <tableColumn id="10997" xr3:uid="{31C3329E-DB13-4477-B0CE-C2E3548C9F9D}" name="Column10980"/>
    <tableColumn id="10998" xr3:uid="{914DFE8C-140E-49E6-AFFE-D4129FFBACCB}" name="Column10981"/>
    <tableColumn id="10999" xr3:uid="{52F81322-AB68-484B-9AA3-8C9FD5FDD5D5}" name="Column10982"/>
    <tableColumn id="11000" xr3:uid="{3FC4DA28-D4F9-4B83-8934-A743774346AC}" name="Column10983"/>
    <tableColumn id="11001" xr3:uid="{93968877-11DF-4581-B02F-1ABA6E90B8F2}" name="Column10984"/>
    <tableColumn id="11002" xr3:uid="{236CC7A5-EDAC-4A84-9433-26E1AD17E40F}" name="Column10985"/>
    <tableColumn id="11003" xr3:uid="{6FB3417D-1826-49D6-A46E-2FC08E04A25E}" name="Column10986"/>
    <tableColumn id="11004" xr3:uid="{893E51C4-A6CB-4E8B-8522-27574E8C6AFE}" name="Column10987"/>
    <tableColumn id="11005" xr3:uid="{27FA311B-847F-4FC4-B9FE-D1727398FFDC}" name="Column10988"/>
    <tableColumn id="11006" xr3:uid="{5C3CC0F5-EC02-428C-B14E-6D9BE256F618}" name="Column10989"/>
    <tableColumn id="11007" xr3:uid="{64339605-FC86-42FF-B83E-4F64B4B8DB41}" name="Column10990"/>
    <tableColumn id="11008" xr3:uid="{11F54F5F-7A6C-44F8-9053-63ACE679A8A9}" name="Column10991"/>
    <tableColumn id="11009" xr3:uid="{182C74A8-BB56-44DF-8FA0-F925AF740BB0}" name="Column10992"/>
    <tableColumn id="11010" xr3:uid="{571E010C-065F-409B-AF05-85397C89F319}" name="Column10993"/>
    <tableColumn id="11011" xr3:uid="{7F80DB60-9CA9-4854-92E5-A64433103B27}" name="Column10994"/>
    <tableColumn id="11012" xr3:uid="{DE0D5364-E319-4F05-AB2A-12FAEAD1C935}" name="Column10995"/>
    <tableColumn id="11013" xr3:uid="{5E4AE460-D500-49BF-955C-15A5D2ACDAC8}" name="Column10996"/>
    <tableColumn id="11014" xr3:uid="{A5BF4BF3-8457-4264-B8F3-C24C1A06F3F4}" name="Column10997"/>
    <tableColumn id="11015" xr3:uid="{F3D68B72-03FD-4B43-B083-AD7290CF7B3D}" name="Column10998"/>
    <tableColumn id="11016" xr3:uid="{6493CCE4-5785-4331-960E-66D27CBB46BC}" name="Column10999"/>
    <tableColumn id="11017" xr3:uid="{73729D94-B17B-40D0-B864-F80183961488}" name="Column11000"/>
    <tableColumn id="11018" xr3:uid="{84CF3895-CA7D-478E-87BF-CD4C4A5D9D9B}" name="Column11001"/>
    <tableColumn id="11019" xr3:uid="{376B50EC-6B05-4602-9B34-4219B7ABC5F4}" name="Column11002"/>
    <tableColumn id="11020" xr3:uid="{D6B4770D-9A8F-4D1D-B7E6-695A4D8ADD08}" name="Column11003"/>
    <tableColumn id="11021" xr3:uid="{C057FC0A-77D7-4DB5-9C60-24F02B0897FC}" name="Column11004"/>
    <tableColumn id="11022" xr3:uid="{ED1F0250-1536-4753-A33C-B93F7D3668FF}" name="Column11005"/>
    <tableColumn id="11023" xr3:uid="{7369822B-EFF2-4C05-BC2B-EA4E83670D55}" name="Column11006"/>
    <tableColumn id="11024" xr3:uid="{4F499CC7-FEFB-42F4-96B3-F537E06C378E}" name="Column11007"/>
    <tableColumn id="11025" xr3:uid="{0C350F29-4FC9-4BEC-87FB-7FEFE0C8D364}" name="Column11008"/>
    <tableColumn id="11026" xr3:uid="{524996A6-6B7C-4DE8-A3EA-73396512CC7F}" name="Column11009"/>
    <tableColumn id="11027" xr3:uid="{F59DE848-79AC-492F-85BD-4164AC2AB7F4}" name="Column11010"/>
    <tableColumn id="11028" xr3:uid="{08D28B8A-DFC7-4A50-B3C7-58E7361872E2}" name="Column11011"/>
    <tableColumn id="11029" xr3:uid="{5200037A-ED70-423C-B11E-1D5B6C654E70}" name="Column11012"/>
    <tableColumn id="11030" xr3:uid="{9CDDDC8F-A498-43E8-9DD8-DD3D097BA114}" name="Column11013"/>
    <tableColumn id="11031" xr3:uid="{9AC22510-86AE-49A7-98BD-96463BAFC9DA}" name="Column11014"/>
    <tableColumn id="11032" xr3:uid="{3FB1B844-13DD-4499-BA90-7E0DC464A761}" name="Column11015"/>
    <tableColumn id="11033" xr3:uid="{FBE6186B-5561-49F9-97E7-B80510601BCC}" name="Column11016"/>
    <tableColumn id="11034" xr3:uid="{9D65C4E7-D944-4A5B-8F68-95F0B74B6043}" name="Column11017"/>
    <tableColumn id="11035" xr3:uid="{48C854B0-70F6-4D49-899F-34F526DEF941}" name="Column11018"/>
    <tableColumn id="11036" xr3:uid="{E2813FA8-5876-4CB2-950E-9E42BEB9D225}" name="Column11019"/>
    <tableColumn id="11037" xr3:uid="{30ADE339-2F1B-47B0-91F9-93D0E705091C}" name="Column11020"/>
    <tableColumn id="11038" xr3:uid="{75FE1848-C183-46D4-B12F-E0ECAA1033D5}" name="Column11021"/>
    <tableColumn id="11039" xr3:uid="{69646D49-881A-429C-8EBB-068405E20316}" name="Column11022"/>
    <tableColumn id="11040" xr3:uid="{D7B3AA2A-DA8C-49E1-AF22-4E05BE4BEBC4}" name="Column11023"/>
    <tableColumn id="11041" xr3:uid="{1FE2E68A-2A40-4DC9-8F86-72614E89155E}" name="Column11024"/>
    <tableColumn id="11042" xr3:uid="{E1155019-6DFE-41E3-BD55-A2EFD80D727D}" name="Column11025"/>
    <tableColumn id="11043" xr3:uid="{2F9C7020-B197-4DA1-8125-30CB94473C1B}" name="Column11026"/>
    <tableColumn id="11044" xr3:uid="{467E0270-9114-4745-A2BE-488A12C37F96}" name="Column11027"/>
    <tableColumn id="11045" xr3:uid="{6964FE37-AE0A-4D0F-A677-6E28DD8A9850}" name="Column11028"/>
    <tableColumn id="11046" xr3:uid="{F0B4E10B-702C-43A7-AEBA-77D39FAFB297}" name="Column11029"/>
    <tableColumn id="11047" xr3:uid="{760CA281-CB02-4287-BF7A-19CDA0BE37B2}" name="Column11030"/>
    <tableColumn id="11048" xr3:uid="{DF28D128-F506-42AC-86BC-06845F8AD4ED}" name="Column11031"/>
    <tableColumn id="11049" xr3:uid="{9D59AD9F-6C12-4A8B-A543-B1DB98601ADF}" name="Column11032"/>
    <tableColumn id="11050" xr3:uid="{156865FF-531C-488C-9FA7-1B607F90E58C}" name="Column11033"/>
    <tableColumn id="11051" xr3:uid="{12B2F3EA-6B5D-4AF4-93FB-99F9D686C55D}" name="Column11034"/>
    <tableColumn id="11052" xr3:uid="{9FC054D0-E2D5-4E94-AC39-A70284C5370D}" name="Column11035"/>
    <tableColumn id="11053" xr3:uid="{5E5D3971-4CF2-4E81-8A32-C2590B5477C9}" name="Column11036"/>
    <tableColumn id="11054" xr3:uid="{6089A875-85F9-4486-A16C-D02430936108}" name="Column11037"/>
    <tableColumn id="11055" xr3:uid="{128613E1-1AD4-4FBE-8FF1-5F998677F0DC}" name="Column11038"/>
    <tableColumn id="11056" xr3:uid="{9342F517-DE1F-4FB2-9E34-B77BC0CCA51D}" name="Column11039"/>
    <tableColumn id="11057" xr3:uid="{2BCB3AC1-5985-400E-90B8-0EAFB5D70A97}" name="Column11040"/>
    <tableColumn id="11058" xr3:uid="{342129A5-9CE1-40DD-A95A-68173B90DF00}" name="Column11041"/>
    <tableColumn id="11059" xr3:uid="{450CABC2-2B5E-4F9B-A6B9-652D6E746CE1}" name="Column11042"/>
    <tableColumn id="11060" xr3:uid="{4225F253-20D4-4E29-9DB0-7E713C99A049}" name="Column11043"/>
    <tableColumn id="11061" xr3:uid="{FD74897D-187C-4E98-9434-9F9B9BDE87C5}" name="Column11044"/>
    <tableColumn id="11062" xr3:uid="{9AAB9E87-6867-406F-A357-D8BD2F1D8E99}" name="Column11045"/>
    <tableColumn id="11063" xr3:uid="{76A7EF35-8AFA-4E6A-B283-FC6A78A31381}" name="Column11046"/>
    <tableColumn id="11064" xr3:uid="{E725F3BA-59CD-4C11-9E07-70ECBD13A103}" name="Column11047"/>
    <tableColumn id="11065" xr3:uid="{2BC84F53-EB39-4E07-AB21-DCF7F8BE0F72}" name="Column11048"/>
    <tableColumn id="11066" xr3:uid="{0016779F-995E-4F25-AF97-0FAEBDAB6E59}" name="Column11049"/>
    <tableColumn id="11067" xr3:uid="{7284E234-4A22-446D-BA27-002B7A71DB54}" name="Column11050"/>
    <tableColumn id="11068" xr3:uid="{5F74F150-F38C-435B-8AB1-FACEBA54B7FD}" name="Column11051"/>
    <tableColumn id="11069" xr3:uid="{3A06FB70-4606-4A6D-B062-81DA329F29F8}" name="Column11052"/>
    <tableColumn id="11070" xr3:uid="{C8BD7EFE-2888-49B9-A309-D34828749815}" name="Column11053"/>
    <tableColumn id="11071" xr3:uid="{0265002C-AEEB-42D4-9967-6EF9375FDFAE}" name="Column11054"/>
    <tableColumn id="11072" xr3:uid="{7A7B7319-070A-42F1-B883-7051D0A029B8}" name="Column11055"/>
    <tableColumn id="11073" xr3:uid="{5A1101C4-3988-49C4-B9A4-1ACC9C4B5D39}" name="Column11056"/>
    <tableColumn id="11074" xr3:uid="{D0C9AF39-407C-415D-B74D-DFD16F2492EB}" name="Column11057"/>
    <tableColumn id="11075" xr3:uid="{896CF943-75AC-4FE0-B13B-31490522D0A6}" name="Column11058"/>
    <tableColumn id="11076" xr3:uid="{BC6FEE3E-D7B7-4143-981F-36560ED9A53F}" name="Column11059"/>
    <tableColumn id="11077" xr3:uid="{E48F5E9C-250F-46F5-B3E9-B8F65BCF377A}" name="Column11060"/>
    <tableColumn id="11078" xr3:uid="{A55633BC-F835-44D6-8526-7C82A2E0B758}" name="Column11061"/>
    <tableColumn id="11079" xr3:uid="{482A33EE-BC09-413A-8D07-771386F7C07C}" name="Column11062"/>
    <tableColumn id="11080" xr3:uid="{9066A300-A1C0-400A-A500-E5F578E1A9E4}" name="Column11063"/>
    <tableColumn id="11081" xr3:uid="{FADA509C-3385-4878-85D7-07A4809F571A}" name="Column11064"/>
    <tableColumn id="11082" xr3:uid="{ECD3A604-BFCC-471D-8D18-3B3B085B9841}" name="Column11065"/>
    <tableColumn id="11083" xr3:uid="{5A1199B6-9ABE-4F61-8752-EC78E53C827A}" name="Column11066"/>
    <tableColumn id="11084" xr3:uid="{3FEC200D-38D3-47A8-AF06-A74D7B951325}" name="Column11067"/>
    <tableColumn id="11085" xr3:uid="{FC4F9EF2-90D7-4C0D-B2BD-DA534EEBBB26}" name="Column11068"/>
    <tableColumn id="11086" xr3:uid="{065893D5-56D3-49DB-8AF2-01222725F293}" name="Column11069"/>
    <tableColumn id="11087" xr3:uid="{2F0D1858-6D3D-4F0E-A304-E5EECAD56163}" name="Column11070"/>
    <tableColumn id="11088" xr3:uid="{32ACB427-B26D-41C2-8364-14F9763EE8CD}" name="Column11071"/>
    <tableColumn id="11089" xr3:uid="{BA6BA274-77B0-4190-8700-955035EF68C7}" name="Column11072"/>
    <tableColumn id="11090" xr3:uid="{B285EF04-6AA4-49F1-A02C-D2B98FDE2371}" name="Column11073"/>
    <tableColumn id="11091" xr3:uid="{ED7FA076-D2A3-4F24-9AC3-9073BCB21B4D}" name="Column11074"/>
    <tableColumn id="11092" xr3:uid="{43DFB0A7-A722-401E-AB4B-CFD58A15956D}" name="Column11075"/>
    <tableColumn id="11093" xr3:uid="{5800F856-0400-4B17-9C0B-0031F7EA6001}" name="Column11076"/>
    <tableColumn id="11094" xr3:uid="{47A2B39B-A733-4C4F-86D9-FCB991E64FDC}" name="Column11077"/>
    <tableColumn id="11095" xr3:uid="{B709FF0B-51DA-4C5F-9F5C-09D219425261}" name="Column11078"/>
    <tableColumn id="11096" xr3:uid="{F749E7D0-008A-437F-B178-877B752A9870}" name="Column11079"/>
    <tableColumn id="11097" xr3:uid="{5BB07266-D9EF-481D-AF23-C96643FED5B4}" name="Column11080"/>
    <tableColumn id="11098" xr3:uid="{3519E478-E687-4EF1-B963-C3E63FA9C40F}" name="Column11081"/>
    <tableColumn id="11099" xr3:uid="{F98032BA-B0E5-42F8-99AE-AF252BBA082A}" name="Column11082"/>
    <tableColumn id="11100" xr3:uid="{865068EE-A680-4B47-AC67-D0ABEAE070F6}" name="Column11083"/>
    <tableColumn id="11101" xr3:uid="{CE942C59-0FFB-49B9-A3D9-780DA67F1C5B}" name="Column11084"/>
    <tableColumn id="11102" xr3:uid="{55C6B7BB-E31C-4BAB-AFF9-40C4D6FA6E55}" name="Column11085"/>
    <tableColumn id="11103" xr3:uid="{800F13CB-A343-4E65-BE26-1EC2F4F4CEA9}" name="Column11086"/>
    <tableColumn id="11104" xr3:uid="{6458DE1A-4B4C-455E-BE34-9740D77C1F16}" name="Column11087"/>
    <tableColumn id="11105" xr3:uid="{1CF6DBFA-BC38-4AE1-8C7D-5EA76DC77D57}" name="Column11088"/>
    <tableColumn id="11106" xr3:uid="{4C9D02E7-1843-4F6E-AE92-D7B7463BA6D6}" name="Column11089"/>
    <tableColumn id="11107" xr3:uid="{C80F2FA8-B9EA-4107-B220-9396B9D23720}" name="Column11090"/>
    <tableColumn id="11108" xr3:uid="{06DF711B-B49B-4052-B50E-9C878C00BC35}" name="Column11091"/>
    <tableColumn id="11109" xr3:uid="{43DD9DA7-2DA0-46D2-B7C8-4C204F4B4BB2}" name="Column11092"/>
    <tableColumn id="11110" xr3:uid="{9F2AABFA-AB91-4D0C-A67F-1FBC4C317A15}" name="Column11093"/>
    <tableColumn id="11111" xr3:uid="{584EBD86-E087-4EC2-A7CA-677E5EBE5647}" name="Column11094"/>
    <tableColumn id="11112" xr3:uid="{41DB7841-3DAC-42DF-9183-94021BA811E0}" name="Column11095"/>
    <tableColumn id="11113" xr3:uid="{D97FC98E-BC04-418C-BDDF-4C6A82545BDF}" name="Column11096"/>
    <tableColumn id="11114" xr3:uid="{949DAAC7-9463-44FE-A7F0-C44F957214BB}" name="Column11097"/>
    <tableColumn id="11115" xr3:uid="{9E7C6E6A-9600-4FA3-9880-6E4C2C3CA97F}" name="Column11098"/>
    <tableColumn id="11116" xr3:uid="{2FA0FBF9-4F0B-4887-BBD4-44606C2FB90E}" name="Column11099"/>
    <tableColumn id="11117" xr3:uid="{1FEF0885-509C-484A-93C5-61AFD2C46AA8}" name="Column11100"/>
    <tableColumn id="11118" xr3:uid="{319D8A58-E79C-4278-B3F1-197E76D44833}" name="Column11101"/>
    <tableColumn id="11119" xr3:uid="{4D29FBEF-4F03-4FA3-AC38-9F203918C06C}" name="Column11102"/>
    <tableColumn id="11120" xr3:uid="{47D966EA-FCC5-4D1B-8121-0B5266F23713}" name="Column11103"/>
    <tableColumn id="11121" xr3:uid="{F09DA08D-176C-4DC0-93B2-FE2AB99E11E2}" name="Column11104"/>
    <tableColumn id="11122" xr3:uid="{5BC601FE-CBC7-46F1-AB49-5C7094EBC679}" name="Column11105"/>
    <tableColumn id="11123" xr3:uid="{7B79DC6F-5882-4530-BD3D-5A4C7A0F182A}" name="Column11106"/>
    <tableColumn id="11124" xr3:uid="{511D282A-BBD7-4498-AD4D-3F4DB9F3F119}" name="Column11107"/>
    <tableColumn id="11125" xr3:uid="{23C0ADAD-44C7-4E2E-9A10-7BF04C7FD7CD}" name="Column11108"/>
    <tableColumn id="11126" xr3:uid="{0DED9860-18EE-437F-821A-0FBEC0BCE6C2}" name="Column11109"/>
    <tableColumn id="11127" xr3:uid="{3F02747A-497D-4925-802A-2064E860877B}" name="Column11110"/>
    <tableColumn id="11128" xr3:uid="{9E8BFF3E-C537-43E2-849B-3BBDA58FEF93}" name="Column11111"/>
    <tableColumn id="11129" xr3:uid="{D04DF11B-1929-4F8C-B3E7-5E3B2F6C1CF1}" name="Column11112"/>
    <tableColumn id="11130" xr3:uid="{0F03AA39-34E1-4050-B22B-8CE8224F1F63}" name="Column11113"/>
    <tableColumn id="11131" xr3:uid="{1788C961-4C26-419C-8270-3A882F1B8D40}" name="Column11114"/>
    <tableColumn id="11132" xr3:uid="{C402B6E4-2841-4BBC-B390-0CB858240DCE}" name="Column11115"/>
    <tableColumn id="11133" xr3:uid="{6B34486E-C821-44CF-B504-7C112D72B2B5}" name="Column11116"/>
    <tableColumn id="11134" xr3:uid="{D84765FF-8087-4A93-8B0E-7164D37E21D3}" name="Column11117"/>
    <tableColumn id="11135" xr3:uid="{CDE45876-9BE1-42EA-A488-361F5813366F}" name="Column11118"/>
    <tableColumn id="11136" xr3:uid="{E5C13FCC-9DF6-4F2C-AD1A-77DC1199348D}" name="Column11119"/>
    <tableColumn id="11137" xr3:uid="{4371C5AD-F57F-40F9-97C3-1B4C1A77A469}" name="Column11120"/>
    <tableColumn id="11138" xr3:uid="{DFA92832-58EF-4614-8870-ABEA82F7A444}" name="Column11121"/>
    <tableColumn id="11139" xr3:uid="{C90C2752-D065-48DE-BAAC-50F92FB16CC0}" name="Column11122"/>
    <tableColumn id="11140" xr3:uid="{B0EED263-BF73-47B8-A393-6FA07277ECF4}" name="Column11123"/>
    <tableColumn id="11141" xr3:uid="{46619EFF-FE95-4270-A8CF-E97E89754F3F}" name="Column11124"/>
    <tableColumn id="11142" xr3:uid="{B428730A-2017-45B8-B636-8F8939A66C54}" name="Column11125"/>
    <tableColumn id="11143" xr3:uid="{7145D62F-68F4-40D6-879F-772872B320D4}" name="Column11126"/>
    <tableColumn id="11144" xr3:uid="{27157D91-6927-4FD6-B91F-A79E99E59EC6}" name="Column11127"/>
    <tableColumn id="11145" xr3:uid="{2DDB0229-13CB-4B52-8EA5-052742B49539}" name="Column11128"/>
    <tableColumn id="11146" xr3:uid="{4F73246E-3ED2-4B9A-ACFD-3D805E7C043D}" name="Column11129"/>
    <tableColumn id="11147" xr3:uid="{A6227E35-8590-47B5-B00C-ECACAE72A550}" name="Column11130"/>
    <tableColumn id="11148" xr3:uid="{791D5AB1-D68F-453F-9F70-F00D7A1D77C7}" name="Column11131"/>
    <tableColumn id="11149" xr3:uid="{5204095D-E37B-42E0-A9DA-E04D1CD86074}" name="Column11132"/>
    <tableColumn id="11150" xr3:uid="{3F2DD3CA-199C-43D0-BBF6-BD78C8AED61B}" name="Column11133"/>
    <tableColumn id="11151" xr3:uid="{F722D7DF-35B7-43C4-AFBD-4C00BD58E91D}" name="Column11134"/>
    <tableColumn id="11152" xr3:uid="{BBF77069-5573-4D7B-9219-EB82762BC973}" name="Column11135"/>
    <tableColumn id="11153" xr3:uid="{5C0B12D3-3A8C-45A1-9404-630545D1E37E}" name="Column11136"/>
    <tableColumn id="11154" xr3:uid="{56C238B2-C47F-41C9-AA15-D0C25C768AB0}" name="Column11137"/>
    <tableColumn id="11155" xr3:uid="{DD18BA55-F1B6-4764-8A7E-91867D70B438}" name="Column11138"/>
    <tableColumn id="11156" xr3:uid="{6E49ACC4-4A27-4E7B-950C-783A8B7CE21D}" name="Column11139"/>
    <tableColumn id="11157" xr3:uid="{2A9F68B4-D935-411C-A51E-E3179304F8D6}" name="Column11140"/>
    <tableColumn id="11158" xr3:uid="{50558514-57CC-4D3B-9898-8AF3A7BE68BE}" name="Column11141"/>
    <tableColumn id="11159" xr3:uid="{9A6D64C4-A618-4022-A2C3-74F696F7B678}" name="Column11142"/>
    <tableColumn id="11160" xr3:uid="{F6CAE687-2F8D-44B8-8662-68C4A0EE1A02}" name="Column11143"/>
    <tableColumn id="11161" xr3:uid="{0E97C8ED-E94D-4BFE-ACE3-515FEEC43476}" name="Column11144"/>
    <tableColumn id="11162" xr3:uid="{18A88076-022B-438B-9069-83809826A61F}" name="Column11145"/>
    <tableColumn id="11163" xr3:uid="{678E6478-FF34-4D2A-BCEB-4405FD0D0277}" name="Column11146"/>
    <tableColumn id="11164" xr3:uid="{044130FE-B3D8-4ED3-816E-10F9706C76AE}" name="Column11147"/>
    <tableColumn id="11165" xr3:uid="{22BAD0C0-F6CD-412C-95C0-540BEA41095E}" name="Column11148"/>
    <tableColumn id="11166" xr3:uid="{F2F06BA8-B474-47F7-AA72-42B4FF30C913}" name="Column11149"/>
    <tableColumn id="11167" xr3:uid="{82E7603B-6730-4679-BAA3-DF7396252D69}" name="Column11150"/>
    <tableColumn id="11168" xr3:uid="{A33BACAE-B93F-4AA4-8F13-E33D9283FF2B}" name="Column11151"/>
    <tableColumn id="11169" xr3:uid="{2AAE0FE2-207A-4E65-AF98-DAD054B57EE8}" name="Column11152"/>
    <tableColumn id="11170" xr3:uid="{950F3BD2-A684-4F8A-912A-E65ABC84D5B7}" name="Column11153"/>
    <tableColumn id="11171" xr3:uid="{8DBCE5C4-52CA-4574-9B8C-6DFE36FF467B}" name="Column11154"/>
    <tableColumn id="11172" xr3:uid="{373F6711-C282-4E30-97CA-5E3F92D22825}" name="Column11155"/>
    <tableColumn id="11173" xr3:uid="{8270BC10-EDF6-46BE-ABD1-A5F9E2933969}" name="Column11156"/>
    <tableColumn id="11174" xr3:uid="{871EB5DF-5FBF-4CD9-A016-CFB382CA7E89}" name="Column11157"/>
    <tableColumn id="11175" xr3:uid="{A157377D-AB0A-4AD1-B9EF-2A78934F5AD9}" name="Column11158"/>
    <tableColumn id="11176" xr3:uid="{51863CE4-E91E-4635-921B-4B26D0AF4145}" name="Column11159"/>
    <tableColumn id="11177" xr3:uid="{E15EDFD2-BBA5-49D3-AD05-5CA18ED01B19}" name="Column11160"/>
    <tableColumn id="11178" xr3:uid="{A19C283B-DF96-4671-9A73-4DFEA0F7707E}" name="Column11161"/>
    <tableColumn id="11179" xr3:uid="{8967E215-A9C4-4C89-82C8-4F47EBD39207}" name="Column11162"/>
    <tableColumn id="11180" xr3:uid="{F0A5C4CD-4F4C-477C-90D0-B3A680123E30}" name="Column11163"/>
    <tableColumn id="11181" xr3:uid="{1D3FBF0E-737B-47AD-9934-41DDD660CD1B}" name="Column11164"/>
    <tableColumn id="11182" xr3:uid="{970DF3F6-9FE7-41A1-930F-05A62B54B7E0}" name="Column11165"/>
    <tableColumn id="11183" xr3:uid="{548ED11E-8ACA-4435-82A6-413551D9DC7F}" name="Column11166"/>
    <tableColumn id="11184" xr3:uid="{B7E783F8-6330-4E36-A713-77C414E0C030}" name="Column11167"/>
    <tableColumn id="11185" xr3:uid="{4BF2EB7E-0190-4BCE-BD69-1A2C9B5B3DF1}" name="Column11168"/>
    <tableColumn id="11186" xr3:uid="{4A9CFF7E-3BBD-40BC-B08E-9E762DA4B25F}" name="Column11169"/>
    <tableColumn id="11187" xr3:uid="{E763348C-B3F4-4366-8142-DDEC7BCA87CE}" name="Column11170"/>
    <tableColumn id="11188" xr3:uid="{DE135AA9-1AA2-4C0B-A3DE-23096D565B0D}" name="Column11171"/>
    <tableColumn id="11189" xr3:uid="{38768F05-88B9-4A84-B97A-C24694E81CFD}" name="Column11172"/>
    <tableColumn id="11190" xr3:uid="{3B1C06A2-D1EB-4C0D-A942-58E4C2DF8DEC}" name="Column11173"/>
    <tableColumn id="11191" xr3:uid="{E46EFF98-F639-456B-A387-3BAC3C9B00F2}" name="Column11174"/>
    <tableColumn id="11192" xr3:uid="{C20DAB63-4797-41F6-81C1-048C22AD732E}" name="Column11175"/>
    <tableColumn id="11193" xr3:uid="{FD8C1124-EC30-4932-A580-4AAF1F2FB31D}" name="Column11176"/>
    <tableColumn id="11194" xr3:uid="{AA7726FF-F19F-41F3-BFCE-237664451245}" name="Column11177"/>
    <tableColumn id="11195" xr3:uid="{8487E6A3-DB48-4EAA-8E4C-19429F7354C9}" name="Column11178"/>
    <tableColumn id="11196" xr3:uid="{F66D0E47-5FFC-47B1-97F0-1381C7812EC7}" name="Column11179"/>
    <tableColumn id="11197" xr3:uid="{7776640B-C294-4032-898D-618CE81322DF}" name="Column11180"/>
    <tableColumn id="11198" xr3:uid="{628980EB-35AF-419C-844B-AD0DC1BE0E81}" name="Column11181"/>
    <tableColumn id="11199" xr3:uid="{47A8E74C-6532-46F7-ACF6-6EF0B01E152E}" name="Column11182"/>
    <tableColumn id="11200" xr3:uid="{521FAFF3-EA48-44A0-8E4C-28720A8F2D1A}" name="Column11183"/>
    <tableColumn id="11201" xr3:uid="{7420DCEC-7C85-490A-8748-6B99B1879B24}" name="Column11184"/>
    <tableColumn id="11202" xr3:uid="{A19ADF75-7B71-4F13-AC5F-E36DB75C08EA}" name="Column11185"/>
    <tableColumn id="11203" xr3:uid="{9F942FB2-B5AA-48EE-A0BA-4587896F18EE}" name="Column11186"/>
    <tableColumn id="11204" xr3:uid="{32AA3139-BC9A-4BF3-928E-E5FDE8327AD1}" name="Column11187"/>
    <tableColumn id="11205" xr3:uid="{C7876D7F-808F-4F41-9434-72C74927677A}" name="Column11188"/>
    <tableColumn id="11206" xr3:uid="{658E7C94-9038-43CB-966C-5FB74C28A38C}" name="Column11189"/>
    <tableColumn id="11207" xr3:uid="{2C93DA02-0564-43AF-8023-91D93C96D68C}" name="Column11190"/>
    <tableColumn id="11208" xr3:uid="{77738CBE-A62D-4B1A-9937-B3A90FAD426F}" name="Column11191"/>
    <tableColumn id="11209" xr3:uid="{DD0FAB00-6814-4D4B-B908-32397867BEBC}" name="Column11192"/>
    <tableColumn id="11210" xr3:uid="{F0E2EC9F-ADF2-4707-8478-AD5DE2A4B39A}" name="Column11193"/>
    <tableColumn id="11211" xr3:uid="{CE4C6330-42E0-4586-88F0-044638DA0C74}" name="Column11194"/>
    <tableColumn id="11212" xr3:uid="{B7A399D7-D122-4834-ABD2-4D5374618369}" name="Column11195"/>
    <tableColumn id="11213" xr3:uid="{65AC595C-9F01-4D78-AEA5-D898828788B4}" name="Column11196"/>
    <tableColumn id="11214" xr3:uid="{AEAB4DEB-D431-4CAC-8628-CA6C2175FBB7}" name="Column11197"/>
    <tableColumn id="11215" xr3:uid="{AC10A5A2-6243-4D30-B282-10D3A361AA73}" name="Column11198"/>
    <tableColumn id="11216" xr3:uid="{1E08F392-3F6C-4966-BCB8-FF6CCF207AAD}" name="Column11199"/>
    <tableColumn id="11217" xr3:uid="{1E94DD79-E2D2-4ABD-B718-4DBE784C7BDF}" name="Column11200"/>
    <tableColumn id="11218" xr3:uid="{5CBDD528-85B9-4ED1-BAE4-2EAA5525E0EB}" name="Column11201"/>
    <tableColumn id="11219" xr3:uid="{32BFF914-8617-4506-B703-C584E322875C}" name="Column11202"/>
    <tableColumn id="11220" xr3:uid="{6ADDC258-4F79-44EB-8703-880CAA0A699F}" name="Column11203"/>
    <tableColumn id="11221" xr3:uid="{B6C88B45-0C5C-43A3-B978-50EAFE6E7D35}" name="Column11204"/>
    <tableColumn id="11222" xr3:uid="{A04D3516-4B92-4BCA-AA19-14AE88F396BA}" name="Column11205"/>
    <tableColumn id="11223" xr3:uid="{491A5455-24F1-4DCB-A3A0-12750DD153D2}" name="Column11206"/>
    <tableColumn id="11224" xr3:uid="{4A13FE2F-2404-4541-B85E-704DCF8177CB}" name="Column11207"/>
    <tableColumn id="11225" xr3:uid="{2CAD5192-E35D-44BB-9A30-83BA5AF49041}" name="Column11208"/>
    <tableColumn id="11226" xr3:uid="{40B3F548-FB28-4EE2-89CE-4D26F2D2C24A}" name="Column11209"/>
    <tableColumn id="11227" xr3:uid="{DDD73E3A-02ED-465E-8261-5C798CB3EE0C}" name="Column11210"/>
    <tableColumn id="11228" xr3:uid="{E998749E-B278-49DC-8036-01152207653B}" name="Column11211"/>
    <tableColumn id="11229" xr3:uid="{4AAAC23C-9867-4A75-A4F2-A82C07F1F870}" name="Column11212"/>
    <tableColumn id="11230" xr3:uid="{5AC4897E-F272-4E17-AE22-084FBBE6769F}" name="Column11213"/>
    <tableColumn id="11231" xr3:uid="{9BFF9CFD-46D5-46A1-B2FB-4722058CD9FE}" name="Column11214"/>
    <tableColumn id="11232" xr3:uid="{D46F1F4B-21A7-438F-B1AF-1CA741090644}" name="Column11215"/>
    <tableColumn id="11233" xr3:uid="{DA2B2804-D939-4CA8-B68D-D1BFB4409311}" name="Column11216"/>
    <tableColumn id="11234" xr3:uid="{FA23B7D3-7FC4-4376-875C-62FA26DC1573}" name="Column11217"/>
    <tableColumn id="11235" xr3:uid="{BB4F5E24-C7A9-4D17-A087-BA9865DCF430}" name="Column11218"/>
    <tableColumn id="11236" xr3:uid="{55DE0897-DC29-4767-8DA2-E745F3A94430}" name="Column11219"/>
    <tableColumn id="11237" xr3:uid="{B8A60702-D9A5-45E2-A4AC-492F08A7BFBB}" name="Column11220"/>
    <tableColumn id="11238" xr3:uid="{9DA64185-E7B5-4F42-94AA-B48CE096110C}" name="Column11221"/>
    <tableColumn id="11239" xr3:uid="{F04D070F-8FA7-4D70-AF2A-365A69478E09}" name="Column11222"/>
    <tableColumn id="11240" xr3:uid="{6D2C66C6-8B49-4B85-A5BD-251CF0DB734D}" name="Column11223"/>
    <tableColumn id="11241" xr3:uid="{71039F98-D43D-4857-9CE0-5E3C7CAE597B}" name="Column11224"/>
    <tableColumn id="11242" xr3:uid="{73BC88F1-0479-4013-8A8B-2BFAEC13CE51}" name="Column11225"/>
    <tableColumn id="11243" xr3:uid="{28EDC861-DD03-41AC-B04E-19FE4D4DE16E}" name="Column11226"/>
    <tableColumn id="11244" xr3:uid="{DC7F16A4-CEF7-42B0-BB41-EAD4DB46E493}" name="Column11227"/>
    <tableColumn id="11245" xr3:uid="{7D391169-0ABA-4217-8D4C-B35F31D9B7FF}" name="Column11228"/>
    <tableColumn id="11246" xr3:uid="{A3FB2987-723B-4DA3-A21B-E9A7592D0122}" name="Column11229"/>
    <tableColumn id="11247" xr3:uid="{C86BB4CA-E3CA-467C-8BA0-72389405DCB0}" name="Column11230"/>
    <tableColumn id="11248" xr3:uid="{5ADBE5F4-FD57-416F-BF51-E9FBB3C25B27}" name="Column11231"/>
    <tableColumn id="11249" xr3:uid="{2E3D120C-B255-4C7C-A050-AB8C569116C5}" name="Column11232"/>
    <tableColumn id="11250" xr3:uid="{A537D9B4-0FF1-41FD-BC3F-5C47780DCD49}" name="Column11233"/>
    <tableColumn id="11251" xr3:uid="{87FBFF09-DF25-4364-A00F-FB3B684B78B9}" name="Column11234"/>
    <tableColumn id="11252" xr3:uid="{C552933A-7F28-4F36-A0B9-A9B9312089D3}" name="Column11235"/>
    <tableColumn id="11253" xr3:uid="{1913D3D8-2BCD-41DB-BFA5-17F2EEE00469}" name="Column11236"/>
    <tableColumn id="11254" xr3:uid="{AE8E7F35-3095-482B-AACA-3CC18786EE21}" name="Column11237"/>
    <tableColumn id="11255" xr3:uid="{E0363F4E-6614-4850-84A0-24E6BE2C7114}" name="Column11238"/>
    <tableColumn id="11256" xr3:uid="{A72EA951-0203-4B20-8963-1A2521572748}" name="Column11239"/>
    <tableColumn id="11257" xr3:uid="{0D44787C-0D80-4054-BF14-B7D81C4DDF81}" name="Column11240"/>
    <tableColumn id="11258" xr3:uid="{CE9B1526-8A14-4D98-ADE8-74B797515680}" name="Column11241"/>
    <tableColumn id="11259" xr3:uid="{A34F30B5-DE3E-4A59-97D0-DDBD5D39F0F9}" name="Column11242"/>
    <tableColumn id="11260" xr3:uid="{A886497E-3EAB-433F-BE81-67565FA1780C}" name="Column11243"/>
    <tableColumn id="11261" xr3:uid="{B0C5AD0F-BA5C-40A5-A996-1474EB286AAC}" name="Column11244"/>
    <tableColumn id="11262" xr3:uid="{BED74EE5-50C4-4E7F-B542-937467D7B6FE}" name="Column11245"/>
    <tableColumn id="11263" xr3:uid="{0DFBB0F8-1C0F-4787-B301-DCCC4D1AD63D}" name="Column11246"/>
    <tableColumn id="11264" xr3:uid="{70554AC9-248D-47A4-9EEF-6A7360FEFC3D}" name="Column11247"/>
    <tableColumn id="11265" xr3:uid="{02DEEF51-2822-4280-B7C5-EB20D8892AA8}" name="Column11248"/>
    <tableColumn id="11266" xr3:uid="{886DA531-75AC-4A99-AB13-BF63C88220AD}" name="Column11249"/>
    <tableColumn id="11267" xr3:uid="{F03D869F-7E55-4B7F-A617-32C409C8AE37}" name="Column11250"/>
    <tableColumn id="11268" xr3:uid="{7D72F2FB-FA85-4EEF-A352-F3D5E73FCB6F}" name="Column11251"/>
    <tableColumn id="11269" xr3:uid="{E38131BD-A55E-4166-83B6-29F0FDDEA545}" name="Column11252"/>
    <tableColumn id="11270" xr3:uid="{DF22AA06-79FC-49BC-A642-1BBD95F87FE3}" name="Column11253"/>
    <tableColumn id="11271" xr3:uid="{3DA7C720-6C14-4C9E-A190-C336C2A8C4F9}" name="Column11254"/>
    <tableColumn id="11272" xr3:uid="{24294880-C573-4286-90F5-93E0DD0BFC76}" name="Column11255"/>
    <tableColumn id="11273" xr3:uid="{27A95A45-A1A6-4BC2-9374-5BF507A3639D}" name="Column11256"/>
    <tableColumn id="11274" xr3:uid="{BBA13C8D-99EB-480A-9456-2B14D519CE13}" name="Column11257"/>
    <tableColumn id="11275" xr3:uid="{948318CA-211F-4988-8E44-928388385485}" name="Column11258"/>
    <tableColumn id="11276" xr3:uid="{1592DCC5-2064-4406-B4D4-BEF77F4751DB}" name="Column11259"/>
    <tableColumn id="11277" xr3:uid="{F72CA172-30E3-4ACE-9394-564B187C04DD}" name="Column11260"/>
    <tableColumn id="11278" xr3:uid="{A0B69869-2913-4B8A-881C-E9C53EB2C5FE}" name="Column11261"/>
    <tableColumn id="11279" xr3:uid="{F28E6D08-F365-4C2E-ADC3-3062DD0D073C}" name="Column11262"/>
    <tableColumn id="11280" xr3:uid="{67427DDB-6664-4CB9-A4C1-EC7583D415CA}" name="Column11263"/>
    <tableColumn id="11281" xr3:uid="{A6712436-ACDE-470B-ADD8-BFE430D83BD2}" name="Column11264"/>
    <tableColumn id="11282" xr3:uid="{74E627C6-58BB-47FA-90E2-3610B96CC12F}" name="Column11265"/>
    <tableColumn id="11283" xr3:uid="{3B2BA3D1-F36E-405E-AA1E-32E5DE931C27}" name="Column11266"/>
    <tableColumn id="11284" xr3:uid="{AFB235D7-3E35-4DEA-8DFA-E847937CDB98}" name="Column11267"/>
    <tableColumn id="11285" xr3:uid="{62BA4100-1F22-446B-9753-747F0B0E9F0A}" name="Column11268"/>
    <tableColumn id="11286" xr3:uid="{97EBBDEE-C56D-418E-A60B-1E9D20CBDAF5}" name="Column11269"/>
    <tableColumn id="11287" xr3:uid="{DFFD43F9-ABFB-45E8-9C2E-05DA4AEA781B}" name="Column11270"/>
    <tableColumn id="11288" xr3:uid="{E60A5E97-1682-4896-A205-45AE9781F155}" name="Column11271"/>
    <tableColumn id="11289" xr3:uid="{348C2CE1-7974-43F6-9BFF-6D6F7E92FA25}" name="Column11272"/>
    <tableColumn id="11290" xr3:uid="{09D32057-1324-4440-BB5F-D5A6DAEE9044}" name="Column11273"/>
    <tableColumn id="11291" xr3:uid="{7F47EE0E-99A2-4115-B458-892698533FC3}" name="Column11274"/>
    <tableColumn id="11292" xr3:uid="{EA2BB884-1AF2-4B3C-9B0B-E33614C27E81}" name="Column11275"/>
    <tableColumn id="11293" xr3:uid="{B1B7D242-7927-499C-8602-37C42287F9F9}" name="Column11276"/>
    <tableColumn id="11294" xr3:uid="{26C2DF8D-FCEA-4C1A-87D2-444461DEF389}" name="Column11277"/>
    <tableColumn id="11295" xr3:uid="{68496B01-4C1D-49CF-B6C5-3BA95D8B82F7}" name="Column11278"/>
    <tableColumn id="11296" xr3:uid="{DF0E285A-9A07-4279-BA6A-684D8FC689B1}" name="Column11279"/>
    <tableColumn id="11297" xr3:uid="{428D26F7-7A77-447F-BEDF-BBC817CF2DAC}" name="Column11280"/>
    <tableColumn id="11298" xr3:uid="{F9E570D1-2C5F-4774-AE8C-5DAF1301E146}" name="Column11281"/>
    <tableColumn id="11299" xr3:uid="{7E990C22-2C98-43D7-9EBC-C6C4A334C7E8}" name="Column11282"/>
    <tableColumn id="11300" xr3:uid="{E3E45CDF-8270-4AA9-A619-C8BF0B43AA8D}" name="Column11283"/>
    <tableColumn id="11301" xr3:uid="{6B1E3A12-4D79-4769-B227-1DC0D75A3AF7}" name="Column11284"/>
    <tableColumn id="11302" xr3:uid="{DBBB6757-1A67-4165-8B43-654AA20FD932}" name="Column11285"/>
    <tableColumn id="11303" xr3:uid="{FC3A5520-19CD-4871-A5C3-85B517C7374C}" name="Column11286"/>
    <tableColumn id="11304" xr3:uid="{58BC15A9-2A45-4152-A180-3AEAD0C642CE}" name="Column11287"/>
    <tableColumn id="11305" xr3:uid="{81CC9F34-7C99-4C3C-A89F-A08562FFC78B}" name="Column11288"/>
    <tableColumn id="11306" xr3:uid="{A961394F-837A-4186-BB74-5771A83ABBDB}" name="Column11289"/>
    <tableColumn id="11307" xr3:uid="{8ADF0645-2671-42D7-9B9B-5D6D96925ADC}" name="Column11290"/>
    <tableColumn id="11308" xr3:uid="{CEB78C5F-79EF-4ED6-9202-985E95532D56}" name="Column11291"/>
    <tableColumn id="11309" xr3:uid="{69B2935C-AF7A-4317-95CB-5AB023444AB6}" name="Column11292"/>
    <tableColumn id="11310" xr3:uid="{3919267B-9176-4926-B657-1FE8E2C44FB1}" name="Column11293"/>
    <tableColumn id="11311" xr3:uid="{6CBF168A-9B44-4376-AFB8-3EDAE6EFE12A}" name="Column11294"/>
    <tableColumn id="11312" xr3:uid="{5CA1E740-7B43-4163-B606-7EE96820140B}" name="Column11295"/>
    <tableColumn id="11313" xr3:uid="{E17596AC-AE37-476E-8810-93D208C620F1}" name="Column11296"/>
    <tableColumn id="11314" xr3:uid="{2A936E81-3103-4B3F-83F0-1A47B3B7BDE9}" name="Column11297"/>
    <tableColumn id="11315" xr3:uid="{B46202BD-55C4-43A7-9DCA-768B0369456B}" name="Column11298"/>
    <tableColumn id="11316" xr3:uid="{1FBB42CC-D5AB-43E5-A348-4F1673729B0A}" name="Column11299"/>
    <tableColumn id="11317" xr3:uid="{2DCB89FE-B4B4-4C70-A5B2-CE1016CECE23}" name="Column11300"/>
    <tableColumn id="11318" xr3:uid="{BC70CFEA-52CA-4F4A-8774-EE3241409C9D}" name="Column11301"/>
    <tableColumn id="11319" xr3:uid="{A550EBF5-1C33-44EC-BE35-A6DE024F7B83}" name="Column11302"/>
    <tableColumn id="11320" xr3:uid="{55380A7C-1A6D-4305-B316-FF1B84EB1E35}" name="Column11303"/>
    <tableColumn id="11321" xr3:uid="{27544224-0D8C-455F-9393-5BDD2BC4615C}" name="Column11304"/>
    <tableColumn id="11322" xr3:uid="{6ADE7738-452B-4A66-A34B-A14392637C40}" name="Column11305"/>
    <tableColumn id="11323" xr3:uid="{25DBDDA1-1982-41E9-AAF4-2CAE8A5D67CD}" name="Column11306"/>
    <tableColumn id="11324" xr3:uid="{0CA290B9-565C-4355-827E-ED3963EADAB1}" name="Column11307"/>
    <tableColumn id="11325" xr3:uid="{9D14F098-ADE4-4DAA-BF4A-B2FC67A195AB}" name="Column11308"/>
    <tableColumn id="11326" xr3:uid="{FE4E0AA4-78BB-49B2-8C3C-7EB2B262FD73}" name="Column11309"/>
    <tableColumn id="11327" xr3:uid="{D5667883-2DDA-425E-B8A5-5A5F52D9FD6B}" name="Column11310"/>
    <tableColumn id="11328" xr3:uid="{F2407ADB-EABF-4111-964C-E234EB7E891D}" name="Column11311"/>
    <tableColumn id="11329" xr3:uid="{49396CDD-8FE7-40E6-9B61-D620EC209141}" name="Column11312"/>
    <tableColumn id="11330" xr3:uid="{385925F1-A971-4700-BD94-9363E5602ED7}" name="Column11313"/>
    <tableColumn id="11331" xr3:uid="{2F998F4C-3975-4423-93F4-8E8C19609F07}" name="Column11314"/>
    <tableColumn id="11332" xr3:uid="{563E4CFA-087A-4D26-A403-25062E69FE4E}" name="Column11315"/>
    <tableColumn id="11333" xr3:uid="{17DA9FDC-87A6-46EA-9197-C066D5A7F1BE}" name="Column11316"/>
    <tableColumn id="11334" xr3:uid="{394A2156-88F4-40CD-89A3-50D212FEE489}" name="Column11317"/>
    <tableColumn id="11335" xr3:uid="{2C139C44-9116-48EE-AA79-27FAEE712BBB}" name="Column11318"/>
    <tableColumn id="11336" xr3:uid="{3019F51C-BDE3-4FD5-9DEB-BC2CA55E098C}" name="Column11319"/>
    <tableColumn id="11337" xr3:uid="{63B9D17E-BADF-4DAC-894E-13F17939BDF4}" name="Column11320"/>
    <tableColumn id="11338" xr3:uid="{6A291C59-1027-4A7E-B543-5534C1999632}" name="Column11321"/>
    <tableColumn id="11339" xr3:uid="{BC0B430E-347C-4A0E-9FBD-63764D6585CD}" name="Column11322"/>
    <tableColumn id="11340" xr3:uid="{7AD5A227-B2C6-48BB-8E5F-430A8AD693A8}" name="Column11323"/>
    <tableColumn id="11341" xr3:uid="{4EBED9A2-5044-4A48-9CE3-AE0F0BF82AAB}" name="Column11324"/>
    <tableColumn id="11342" xr3:uid="{0582C829-64B8-4034-9693-950E05C5C1B4}" name="Column11325"/>
    <tableColumn id="11343" xr3:uid="{5EB6004C-C1A6-41C9-A00A-93F01F22C6D7}" name="Column11326"/>
    <tableColumn id="11344" xr3:uid="{9DEF8E98-16C2-483D-9203-E60EF53EFDBB}" name="Column11327"/>
    <tableColumn id="11345" xr3:uid="{23D189FB-8BC9-4BF4-A208-91C9FABBDFC4}" name="Column11328"/>
    <tableColumn id="11346" xr3:uid="{16279723-7935-4DDA-998E-C4B963DD71A7}" name="Column11329"/>
    <tableColumn id="11347" xr3:uid="{008A1605-1E34-4948-9890-B0125BD41166}" name="Column11330"/>
    <tableColumn id="11348" xr3:uid="{52E7A3A0-C655-4209-BEA2-B75D5A5AE5A9}" name="Column11331"/>
    <tableColumn id="11349" xr3:uid="{8438E351-5858-451B-BC64-B7917C7ABF2E}" name="Column11332"/>
    <tableColumn id="11350" xr3:uid="{3E56493F-A07C-499B-AF06-934AB5051E8E}" name="Column11333"/>
    <tableColumn id="11351" xr3:uid="{286FF6E1-5CC5-4D5A-8804-F9CF21C0814F}" name="Column11334"/>
    <tableColumn id="11352" xr3:uid="{5AA05DAD-B8E0-4152-88CE-7BC4C6334451}" name="Column11335"/>
    <tableColumn id="11353" xr3:uid="{F4301212-54DF-4805-8487-CBA0FAEA387A}" name="Column11336"/>
    <tableColumn id="11354" xr3:uid="{6C4B01DD-446E-4539-8D62-292E0C1B0990}" name="Column11337"/>
    <tableColumn id="11355" xr3:uid="{56E5AEC3-BF24-4D67-A810-5CAAB078E51A}" name="Column11338"/>
    <tableColumn id="11356" xr3:uid="{049A557C-793B-4A5C-98BC-F0149726467C}" name="Column11339"/>
    <tableColumn id="11357" xr3:uid="{CA474B9E-73BA-4140-A8BA-CBFA42D9FC19}" name="Column11340"/>
    <tableColumn id="11358" xr3:uid="{7696B43F-28A1-41E0-8315-10F2CCB39FFE}" name="Column11341"/>
    <tableColumn id="11359" xr3:uid="{3C7FE71C-D0FF-47F7-93E5-28B0FF6A9E33}" name="Column11342"/>
    <tableColumn id="11360" xr3:uid="{00587792-5830-4E1C-9AF8-F9D95C9D6F3D}" name="Column11343"/>
    <tableColumn id="11361" xr3:uid="{6E535D3D-0267-4DB2-9572-6C9E9116B255}" name="Column11344"/>
    <tableColumn id="11362" xr3:uid="{CC74EB76-5AB9-419D-AA6B-6E9E81974718}" name="Column11345"/>
    <tableColumn id="11363" xr3:uid="{C3653EB0-A580-4FA9-8C45-932C40BC5D84}" name="Column11346"/>
    <tableColumn id="11364" xr3:uid="{D06339E8-56D1-437C-B39D-E4B590D43F29}" name="Column11347"/>
    <tableColumn id="11365" xr3:uid="{5AE1F56E-54D4-4493-910F-52FE70BE7BC1}" name="Column11348"/>
    <tableColumn id="11366" xr3:uid="{1F683AD9-B1B6-45A6-815E-EF399292DECC}" name="Column11349"/>
    <tableColumn id="11367" xr3:uid="{6334C6F0-CD4C-4051-9496-D6221E3A7FA7}" name="Column11350"/>
    <tableColumn id="11368" xr3:uid="{DFF35D30-99D7-4928-9AE0-0E3CB192F57A}" name="Column11351"/>
    <tableColumn id="11369" xr3:uid="{4586E0D7-C021-4519-B631-3EDA42661A77}" name="Column11352"/>
    <tableColumn id="11370" xr3:uid="{EC825135-BBD1-486C-BC37-AD36C5E16B22}" name="Column11353"/>
    <tableColumn id="11371" xr3:uid="{A112B7C9-B43F-41B3-A196-B8E7CD93BBE3}" name="Column11354"/>
    <tableColumn id="11372" xr3:uid="{EB4759C3-A6A8-4FBE-87F5-10551506CA1C}" name="Column11355"/>
    <tableColumn id="11373" xr3:uid="{059C710E-9299-4976-B676-6C79DBF1F63E}" name="Column11356"/>
    <tableColumn id="11374" xr3:uid="{190ED1C3-F223-4E32-8916-1D06E31CEE6E}" name="Column11357"/>
    <tableColumn id="11375" xr3:uid="{CB8FFBC9-DD0A-4400-AAC4-11DDE9E4EBDE}" name="Column11358"/>
    <tableColumn id="11376" xr3:uid="{E5E76E30-9C04-4E34-ACD3-F911B9086A4B}" name="Column11359"/>
    <tableColumn id="11377" xr3:uid="{7AC95A7B-D960-4CC0-B5D3-A4CD13B6D453}" name="Column11360"/>
    <tableColumn id="11378" xr3:uid="{38795B42-25A5-43DF-9DCA-D1988C405F1D}" name="Column11361"/>
    <tableColumn id="11379" xr3:uid="{4D81AE49-F3F5-4FDA-8E44-F9FE5C1A8A5A}" name="Column11362"/>
    <tableColumn id="11380" xr3:uid="{D6ABF5F7-C41A-4C04-895D-4612D06ED838}" name="Column11363"/>
    <tableColumn id="11381" xr3:uid="{F3738A3A-0725-4D98-A0D6-313041617FFD}" name="Column11364"/>
    <tableColumn id="11382" xr3:uid="{052F0E7A-1D0E-4444-9962-F1EF7B94AD5A}" name="Column11365"/>
    <tableColumn id="11383" xr3:uid="{9D656821-18B0-4E04-96C9-C0A8636AEA6D}" name="Column11366"/>
    <tableColumn id="11384" xr3:uid="{5DC38335-DEB9-4357-870A-45F70A40DEED}" name="Column11367"/>
    <tableColumn id="11385" xr3:uid="{4E9B9712-152A-4212-B9BE-FEC9AFA71C90}" name="Column11368"/>
    <tableColumn id="11386" xr3:uid="{F0579CCA-D747-4682-84C8-1D473373875B}" name="Column11369"/>
    <tableColumn id="11387" xr3:uid="{CB52D7E8-FB83-497A-A7BF-363EFE30D5E8}" name="Column11370"/>
    <tableColumn id="11388" xr3:uid="{A56F91DF-EDA3-435B-B649-6D9519205E6C}" name="Column11371"/>
    <tableColumn id="11389" xr3:uid="{125C8CAD-6B08-4E9B-8A15-C6CA2765F163}" name="Column11372"/>
    <tableColumn id="11390" xr3:uid="{B4325D53-EE5B-4E0E-B6AC-C1ADBE20AC33}" name="Column11373"/>
    <tableColumn id="11391" xr3:uid="{2DC38C6B-E576-42C5-B8C9-ADE6EEF6669F}" name="Column11374"/>
    <tableColumn id="11392" xr3:uid="{49D9E673-DE57-4C0B-9104-56D27F88F436}" name="Column11375"/>
    <tableColumn id="11393" xr3:uid="{799FE182-0C90-4410-A9D7-5BE4CF7330F5}" name="Column11376"/>
    <tableColumn id="11394" xr3:uid="{F75239CE-DE79-4D93-B661-4261B2DFAAB2}" name="Column11377"/>
    <tableColumn id="11395" xr3:uid="{C93F78F3-65C0-4C91-9120-C1D8584AC9C4}" name="Column11378"/>
    <tableColumn id="11396" xr3:uid="{C3BB6AA3-47F2-4507-A75B-BBCABABA003F}" name="Column11379"/>
    <tableColumn id="11397" xr3:uid="{DA1AC0C4-1A51-4C76-AA5E-F09210BC8381}" name="Column11380"/>
    <tableColumn id="11398" xr3:uid="{8DD3450A-0D0F-47A0-A2E4-5A92814D2414}" name="Column11381"/>
    <tableColumn id="11399" xr3:uid="{340F040B-B131-47DA-B075-4706F0719E66}" name="Column11382"/>
    <tableColumn id="11400" xr3:uid="{B4D3C480-E132-48BB-98C6-135966BDAF0B}" name="Column11383"/>
    <tableColumn id="11401" xr3:uid="{149453EC-4BAC-4AF8-B687-9F63B3E2EC64}" name="Column11384"/>
    <tableColumn id="11402" xr3:uid="{DF4D6668-DE4F-4BD7-A0D9-5B581822F62E}" name="Column11385"/>
    <tableColumn id="11403" xr3:uid="{B266EF7C-16D0-47DA-99A0-B9FBF2889A8E}" name="Column11386"/>
    <tableColumn id="11404" xr3:uid="{4D3F4F7E-2EDB-40B8-92F8-1FE983B639FF}" name="Column11387"/>
    <tableColumn id="11405" xr3:uid="{73677CBB-BD96-49F3-A8E4-6D284EBBDE08}" name="Column11388"/>
    <tableColumn id="11406" xr3:uid="{4E59034C-4B04-4937-AFFD-ECE69D50097B}" name="Column11389"/>
    <tableColumn id="11407" xr3:uid="{24730AC5-CB48-4A54-9F62-4948E4DBB80E}" name="Column11390"/>
    <tableColumn id="11408" xr3:uid="{A6B61E43-4663-4513-8473-06A8E904D0E3}" name="Column11391"/>
    <tableColumn id="11409" xr3:uid="{71EFAEA6-8CF1-4170-9CB9-373F1341BCF3}" name="Column11392"/>
    <tableColumn id="11410" xr3:uid="{BCD51516-2B04-4632-A6E4-E78F70A98802}" name="Column11393"/>
    <tableColumn id="11411" xr3:uid="{9DE69CAC-F9E2-4377-A3F9-F3733AFBB4EE}" name="Column11394"/>
    <tableColumn id="11412" xr3:uid="{582615A1-1AF3-487E-8981-992672BE1BA8}" name="Column11395"/>
    <tableColumn id="11413" xr3:uid="{0745248B-D123-4624-B95F-42A264A3CDF0}" name="Column11396"/>
    <tableColumn id="11414" xr3:uid="{1F100EE8-9B20-44B7-9109-3EAC85D35EAB}" name="Column11397"/>
    <tableColumn id="11415" xr3:uid="{D8EAC1A9-EEB6-4696-A860-A3828C45299B}" name="Column11398"/>
    <tableColumn id="11416" xr3:uid="{0B28C1B8-9C39-4EF2-A1D1-B0BB27B77554}" name="Column11399"/>
    <tableColumn id="11417" xr3:uid="{CA11A706-3321-470D-997D-54DD00FF5DE7}" name="Column11400"/>
    <tableColumn id="11418" xr3:uid="{68645A70-9396-4C2B-9227-D0D380976A4C}" name="Column11401"/>
    <tableColumn id="11419" xr3:uid="{2A31DB2E-8491-4AAF-A721-341699043358}" name="Column11402"/>
    <tableColumn id="11420" xr3:uid="{ECB20DD2-2FAF-40B7-8601-434BE7E6C3E2}" name="Column11403"/>
    <tableColumn id="11421" xr3:uid="{B68ECE04-EF7C-40A7-8063-35BD72724AD5}" name="Column11404"/>
    <tableColumn id="11422" xr3:uid="{84FA9535-382C-4FDE-AC80-04A53B37FD23}" name="Column11405"/>
    <tableColumn id="11423" xr3:uid="{15A5EA75-5B09-4029-8279-8F8A0942B16A}" name="Column11406"/>
    <tableColumn id="11424" xr3:uid="{F156B6C9-622B-4D8A-8211-8A2C1E63029B}" name="Column11407"/>
    <tableColumn id="11425" xr3:uid="{135FF827-557D-4034-8D9F-4F64D2E81769}" name="Column11408"/>
    <tableColumn id="11426" xr3:uid="{CBE8CE9E-CEF1-415A-95B7-0A03CCC99115}" name="Column11409"/>
    <tableColumn id="11427" xr3:uid="{A51B9A17-561F-4A3E-8D00-B10DE3D47CE1}" name="Column11410"/>
    <tableColumn id="11428" xr3:uid="{BAAC7C9B-47F6-4BED-91BC-92045966FBE5}" name="Column11411"/>
    <tableColumn id="11429" xr3:uid="{653BBD58-55B7-4EEC-BC74-DA0A11015F35}" name="Column11412"/>
    <tableColumn id="11430" xr3:uid="{5C4AD661-68BB-40F1-808C-B859630E7FC8}" name="Column11413"/>
    <tableColumn id="11431" xr3:uid="{B9F5C4D0-EF05-4AE5-B298-7D012E52A596}" name="Column11414"/>
    <tableColumn id="11432" xr3:uid="{61B83C93-8D95-460C-AC79-9F7DE5C921A9}" name="Column11415"/>
    <tableColumn id="11433" xr3:uid="{D3B2EE4E-04ED-4C47-8D93-3CD4DCD7BB19}" name="Column11416"/>
    <tableColumn id="11434" xr3:uid="{3CEB3794-6B43-47C5-891B-DAFA5540C250}" name="Column11417"/>
    <tableColumn id="11435" xr3:uid="{D0C09854-003F-4A06-84FA-BEB027078B20}" name="Column11418"/>
    <tableColumn id="11436" xr3:uid="{B2C73358-98A6-4ABA-BFE3-BFA125F8CE46}" name="Column11419"/>
    <tableColumn id="11437" xr3:uid="{D6B55AAA-CF72-4B6A-9A2C-BB62FCBCC9DB}" name="Column11420"/>
    <tableColumn id="11438" xr3:uid="{7BA80DF4-F7AB-4120-A2E2-DF54D02D5C46}" name="Column11421"/>
    <tableColumn id="11439" xr3:uid="{61B900D7-FD98-43A1-BF53-6B48C72007B0}" name="Column11422"/>
    <tableColumn id="11440" xr3:uid="{5AAF8CF6-9EC1-4C08-8CD2-E40BAACA415B}" name="Column11423"/>
    <tableColumn id="11441" xr3:uid="{4F2E760A-D049-48FE-9A12-F4DAEC4E74C4}" name="Column11424"/>
    <tableColumn id="11442" xr3:uid="{266BAB07-A45F-4764-BDDC-762F73272EEF}" name="Column11425"/>
    <tableColumn id="11443" xr3:uid="{32E13D56-A277-45A2-9CED-1DA2B013F1D4}" name="Column11426"/>
    <tableColumn id="11444" xr3:uid="{F81E6C79-46DE-4B44-B41A-4DCCEEBBCFAA}" name="Column11427"/>
    <tableColumn id="11445" xr3:uid="{AA4E9706-A62D-426E-89EF-D1DB4E844CDA}" name="Column11428"/>
    <tableColumn id="11446" xr3:uid="{CE20A35F-414A-4FE3-8DA5-A59F0CC7DDDF}" name="Column11429"/>
    <tableColumn id="11447" xr3:uid="{46E94C8A-9F2C-4CF4-9FB4-4ADDCCAC212C}" name="Column11430"/>
    <tableColumn id="11448" xr3:uid="{30300287-479F-4DB3-9DF8-768BA9069A36}" name="Column11431"/>
    <tableColumn id="11449" xr3:uid="{1F957F17-2A7F-4FE3-B5E2-6B62A20E96BF}" name="Column11432"/>
    <tableColumn id="11450" xr3:uid="{BE478FC4-E232-4AB3-8ECE-7B7BFD7BFAEC}" name="Column11433"/>
    <tableColumn id="11451" xr3:uid="{D1603BF6-2ADF-48EC-982F-D1D666BB9F16}" name="Column11434"/>
    <tableColumn id="11452" xr3:uid="{623BB299-4165-485F-8EE3-67B64B8CD187}" name="Column11435"/>
    <tableColumn id="11453" xr3:uid="{8D92D66F-3509-4B89-9322-D4F7C2844E7A}" name="Column11436"/>
    <tableColumn id="11454" xr3:uid="{307C1A3B-D771-4F3B-9D47-CD8108048620}" name="Column11437"/>
    <tableColumn id="11455" xr3:uid="{5A643F00-855C-4DD3-9158-3B3974FECCCF}" name="Column11438"/>
    <tableColumn id="11456" xr3:uid="{8D6E09AB-C76B-4211-BC13-2164693FDF14}" name="Column11439"/>
    <tableColumn id="11457" xr3:uid="{3212B02A-AB9C-4E9D-9EAE-72A59840C516}" name="Column11440"/>
    <tableColumn id="11458" xr3:uid="{A95B013D-A647-4BA6-BE6D-41BDED54188E}" name="Column11441"/>
    <tableColumn id="11459" xr3:uid="{7233EB4F-B3CC-41AA-91EA-FBA590BA0ECA}" name="Column11442"/>
    <tableColumn id="11460" xr3:uid="{C3FEC294-DC94-4F56-84D2-A5F5CEEBA93C}" name="Column11443"/>
    <tableColumn id="11461" xr3:uid="{6F457842-952E-4DD4-AA2F-34F5DAE95422}" name="Column11444"/>
    <tableColumn id="11462" xr3:uid="{8D5A03D0-25F7-4F68-968F-A54CAF1F7EEF}" name="Column11445"/>
    <tableColumn id="11463" xr3:uid="{8C4F8A78-FF4B-4B54-81AB-EDEA8F42E0B6}" name="Column11446"/>
    <tableColumn id="11464" xr3:uid="{D32557A2-E039-4B99-A853-E2A3B7745601}" name="Column11447"/>
    <tableColumn id="11465" xr3:uid="{D3DC0BCC-5566-4FC2-9A3A-72FF11844946}" name="Column11448"/>
    <tableColumn id="11466" xr3:uid="{22440BE8-3D4A-4774-97A5-B63D53F65D7B}" name="Column11449"/>
    <tableColumn id="11467" xr3:uid="{16C00604-C015-4485-AC39-9694DC8F7155}" name="Column11450"/>
    <tableColumn id="11468" xr3:uid="{98ECA3E7-B36B-4D5D-ABE3-C0135461F0E6}" name="Column11451"/>
    <tableColumn id="11469" xr3:uid="{ED59ECD0-0C64-4A77-9AD6-C237AB2CFAF5}" name="Column11452"/>
    <tableColumn id="11470" xr3:uid="{69FA2771-F502-4BD4-A314-8678B841E8A4}" name="Column11453"/>
    <tableColumn id="11471" xr3:uid="{81618367-8B11-451D-9AC8-5B1C637FF36C}" name="Column11454"/>
    <tableColumn id="11472" xr3:uid="{D239CC26-A426-4B9B-9307-0E48FD604738}" name="Column11455"/>
    <tableColumn id="11473" xr3:uid="{D4D95860-A149-4587-B6F6-328D12B664C2}" name="Column11456"/>
    <tableColumn id="11474" xr3:uid="{F06600CE-E1ED-414A-8E32-AFA10EE8D5FE}" name="Column11457"/>
    <tableColumn id="11475" xr3:uid="{4C847763-D495-4FE0-8271-9607861EA148}" name="Column11458"/>
    <tableColumn id="11476" xr3:uid="{31086F23-8492-489E-836B-70FF5EFE19DE}" name="Column11459"/>
    <tableColumn id="11477" xr3:uid="{8186CF63-0C12-4BF1-9B39-46F56F765F6C}" name="Column11460"/>
    <tableColumn id="11478" xr3:uid="{3DA1976A-4BD1-45D2-8E39-A75CF7A7441E}" name="Column11461"/>
    <tableColumn id="11479" xr3:uid="{7B610F67-06AA-41BA-8035-AAB880BE19A5}" name="Column11462"/>
    <tableColumn id="11480" xr3:uid="{34F20678-EF6E-4721-9DAE-D845E06978E3}" name="Column11463"/>
    <tableColumn id="11481" xr3:uid="{C786C7D9-E7C5-4486-AFE6-C3D5CFFAAEB3}" name="Column11464"/>
    <tableColumn id="11482" xr3:uid="{9E11A0FD-D9CB-48B8-8A7F-7E4B1D30C43E}" name="Column11465"/>
    <tableColumn id="11483" xr3:uid="{57C6C69B-BD55-4AAD-A816-C64B719DA7DA}" name="Column11466"/>
    <tableColumn id="11484" xr3:uid="{76F86FB7-922D-4272-9DC0-EFFFA6066564}" name="Column11467"/>
    <tableColumn id="11485" xr3:uid="{72211D70-6248-4380-A4D5-53045FE2A8FF}" name="Column11468"/>
    <tableColumn id="11486" xr3:uid="{07591E49-FFA9-48C2-83BA-7064CA4916CE}" name="Column11469"/>
    <tableColumn id="11487" xr3:uid="{EEEB34B2-A746-4793-8C5C-769215D7EEF7}" name="Column11470"/>
    <tableColumn id="11488" xr3:uid="{30E25D15-4899-4186-87F0-BE5B645456E9}" name="Column11471"/>
    <tableColumn id="11489" xr3:uid="{BC513051-6253-482E-9120-8F6FDCAFF5A5}" name="Column11472"/>
    <tableColumn id="11490" xr3:uid="{C1C6F224-0139-47E2-9342-0F573BCAE722}" name="Column11473"/>
    <tableColumn id="11491" xr3:uid="{F1EF93FE-8756-48CA-811D-BBB1E70CF0F6}" name="Column11474"/>
    <tableColumn id="11492" xr3:uid="{0BA0A246-1147-4FA0-81CD-91F4FE3D8686}" name="Column11475"/>
    <tableColumn id="11493" xr3:uid="{C32A94AC-6DAE-415E-8C74-108EB7D17DE3}" name="Column11476"/>
    <tableColumn id="11494" xr3:uid="{897CFC35-AC1F-46F3-AEE4-38E3EF0D8754}" name="Column11477"/>
    <tableColumn id="11495" xr3:uid="{5F27049B-BA42-44C0-842B-7A64B8EABFC4}" name="Column11478"/>
    <tableColumn id="11496" xr3:uid="{20B1674C-561F-4301-919E-DB0E59DBB95D}" name="Column11479"/>
    <tableColumn id="11497" xr3:uid="{FC2D5F25-C622-4CEF-9AEA-6827F2A56808}" name="Column11480"/>
    <tableColumn id="11498" xr3:uid="{AEC2F160-7778-407B-A54D-31CA8CB4ED44}" name="Column11481"/>
    <tableColumn id="11499" xr3:uid="{0FABCA97-8E27-40AA-8A96-241FC3105EA7}" name="Column11482"/>
    <tableColumn id="11500" xr3:uid="{523FA58D-BD9A-42DE-BB9B-D103831D4371}" name="Column11483"/>
    <tableColumn id="11501" xr3:uid="{8FFDD027-5CFD-4024-A96F-B6ADBEBD2010}" name="Column11484"/>
    <tableColumn id="11502" xr3:uid="{DB8227D6-6677-4EB9-B9A2-333B28A96A77}" name="Column11485"/>
    <tableColumn id="11503" xr3:uid="{B7377EBB-C67F-40F1-9619-E7BFEDFB72BB}" name="Column11486"/>
    <tableColumn id="11504" xr3:uid="{65E67009-7237-47DC-98E6-0EC1B365EF48}" name="Column11487"/>
    <tableColumn id="11505" xr3:uid="{AE016D00-638D-4FBB-A615-3A70F32A2325}" name="Column11488"/>
    <tableColumn id="11506" xr3:uid="{5ECE1185-8FF9-480F-A39D-AA34515C802E}" name="Column11489"/>
    <tableColumn id="11507" xr3:uid="{A2D44C70-B099-4BD5-97CC-050837254751}" name="Column11490"/>
    <tableColumn id="11508" xr3:uid="{F8C2508B-ABC8-4789-9E66-FBBB39A9ECD6}" name="Column11491"/>
    <tableColumn id="11509" xr3:uid="{426C6F8D-FCE0-48A7-8055-715366C21A55}" name="Column11492"/>
    <tableColumn id="11510" xr3:uid="{910BCF7B-D892-46D1-8E56-DE60B1A1F78D}" name="Column11493"/>
    <tableColumn id="11511" xr3:uid="{1D4E34F1-3419-47EC-9E2B-627D334DDF3B}" name="Column11494"/>
    <tableColumn id="11512" xr3:uid="{9BA78D23-2C51-4871-8B75-8611EC112EDF}" name="Column11495"/>
    <tableColumn id="11513" xr3:uid="{5F541BFC-7BF9-4536-9AAD-FC7496F16406}" name="Column11496"/>
    <tableColumn id="11514" xr3:uid="{2A77DE99-F469-4E88-9E63-8B4D32E8EF66}" name="Column11497"/>
    <tableColumn id="11515" xr3:uid="{F1D12B0E-73B4-472A-9228-7C6F5B814D25}" name="Column11498"/>
    <tableColumn id="11516" xr3:uid="{78EB8DEF-8C6A-451B-B874-E74733114CE9}" name="Column11499"/>
    <tableColumn id="11517" xr3:uid="{667A2301-D64A-4518-AD75-414F29820335}" name="Column11500"/>
    <tableColumn id="11518" xr3:uid="{732A0EA0-E78A-4718-8DDE-14DD64A75DA7}" name="Column11501"/>
    <tableColumn id="11519" xr3:uid="{54B54F43-6908-496F-AA0A-2C0E66603C0A}" name="Column11502"/>
    <tableColumn id="11520" xr3:uid="{DA049256-9E2A-44C3-BCB4-B9E0513D116E}" name="Column11503"/>
    <tableColumn id="11521" xr3:uid="{5DF539E6-EF88-4C1D-B0C2-4D2328565114}" name="Column11504"/>
    <tableColumn id="11522" xr3:uid="{029D6233-3E2C-4C27-97EB-47211A778FDE}" name="Column11505"/>
    <tableColumn id="11523" xr3:uid="{1D8BD116-D9FF-4F88-99A7-440077B484F5}" name="Column11506"/>
    <tableColumn id="11524" xr3:uid="{FFDD2C6C-5D8D-4EE3-927E-286F1EE01F74}" name="Column11507"/>
    <tableColumn id="11525" xr3:uid="{33B3D7C7-1954-4644-9A32-E0192611B193}" name="Column11508"/>
    <tableColumn id="11526" xr3:uid="{1F593339-3DB9-44B5-AD2D-3464DAD393DF}" name="Column11509"/>
    <tableColumn id="11527" xr3:uid="{C17FC2DC-5082-48C9-9BAA-F215F472776F}" name="Column11510"/>
    <tableColumn id="11528" xr3:uid="{7227FCED-7244-4D29-A5F6-01E05A57CA8F}" name="Column11511"/>
    <tableColumn id="11529" xr3:uid="{B112029D-F85E-41DD-A713-EBE49E63C8C2}" name="Column11512"/>
    <tableColumn id="11530" xr3:uid="{D179554A-4694-4244-A33F-713B7A5B06CE}" name="Column11513"/>
    <tableColumn id="11531" xr3:uid="{5C1EC9B4-27A1-4F12-A0EB-67166ABCEE51}" name="Column11514"/>
    <tableColumn id="11532" xr3:uid="{B009F6B9-F4B4-4610-8C1A-4F27138B9E57}" name="Column11515"/>
    <tableColumn id="11533" xr3:uid="{D5540731-E4B8-46E5-9327-6DBC59411177}" name="Column11516"/>
    <tableColumn id="11534" xr3:uid="{3AFD0E3F-5F09-4EEF-A00C-7FCE3EC8FA4B}" name="Column11517"/>
    <tableColumn id="11535" xr3:uid="{3A51C29A-924F-4422-9EC3-DA1A18049EEB}" name="Column11518"/>
    <tableColumn id="11536" xr3:uid="{6B9544C3-D93C-4A3E-98F0-AD8543AC20B2}" name="Column11519"/>
    <tableColumn id="11537" xr3:uid="{4226BB23-49F6-453C-8593-6A22F378F617}" name="Column11520"/>
    <tableColumn id="11538" xr3:uid="{CBC6F728-A99A-4EDB-8E3D-053FCECBF665}" name="Column11521"/>
    <tableColumn id="11539" xr3:uid="{B1582C6C-E517-4B4A-877B-7DF266BDD492}" name="Column11522"/>
    <tableColumn id="11540" xr3:uid="{16744323-0200-41D5-B560-5F4485C114F1}" name="Column11523"/>
    <tableColumn id="11541" xr3:uid="{3F36071E-5D31-4B38-B99E-7FA323EFD0C7}" name="Column11524"/>
    <tableColumn id="11542" xr3:uid="{D2AA2959-830F-4CED-A033-22EF2435E8C7}" name="Column11525"/>
    <tableColumn id="11543" xr3:uid="{9BEFC93D-93F5-445C-B6B6-450E4F1D168A}" name="Column11526"/>
    <tableColumn id="11544" xr3:uid="{FC539329-3BAB-4D94-A5A0-DA466EDF605F}" name="Column11527"/>
    <tableColumn id="11545" xr3:uid="{22BB8B6C-BBF9-4CFB-AF14-D1D225725CDA}" name="Column11528"/>
    <tableColumn id="11546" xr3:uid="{A71D3A8D-5C88-4ABF-B3CC-6F0A75FB2784}" name="Column11529"/>
    <tableColumn id="11547" xr3:uid="{589E26DC-7CE7-4D08-A928-257F754B5B15}" name="Column11530"/>
    <tableColumn id="11548" xr3:uid="{AD875E88-5E68-4B0E-AF18-3388321ADF5B}" name="Column11531"/>
    <tableColumn id="11549" xr3:uid="{C0DB3378-2367-4E21-A0DC-A9093BE7BF4E}" name="Column11532"/>
    <tableColumn id="11550" xr3:uid="{EEB11892-BF81-4EAD-B176-58EC03EAE88F}" name="Column11533"/>
    <tableColumn id="11551" xr3:uid="{E09CE996-B213-4A9F-BD79-F90AC2E8DE40}" name="Column11534"/>
    <tableColumn id="11552" xr3:uid="{ADE1FDEA-61A8-477C-AB2F-460D2F8F9E50}" name="Column11535"/>
    <tableColumn id="11553" xr3:uid="{D8ACE5A6-EDCE-43E9-991D-7B966D341FE4}" name="Column11536"/>
    <tableColumn id="11554" xr3:uid="{C7610D3D-574B-4D08-940D-632D3DB296DA}" name="Column11537"/>
    <tableColumn id="11555" xr3:uid="{C78DE659-4B16-4293-B818-B096506E21E8}" name="Column11538"/>
    <tableColumn id="11556" xr3:uid="{C68FEB38-A70A-475B-880B-0BADDF4B2053}" name="Column11539"/>
    <tableColumn id="11557" xr3:uid="{E65D7663-FA37-41F1-9923-9A359F1B7795}" name="Column11540"/>
    <tableColumn id="11558" xr3:uid="{66895124-CCCD-46B9-B1A7-2E0A073878B6}" name="Column11541"/>
    <tableColumn id="11559" xr3:uid="{566C760B-2DC3-4DAA-AAA9-B1BD4E699BEC}" name="Column11542"/>
    <tableColumn id="11560" xr3:uid="{898D542E-03A9-4C7D-9E4E-DF8047871A33}" name="Column11543"/>
    <tableColumn id="11561" xr3:uid="{66C441E7-2063-4062-B037-9178596681BC}" name="Column11544"/>
    <tableColumn id="11562" xr3:uid="{078E737C-FC84-443A-8B2D-6C37FF309AEB}" name="Column11545"/>
    <tableColumn id="11563" xr3:uid="{4EE724EB-72D2-43FD-B6E7-0FAFA54C0A67}" name="Column11546"/>
    <tableColumn id="11564" xr3:uid="{5FC01B54-C5E3-48A8-A361-2D01C4EB3224}" name="Column11547"/>
    <tableColumn id="11565" xr3:uid="{86A37BC1-10B1-4063-A29A-8E92048FFD11}" name="Column11548"/>
    <tableColumn id="11566" xr3:uid="{6CF077E9-FA6D-4D5A-82EC-069AC49F3598}" name="Column11549"/>
    <tableColumn id="11567" xr3:uid="{4646A4B0-538F-43E0-8FF0-AA8B12B75C8D}" name="Column11550"/>
    <tableColumn id="11568" xr3:uid="{56A8692A-3B62-4D30-A22F-8E2E1FA84A5A}" name="Column11551"/>
    <tableColumn id="11569" xr3:uid="{7AEB9FE5-E42D-4373-B061-44BC61CDDA7E}" name="Column11552"/>
    <tableColumn id="11570" xr3:uid="{A48CD597-5AC7-4B6B-945E-0DE01AE45C34}" name="Column11553"/>
    <tableColumn id="11571" xr3:uid="{B7C94FCD-C33C-4725-8F14-04B5CAE580D5}" name="Column11554"/>
    <tableColumn id="11572" xr3:uid="{0ACAC666-E569-4B92-A0DD-2FF8E0AD6180}" name="Column11555"/>
    <tableColumn id="11573" xr3:uid="{16279E4C-8393-4703-BD16-74158569F061}" name="Column11556"/>
    <tableColumn id="11574" xr3:uid="{B2E819E1-6B4A-44AB-A84B-919C841EA083}" name="Column11557"/>
    <tableColumn id="11575" xr3:uid="{3BF5985B-73ED-4AB7-89B8-5340D9B90C30}" name="Column11558"/>
    <tableColumn id="11576" xr3:uid="{026AB782-229F-42ED-B99E-77D9BBD5B7D8}" name="Column11559"/>
    <tableColumn id="11577" xr3:uid="{EFF0CAA5-1E23-42A4-8F87-C79C9017D38A}" name="Column11560"/>
    <tableColumn id="11578" xr3:uid="{5869FDD0-97A7-4705-AA47-3C5BD0A82ED4}" name="Column11561"/>
    <tableColumn id="11579" xr3:uid="{07FF9E9F-3A2E-48BA-B9F9-CBBBE6189C98}" name="Column11562"/>
    <tableColumn id="11580" xr3:uid="{A2FD72A9-2E8F-44F6-A155-B1DA0FEBE97E}" name="Column11563"/>
    <tableColumn id="11581" xr3:uid="{3DE41660-25E9-4A74-A1D7-F03146232FB3}" name="Column11564"/>
    <tableColumn id="11582" xr3:uid="{B2FD1AF0-CF0F-4A60-AA03-BE61F5A1DA6A}" name="Column11565"/>
    <tableColumn id="11583" xr3:uid="{47B26D96-F217-4ACC-980A-669ED6CE2029}" name="Column11566"/>
    <tableColumn id="11584" xr3:uid="{39B8CA57-A4C4-47CB-84C6-3E2CC169FDC8}" name="Column11567"/>
    <tableColumn id="11585" xr3:uid="{727D79BF-BA28-4EFE-80D7-3D8CBED188A4}" name="Column11568"/>
    <tableColumn id="11586" xr3:uid="{27A8F2A6-20B3-4D59-BCF4-C66E180E9076}" name="Column11569"/>
    <tableColumn id="11587" xr3:uid="{26971966-C20C-48F1-9C96-899ABADB63AD}" name="Column11570"/>
    <tableColumn id="11588" xr3:uid="{F43B9DE8-702D-418F-97F1-BF205299080E}" name="Column11571"/>
    <tableColumn id="11589" xr3:uid="{FD7922F4-ED53-4FAC-A3E0-5B720C774961}" name="Column11572"/>
    <tableColumn id="11590" xr3:uid="{24C243BC-DB3F-4A9D-AA76-8E9801CAC1B3}" name="Column11573"/>
    <tableColumn id="11591" xr3:uid="{BB49193D-99DA-40A3-8E43-AFE272863923}" name="Column11574"/>
    <tableColumn id="11592" xr3:uid="{4E9F08E9-A759-4B2F-A094-B5F7BBD4B86C}" name="Column11575"/>
    <tableColumn id="11593" xr3:uid="{EF79D08E-1AC3-4BC3-A4F9-9EFF2DC6BE0C}" name="Column11576"/>
    <tableColumn id="11594" xr3:uid="{4D7F99FD-E2D2-4E96-AA5F-1CD2DB5CE0A4}" name="Column11577"/>
    <tableColumn id="11595" xr3:uid="{84888163-850B-4E8B-9CF3-0668885C2F4F}" name="Column11578"/>
    <tableColumn id="11596" xr3:uid="{E7BF4F4C-F18A-47F9-BAE8-F66C38471C2E}" name="Column11579"/>
    <tableColumn id="11597" xr3:uid="{795CE786-BD89-43F4-AA51-18D8BFC89948}" name="Column11580"/>
    <tableColumn id="11598" xr3:uid="{A0A17CFB-9D4F-4B66-AC5D-8FB716481088}" name="Column11581"/>
    <tableColumn id="11599" xr3:uid="{D67B3CEF-37B1-4328-B7C4-CB4B711ACD74}" name="Column11582"/>
    <tableColumn id="11600" xr3:uid="{7FB34F6A-C644-43CC-AA4B-B7875BDA9D02}" name="Column11583"/>
    <tableColumn id="11601" xr3:uid="{E12CCC66-6952-414C-9FFA-766230E3CF2F}" name="Column11584"/>
    <tableColumn id="11602" xr3:uid="{1D9C2A07-1A46-4FA0-9F6F-52ED3D7CA041}" name="Column11585"/>
    <tableColumn id="11603" xr3:uid="{5851ADBA-6A93-4D36-87F0-1E87760EDD22}" name="Column11586"/>
    <tableColumn id="11604" xr3:uid="{647FB6E5-F172-466C-A59C-F9B099A2C419}" name="Column11587"/>
    <tableColumn id="11605" xr3:uid="{F41BD296-6438-4949-88D3-0806A57EDE8B}" name="Column11588"/>
    <tableColumn id="11606" xr3:uid="{8D294797-6001-45CF-9121-57DF8D238D76}" name="Column11589"/>
    <tableColumn id="11607" xr3:uid="{5E950464-4411-4BF1-9520-1FEFECFFFBD2}" name="Column11590"/>
    <tableColumn id="11608" xr3:uid="{8E05CBF6-1B74-4C94-9139-B4EBFAB4B01E}" name="Column11591"/>
    <tableColumn id="11609" xr3:uid="{023D0609-F629-43A5-98D6-5C79202EFE33}" name="Column11592"/>
    <tableColumn id="11610" xr3:uid="{88866724-7EE1-42C4-B4E1-66C746B9CD77}" name="Column11593"/>
    <tableColumn id="11611" xr3:uid="{3A36D0AC-0EA9-4410-851D-6F76335DD0A1}" name="Column11594"/>
    <tableColumn id="11612" xr3:uid="{7DAEB7A2-F7AE-45E5-B9C8-50897BC1EBBE}" name="Column11595"/>
    <tableColumn id="11613" xr3:uid="{E8C95C8F-124E-4515-99D1-D2D33053784F}" name="Column11596"/>
    <tableColumn id="11614" xr3:uid="{BC70889F-76B0-4602-B665-0436E1C19308}" name="Column11597"/>
    <tableColumn id="11615" xr3:uid="{E8EB05E1-C65B-49CC-8B70-255980D23B00}" name="Column11598"/>
    <tableColumn id="11616" xr3:uid="{E38F02E5-4147-4460-8D86-4D291F04EE39}" name="Column11599"/>
    <tableColumn id="11617" xr3:uid="{A08BF465-4305-4E7B-A664-9CFDCDBB3D09}" name="Column11600"/>
    <tableColumn id="11618" xr3:uid="{415BAD83-7080-409B-93A5-DADC8475F949}" name="Column11601"/>
    <tableColumn id="11619" xr3:uid="{3C2AF5A0-C615-436D-BD2B-A3364247D3C1}" name="Column11602"/>
    <tableColumn id="11620" xr3:uid="{854B1955-7A3F-43B6-A1A1-3F03B57656D6}" name="Column11603"/>
    <tableColumn id="11621" xr3:uid="{30D14659-4F29-44C6-9B3E-D16413116B5B}" name="Column11604"/>
    <tableColumn id="11622" xr3:uid="{7DAD3658-ACDD-48E0-9703-7A3344BF1540}" name="Column11605"/>
    <tableColumn id="11623" xr3:uid="{AA8A3C95-41BF-4C01-8092-56C0EE84BF18}" name="Column11606"/>
    <tableColumn id="11624" xr3:uid="{550E6A4A-A9C7-4506-AD93-B0A8FDB47594}" name="Column11607"/>
    <tableColumn id="11625" xr3:uid="{96738075-3DA3-4E80-A04A-80CAA68DB26C}" name="Column11608"/>
    <tableColumn id="11626" xr3:uid="{EFCC0DC9-4E12-46A9-802F-D96A0A11E7A3}" name="Column11609"/>
    <tableColumn id="11627" xr3:uid="{29B6F39B-22FE-46EF-BE39-CE35BA47D6CE}" name="Column11610"/>
    <tableColumn id="11628" xr3:uid="{B041BE22-00FD-40E2-8F23-96D78AA34EC7}" name="Column11611"/>
    <tableColumn id="11629" xr3:uid="{29789975-35E7-489D-BA4A-DD24FEF18B1F}" name="Column11612"/>
    <tableColumn id="11630" xr3:uid="{EC05E8DC-7D35-4076-8FD4-862C910D8AE1}" name="Column11613"/>
    <tableColumn id="11631" xr3:uid="{06548FC9-EF0B-4FFA-95F8-A54CA9055724}" name="Column11614"/>
    <tableColumn id="11632" xr3:uid="{5FFC3AD1-22A4-43F9-A369-E9C5F88DF6D7}" name="Column11615"/>
    <tableColumn id="11633" xr3:uid="{8DE96E6C-BC6D-4880-9595-AB4096605F96}" name="Column11616"/>
    <tableColumn id="11634" xr3:uid="{C39C4725-5FEA-4BAF-AF8E-F1FE29B4A284}" name="Column11617"/>
    <tableColumn id="11635" xr3:uid="{C45167EF-2796-468B-B949-C1CC8395403A}" name="Column11618"/>
    <tableColumn id="11636" xr3:uid="{3F14A8FB-53CC-4440-BFFE-CC922801EC97}" name="Column11619"/>
    <tableColumn id="11637" xr3:uid="{E762A56D-9A2F-4D77-9DB9-BD91923A4267}" name="Column11620"/>
    <tableColumn id="11638" xr3:uid="{F8490D21-A7DB-4017-903D-19DFC5D2B39C}" name="Column11621"/>
    <tableColumn id="11639" xr3:uid="{8B2FB20F-30FB-45CC-93D0-06D7A85251A6}" name="Column11622"/>
    <tableColumn id="11640" xr3:uid="{21528F1C-7D4E-499A-95B2-A747E6FBEBE0}" name="Column11623"/>
    <tableColumn id="11641" xr3:uid="{26E47062-8AEC-4813-9955-4F41368721CC}" name="Column11624"/>
    <tableColumn id="11642" xr3:uid="{F74D52D1-388C-43E3-9786-FBCCCAA99DA2}" name="Column11625"/>
    <tableColumn id="11643" xr3:uid="{10C4AC12-F455-464A-AB54-4659BD018BC5}" name="Column11626"/>
    <tableColumn id="11644" xr3:uid="{CAC9E528-442D-45BD-AF3A-1DBAE0049A25}" name="Column11627"/>
    <tableColumn id="11645" xr3:uid="{24D59932-7431-45A3-AB87-009A109B05AA}" name="Column11628"/>
    <tableColumn id="11646" xr3:uid="{240CAC3C-27C7-44CC-B676-6BE60DEFA044}" name="Column11629"/>
    <tableColumn id="11647" xr3:uid="{B875E560-4D82-4A65-A019-B6BC140A52F5}" name="Column11630"/>
    <tableColumn id="11648" xr3:uid="{C2BFBD5B-8DD7-49AB-BD36-34C72062739E}" name="Column11631"/>
    <tableColumn id="11649" xr3:uid="{2961BB38-DD2C-48E6-ADB0-DB72A090A89F}" name="Column11632"/>
    <tableColumn id="11650" xr3:uid="{690F6C5D-3833-4F30-9678-01F833C57538}" name="Column11633"/>
    <tableColumn id="11651" xr3:uid="{D8996DA4-41AB-43CC-BCD7-78BE312BB15B}" name="Column11634"/>
    <tableColumn id="11652" xr3:uid="{B6BDFDD5-E7D9-449D-9E9A-8C11E17BDBA3}" name="Column11635"/>
    <tableColumn id="11653" xr3:uid="{4D207D76-5525-4862-894C-D636B5606300}" name="Column11636"/>
    <tableColumn id="11654" xr3:uid="{33367DB1-AF63-4A63-AE39-C7F5F818493E}" name="Column11637"/>
    <tableColumn id="11655" xr3:uid="{113F1840-C1FC-4013-9A7C-9A77CDB8053C}" name="Column11638"/>
    <tableColumn id="11656" xr3:uid="{B75AC0E1-C787-4872-BCD8-6CAD9CC9F196}" name="Column11639"/>
    <tableColumn id="11657" xr3:uid="{9BDA8B67-B0A2-4836-9C94-B81F8E10210D}" name="Column11640"/>
    <tableColumn id="11658" xr3:uid="{FF7D6AFC-57FF-4EC9-9350-04C85E43F888}" name="Column11641"/>
    <tableColumn id="11659" xr3:uid="{888936B3-9BEA-4881-8BA7-85D69A97A327}" name="Column11642"/>
    <tableColumn id="11660" xr3:uid="{8621917B-BFB6-48A4-89E9-A291FD421ABA}" name="Column11643"/>
    <tableColumn id="11661" xr3:uid="{68F887E2-3287-4892-9F2D-25A574AADAB0}" name="Column11644"/>
    <tableColumn id="11662" xr3:uid="{716BE2EC-5B23-4CEB-8664-2EA7A9BB3A4B}" name="Column11645"/>
    <tableColumn id="11663" xr3:uid="{7219A2EC-BA3E-4D3C-A29B-438D66C0EFBC}" name="Column11646"/>
    <tableColumn id="11664" xr3:uid="{63B01B8F-9340-40FB-B7C1-28C90A48C75A}" name="Column11647"/>
    <tableColumn id="11665" xr3:uid="{B3BCC921-2F9E-45F1-BD90-BD14B3493FEF}" name="Column11648"/>
    <tableColumn id="11666" xr3:uid="{0D75492E-59D3-47D6-99D0-57FBF0AC6486}" name="Column11649"/>
    <tableColumn id="11667" xr3:uid="{046C351E-CD26-48DA-91DF-2EFBF9A3DA6A}" name="Column11650"/>
    <tableColumn id="11668" xr3:uid="{9FCE8C0C-A947-4B99-B1BA-215B986782CF}" name="Column11651"/>
    <tableColumn id="11669" xr3:uid="{D68C1596-503E-4D10-A45C-E4B737673AC9}" name="Column11652"/>
    <tableColumn id="11670" xr3:uid="{5F999A2A-2094-4010-AF40-4384D335E570}" name="Column11653"/>
    <tableColumn id="11671" xr3:uid="{CCBF3ED6-6231-4B6D-A5F3-D0448F1B6C31}" name="Column11654"/>
    <tableColumn id="11672" xr3:uid="{EC6BDFE7-6E97-40DA-9581-10C4A1245954}" name="Column11655"/>
    <tableColumn id="11673" xr3:uid="{F70E2A94-58A3-42A6-9620-7292DC49D5F1}" name="Column11656"/>
    <tableColumn id="11674" xr3:uid="{02E5200A-7831-4906-B83E-1F5B07F69CF6}" name="Column11657"/>
    <tableColumn id="11675" xr3:uid="{7CC38F8E-24A6-4BFC-980E-9EF6AB52D895}" name="Column11658"/>
    <tableColumn id="11676" xr3:uid="{CA346458-5847-4619-8B03-0690005A1CB6}" name="Column11659"/>
    <tableColumn id="11677" xr3:uid="{AB07EAEB-B014-4ED6-BF4C-2BBF518D5A96}" name="Column11660"/>
    <tableColumn id="11678" xr3:uid="{806D8D17-550A-460B-9561-81D71B12BA56}" name="Column11661"/>
    <tableColumn id="11679" xr3:uid="{967EFA0A-B439-48DF-9F4A-3FC6DAE86A40}" name="Column11662"/>
    <tableColumn id="11680" xr3:uid="{4273A4EA-EFE8-45DB-BC8D-6D7537415CA0}" name="Column11663"/>
    <tableColumn id="11681" xr3:uid="{61C2500F-66AA-43E1-B683-6B60DC5E83E7}" name="Column11664"/>
    <tableColumn id="11682" xr3:uid="{F7892955-FFBC-4620-9710-D6062202DE73}" name="Column11665"/>
    <tableColumn id="11683" xr3:uid="{600558F8-69B5-44CA-9AA6-EF71CFD27C7F}" name="Column11666"/>
    <tableColumn id="11684" xr3:uid="{6E8C067C-9012-4232-BC1C-CBBD1227374C}" name="Column11667"/>
    <tableColumn id="11685" xr3:uid="{00136C6F-EDCD-49C5-95EE-32D029C07EBB}" name="Column11668"/>
    <tableColumn id="11686" xr3:uid="{CF6ACD15-D471-48DD-B372-235661BB5E46}" name="Column11669"/>
    <tableColumn id="11687" xr3:uid="{E18AE150-684A-4D37-BB17-3854453BD4CE}" name="Column11670"/>
    <tableColumn id="11688" xr3:uid="{C3EA5F99-315A-494F-9AAA-4FC6FC2F0C8F}" name="Column11671"/>
    <tableColumn id="11689" xr3:uid="{6014E5C9-077E-4B84-94CE-AD3DB15C5F33}" name="Column11672"/>
    <tableColumn id="11690" xr3:uid="{6AE46977-FB47-454E-8284-50837C0D8BF9}" name="Column11673"/>
    <tableColumn id="11691" xr3:uid="{2BF8F0F4-9B07-4421-87E0-3E5D7CDF8804}" name="Column11674"/>
    <tableColumn id="11692" xr3:uid="{5F5F5F89-39FA-4CC3-9D83-A96898B7864F}" name="Column11675"/>
    <tableColumn id="11693" xr3:uid="{8346A21F-010F-49E7-ADEA-16BC31DCF228}" name="Column11676"/>
    <tableColumn id="11694" xr3:uid="{3EF07C5B-915E-4522-812F-D50B059DA1D6}" name="Column11677"/>
    <tableColumn id="11695" xr3:uid="{1EC40C14-A77B-47D3-8CDA-BAF6DAE8C955}" name="Column11678"/>
    <tableColumn id="11696" xr3:uid="{13A35F9B-AA2F-41FF-9ACC-0577AF0B90CD}" name="Column11679"/>
    <tableColumn id="11697" xr3:uid="{51342F9C-DA41-4AB3-A6BB-6F3C1B7985A0}" name="Column11680"/>
    <tableColumn id="11698" xr3:uid="{CE650935-3E17-46D3-9463-8CB8A3740367}" name="Column11681"/>
    <tableColumn id="11699" xr3:uid="{D314F155-5077-4E42-9171-399637FB0825}" name="Column11682"/>
    <tableColumn id="11700" xr3:uid="{14587D7B-9CF6-42FE-A285-4B9A23FA8A38}" name="Column11683"/>
    <tableColumn id="11701" xr3:uid="{6A6F12BE-4BAC-47C9-8BD2-3C0957DB0CF0}" name="Column11684"/>
    <tableColumn id="11702" xr3:uid="{A39E187B-F2FA-4184-ABCB-7E1C89278733}" name="Column11685"/>
    <tableColumn id="11703" xr3:uid="{96586491-AE73-4473-9F85-12B79783805F}" name="Column11686"/>
    <tableColumn id="11704" xr3:uid="{F72C47E5-A629-482F-8A73-53F4CBAEAB1F}" name="Column11687"/>
    <tableColumn id="11705" xr3:uid="{D879851A-905D-4E87-AE46-DBB9396FEAE1}" name="Column11688"/>
    <tableColumn id="11706" xr3:uid="{7A0EE2D7-5D5D-4F14-95E9-542509DEB387}" name="Column11689"/>
    <tableColumn id="11707" xr3:uid="{D31EBD2A-3297-4979-9783-4D77C5BA9EC3}" name="Column11690"/>
    <tableColumn id="11708" xr3:uid="{028E8608-CBCF-450C-9D83-C4D6D284660E}" name="Column11691"/>
    <tableColumn id="11709" xr3:uid="{8A4CF30E-4998-4383-B097-C3D9B70E9495}" name="Column11692"/>
    <tableColumn id="11710" xr3:uid="{C9E495A9-9C8D-4240-852A-A507EAA5650C}" name="Column11693"/>
    <tableColumn id="11711" xr3:uid="{4D4D2A2D-0E7C-4EF3-AD4C-4C6D1900DC0C}" name="Column11694"/>
    <tableColumn id="11712" xr3:uid="{F5789556-4ED6-423E-B479-EDF59D07BFC4}" name="Column11695"/>
    <tableColumn id="11713" xr3:uid="{457B5A31-E244-4877-9FAF-F2FFF7518A93}" name="Column11696"/>
    <tableColumn id="11714" xr3:uid="{C0BE4143-053E-4368-88BA-A6219988E108}" name="Column11697"/>
    <tableColumn id="11715" xr3:uid="{59B6B246-4A1E-4FF1-AF97-B583810C18B1}" name="Column11698"/>
    <tableColumn id="11716" xr3:uid="{A82CB4D8-52DE-4F91-BDB4-14D5FA94F670}" name="Column11699"/>
    <tableColumn id="11717" xr3:uid="{46765F72-232E-4C74-AE28-4BCB3599660B}" name="Column11700"/>
    <tableColumn id="11718" xr3:uid="{8CE5C074-B20F-48E0-8A65-4ACB7C3A3CF9}" name="Column11701"/>
    <tableColumn id="11719" xr3:uid="{94151AB1-97B1-492A-94E8-1438E78E109C}" name="Column11702"/>
    <tableColumn id="11720" xr3:uid="{01CFF8BB-7BF7-4853-BF10-196491078175}" name="Column11703"/>
    <tableColumn id="11721" xr3:uid="{A1925FDC-06B1-43D7-8B41-D60BAF357CC8}" name="Column11704"/>
    <tableColumn id="11722" xr3:uid="{DC9E62F0-AB5E-48ED-9520-581453067EB4}" name="Column11705"/>
    <tableColumn id="11723" xr3:uid="{24186A87-D289-4BA5-885F-E969D1C11FCE}" name="Column11706"/>
    <tableColumn id="11724" xr3:uid="{A6668FF6-C57D-4BAD-97E5-5543318E8E8F}" name="Column11707"/>
    <tableColumn id="11725" xr3:uid="{3B0657BA-5CED-40A4-9427-E63A846F8421}" name="Column11708"/>
    <tableColumn id="11726" xr3:uid="{78007D79-0689-4B26-8680-2E1EA51C1915}" name="Column11709"/>
    <tableColumn id="11727" xr3:uid="{787BC15C-4DF1-4C71-BB41-6E750E3A7A48}" name="Column11710"/>
    <tableColumn id="11728" xr3:uid="{E7FC37D2-5DB3-4463-98FC-BFB25FE3E5FA}" name="Column11711"/>
    <tableColumn id="11729" xr3:uid="{22DEB71C-B81A-41F4-A9C2-96A020295E55}" name="Column11712"/>
    <tableColumn id="11730" xr3:uid="{D1063FA8-D8C7-46CA-90F6-293EFF0313FA}" name="Column11713"/>
    <tableColumn id="11731" xr3:uid="{D96F5799-5EC5-4A9D-A4CF-8C1EC1DA6B2D}" name="Column11714"/>
    <tableColumn id="11732" xr3:uid="{91FD9400-99FF-407C-B34E-12F1CD71C6C6}" name="Column11715"/>
    <tableColumn id="11733" xr3:uid="{8B4A2A16-AB1B-4070-B05F-AF4F60516ADA}" name="Column11716"/>
    <tableColumn id="11734" xr3:uid="{EBE51753-ACE6-4D21-881C-85511C62E59C}" name="Column11717"/>
    <tableColumn id="11735" xr3:uid="{FD598FE1-EBD0-4870-A286-AC9D4A125685}" name="Column11718"/>
    <tableColumn id="11736" xr3:uid="{C74137E0-81BD-4894-9FB2-86C46F237404}" name="Column11719"/>
    <tableColumn id="11737" xr3:uid="{B863B00B-D4B8-4696-92DF-8D31924AC4B1}" name="Column11720"/>
    <tableColumn id="11738" xr3:uid="{DDC7A1FD-A2BA-44AC-A54C-7F1D5BF52DD6}" name="Column11721"/>
    <tableColumn id="11739" xr3:uid="{73DD6221-A8E6-43DF-89BB-963761722F89}" name="Column11722"/>
    <tableColumn id="11740" xr3:uid="{FDA644B8-85CA-48CD-9EC0-9D08BA1422EF}" name="Column11723"/>
    <tableColumn id="11741" xr3:uid="{DEF59655-9293-4490-B57D-014726810E6C}" name="Column11724"/>
    <tableColumn id="11742" xr3:uid="{6E3AB688-F505-4DF2-A7A4-6038353CC4CB}" name="Column11725"/>
    <tableColumn id="11743" xr3:uid="{0FD831CD-9A64-49A6-811B-F9B6A981F3AE}" name="Column11726"/>
    <tableColumn id="11744" xr3:uid="{2D60D639-1084-4495-914F-FD5CDC3AF3AA}" name="Column11727"/>
    <tableColumn id="11745" xr3:uid="{D88BABAA-1886-4BDF-A99B-51B7B1A4489C}" name="Column11728"/>
    <tableColumn id="11746" xr3:uid="{218B28CB-4616-40C7-B0B1-B89ED868B2E8}" name="Column11729"/>
    <tableColumn id="11747" xr3:uid="{033C4144-BB01-4937-B1F8-0B54DE0BB6A7}" name="Column11730"/>
    <tableColumn id="11748" xr3:uid="{EE40F4B0-2F40-4009-81BF-592DB5806D7E}" name="Column11731"/>
    <tableColumn id="11749" xr3:uid="{7CFE8399-0E6E-44B1-86EA-54E2EB9EFACB}" name="Column11732"/>
    <tableColumn id="11750" xr3:uid="{CCC86010-7A93-4DCF-9B4C-4BCD27BE419A}" name="Column11733"/>
    <tableColumn id="11751" xr3:uid="{2FC446D3-0AB6-448B-BF4F-34FDD9D109B2}" name="Column11734"/>
    <tableColumn id="11752" xr3:uid="{C55BA6C6-C356-465D-B2A7-D4228A4F4ACE}" name="Column11735"/>
    <tableColumn id="11753" xr3:uid="{362E5D63-A168-4B11-9D1E-E1FA7A639288}" name="Column11736"/>
    <tableColumn id="11754" xr3:uid="{4807AAFB-8E6B-4145-B3A1-9DC6C2861537}" name="Column11737"/>
    <tableColumn id="11755" xr3:uid="{AB26CFDB-7CDD-4421-A4AB-420030A85C62}" name="Column11738"/>
    <tableColumn id="11756" xr3:uid="{FFA6A546-EB16-4E47-8725-5A6D1EC6C689}" name="Column11739"/>
    <tableColumn id="11757" xr3:uid="{4AAD9793-85DA-43E9-9BD0-DFDE819AF1CA}" name="Column11740"/>
    <tableColumn id="11758" xr3:uid="{F7518CD5-19EB-48A8-AAB2-E024E6FA0BC4}" name="Column11741"/>
    <tableColumn id="11759" xr3:uid="{D433C581-B57E-4FDE-AA86-7AE8B18FFDBB}" name="Column11742"/>
    <tableColumn id="11760" xr3:uid="{7FCBA9A0-77E1-46D3-AF83-73AE18F36653}" name="Column11743"/>
    <tableColumn id="11761" xr3:uid="{A4E89E50-BD0D-4CD7-988C-F18CF059D4D3}" name="Column11744"/>
    <tableColumn id="11762" xr3:uid="{ED53DF34-E742-4282-8EDA-5201FB275A5B}" name="Column11745"/>
    <tableColumn id="11763" xr3:uid="{AC8DA6E3-FFA9-45EC-9E6D-6A3D9DE4A6DD}" name="Column11746"/>
    <tableColumn id="11764" xr3:uid="{7C275C9D-77F6-46F4-AD9B-F12D05ED250D}" name="Column11747"/>
    <tableColumn id="11765" xr3:uid="{5CA2F478-69E2-407F-B4C0-9AD8022A4E8A}" name="Column11748"/>
    <tableColumn id="11766" xr3:uid="{1218BDD6-F961-41E4-808B-0D5479746C35}" name="Column11749"/>
    <tableColumn id="11767" xr3:uid="{396B167D-B46E-4FC5-ABC0-79E3349B7A23}" name="Column11750"/>
    <tableColumn id="11768" xr3:uid="{6EE675DF-987E-4C36-A182-399CC8D4E3FE}" name="Column11751"/>
    <tableColumn id="11769" xr3:uid="{EAA6EB3E-893C-42B9-A4BE-4A4A494B4B7E}" name="Column11752"/>
    <tableColumn id="11770" xr3:uid="{1CDC1F2F-3D2F-4A14-B8C2-BB2879B35FCF}" name="Column11753"/>
    <tableColumn id="11771" xr3:uid="{662FF5E4-1E53-4626-97CC-725D13387ADC}" name="Column11754"/>
    <tableColumn id="11772" xr3:uid="{B7F265CD-4BA4-4B29-9D6B-94CEC9C3BCCF}" name="Column11755"/>
    <tableColumn id="11773" xr3:uid="{A261E10D-E9D9-434F-B7BE-9951226F1A18}" name="Column11756"/>
    <tableColumn id="11774" xr3:uid="{8CFD78AA-455B-40CE-B2E2-74D10AFBB35A}" name="Column11757"/>
    <tableColumn id="11775" xr3:uid="{BAA3333C-23DC-43DA-83E1-D64F74F6B9A9}" name="Column11758"/>
    <tableColumn id="11776" xr3:uid="{E706F0F9-C878-476B-9622-CF39CC66D99C}" name="Column11759"/>
    <tableColumn id="11777" xr3:uid="{3F21E6C5-B1BF-435E-ACEE-D67E3502CE8D}" name="Column11760"/>
    <tableColumn id="11778" xr3:uid="{2785E4DB-7603-4FC0-BE95-9E4CE37AEC70}" name="Column11761"/>
    <tableColumn id="11779" xr3:uid="{1F14DB35-E16D-4E2D-9346-ED1042E598BB}" name="Column11762"/>
    <tableColumn id="11780" xr3:uid="{C6600FA3-ECD8-4EE8-8AF7-7E43FCAB600F}" name="Column11763"/>
    <tableColumn id="11781" xr3:uid="{2029FB9F-AC31-4D6F-8CF1-0422A8C4BD59}" name="Column11764"/>
    <tableColumn id="11782" xr3:uid="{7F217C71-2048-4F6B-BA13-7761E1A2ABAD}" name="Column11765"/>
    <tableColumn id="11783" xr3:uid="{DD39E860-8594-4E6C-B829-E45F77A84E4F}" name="Column11766"/>
    <tableColumn id="11784" xr3:uid="{07F827BA-2A03-487E-B610-E1920C6A3973}" name="Column11767"/>
    <tableColumn id="11785" xr3:uid="{D07FC0FE-C7FF-473B-8EAC-23C893D6E293}" name="Column11768"/>
    <tableColumn id="11786" xr3:uid="{520B2168-E397-4042-98BE-CDD309D7A912}" name="Column11769"/>
    <tableColumn id="11787" xr3:uid="{7D43508E-8D7B-47AE-A6BB-174D10AA7B99}" name="Column11770"/>
    <tableColumn id="11788" xr3:uid="{D0DC0A1E-D857-43B4-B16E-6F64DF196056}" name="Column11771"/>
    <tableColumn id="11789" xr3:uid="{EEF2425D-833A-40B5-BB5C-B4517AB0D409}" name="Column11772"/>
    <tableColumn id="11790" xr3:uid="{0467CABA-6204-4D3E-BDB1-874900EC78E3}" name="Column11773"/>
    <tableColumn id="11791" xr3:uid="{4987F4B8-A43F-499B-9B52-1AB7626C7ECE}" name="Column11774"/>
    <tableColumn id="11792" xr3:uid="{92025E52-9619-4AC0-9CF9-505C9816DAB6}" name="Column11775"/>
    <tableColumn id="11793" xr3:uid="{05CAE88E-D0CB-4F67-9FCF-9CB696C170ED}" name="Column11776"/>
    <tableColumn id="11794" xr3:uid="{18E870FD-4A77-4628-9F67-462BBD6ED57D}" name="Column11777"/>
    <tableColumn id="11795" xr3:uid="{645E820F-B345-4F05-B7BB-C8CF5C374030}" name="Column11778"/>
    <tableColumn id="11796" xr3:uid="{1B594F9C-A580-4C59-86C0-1DE60A41E2F7}" name="Column11779"/>
    <tableColumn id="11797" xr3:uid="{F4095650-DC78-4284-A5DE-636324C21D62}" name="Column11780"/>
    <tableColumn id="11798" xr3:uid="{F7A64277-86F5-493B-B14E-DB88134C3B29}" name="Column11781"/>
    <tableColumn id="11799" xr3:uid="{E69CC54C-7D92-4054-AE87-97209E2251CB}" name="Column11782"/>
    <tableColumn id="11800" xr3:uid="{26950917-16E7-4102-9F2F-414B99111409}" name="Column11783"/>
    <tableColumn id="11801" xr3:uid="{00FB0617-9B68-4510-8836-A2F6976F4C5C}" name="Column11784"/>
    <tableColumn id="11802" xr3:uid="{6DB3ED6D-684B-48CC-BAB8-B1F4AE150BCD}" name="Column11785"/>
    <tableColumn id="11803" xr3:uid="{B51355C3-454A-478F-BD98-9CD716018DD4}" name="Column11786"/>
    <tableColumn id="11804" xr3:uid="{BEDB581B-6AEE-4FB5-ADE0-F3EAA0EC1935}" name="Column11787"/>
    <tableColumn id="11805" xr3:uid="{5FA1AEE5-31F0-4334-A89E-1993CD79D33D}" name="Column11788"/>
    <tableColumn id="11806" xr3:uid="{2939DB8A-0C89-4CA4-8744-54F80470495E}" name="Column11789"/>
    <tableColumn id="11807" xr3:uid="{012D473E-5385-45A7-BDE0-C87560151792}" name="Column11790"/>
    <tableColumn id="11808" xr3:uid="{FBA92562-3BB5-4289-8373-3B74610BEEF0}" name="Column11791"/>
    <tableColumn id="11809" xr3:uid="{F45D667A-D993-4686-9711-3A3254B8763B}" name="Column11792"/>
    <tableColumn id="11810" xr3:uid="{5AA0D33F-5E3C-450A-BD1D-9653EE0B6357}" name="Column11793"/>
    <tableColumn id="11811" xr3:uid="{F2F76367-3D4A-4B58-AE5D-11A2058AE4D2}" name="Column11794"/>
    <tableColumn id="11812" xr3:uid="{DE4B1018-65E8-4285-9C38-28EF90C2AF9A}" name="Column11795"/>
    <tableColumn id="11813" xr3:uid="{54999637-3EAF-4B6D-9AC3-1D1BAF9901E6}" name="Column11796"/>
    <tableColumn id="11814" xr3:uid="{F735C576-8121-480B-948B-ED7C9D6D3D0D}" name="Column11797"/>
    <tableColumn id="11815" xr3:uid="{CF9188C2-4EB1-4AD9-883A-66548D4DAA67}" name="Column11798"/>
    <tableColumn id="11816" xr3:uid="{27B3B52F-A049-4F11-868C-A780644A03AA}" name="Column11799"/>
    <tableColumn id="11817" xr3:uid="{7EB47A0B-A3F6-49C1-AEEC-CF10B5B014ED}" name="Column11800"/>
    <tableColumn id="11818" xr3:uid="{D0155487-BFD5-46D6-992C-E993376DD94A}" name="Column11801"/>
    <tableColumn id="11819" xr3:uid="{5B03357F-64A4-44F7-973D-46A8E18B6EF4}" name="Column11802"/>
    <tableColumn id="11820" xr3:uid="{0CB8834E-7E8A-4E4C-80F6-3F93C53A87C0}" name="Column11803"/>
    <tableColumn id="11821" xr3:uid="{CCD261A7-7E34-4675-85A6-B9D4C795D998}" name="Column11804"/>
    <tableColumn id="11822" xr3:uid="{79699AE5-E7EA-41CB-893C-20D7F4E923E2}" name="Column11805"/>
    <tableColumn id="11823" xr3:uid="{06CB77ED-393E-4DCD-824E-DAD594166603}" name="Column11806"/>
    <tableColumn id="11824" xr3:uid="{487F02CB-650A-4CB0-8850-4D6B320D5BBE}" name="Column11807"/>
    <tableColumn id="11825" xr3:uid="{846075A3-D634-4975-9405-8A40D1BD1A6C}" name="Column11808"/>
    <tableColumn id="11826" xr3:uid="{3F36B045-7B1B-4FAA-85EE-D3E33FF70674}" name="Column11809"/>
    <tableColumn id="11827" xr3:uid="{11E427A1-5E00-4A3F-971E-7FFB62CBCCDF}" name="Column11810"/>
    <tableColumn id="11828" xr3:uid="{A4AB2CCB-ECC1-4B1B-A457-38D5A5844FC2}" name="Column11811"/>
    <tableColumn id="11829" xr3:uid="{D8DE32F4-6D17-4654-8912-D9CB9F818F0B}" name="Column11812"/>
    <tableColumn id="11830" xr3:uid="{25F4E4C8-877A-48EC-B83B-114F98A88C6A}" name="Column11813"/>
    <tableColumn id="11831" xr3:uid="{0F2A5BE1-073E-4C0E-8274-7747D25CDA41}" name="Column11814"/>
    <tableColumn id="11832" xr3:uid="{89CF0A18-844A-4735-9CD7-9AECD6AADF22}" name="Column11815"/>
    <tableColumn id="11833" xr3:uid="{AC4C2B74-2CAC-46AC-A114-59FAB2299AB0}" name="Column11816"/>
    <tableColumn id="11834" xr3:uid="{9AB4B69F-75FB-49F7-942D-D2D7A9505A4A}" name="Column11817"/>
    <tableColumn id="11835" xr3:uid="{3430EFBB-DFD3-407D-AA96-A3D0A6A65324}" name="Column11818"/>
    <tableColumn id="11836" xr3:uid="{C30A2369-38E3-479D-898F-6AB5D73FABA0}" name="Column11819"/>
    <tableColumn id="11837" xr3:uid="{B678FF42-9769-4F29-9246-B5A640998C40}" name="Column11820"/>
    <tableColumn id="11838" xr3:uid="{E70C06FB-FEF2-4F00-A1C0-6F92D347C5BE}" name="Column11821"/>
    <tableColumn id="11839" xr3:uid="{BA5F96D1-95FC-42BA-8285-49A64895DB64}" name="Column11822"/>
    <tableColumn id="11840" xr3:uid="{08010B30-A433-4178-9885-586D0FA3F6F0}" name="Column11823"/>
    <tableColumn id="11841" xr3:uid="{B7CE9537-006B-4F97-870B-8CCD7547A561}" name="Column11824"/>
    <tableColumn id="11842" xr3:uid="{51FC6920-2ABC-4856-B6F5-86A28A2DBD9F}" name="Column11825"/>
    <tableColumn id="11843" xr3:uid="{1DB2452F-5BF4-406F-9BD7-C04A0E38B992}" name="Column11826"/>
    <tableColumn id="11844" xr3:uid="{73986791-ECF7-43C3-AD36-918B90E73D2F}" name="Column11827"/>
    <tableColumn id="11845" xr3:uid="{FE6CF099-85C7-472B-9DDE-748EB167B9B9}" name="Column11828"/>
    <tableColumn id="11846" xr3:uid="{304FBAB3-9155-4127-BA8C-BCEDA6213106}" name="Column11829"/>
    <tableColumn id="11847" xr3:uid="{57B2EB74-D2F9-40D1-BC1D-9672FCD62C9D}" name="Column11830"/>
    <tableColumn id="11848" xr3:uid="{340916C4-7C05-40C0-8677-73F2D33E1790}" name="Column11831"/>
    <tableColumn id="11849" xr3:uid="{EA44CBF0-8D71-45C8-B570-4E6BEA5D98E7}" name="Column11832"/>
    <tableColumn id="11850" xr3:uid="{DB49B6B9-5A61-4472-8DF5-A3C635BEBCE2}" name="Column11833"/>
    <tableColumn id="11851" xr3:uid="{B2576B70-9081-4B74-8A85-5FCEC4EE4842}" name="Column11834"/>
    <tableColumn id="11852" xr3:uid="{E6F56D50-B0A9-4F57-B9ED-9DC49B76C1BC}" name="Column11835"/>
    <tableColumn id="11853" xr3:uid="{FEB6692E-FD79-4060-9F8B-1A82D4977E0A}" name="Column11836"/>
    <tableColumn id="11854" xr3:uid="{9CF34E5B-9C0B-4538-B685-09D2F15370E6}" name="Column11837"/>
    <tableColumn id="11855" xr3:uid="{0E78F4B1-85B8-4911-99C0-AD5EF17C6BD5}" name="Column11838"/>
    <tableColumn id="11856" xr3:uid="{3A072E70-5C63-4116-8C5D-651043D8D5EB}" name="Column11839"/>
    <tableColumn id="11857" xr3:uid="{730C6920-22BB-406C-855E-15AA558F49F5}" name="Column11840"/>
    <tableColumn id="11858" xr3:uid="{3F8935D7-E179-4DFD-814E-E593B73AB837}" name="Column11841"/>
    <tableColumn id="11859" xr3:uid="{EC6D7725-1FBA-4EC8-9AB1-B2B062CD21AA}" name="Column11842"/>
    <tableColumn id="11860" xr3:uid="{0EFDC9DA-841F-4455-85AF-40B7A68DBC12}" name="Column11843"/>
    <tableColumn id="11861" xr3:uid="{1BF1CD2C-7852-4932-ADC2-4AAD95A109D9}" name="Column11844"/>
    <tableColumn id="11862" xr3:uid="{38A7805E-6317-4911-993B-9AA2E7700935}" name="Column11845"/>
    <tableColumn id="11863" xr3:uid="{52DC97D6-4538-45FA-88F3-705B349BEEC7}" name="Column11846"/>
    <tableColumn id="11864" xr3:uid="{55BF2F93-5B2C-40DB-A1C0-E25B24DF89C2}" name="Column11847"/>
    <tableColumn id="11865" xr3:uid="{08014451-9261-4E1F-B54E-BA88531FC330}" name="Column11848"/>
    <tableColumn id="11866" xr3:uid="{8D695AF0-B40F-47B0-A9AE-438C450CF3D5}" name="Column11849"/>
    <tableColumn id="11867" xr3:uid="{98B2469D-C1A7-4018-8CA8-587B34A58D80}" name="Column11850"/>
    <tableColumn id="11868" xr3:uid="{60DEE7A9-8510-4930-AC90-0D6071AD090A}" name="Column11851"/>
    <tableColumn id="11869" xr3:uid="{65D7D1BF-F22A-45E8-872F-B11CB0FBCF78}" name="Column11852"/>
    <tableColumn id="11870" xr3:uid="{14BE4898-F51F-40C4-91B1-5EA2C22ED61A}" name="Column11853"/>
    <tableColumn id="11871" xr3:uid="{EC1FC362-6C67-462F-AC28-827523900754}" name="Column11854"/>
    <tableColumn id="11872" xr3:uid="{D5DC966D-1ABA-4A62-855B-63E7F13BD5F4}" name="Column11855"/>
    <tableColumn id="11873" xr3:uid="{65AADCED-950E-4313-A121-3EEA03E47A4B}" name="Column11856"/>
    <tableColumn id="11874" xr3:uid="{013115BC-E5A9-4AE4-84F8-12DF57073A3C}" name="Column11857"/>
    <tableColumn id="11875" xr3:uid="{73110478-5988-4603-921C-CEF7BDE8E05E}" name="Column11858"/>
    <tableColumn id="11876" xr3:uid="{FA796F32-8831-4FAB-A35D-FA42278D18A9}" name="Column11859"/>
    <tableColumn id="11877" xr3:uid="{A83E7CB0-7041-48CD-AC37-D5F7BB112F77}" name="Column11860"/>
    <tableColumn id="11878" xr3:uid="{D9FCCA5B-A702-4D12-8132-3513CE39B686}" name="Column11861"/>
    <tableColumn id="11879" xr3:uid="{3416BBDE-F666-4E97-84AA-89BDCB1BAD50}" name="Column11862"/>
    <tableColumn id="11880" xr3:uid="{08FB5716-3634-4250-8F7C-B5554E8F8C8B}" name="Column11863"/>
    <tableColumn id="11881" xr3:uid="{52D0DF6F-594C-4897-936F-453A48781007}" name="Column11864"/>
    <tableColumn id="11882" xr3:uid="{4B14EF50-C8A5-46C3-B328-74F6D92AACC2}" name="Column11865"/>
    <tableColumn id="11883" xr3:uid="{0C00B49D-D855-486A-AD8B-5CFB97F60B9B}" name="Column11866"/>
    <tableColumn id="11884" xr3:uid="{6B537C0F-E8BE-4232-B9C6-F5C51D67624E}" name="Column11867"/>
    <tableColumn id="11885" xr3:uid="{DA0DFD0F-1D72-4AE4-872A-6FA8D3F46400}" name="Column11868"/>
    <tableColumn id="11886" xr3:uid="{BFE628A4-A18B-43F2-A1BC-E3E714C0E7A8}" name="Column11869"/>
    <tableColumn id="11887" xr3:uid="{CC6D9FE6-F1D8-4865-BA25-DFCBD5200EF2}" name="Column11870"/>
    <tableColumn id="11888" xr3:uid="{01535862-7472-4F52-9598-C978C6B9C5D1}" name="Column11871"/>
    <tableColumn id="11889" xr3:uid="{6DA62021-4078-4406-8B42-E4FF29AB1646}" name="Column11872"/>
    <tableColumn id="11890" xr3:uid="{0B95B6D2-E565-4CCB-A8A1-207A69814DE9}" name="Column11873"/>
    <tableColumn id="11891" xr3:uid="{3E15BE66-66A0-45C9-A5C4-7D7054CCC56C}" name="Column11874"/>
    <tableColumn id="11892" xr3:uid="{4D06A477-2729-4116-A063-5A54B1D510E2}" name="Column11875"/>
    <tableColumn id="11893" xr3:uid="{8927122E-3C04-4EFC-A4F7-A26B9BC75ED8}" name="Column11876"/>
    <tableColumn id="11894" xr3:uid="{52D5C2D4-0865-47EF-8DC9-9E455F0C9F60}" name="Column11877"/>
    <tableColumn id="11895" xr3:uid="{4A681864-6470-4EB0-805F-3CEFAC8C8983}" name="Column11878"/>
    <tableColumn id="11896" xr3:uid="{B082DBB9-8A57-49F0-9DF7-8BA10F60B3AD}" name="Column11879"/>
    <tableColumn id="11897" xr3:uid="{E5E96107-9DBF-470F-8F3C-8A9E860D7C20}" name="Column11880"/>
    <tableColumn id="11898" xr3:uid="{2524FEC3-5515-422F-BAF1-9A3901D4B61B}" name="Column11881"/>
    <tableColumn id="11899" xr3:uid="{74D14AD7-2B87-4386-96DA-03EDB6D6B654}" name="Column11882"/>
    <tableColumn id="11900" xr3:uid="{FF94D650-D021-4DAD-B304-EAE6F4208AE1}" name="Column11883"/>
    <tableColumn id="11901" xr3:uid="{1204A5DB-433A-4EF5-AEA7-0167EE19965E}" name="Column11884"/>
    <tableColumn id="11902" xr3:uid="{C6BE94C3-3E37-44BF-BA09-66D4B4D3892A}" name="Column11885"/>
    <tableColumn id="11903" xr3:uid="{1D2A49C5-BAD1-4ADA-970B-D1513F73E035}" name="Column11886"/>
    <tableColumn id="11904" xr3:uid="{4D89966F-1298-417A-8EAF-C056C41467F4}" name="Column11887"/>
    <tableColumn id="11905" xr3:uid="{D879D703-A3FB-44DC-9801-7EB34B27297C}" name="Column11888"/>
    <tableColumn id="11906" xr3:uid="{1F66651B-F216-4ACC-830E-2D47B5CED508}" name="Column11889"/>
    <tableColumn id="11907" xr3:uid="{45611036-F910-48E7-83B8-6E956F48B7A4}" name="Column11890"/>
    <tableColumn id="11908" xr3:uid="{7FF9EEC1-257E-4627-81AF-9B86F249B3FD}" name="Column11891"/>
    <tableColumn id="11909" xr3:uid="{506493DB-3027-4F2D-9459-30C21DC1F699}" name="Column11892"/>
    <tableColumn id="11910" xr3:uid="{E9D5B123-F266-4BD0-8A63-66695E1CA1E0}" name="Column11893"/>
    <tableColumn id="11911" xr3:uid="{B3AAB88D-E662-400A-99B2-A0BD5F077312}" name="Column11894"/>
    <tableColumn id="11912" xr3:uid="{3C2E3071-D49F-4C0A-B141-DA5E99AB0FD7}" name="Column11895"/>
    <tableColumn id="11913" xr3:uid="{D93C78A8-4BB0-4E47-929D-B4608A5D47AE}" name="Column11896"/>
    <tableColumn id="11914" xr3:uid="{D61A4A98-DDCB-4F8C-9B7A-9DF074F0468D}" name="Column11897"/>
    <tableColumn id="11915" xr3:uid="{73610F26-3766-4226-80A5-2B132C6ADC31}" name="Column11898"/>
    <tableColumn id="11916" xr3:uid="{20031228-F315-4990-A92A-E21DEA6D110D}" name="Column11899"/>
    <tableColumn id="11917" xr3:uid="{8804544D-CC2E-4AB0-A9A4-29FF00C6B688}" name="Column11900"/>
    <tableColumn id="11918" xr3:uid="{C12A659B-EF3E-4205-9AA3-19E41AB4F467}" name="Column11901"/>
    <tableColumn id="11919" xr3:uid="{E36A2CD1-2C16-44F9-B5A3-9D184E9C5659}" name="Column11902"/>
    <tableColumn id="11920" xr3:uid="{610F69D3-C6FF-4134-BAE5-01A75D897E7B}" name="Column11903"/>
    <tableColumn id="11921" xr3:uid="{E4B91929-E02E-40B9-AC44-1F3C204404B8}" name="Column11904"/>
    <tableColumn id="11922" xr3:uid="{D6209E7F-E97D-4283-B6EB-808E2BE7BFDB}" name="Column11905"/>
    <tableColumn id="11923" xr3:uid="{863B7459-0205-4BC6-A239-5C76F184E0EC}" name="Column11906"/>
    <tableColumn id="11924" xr3:uid="{1F81785B-8B4F-4F35-A957-325930D56C3B}" name="Column11907"/>
    <tableColumn id="11925" xr3:uid="{350C346E-70D4-4A27-8A14-4CD06A4938F8}" name="Column11908"/>
    <tableColumn id="11926" xr3:uid="{7D950E95-62EF-4FF1-B416-1C456B81FF4A}" name="Column11909"/>
    <tableColumn id="11927" xr3:uid="{3AD1E3C9-D3F2-485A-A01F-51E59F6B4079}" name="Column11910"/>
    <tableColumn id="11928" xr3:uid="{0600B5BD-4E1D-47CC-B06E-7C611080483A}" name="Column11911"/>
    <tableColumn id="11929" xr3:uid="{EF25F79F-7FD2-40E4-86D3-ADFA93482A7D}" name="Column11912"/>
    <tableColumn id="11930" xr3:uid="{81F99169-BAA6-4C18-A464-2C840FB12CF9}" name="Column11913"/>
    <tableColumn id="11931" xr3:uid="{1D449579-4C77-4408-A72D-1777BFE38C10}" name="Column11914"/>
    <tableColumn id="11932" xr3:uid="{0901EF3D-97A3-430B-9F06-37F754AFB975}" name="Column11915"/>
    <tableColumn id="11933" xr3:uid="{790F8586-3423-41C8-8BDE-2425C643533A}" name="Column11916"/>
    <tableColumn id="11934" xr3:uid="{2FE2064E-4492-43AB-A4A6-21DB342112BA}" name="Column11917"/>
    <tableColumn id="11935" xr3:uid="{33A4C1C8-F986-4969-93BB-3B0EC21FD884}" name="Column11918"/>
    <tableColumn id="11936" xr3:uid="{74AEE22F-9313-4434-A2D2-0FE5836B37A9}" name="Column11919"/>
    <tableColumn id="11937" xr3:uid="{504BD567-F3FE-4744-8F94-2B329FAF72AF}" name="Column11920"/>
    <tableColumn id="11938" xr3:uid="{017239FE-2F34-46E2-A0F3-78D565B874C5}" name="Column11921"/>
    <tableColumn id="11939" xr3:uid="{B0AFD207-4C51-4D05-A564-08EC27A895A7}" name="Column11922"/>
    <tableColumn id="11940" xr3:uid="{5F2FADB6-5679-43D9-A684-95B81E776811}" name="Column11923"/>
    <tableColumn id="11941" xr3:uid="{FA3D0738-5C71-4B6A-93E2-2CFE5112480C}" name="Column11924"/>
    <tableColumn id="11942" xr3:uid="{6D3BD7CD-CF06-4C75-A4CA-A92343C4C034}" name="Column11925"/>
    <tableColumn id="11943" xr3:uid="{E4511D10-5D19-417A-97F3-66E1FA63A148}" name="Column11926"/>
    <tableColumn id="11944" xr3:uid="{3E4DBF0E-A78C-4487-AEF5-BA452C01E326}" name="Column11927"/>
    <tableColumn id="11945" xr3:uid="{D2D4EE7C-4BDB-44A5-B5C6-0C3BFAF16FC7}" name="Column11928"/>
    <tableColumn id="11946" xr3:uid="{4653661F-2B46-4B51-AF5E-BE32EA790CB1}" name="Column11929"/>
    <tableColumn id="11947" xr3:uid="{BD247BC2-9208-4A14-8F09-FB08F6A436A0}" name="Column11930"/>
    <tableColumn id="11948" xr3:uid="{AC0E60EC-FE78-4F9C-A5A6-B17F73075578}" name="Column11931"/>
    <tableColumn id="11949" xr3:uid="{8C619BD1-A35B-4298-9658-E6AA529E5CFC}" name="Column11932"/>
    <tableColumn id="11950" xr3:uid="{A9DD4DA9-C5CD-4AB4-8F93-820E59112B34}" name="Column11933"/>
    <tableColumn id="11951" xr3:uid="{34500061-E22A-4D8D-BBAE-ED076F074FCB}" name="Column11934"/>
    <tableColumn id="11952" xr3:uid="{1BBB7234-0243-43F7-A33A-C861E136D381}" name="Column11935"/>
    <tableColumn id="11953" xr3:uid="{5DDCA955-3675-477C-A471-912585042FA2}" name="Column11936"/>
    <tableColumn id="11954" xr3:uid="{BFE9F334-48F8-4F65-A298-70BAA9F28504}" name="Column11937"/>
    <tableColumn id="11955" xr3:uid="{1D6A255C-C3A9-4A4E-9735-BF2CB7E314BB}" name="Column11938"/>
    <tableColumn id="11956" xr3:uid="{B0A4C3F1-3438-4202-9836-B95546644673}" name="Column11939"/>
    <tableColumn id="11957" xr3:uid="{685B58F5-3DCD-421D-BA40-A1595D7731CE}" name="Column11940"/>
    <tableColumn id="11958" xr3:uid="{0B74D31B-3E0E-4B8C-97E7-188F5BB11A65}" name="Column11941"/>
    <tableColumn id="11959" xr3:uid="{E27E73A2-3546-4A65-8F2B-A7C3179F2F1D}" name="Column11942"/>
    <tableColumn id="11960" xr3:uid="{A4AF734E-9577-45FD-B462-322CFDABAD88}" name="Column11943"/>
    <tableColumn id="11961" xr3:uid="{C1A124D2-D12B-4E55-B574-A87A20522B83}" name="Column11944"/>
    <tableColumn id="11962" xr3:uid="{7D6A2CB4-F469-4F44-A3E2-0214B88E6C46}" name="Column11945"/>
    <tableColumn id="11963" xr3:uid="{ECDC69B9-C2EB-49FC-AEAF-BE6A90139557}" name="Column11946"/>
    <tableColumn id="11964" xr3:uid="{F1D2C9B5-9AD7-4B99-9803-154BE2957C52}" name="Column11947"/>
    <tableColumn id="11965" xr3:uid="{20ACD279-FD50-4A8F-BD1B-7F29D47F59D2}" name="Column11948"/>
    <tableColumn id="11966" xr3:uid="{161951CD-C031-4896-84BA-FC74D04527DE}" name="Column11949"/>
    <tableColumn id="11967" xr3:uid="{74565AE4-D237-4BA2-83B1-90E817C08C90}" name="Column11950"/>
    <tableColumn id="11968" xr3:uid="{245D7CA1-B788-4EE6-9C52-3747236A7941}" name="Column11951"/>
    <tableColumn id="11969" xr3:uid="{9DE026F4-F884-44FD-B8F1-72F3D784E2EE}" name="Column11952"/>
    <tableColumn id="11970" xr3:uid="{86ECC2E2-1E89-4161-A653-FD5E8391375B}" name="Column11953"/>
    <tableColumn id="11971" xr3:uid="{F9071A60-C0D5-49FB-B37D-F8E4849080B3}" name="Column11954"/>
    <tableColumn id="11972" xr3:uid="{470D5EB8-D28B-447E-B455-6378647FBB43}" name="Column11955"/>
    <tableColumn id="11973" xr3:uid="{7A65F0F8-1AF5-41C7-8CBF-5BBFD9C38CA1}" name="Column11956"/>
    <tableColumn id="11974" xr3:uid="{921CF059-EB54-4F3C-AB0D-6F447B0386FE}" name="Column11957"/>
    <tableColumn id="11975" xr3:uid="{327032E2-055C-456B-A210-4714C03A527B}" name="Column11958"/>
    <tableColumn id="11976" xr3:uid="{464615F4-BB69-41A7-ABD1-DF5A6150FEEA}" name="Column11959"/>
    <tableColumn id="11977" xr3:uid="{C73E52D1-CD01-449C-A1A2-0B9E280391D3}" name="Column11960"/>
    <tableColumn id="11978" xr3:uid="{C8104747-6290-44CF-8732-6D516B8676C9}" name="Column11961"/>
    <tableColumn id="11979" xr3:uid="{48F737E5-B6B6-452C-80F5-1031F6FBA6A7}" name="Column11962"/>
    <tableColumn id="11980" xr3:uid="{50677604-537C-4BDB-BB1D-CE3CF9D78B1C}" name="Column11963"/>
    <tableColumn id="11981" xr3:uid="{01C5E6C7-D8E4-4800-B8FA-68E928FB2AF3}" name="Column11964"/>
    <tableColumn id="11982" xr3:uid="{73F087F5-1B68-48D0-87DB-2E5BEAD5CE47}" name="Column11965"/>
    <tableColumn id="11983" xr3:uid="{DF9EFD95-68A3-461F-82B0-5E7842889D3C}" name="Column11966"/>
    <tableColumn id="11984" xr3:uid="{186782E7-4918-482B-BA76-C1E5AF23EF43}" name="Column11967"/>
    <tableColumn id="11985" xr3:uid="{C634BE86-E5C0-475E-A841-991B8611914B}" name="Column11968"/>
    <tableColumn id="11986" xr3:uid="{3FB6DA5E-6859-4975-8F46-28C0EC7B6D11}" name="Column11969"/>
    <tableColumn id="11987" xr3:uid="{0FAAEFEC-F7B4-4FF5-BA21-D569C9C5D7C1}" name="Column11970"/>
    <tableColumn id="11988" xr3:uid="{333DA7C3-8A89-474F-BAE4-68002B4FAB8B}" name="Column11971"/>
    <tableColumn id="11989" xr3:uid="{06017D02-8068-4ACF-A763-14DA4FF84651}" name="Column11972"/>
    <tableColumn id="11990" xr3:uid="{098C117D-EDB0-4F2C-BC99-DA2F4F591CA4}" name="Column11973"/>
    <tableColumn id="11991" xr3:uid="{1B121501-9401-4093-ADCE-3F0B03755CEE}" name="Column11974"/>
    <tableColumn id="11992" xr3:uid="{6F3F65E9-F330-4D02-A0FE-F6D75E8A372E}" name="Column11975"/>
    <tableColumn id="11993" xr3:uid="{73AE0743-8896-4E51-B410-DD926F0FC407}" name="Column11976"/>
    <tableColumn id="11994" xr3:uid="{8C8D9499-F2E0-49F2-B1EB-125BD827F50C}" name="Column11977"/>
    <tableColumn id="11995" xr3:uid="{D35821F1-F7B4-422A-AA01-E435CB3CE51C}" name="Column11978"/>
    <tableColumn id="11996" xr3:uid="{D6A88EBD-CF64-4AD2-BFF9-877EAB725887}" name="Column11979"/>
    <tableColumn id="11997" xr3:uid="{D9F10B84-636A-473B-9B0C-7C8D9AC61A9D}" name="Column11980"/>
    <tableColumn id="11998" xr3:uid="{51CF58D7-1CDC-4B9C-A91E-391F45133AF0}" name="Column11981"/>
    <tableColumn id="11999" xr3:uid="{932A90E0-3E29-404B-8089-7E1AE92376EE}" name="Column11982"/>
    <tableColumn id="12000" xr3:uid="{E08A0D68-D185-433B-8BE4-197990A69791}" name="Column11983"/>
    <tableColumn id="12001" xr3:uid="{D80DFB05-CCE2-4630-BA3E-689D571784BE}" name="Column11984"/>
    <tableColumn id="12002" xr3:uid="{E22A0EBE-2918-4862-B976-DB600F8C656D}" name="Column11985"/>
    <tableColumn id="12003" xr3:uid="{372B70D1-980A-4908-ABE5-5BB2B69B442F}" name="Column11986"/>
    <tableColumn id="12004" xr3:uid="{E5CD6E03-4544-46D7-9A60-6108CEEE6196}" name="Column11987"/>
    <tableColumn id="12005" xr3:uid="{8394B4E0-1C28-4754-9BFE-A0D04D9373EE}" name="Column11988"/>
    <tableColumn id="12006" xr3:uid="{BB6883DB-4861-4CF4-8CB4-51BD0EB36960}" name="Column11989"/>
    <tableColumn id="12007" xr3:uid="{E01F7EB7-E53C-4D88-9CF8-9A03AFCF3EE8}" name="Column11990"/>
    <tableColumn id="12008" xr3:uid="{9E271F0B-8E74-4F6F-B595-64DC79742E9C}" name="Column11991"/>
    <tableColumn id="12009" xr3:uid="{A3F6E7D0-15A6-4A31-942C-632421250D17}" name="Column11992"/>
    <tableColumn id="12010" xr3:uid="{F4FA2AD8-E361-41A5-9506-A02FCA054180}" name="Column11993"/>
    <tableColumn id="12011" xr3:uid="{9289AFFC-A24A-45C3-B42F-10F4202B74B6}" name="Column11994"/>
    <tableColumn id="12012" xr3:uid="{B9E929C8-8318-42F2-A647-70F3E8E0B3E3}" name="Column11995"/>
    <tableColumn id="12013" xr3:uid="{1409A70F-B47D-4549-96C7-FC791B8CDF1E}" name="Column11996"/>
    <tableColumn id="12014" xr3:uid="{5785859A-74BA-453A-B724-DD678F0B37FB}" name="Column11997"/>
    <tableColumn id="12015" xr3:uid="{D814C036-39C8-40B4-AA48-5F93D4CFBF5D}" name="Column11998"/>
    <tableColumn id="12016" xr3:uid="{79B6A9C9-EF70-4579-A124-7A533D28537A}" name="Column11999"/>
    <tableColumn id="12017" xr3:uid="{1D8B23BA-BB03-4AC7-86A6-8360640391C5}" name="Column12000"/>
    <tableColumn id="12018" xr3:uid="{2286B063-F9E5-44CB-94EA-D0ECE43200FE}" name="Column12001"/>
    <tableColumn id="12019" xr3:uid="{CCE5B306-AC66-4CF6-99C1-1B2B01CB93D8}" name="Column12002"/>
    <tableColumn id="12020" xr3:uid="{0F38C201-B239-4DDA-95F7-B66A6BEEBC32}" name="Column12003"/>
    <tableColumn id="12021" xr3:uid="{7D3AC813-0DFA-4007-A0E0-17410BB45D6D}" name="Column12004"/>
    <tableColumn id="12022" xr3:uid="{54F17366-66A0-45F3-A7FA-81F8F86DA847}" name="Column12005"/>
    <tableColumn id="12023" xr3:uid="{56A6810C-D18E-435B-AB28-80580E43152C}" name="Column12006"/>
    <tableColumn id="12024" xr3:uid="{9CF292D4-7835-48F1-AAFF-0BBDD99928A4}" name="Column12007"/>
    <tableColumn id="12025" xr3:uid="{C647451B-C562-4D37-9BF5-AFDB38D63970}" name="Column12008"/>
    <tableColumn id="12026" xr3:uid="{B5466810-128A-40AB-97BA-B8708B5E6978}" name="Column12009"/>
    <tableColumn id="12027" xr3:uid="{AD3335F4-F46A-46D8-9065-964E5C386C44}" name="Column12010"/>
    <tableColumn id="12028" xr3:uid="{F90C93BC-C190-420F-948A-23BCB8C471C6}" name="Column12011"/>
    <tableColumn id="12029" xr3:uid="{38024BDE-1543-42BC-9685-BB9CE65A0E63}" name="Column12012"/>
    <tableColumn id="12030" xr3:uid="{F6E88C3A-9038-484B-BBC7-7D2D26C3E668}" name="Column12013"/>
    <tableColumn id="12031" xr3:uid="{8DE38912-D719-4425-AFA4-5B59EECD6F7E}" name="Column12014"/>
    <tableColumn id="12032" xr3:uid="{C25ADECE-AC55-4882-8447-FBEBBCF78CA0}" name="Column12015"/>
    <tableColumn id="12033" xr3:uid="{3C1302FD-DEF5-4607-A718-86EA62FF1683}" name="Column12016"/>
    <tableColumn id="12034" xr3:uid="{F7F87A54-3CAB-4769-85FC-83B96D321391}" name="Column12017"/>
    <tableColumn id="12035" xr3:uid="{7E6E0970-3293-4F1B-8AD6-268F1D4AD2B1}" name="Column12018"/>
    <tableColumn id="12036" xr3:uid="{8D8BE2F1-4021-41CD-BC58-BA3F08A1F2D6}" name="Column12019"/>
    <tableColumn id="12037" xr3:uid="{5E66C0A2-5ECB-4A6F-A1E6-0E0F7C0E79E0}" name="Column12020"/>
    <tableColumn id="12038" xr3:uid="{191D00B3-242D-485B-8351-1C95F87F4A53}" name="Column12021"/>
    <tableColumn id="12039" xr3:uid="{33562060-AD9E-4EAE-A2EB-3041A44F7439}" name="Column12022"/>
    <tableColumn id="12040" xr3:uid="{CF8CEF8C-A051-4676-B9FF-0A74FCF77500}" name="Column12023"/>
    <tableColumn id="12041" xr3:uid="{8CE828B0-09A8-4314-AC54-68621805380C}" name="Column12024"/>
    <tableColumn id="12042" xr3:uid="{7E2DC86F-C56D-44A8-ABC8-D2F99DF4FA5B}" name="Column12025"/>
    <tableColumn id="12043" xr3:uid="{28C864C3-89EF-40A2-B672-AA7397BA827E}" name="Column12026"/>
    <tableColumn id="12044" xr3:uid="{4D6F09BA-3ECB-4C09-AA17-A1B033B09171}" name="Column12027"/>
    <tableColumn id="12045" xr3:uid="{438FF7C4-FD09-44CE-8D56-1E21E2A5FDE0}" name="Column12028"/>
    <tableColumn id="12046" xr3:uid="{65E3AA9F-F67A-4921-8CC8-7E938B086AC8}" name="Column12029"/>
    <tableColumn id="12047" xr3:uid="{3D748C4D-FBE9-4D73-98C3-0CF954C71100}" name="Column12030"/>
    <tableColumn id="12048" xr3:uid="{8371DCCF-8F73-4F16-B711-FB9379426C0E}" name="Column12031"/>
    <tableColumn id="12049" xr3:uid="{5E517513-6B47-4D5D-A175-3DF3BCC5AE44}" name="Column12032"/>
    <tableColumn id="12050" xr3:uid="{12B614F4-5CAE-4AA3-851F-9C6B4BF8808F}" name="Column12033"/>
    <tableColumn id="12051" xr3:uid="{0997115D-D235-4A2E-A347-88BF6A351C42}" name="Column12034"/>
    <tableColumn id="12052" xr3:uid="{514D92CF-B8A0-4C63-99C0-F6AE3C34CCFF}" name="Column12035"/>
    <tableColumn id="12053" xr3:uid="{B026C34F-B604-4653-838F-AB63C33582A3}" name="Column12036"/>
    <tableColumn id="12054" xr3:uid="{26D131EE-FE54-48B4-8AB2-D08BBA4ED3A9}" name="Column12037"/>
    <tableColumn id="12055" xr3:uid="{C68A292A-0FB6-45B6-B56B-68154CFF4C16}" name="Column12038"/>
    <tableColumn id="12056" xr3:uid="{8198FE93-B5F7-459C-ADE2-0895588ED3BA}" name="Column12039"/>
    <tableColumn id="12057" xr3:uid="{F4DF0146-3A69-41C1-B82A-1120B4A730B5}" name="Column12040"/>
    <tableColumn id="12058" xr3:uid="{D5F5FFFE-4191-4968-A4B4-278051317E9B}" name="Column12041"/>
    <tableColumn id="12059" xr3:uid="{916A7BE2-6BA4-4A41-82F4-6ED6F07F171D}" name="Column12042"/>
    <tableColumn id="12060" xr3:uid="{6184779F-81BD-4812-A5BF-B7A7AA717793}" name="Column12043"/>
    <tableColumn id="12061" xr3:uid="{25C7873E-DBF1-4505-8756-6A9BB5FF1F46}" name="Column12044"/>
    <tableColumn id="12062" xr3:uid="{9AA0B088-E612-48EB-8F3E-7B5EB2CF2E37}" name="Column12045"/>
    <tableColumn id="12063" xr3:uid="{BFB0A88A-803F-4908-B0A1-6D7EEA086A39}" name="Column12046"/>
    <tableColumn id="12064" xr3:uid="{DD03BB49-84D9-43A2-ABCC-B68F932AD325}" name="Column12047"/>
    <tableColumn id="12065" xr3:uid="{3DB4D42B-E3CF-4E2B-9B27-2F10DA267A01}" name="Column12048"/>
    <tableColumn id="12066" xr3:uid="{C1E38C5C-28C3-4068-B22B-715D7D8D0CF9}" name="Column12049"/>
    <tableColumn id="12067" xr3:uid="{2F9BDECF-843A-4569-B814-1AD63708E66F}" name="Column12050"/>
    <tableColumn id="12068" xr3:uid="{D55FFC13-FBE1-4211-8D6A-A4F02749212B}" name="Column12051"/>
    <tableColumn id="12069" xr3:uid="{B2B91908-1DFB-40A0-B181-E0EC9AF5A619}" name="Column12052"/>
    <tableColumn id="12070" xr3:uid="{21778D86-1B53-4CDE-979A-C069AA7C5EE1}" name="Column12053"/>
    <tableColumn id="12071" xr3:uid="{43BB66D0-F88C-475E-9160-341DCB93D65D}" name="Column12054"/>
    <tableColumn id="12072" xr3:uid="{2CBCDDA6-B7B6-41D6-97C3-71BADBD87171}" name="Column12055"/>
    <tableColumn id="12073" xr3:uid="{EA6E8CD3-1A72-4D96-8A77-C50F0C39A4C7}" name="Column12056"/>
    <tableColumn id="12074" xr3:uid="{3E145781-63D3-4EF7-B6E7-45339FCDD83C}" name="Column12057"/>
    <tableColumn id="12075" xr3:uid="{7CA48B10-E708-40CB-B9AF-F3C58BD76031}" name="Column12058"/>
    <tableColumn id="12076" xr3:uid="{79977F9E-57F7-412F-98F9-8FE72013C1C2}" name="Column12059"/>
    <tableColumn id="12077" xr3:uid="{36B6B741-9A64-45AE-ACB5-6E7718FFE60C}" name="Column12060"/>
    <tableColumn id="12078" xr3:uid="{0CB9C8F4-AA4A-40FF-91C8-F704F76B9F5E}" name="Column12061"/>
    <tableColumn id="12079" xr3:uid="{FBC6550E-CB65-4D7D-81BB-1F4EB920B77F}" name="Column12062"/>
    <tableColumn id="12080" xr3:uid="{6ECB08F0-7794-4A0E-8421-EFEE70374A6B}" name="Column12063"/>
    <tableColumn id="12081" xr3:uid="{744A1559-7E88-487C-91F7-B079386FB079}" name="Column12064"/>
    <tableColumn id="12082" xr3:uid="{312E46F5-9B81-49FA-A2C2-391F80CF98B9}" name="Column12065"/>
    <tableColumn id="12083" xr3:uid="{07D21005-9733-4FBF-B88C-E53518E45086}" name="Column12066"/>
    <tableColumn id="12084" xr3:uid="{F879A614-9349-4882-B96E-88CD53E6C1C7}" name="Column12067"/>
    <tableColumn id="12085" xr3:uid="{6E64838B-BEA0-4899-AE6B-CFE6349BB93A}" name="Column12068"/>
    <tableColumn id="12086" xr3:uid="{A8441791-E8AE-4B93-9CE4-D2DD45E83B0E}" name="Column12069"/>
    <tableColumn id="12087" xr3:uid="{7A15F9E6-082E-4269-8F37-45C1940DA304}" name="Column12070"/>
    <tableColumn id="12088" xr3:uid="{D352FFE2-12F8-46B9-BAA2-2F20C4830041}" name="Column12071"/>
    <tableColumn id="12089" xr3:uid="{7772E1D8-5E30-4498-9802-10899EE8FBE8}" name="Column12072"/>
    <tableColumn id="12090" xr3:uid="{B5C0281B-088B-4383-B0D7-9692EECB4BE5}" name="Column12073"/>
    <tableColumn id="12091" xr3:uid="{EEB39F85-C166-48B5-866A-5F3367EEA6A8}" name="Column12074"/>
    <tableColumn id="12092" xr3:uid="{88B34C71-03AF-46EB-AD5B-99179B494FBA}" name="Column12075"/>
    <tableColumn id="12093" xr3:uid="{DB2B33FD-08AD-4733-9915-5B5802309212}" name="Column12076"/>
    <tableColumn id="12094" xr3:uid="{EDFA7F72-3442-43D3-9DD7-162612B6B361}" name="Column12077"/>
    <tableColumn id="12095" xr3:uid="{94E4365A-002B-43F3-8BF5-C592E7788BA8}" name="Column12078"/>
    <tableColumn id="12096" xr3:uid="{5DB72D2E-C375-48D3-A47F-7B80BA441D78}" name="Column12079"/>
    <tableColumn id="12097" xr3:uid="{357D9194-7D65-4355-B788-4D138F478014}" name="Column12080"/>
    <tableColumn id="12098" xr3:uid="{4EBC7AAC-2968-47C7-B709-191933C1748A}" name="Column12081"/>
    <tableColumn id="12099" xr3:uid="{312E8365-9E98-48FD-BE86-8699F7DAA06E}" name="Column12082"/>
    <tableColumn id="12100" xr3:uid="{6DFB8A47-C867-4C43-BDDF-FEBE93A46C8A}" name="Column12083"/>
    <tableColumn id="12101" xr3:uid="{CBEA8F90-1088-4C41-9DB0-276275941492}" name="Column12084"/>
    <tableColumn id="12102" xr3:uid="{F4D94F9A-2384-4DE7-813C-6C3B64EF100E}" name="Column12085"/>
    <tableColumn id="12103" xr3:uid="{069C1D30-5153-4070-AC22-B8010E3D4524}" name="Column12086"/>
    <tableColumn id="12104" xr3:uid="{77C3DED3-6901-45BB-8FD3-637691E881FA}" name="Column12087"/>
    <tableColumn id="12105" xr3:uid="{781DF057-69B7-4CEB-80D2-9F460115E559}" name="Column12088"/>
    <tableColumn id="12106" xr3:uid="{7B0F8E08-9B11-49A5-AE7F-AA573FD59930}" name="Column12089"/>
    <tableColumn id="12107" xr3:uid="{87FF8515-FC33-4E11-8F34-0CB48D428329}" name="Column12090"/>
    <tableColumn id="12108" xr3:uid="{526DD5DD-97AD-4759-B15C-E1FD62DC2168}" name="Column12091"/>
    <tableColumn id="12109" xr3:uid="{CA431408-19F1-4A30-8C1A-C6310C419BCC}" name="Column12092"/>
    <tableColumn id="12110" xr3:uid="{6738A354-6C0F-44C9-B270-F04AF70AEB12}" name="Column12093"/>
    <tableColumn id="12111" xr3:uid="{2A37E62D-42BE-4B93-8354-C1FBA4980943}" name="Column12094"/>
    <tableColumn id="12112" xr3:uid="{6D52DCF1-CAEA-4DE4-8950-0A2628853695}" name="Column12095"/>
    <tableColumn id="12113" xr3:uid="{33C56F9F-DFA8-4D51-9ADD-68940A224D05}" name="Column12096"/>
    <tableColumn id="12114" xr3:uid="{D92F6862-16D9-41F3-9D6D-E62B1E87635D}" name="Column12097"/>
    <tableColumn id="12115" xr3:uid="{34A68EE6-5A9C-4FF5-96FF-6B18EEA570E0}" name="Column12098"/>
    <tableColumn id="12116" xr3:uid="{475FDC06-E0B6-43B6-BAAB-D79B06190720}" name="Column12099"/>
    <tableColumn id="12117" xr3:uid="{B4CF32CD-2EC2-451F-9717-0F0893FD2660}" name="Column12100"/>
    <tableColumn id="12118" xr3:uid="{C1B9FC32-83F7-4324-99E6-E7E3FC2FD49F}" name="Column12101"/>
    <tableColumn id="12119" xr3:uid="{E977CA09-2C14-496A-8508-702C854D3526}" name="Column12102"/>
    <tableColumn id="12120" xr3:uid="{349C4AE0-51DC-446F-BCAD-C9F489F8B52E}" name="Column12103"/>
    <tableColumn id="12121" xr3:uid="{4C243A10-09ED-412B-A74C-D4AD73AF0CD5}" name="Column12104"/>
    <tableColumn id="12122" xr3:uid="{7D039973-B730-4AE7-A70F-9D1DA3FD6E56}" name="Column12105"/>
    <tableColumn id="12123" xr3:uid="{98B42217-4BAB-4E85-A6B3-5CF75C8BC335}" name="Column12106"/>
    <tableColumn id="12124" xr3:uid="{007D94AD-419E-4C4A-94DE-86AB0FE5CBD9}" name="Column12107"/>
    <tableColumn id="12125" xr3:uid="{D6505B64-BBC0-4B40-813D-EEA8BD22A03C}" name="Column12108"/>
    <tableColumn id="12126" xr3:uid="{E62423C1-C61B-42FF-A95E-5CE6FCA95253}" name="Column12109"/>
    <tableColumn id="12127" xr3:uid="{E5E76BB7-A8CD-492B-ACFD-7C68AC9C7CAE}" name="Column12110"/>
    <tableColumn id="12128" xr3:uid="{937C710A-16A7-4439-8BD4-EBDDAB9239A2}" name="Column12111"/>
    <tableColumn id="12129" xr3:uid="{25A036B9-87F8-4DAA-A729-BF7DE4C797EC}" name="Column12112"/>
    <tableColumn id="12130" xr3:uid="{D0399998-7323-4446-B78D-F9D07107E0FC}" name="Column12113"/>
    <tableColumn id="12131" xr3:uid="{5C957A7E-EA53-48B7-B273-4362868CA183}" name="Column12114"/>
    <tableColumn id="12132" xr3:uid="{78B1AD8E-2F10-4AC2-AC28-5587924CA079}" name="Column12115"/>
    <tableColumn id="12133" xr3:uid="{F94A6B35-9E6A-49A8-9A8B-4BEC19D541D6}" name="Column12116"/>
    <tableColumn id="12134" xr3:uid="{6A19EE74-A401-4F3D-8A7A-E610901CF172}" name="Column12117"/>
    <tableColumn id="12135" xr3:uid="{77EB8A9B-42A7-4F96-81BF-F117A49114DA}" name="Column12118"/>
    <tableColumn id="12136" xr3:uid="{346BB944-2832-4BC1-8CFA-D90149FAA29A}" name="Column12119"/>
    <tableColumn id="12137" xr3:uid="{2074B885-4229-458F-B0AE-BC73437BC543}" name="Column12120"/>
    <tableColumn id="12138" xr3:uid="{37715E40-CBF9-4814-8169-67E240B36297}" name="Column12121"/>
    <tableColumn id="12139" xr3:uid="{DF5DF7CB-24CA-40A6-8D59-57EE9879D610}" name="Column12122"/>
    <tableColumn id="12140" xr3:uid="{FC04AED5-AAB5-40B6-8947-4745C94B7C50}" name="Column12123"/>
    <tableColumn id="12141" xr3:uid="{B978FC4F-C441-4B93-AA0A-7B8B0E1D74D8}" name="Column12124"/>
    <tableColumn id="12142" xr3:uid="{AE06182B-E56F-4033-B80C-29140C3AD9DB}" name="Column12125"/>
    <tableColumn id="12143" xr3:uid="{15D7E50D-E8FD-48F7-A6DB-ADF5624F5209}" name="Column12126"/>
    <tableColumn id="12144" xr3:uid="{AFCB9B0B-FB4F-409A-B103-3822B09AC05A}" name="Column12127"/>
    <tableColumn id="12145" xr3:uid="{137A7605-AB40-486D-B9DE-C966AA112CE8}" name="Column12128"/>
    <tableColumn id="12146" xr3:uid="{A0B0F71A-B754-4816-8204-AD49585BBE8C}" name="Column12129"/>
    <tableColumn id="12147" xr3:uid="{CBBA4237-0A1A-419E-8F84-56C8589EB008}" name="Column12130"/>
    <tableColumn id="12148" xr3:uid="{1E16F222-D888-4E85-BB90-968A22DBCEE2}" name="Column12131"/>
    <tableColumn id="12149" xr3:uid="{85A4DADF-BCF9-4894-8B37-20051F6E3AB6}" name="Column12132"/>
    <tableColumn id="12150" xr3:uid="{04DEC59B-2C8D-44D5-9788-64F2D4B1B2C3}" name="Column12133"/>
    <tableColumn id="12151" xr3:uid="{CE51C21E-399A-4C4D-83F1-E4536984C930}" name="Column12134"/>
    <tableColumn id="12152" xr3:uid="{5C97CF8F-4EEB-4312-B79D-10C30A4C82E8}" name="Column12135"/>
    <tableColumn id="12153" xr3:uid="{ED9DFB25-4C8D-4CF0-A999-93590468CC0F}" name="Column12136"/>
    <tableColumn id="12154" xr3:uid="{6B9B0D80-DD04-4C56-8AC9-7E68D48DC78D}" name="Column12137"/>
    <tableColumn id="12155" xr3:uid="{E19555EA-948A-4C7C-8C93-0589F0FA4E0C}" name="Column12138"/>
    <tableColumn id="12156" xr3:uid="{03597FE3-980F-4575-A584-14DA4E001125}" name="Column12139"/>
    <tableColumn id="12157" xr3:uid="{B20EE941-1072-4E1E-B811-8377AD28E282}" name="Column12140"/>
    <tableColumn id="12158" xr3:uid="{AF99AE17-ADF0-4FFB-86F5-6987D77191BF}" name="Column12141"/>
    <tableColumn id="12159" xr3:uid="{AE29D06C-3FDC-4789-A892-2223422DEBA1}" name="Column12142"/>
    <tableColumn id="12160" xr3:uid="{275279A6-AF1E-44AE-950A-47AF06D67895}" name="Column12143"/>
    <tableColumn id="12161" xr3:uid="{9E8CF7CB-3136-4C6E-AA57-D03F1DDF8DF0}" name="Column12144"/>
    <tableColumn id="12162" xr3:uid="{DAB04CBC-6422-4B89-8968-F5F7F8BDF879}" name="Column12145"/>
    <tableColumn id="12163" xr3:uid="{38BF9786-8B9F-4EBA-B0FE-6B8D560C5179}" name="Column12146"/>
    <tableColumn id="12164" xr3:uid="{0ABD2084-0C66-4645-B48E-DD1E06D61E4F}" name="Column12147"/>
    <tableColumn id="12165" xr3:uid="{D89B5C1A-92E3-4673-928E-5C7FB7755B19}" name="Column12148"/>
    <tableColumn id="12166" xr3:uid="{FA5E1E74-B327-4CDC-BEDE-DB3ECD7CFDAC}" name="Column12149"/>
    <tableColumn id="12167" xr3:uid="{4089D72D-2E23-474A-99ED-D42ABFE6DB6F}" name="Column12150"/>
    <tableColumn id="12168" xr3:uid="{DAC747B6-288C-4534-B839-533E6031B471}" name="Column12151"/>
    <tableColumn id="12169" xr3:uid="{213390B9-39CF-4777-B047-396D10D36471}" name="Column12152"/>
    <tableColumn id="12170" xr3:uid="{73E3D6B6-C7F9-4C7F-AB54-CB478D404841}" name="Column12153"/>
    <tableColumn id="12171" xr3:uid="{7D5FB87A-E289-41CF-B785-12CBCD6F29B2}" name="Column12154"/>
    <tableColumn id="12172" xr3:uid="{679BA602-7106-4A3D-BCF0-E3304BD9A8BD}" name="Column12155"/>
    <tableColumn id="12173" xr3:uid="{5825982F-E909-4A2F-86F4-87E93BF04C37}" name="Column12156"/>
    <tableColumn id="12174" xr3:uid="{5A23697B-61CB-4C09-9923-095243144B63}" name="Column12157"/>
    <tableColumn id="12175" xr3:uid="{08E3F59C-CF87-4071-9F46-1A2C7833EC6F}" name="Column12158"/>
    <tableColumn id="12176" xr3:uid="{41C25C37-FBCB-4903-898E-1516D5E3574A}" name="Column12159"/>
    <tableColumn id="12177" xr3:uid="{8656C7A3-9FDF-448B-91B0-6D3E4D8A32CA}" name="Column12160"/>
    <tableColumn id="12178" xr3:uid="{1097043A-40A8-40B0-8939-D746AFEA5DF7}" name="Column12161"/>
    <tableColumn id="12179" xr3:uid="{0A6519E0-505B-420E-A789-C9959DA77526}" name="Column12162"/>
    <tableColumn id="12180" xr3:uid="{5C2966DB-7056-4BB1-89A2-6995AD61DD8F}" name="Column12163"/>
    <tableColumn id="12181" xr3:uid="{4151CD28-3E5B-4D50-BFF2-3AE6C30CA41B}" name="Column12164"/>
    <tableColumn id="12182" xr3:uid="{78686CCB-BFD4-4E2B-AD83-9067D9D7DDFF}" name="Column12165"/>
    <tableColumn id="12183" xr3:uid="{D7FA0B46-E945-4DFC-AF33-7EB56AB88D7E}" name="Column12166"/>
    <tableColumn id="12184" xr3:uid="{DCE24AD7-E048-49D3-A3F4-1492C7AB5B75}" name="Column12167"/>
    <tableColumn id="12185" xr3:uid="{061D0459-4BB6-4041-A3F7-D4C5880FA49C}" name="Column12168"/>
    <tableColumn id="12186" xr3:uid="{9533360B-A676-4607-86D0-F9A7398D01B1}" name="Column12169"/>
    <tableColumn id="12187" xr3:uid="{72C23179-A1A2-44BF-AD6C-99F872E1F83E}" name="Column12170"/>
    <tableColumn id="12188" xr3:uid="{4FB53271-E93D-41B5-8518-8CB90A71A8DB}" name="Column12171"/>
    <tableColumn id="12189" xr3:uid="{5ECCA6F0-1E96-43B1-B765-C8B35AFC8333}" name="Column12172"/>
    <tableColumn id="12190" xr3:uid="{2FB6A4C7-097A-481A-9B8B-56759749A8D4}" name="Column12173"/>
    <tableColumn id="12191" xr3:uid="{464AC1A6-FBA8-4518-BD75-0FF164C118A5}" name="Column12174"/>
    <tableColumn id="12192" xr3:uid="{E1830522-59B5-48AE-AEC7-5281BCCCF5ED}" name="Column12175"/>
    <tableColumn id="12193" xr3:uid="{3527A0A6-E9AD-4CCA-B9B5-4B7C61009764}" name="Column12176"/>
    <tableColumn id="12194" xr3:uid="{83C97CAF-0C5F-4246-8176-DAF882D184AA}" name="Column12177"/>
    <tableColumn id="12195" xr3:uid="{B1600B4A-247A-416A-8DE5-D37E8C409A5A}" name="Column12178"/>
    <tableColumn id="12196" xr3:uid="{52EC98F6-8E77-4617-985C-A694E7EE2C9A}" name="Column12179"/>
    <tableColumn id="12197" xr3:uid="{2765B405-A2A1-494F-851E-8DD2F21DD43A}" name="Column12180"/>
    <tableColumn id="12198" xr3:uid="{81635214-9326-4A73-B2B7-B3429235D455}" name="Column12181"/>
    <tableColumn id="12199" xr3:uid="{80F2ACFF-4754-493F-AEF7-DF8059EB9805}" name="Column12182"/>
    <tableColumn id="12200" xr3:uid="{B70BD794-7B3A-45D0-B546-436138FB2CB9}" name="Column12183"/>
    <tableColumn id="12201" xr3:uid="{CEFF3647-336B-47EF-8A5E-7B1EF4C26251}" name="Column12184"/>
    <tableColumn id="12202" xr3:uid="{E96382FA-0AA7-401D-A70B-7DC02ADC9FFA}" name="Column12185"/>
    <tableColumn id="12203" xr3:uid="{32106AF6-DBA5-46A6-BD33-A65E08D05BD3}" name="Column12186"/>
    <tableColumn id="12204" xr3:uid="{E711F23B-A0D2-4357-94DF-535AFEDA051D}" name="Column12187"/>
    <tableColumn id="12205" xr3:uid="{13A86AB8-39B4-407F-A16E-7AEF3B28ED6B}" name="Column12188"/>
    <tableColumn id="12206" xr3:uid="{962D18BE-92CB-4395-BD69-0D727403ED79}" name="Column12189"/>
    <tableColumn id="12207" xr3:uid="{1AD2CD63-B9A0-4EA1-B296-885FB0D14619}" name="Column12190"/>
    <tableColumn id="12208" xr3:uid="{63BE58E3-B3C0-43C5-A372-715AA02EC094}" name="Column12191"/>
    <tableColumn id="12209" xr3:uid="{E4DAE56A-7981-47FD-A642-0D3534358D47}" name="Column12192"/>
    <tableColumn id="12210" xr3:uid="{EE250DAC-57A3-49FB-B3CF-0FF41D8FB9A7}" name="Column12193"/>
    <tableColumn id="12211" xr3:uid="{7B2935EE-0FF7-4972-8CDC-48E6CCE16ED0}" name="Column12194"/>
    <tableColumn id="12212" xr3:uid="{17329C22-D542-4A18-9E88-96DC439AF802}" name="Column12195"/>
    <tableColumn id="12213" xr3:uid="{F76CF863-05A7-4EE8-A077-B24813A81B44}" name="Column12196"/>
    <tableColumn id="12214" xr3:uid="{5F355A51-D093-4087-A69D-4943A196A9DA}" name="Column12197"/>
    <tableColumn id="12215" xr3:uid="{6AE52FCE-83D8-4E5B-93F9-E114F3731045}" name="Column12198"/>
    <tableColumn id="12216" xr3:uid="{F97F281D-2840-43E0-A885-1026A10A3489}" name="Column12199"/>
    <tableColumn id="12217" xr3:uid="{1F183D16-2FFB-4BF2-A476-96E1A5468E7D}" name="Column12200"/>
    <tableColumn id="12218" xr3:uid="{1C1B4E29-4CAD-4E02-8F53-A0E31CF7F85B}" name="Column12201"/>
    <tableColumn id="12219" xr3:uid="{95B12812-D9C1-4402-98DB-96C92959D819}" name="Column12202"/>
    <tableColumn id="12220" xr3:uid="{F29743BE-502D-4F13-B803-9030F4E5FE36}" name="Column12203"/>
    <tableColumn id="12221" xr3:uid="{54819859-3DF1-4A16-9DEA-6ADE210E3522}" name="Column12204"/>
    <tableColumn id="12222" xr3:uid="{F9CFCEB9-1E61-47A5-A913-8F7281D57D4F}" name="Column12205"/>
    <tableColumn id="12223" xr3:uid="{1AC5279F-009E-452A-9C10-9A544057F17F}" name="Column12206"/>
    <tableColumn id="12224" xr3:uid="{507736FC-5600-4408-95FE-7B2B6B65349E}" name="Column12207"/>
    <tableColumn id="12225" xr3:uid="{C1CD780A-CD2F-4CDD-8561-2A6935E1771A}" name="Column12208"/>
    <tableColumn id="12226" xr3:uid="{D77EB93C-00F8-4616-9B25-9316D28BFF15}" name="Column12209"/>
    <tableColumn id="12227" xr3:uid="{142DB1E0-D839-4A2C-BF7F-0A55DCAEA139}" name="Column12210"/>
    <tableColumn id="12228" xr3:uid="{B950A63C-B029-4F8D-BB95-CC5B7EF2E645}" name="Column12211"/>
    <tableColumn id="12229" xr3:uid="{EBA31F35-1B53-4B13-848B-552694430C09}" name="Column12212"/>
    <tableColumn id="12230" xr3:uid="{01243D9D-898E-4ECA-8541-96EA2FB82E7B}" name="Column12213"/>
    <tableColumn id="12231" xr3:uid="{D060A69A-167C-4E8D-BA66-830B5C3BFDB9}" name="Column12214"/>
    <tableColumn id="12232" xr3:uid="{AC6081CA-171D-4C66-B952-7C3239CDD1C3}" name="Column12215"/>
    <tableColumn id="12233" xr3:uid="{798BB0FE-5E6C-496B-9B83-31EEF9357BE1}" name="Column12216"/>
    <tableColumn id="12234" xr3:uid="{89072E62-D4A2-4485-BB30-16BC0A0E8FAF}" name="Column12217"/>
    <tableColumn id="12235" xr3:uid="{DEE756B9-EA87-481B-B315-A13137B626F2}" name="Column12218"/>
    <tableColumn id="12236" xr3:uid="{F716795F-54FC-4412-8AFF-74945EB9E227}" name="Column12219"/>
    <tableColumn id="12237" xr3:uid="{5BDD5EA8-70E7-4ED4-AD1D-B5938C38B69D}" name="Column12220"/>
    <tableColumn id="12238" xr3:uid="{B64E7A07-047E-4AAD-8298-119D9351548A}" name="Column12221"/>
    <tableColumn id="12239" xr3:uid="{FBE7CA4D-16BF-4344-B7E0-30B4A9917DBB}" name="Column12222"/>
    <tableColumn id="12240" xr3:uid="{15695AE8-A7B8-4582-ABC6-3A63601FF1F8}" name="Column12223"/>
    <tableColumn id="12241" xr3:uid="{6B620E4D-B5B5-4958-A961-0907A3C5B573}" name="Column12224"/>
    <tableColumn id="12242" xr3:uid="{364DA190-26D7-4F36-8454-FEE8D52F412F}" name="Column12225"/>
    <tableColumn id="12243" xr3:uid="{22F86026-2040-4FAD-9602-447A11E90BCD}" name="Column12226"/>
    <tableColumn id="12244" xr3:uid="{9C4D1668-6DFA-4228-B2B0-6AF4389C173A}" name="Column12227"/>
    <tableColumn id="12245" xr3:uid="{A9AA261F-B2FB-4F9F-A91A-0F471AC3C9DF}" name="Column12228"/>
    <tableColumn id="12246" xr3:uid="{41A5A5CE-99CE-46D4-836F-26B5A8E68A94}" name="Column12229"/>
    <tableColumn id="12247" xr3:uid="{5575B9D7-6ED0-4A8C-81C4-2360FB395E1F}" name="Column12230"/>
    <tableColumn id="12248" xr3:uid="{459E1D9A-72A9-40E0-A583-3F0680D38096}" name="Column12231"/>
    <tableColumn id="12249" xr3:uid="{002ABB6B-8E3B-48D4-9F04-09366B98B350}" name="Column12232"/>
    <tableColumn id="12250" xr3:uid="{55EFB219-91ED-490C-A3A4-2056C0E6A3F5}" name="Column12233"/>
    <tableColumn id="12251" xr3:uid="{C14C3CF7-A123-40A7-A226-76EDCFF7F2FF}" name="Column12234"/>
    <tableColumn id="12252" xr3:uid="{9BF8ABDF-1E29-478A-B34D-8D9EF7E9BB94}" name="Column12235"/>
    <tableColumn id="12253" xr3:uid="{0DC129F3-B0CC-4D21-9730-3310AAC12AED}" name="Column12236"/>
    <tableColumn id="12254" xr3:uid="{B16D2776-FFF3-49C4-A027-4E2A734FABF8}" name="Column12237"/>
    <tableColumn id="12255" xr3:uid="{E453A788-B493-49FD-95EA-A638A366DA65}" name="Column12238"/>
    <tableColumn id="12256" xr3:uid="{0C853B7E-3D8B-4652-ABA4-BE70F77B2EC6}" name="Column12239"/>
    <tableColumn id="12257" xr3:uid="{DB5C2A86-5786-44BB-B655-D5998F369A58}" name="Column12240"/>
    <tableColumn id="12258" xr3:uid="{4BF1A274-5BF1-4002-B105-ABAFA1DBC888}" name="Column12241"/>
    <tableColumn id="12259" xr3:uid="{5DF203DC-3610-4BC3-8A22-B10E6012A501}" name="Column12242"/>
    <tableColumn id="12260" xr3:uid="{2DD37AC7-A364-47B1-8BDE-832CF940F304}" name="Column12243"/>
    <tableColumn id="12261" xr3:uid="{B9AC6964-E030-4A52-A07B-45DB0BEB9F82}" name="Column12244"/>
    <tableColumn id="12262" xr3:uid="{061FF8D4-877F-489C-893C-14104869E5B4}" name="Column12245"/>
    <tableColumn id="12263" xr3:uid="{B16FBB31-52E1-4EE4-A80A-7228B0BD0E17}" name="Column12246"/>
    <tableColumn id="12264" xr3:uid="{5F51CA04-4367-4948-AA17-E999494966EB}" name="Column12247"/>
    <tableColumn id="12265" xr3:uid="{9CDA91CD-3586-42B5-8D34-FAA16F971ED8}" name="Column12248"/>
    <tableColumn id="12266" xr3:uid="{7099DAD5-EF3A-4F50-B785-ABEDFCB3F3A3}" name="Column12249"/>
    <tableColumn id="12267" xr3:uid="{D44C3CE0-5ACE-4FBF-A787-D56002B7BA19}" name="Column12250"/>
    <tableColumn id="12268" xr3:uid="{7BEDC5A8-D99A-407E-86BC-C2B9C9479A92}" name="Column12251"/>
    <tableColumn id="12269" xr3:uid="{CB259B15-EAA8-40E8-A04C-13F9E45BCE8E}" name="Column12252"/>
    <tableColumn id="12270" xr3:uid="{4900A644-75B3-4A23-8B0E-78AD437E0866}" name="Column12253"/>
    <tableColumn id="12271" xr3:uid="{BCD98693-B9E6-4634-9573-6E76908524FC}" name="Column12254"/>
    <tableColumn id="12272" xr3:uid="{FC14BA5F-2DD7-4F9A-8559-574CCC46AD86}" name="Column12255"/>
    <tableColumn id="12273" xr3:uid="{C534ACCC-2150-4458-B55A-2EAF59EF38E3}" name="Column12256"/>
    <tableColumn id="12274" xr3:uid="{BC4100E2-060B-4C71-B8F2-F53F0DA4C0B7}" name="Column12257"/>
    <tableColumn id="12275" xr3:uid="{6D0B0B75-BA2F-43DE-87B3-E913DF1043BB}" name="Column12258"/>
    <tableColumn id="12276" xr3:uid="{9726B80D-CD77-4B18-8D48-277D479D3E66}" name="Column12259"/>
    <tableColumn id="12277" xr3:uid="{755FD850-CD4E-4115-813C-39FE87F4A407}" name="Column12260"/>
    <tableColumn id="12278" xr3:uid="{B941A476-C491-41AC-9CF9-BCB7D21B446F}" name="Column12261"/>
    <tableColumn id="12279" xr3:uid="{E0A29024-D27F-4FB2-A079-2EBCA7A713DB}" name="Column12262"/>
    <tableColumn id="12280" xr3:uid="{9CC41B90-4592-4C77-A13F-560C4A39ADA5}" name="Column12263"/>
    <tableColumn id="12281" xr3:uid="{7C212E3F-1C5E-4E86-B83A-7641CDA4E024}" name="Column12264"/>
    <tableColumn id="12282" xr3:uid="{65FB1624-D1D9-4DA3-984D-5B6B3D0D39BE}" name="Column12265"/>
    <tableColumn id="12283" xr3:uid="{6AFA07E1-DA92-403B-810A-CF12A126A28A}" name="Column12266"/>
    <tableColumn id="12284" xr3:uid="{76DDB01C-0C1A-420A-949E-7FFA503312AA}" name="Column12267"/>
    <tableColumn id="12285" xr3:uid="{3F463788-A93D-4F9E-98DD-5F0EC1B0D7F1}" name="Column12268"/>
    <tableColumn id="12286" xr3:uid="{D5D190E8-AFB7-4D06-874E-8E65F208B276}" name="Column12269"/>
    <tableColumn id="12287" xr3:uid="{568524DB-6A18-4942-885D-19FEDEB15484}" name="Column12270"/>
    <tableColumn id="12288" xr3:uid="{9735289D-FEA1-4E46-8E4A-EB73757F6139}" name="Column12271"/>
    <tableColumn id="12289" xr3:uid="{1A42E1CA-22A4-4E3D-9960-0ADC8F620071}" name="Column12272"/>
    <tableColumn id="12290" xr3:uid="{EC22A8F3-8F1B-49F4-9446-432F062289D6}" name="Column12273"/>
    <tableColumn id="12291" xr3:uid="{A095F48D-C3A7-451C-9B5C-135DF0732FE4}" name="Column12274"/>
    <tableColumn id="12292" xr3:uid="{6B979E6C-66E9-4815-A462-C2CDBAF3889A}" name="Column12275"/>
    <tableColumn id="12293" xr3:uid="{A5B3B407-D5B4-4A1B-9B3E-6C1560AACB7B}" name="Column12276"/>
    <tableColumn id="12294" xr3:uid="{A349FADB-0BC7-47CB-99F5-4F8A8F5F9D24}" name="Column12277"/>
    <tableColumn id="12295" xr3:uid="{A0D16FCB-3127-4079-9C2E-B7F700D3449F}" name="Column12278"/>
    <tableColumn id="12296" xr3:uid="{CED50472-272D-466E-8015-C8E12AD9377D}" name="Column12279"/>
    <tableColumn id="12297" xr3:uid="{2818F64C-B387-4B5C-8F44-BC992662937B}" name="Column12280"/>
    <tableColumn id="12298" xr3:uid="{3EBB47BE-5159-4ECE-A16A-7215D574BDF5}" name="Column12281"/>
    <tableColumn id="12299" xr3:uid="{463BE3C4-841F-4344-BAF9-A0DD5FBDA41F}" name="Column12282"/>
    <tableColumn id="12300" xr3:uid="{6B3D85D4-8C32-4FF2-8103-1130EDCF8542}" name="Column12283"/>
    <tableColumn id="12301" xr3:uid="{DE003858-24AA-4E08-B83E-2D39E7FE71AB}" name="Column12284"/>
    <tableColumn id="12302" xr3:uid="{D3026D78-1C1B-462C-826C-163B00129DCF}" name="Column12285"/>
    <tableColumn id="12303" xr3:uid="{1022B3F4-6BD5-4806-8D20-5A394C2BBA1E}" name="Column12286"/>
    <tableColumn id="12304" xr3:uid="{6F1E55AB-DF26-4E05-8A4E-9E2CA7A65E1E}" name="Column12287"/>
    <tableColumn id="12305" xr3:uid="{29DBCF9F-CD0C-4545-AB90-8E2F30CD0EF5}" name="Column12288"/>
    <tableColumn id="12306" xr3:uid="{30922DD6-9C5F-4F45-9E65-C0C0C323A13D}" name="Column12289"/>
    <tableColumn id="12307" xr3:uid="{F0D6B7BA-372E-4251-8FA6-C2D76B0C1D76}" name="Column12290"/>
    <tableColumn id="12308" xr3:uid="{7145E9D0-7E3A-48BF-814D-69C4C0D4E43E}" name="Column12291"/>
    <tableColumn id="12309" xr3:uid="{F8CAC1E7-8678-4608-BF29-79B574883BF0}" name="Column12292"/>
    <tableColumn id="12310" xr3:uid="{93483414-13D1-4DC2-BE57-8C08D8473884}" name="Column12293"/>
    <tableColumn id="12311" xr3:uid="{A7187DE2-D0E1-4494-B489-8CF32D5E0E21}" name="Column12294"/>
    <tableColumn id="12312" xr3:uid="{F7F1D576-258C-40E9-8C05-ECDFAFC563A9}" name="Column12295"/>
    <tableColumn id="12313" xr3:uid="{DBA49866-3195-423E-B11D-EE1C0B7257A9}" name="Column12296"/>
    <tableColumn id="12314" xr3:uid="{A6D117BF-EA54-43E8-B80A-A95F5E3B43FF}" name="Column12297"/>
    <tableColumn id="12315" xr3:uid="{1E4E6A50-94B3-4300-9557-31C875B36F38}" name="Column12298"/>
    <tableColumn id="12316" xr3:uid="{F9C30C5B-5914-4D31-A28F-CA45D0812070}" name="Column12299"/>
    <tableColumn id="12317" xr3:uid="{4B453AFA-0ECA-4593-94AE-489B02CA83CC}" name="Column12300"/>
    <tableColumn id="12318" xr3:uid="{93EA767B-B81D-45CF-BBC0-2D89AC93BB8B}" name="Column12301"/>
    <tableColumn id="12319" xr3:uid="{7DD4F8D9-7A1D-465F-B444-6257F2127F40}" name="Column12302"/>
    <tableColumn id="12320" xr3:uid="{18E360BB-2E26-4826-93D2-8500711FCE80}" name="Column12303"/>
    <tableColumn id="12321" xr3:uid="{F9354EFA-01EC-48E3-90F5-AE137CE0E2AA}" name="Column12304"/>
    <tableColumn id="12322" xr3:uid="{E9386E43-210B-42EF-A162-4A00359665B8}" name="Column12305"/>
    <tableColumn id="12323" xr3:uid="{367628B3-77B1-4F9E-B995-C92AE2DCFECE}" name="Column12306"/>
    <tableColumn id="12324" xr3:uid="{A8CF0236-0528-49CF-A6CF-4B663F7A659E}" name="Column12307"/>
    <tableColumn id="12325" xr3:uid="{FEEC933F-05A1-43D1-B15C-70F822F8D026}" name="Column12308"/>
    <tableColumn id="12326" xr3:uid="{CD047966-887A-443C-BECA-EB148C05210B}" name="Column12309"/>
    <tableColumn id="12327" xr3:uid="{DD6749F1-5951-4095-82C9-570CA6C4129C}" name="Column12310"/>
    <tableColumn id="12328" xr3:uid="{2761B8EB-D19C-4179-99DC-5665CCA6FC98}" name="Column12311"/>
    <tableColumn id="12329" xr3:uid="{E6A945F9-70B6-4F23-AE85-68F85BA727A0}" name="Column12312"/>
    <tableColumn id="12330" xr3:uid="{DEA5C265-6CF9-4D33-A8DF-B0392BA353A8}" name="Column12313"/>
    <tableColumn id="12331" xr3:uid="{EAC9A1CD-D259-414F-AA95-DD3338B041D7}" name="Column12314"/>
    <tableColumn id="12332" xr3:uid="{E1A2EC0D-028B-44F4-B4DC-11EBE038B351}" name="Column12315"/>
    <tableColumn id="12333" xr3:uid="{ABE400FA-1F89-4439-B35B-3AE0D4417825}" name="Column12316"/>
    <tableColumn id="12334" xr3:uid="{1F4BEFCB-198C-475A-8DC6-8E5292C3B788}" name="Column12317"/>
    <tableColumn id="12335" xr3:uid="{269C1C8C-F6AE-4B9A-8A4F-E7F873FAD097}" name="Column12318"/>
    <tableColumn id="12336" xr3:uid="{58D09D18-3E6F-4865-BC00-03FF211E8B8D}" name="Column12319"/>
    <tableColumn id="12337" xr3:uid="{59CBD8AD-822E-4A99-9105-860677BB6617}" name="Column12320"/>
    <tableColumn id="12338" xr3:uid="{0A482A41-3BAA-4D01-AEF4-B444F16A23D9}" name="Column12321"/>
    <tableColumn id="12339" xr3:uid="{338D2B09-1F2F-4EF6-A95B-57B1E719C49B}" name="Column12322"/>
    <tableColumn id="12340" xr3:uid="{A0F2A7FE-19C8-4286-AAC9-45F5493FBAA5}" name="Column12323"/>
    <tableColumn id="12341" xr3:uid="{FBC1321A-2DC8-4368-B92B-0D35778CF3E9}" name="Column12324"/>
    <tableColumn id="12342" xr3:uid="{39042372-A471-4CD0-88B3-DF81C294FB93}" name="Column12325"/>
    <tableColumn id="12343" xr3:uid="{29DE34B9-541F-42C1-A645-ACABEF50FBCA}" name="Column12326"/>
    <tableColumn id="12344" xr3:uid="{83FF2E02-7AD5-4EC0-9ED0-E92DD9D3073C}" name="Column12327"/>
    <tableColumn id="12345" xr3:uid="{41BA1359-462F-4357-9B83-DD22FA487009}" name="Column12328"/>
    <tableColumn id="12346" xr3:uid="{4660B287-E59B-47A9-9636-4E48D50D0F09}" name="Column12329"/>
    <tableColumn id="12347" xr3:uid="{8484C981-8E4B-439F-940B-7E8556BEE78E}" name="Column12330"/>
    <tableColumn id="12348" xr3:uid="{7CE8D208-29F2-4331-BF5B-98ABA0DDBA6F}" name="Column12331"/>
    <tableColumn id="12349" xr3:uid="{7AE45079-EB42-49F6-8D53-DAF2D4EAD265}" name="Column12332"/>
    <tableColumn id="12350" xr3:uid="{27757A9D-AEC9-40EB-BA0A-3109C8402F17}" name="Column12333"/>
    <tableColumn id="12351" xr3:uid="{7C7819F0-BAC2-4D33-8267-C2303893C723}" name="Column12334"/>
    <tableColumn id="12352" xr3:uid="{32DF2E97-35C3-477C-8F67-8CC867F083FC}" name="Column12335"/>
    <tableColumn id="12353" xr3:uid="{482A70AE-293A-478B-AD22-D980AFB04546}" name="Column12336"/>
    <tableColumn id="12354" xr3:uid="{0DC41438-0FC2-40B3-AAD0-2A5AC9E129B6}" name="Column12337"/>
    <tableColumn id="12355" xr3:uid="{41548A0D-61BA-4BA3-98B5-A68F16FC6CF1}" name="Column12338"/>
    <tableColumn id="12356" xr3:uid="{262F7671-2592-429C-BD2F-2936274E3D75}" name="Column12339"/>
    <tableColumn id="12357" xr3:uid="{E3281959-065B-4B7E-90D9-4C3F111ED78B}" name="Column12340"/>
    <tableColumn id="12358" xr3:uid="{B6C916BF-2912-45DF-87AE-9B540DECE1DA}" name="Column12341"/>
    <tableColumn id="12359" xr3:uid="{F1BEB466-3FCE-427F-8E79-63F19F903F10}" name="Column12342"/>
    <tableColumn id="12360" xr3:uid="{02CD457F-9FBB-4754-BD73-11CD16324F5D}" name="Column12343"/>
    <tableColumn id="12361" xr3:uid="{6F69A3CF-92E7-4785-AAB5-678916C9B18A}" name="Column12344"/>
    <tableColumn id="12362" xr3:uid="{26C8868E-A2C9-40D3-81E5-9528303745D8}" name="Column12345"/>
    <tableColumn id="12363" xr3:uid="{B5C954AB-F192-460F-AB3A-D68138893F03}" name="Column12346"/>
    <tableColumn id="12364" xr3:uid="{FF3ADE20-D3AA-4A70-BA72-8335402CED97}" name="Column12347"/>
    <tableColumn id="12365" xr3:uid="{B54662EB-27E8-4F0F-8B50-2797B743F7B2}" name="Column12348"/>
    <tableColumn id="12366" xr3:uid="{1F49DB89-1CF1-4FF2-8610-BF545E4AC644}" name="Column12349"/>
    <tableColumn id="12367" xr3:uid="{C19DCD57-C4DF-4AAB-9DB0-11A9CCBC5526}" name="Column12350"/>
    <tableColumn id="12368" xr3:uid="{B697ABC2-103C-40EE-B3FD-50E123B0C1A4}" name="Column12351"/>
    <tableColumn id="12369" xr3:uid="{C8E03E55-55A7-4BE5-A93E-C9F73E9C54BB}" name="Column12352"/>
    <tableColumn id="12370" xr3:uid="{742F425C-E069-4C29-874C-085783580071}" name="Column12353"/>
    <tableColumn id="12371" xr3:uid="{258582E8-9F52-4125-BCFD-3E9506E7DB7F}" name="Column12354"/>
    <tableColumn id="12372" xr3:uid="{D22BD852-50F9-45CA-88D6-A168129BD604}" name="Column12355"/>
    <tableColumn id="12373" xr3:uid="{147DE4D7-1FC5-4FFB-B371-0C8980DC12CD}" name="Column12356"/>
    <tableColumn id="12374" xr3:uid="{54920893-264E-40C7-8EFF-352D4508A6CD}" name="Column12357"/>
    <tableColumn id="12375" xr3:uid="{90C87201-C334-4BE6-BBE3-F2505EC25594}" name="Column12358"/>
    <tableColumn id="12376" xr3:uid="{7B8D5129-578B-40E6-8108-FA8500E924ED}" name="Column12359"/>
    <tableColumn id="12377" xr3:uid="{6D35038C-7BA9-4338-B00F-38F2BED51C89}" name="Column12360"/>
    <tableColumn id="12378" xr3:uid="{40852695-07D9-4AA6-8BF1-FEEB3C8B9356}" name="Column12361"/>
    <tableColumn id="12379" xr3:uid="{73FD7CE4-E304-4AFF-8181-5EA18309722D}" name="Column12362"/>
    <tableColumn id="12380" xr3:uid="{F3E2304D-9F40-47FD-A405-4B212F2E0DD9}" name="Column12363"/>
    <tableColumn id="12381" xr3:uid="{A0CC8B28-E926-4322-AC35-4CB9D8952AA4}" name="Column12364"/>
    <tableColumn id="12382" xr3:uid="{450807FC-4CCF-4587-A707-524EBAE86114}" name="Column12365"/>
    <tableColumn id="12383" xr3:uid="{FAE61E52-1248-4140-8235-9AD6413B1128}" name="Column12366"/>
    <tableColumn id="12384" xr3:uid="{AAABCDF4-7922-457A-B3CD-CA82F55E7611}" name="Column12367"/>
    <tableColumn id="12385" xr3:uid="{EB9DEF20-3436-48F7-95C6-6354AE0791A8}" name="Column12368"/>
    <tableColumn id="12386" xr3:uid="{8403E57F-1041-4695-85E7-282C4A22A21B}" name="Column12369"/>
    <tableColumn id="12387" xr3:uid="{609F808B-0F5F-4FDB-BB3E-67B7E17A8475}" name="Column12370"/>
    <tableColumn id="12388" xr3:uid="{86227985-CA38-4633-9BE5-91B849CCA28E}" name="Column12371"/>
    <tableColumn id="12389" xr3:uid="{B06EB29B-E78C-4368-99EA-7D4818BEB8E2}" name="Column12372"/>
    <tableColumn id="12390" xr3:uid="{BC5ADC19-2C10-441F-8227-074E010BAF68}" name="Column12373"/>
    <tableColumn id="12391" xr3:uid="{D0BBC1D6-13DB-4E7C-BDC2-0A8FA503E8EE}" name="Column12374"/>
    <tableColumn id="12392" xr3:uid="{F83A71A2-FEED-4785-AB35-4FDCC94920A0}" name="Column12375"/>
    <tableColumn id="12393" xr3:uid="{EF581D71-C7EA-4CB9-88C9-50B26F3B8CFB}" name="Column12376"/>
    <tableColumn id="12394" xr3:uid="{FE087666-363E-4B0E-B26C-5249FA8929B4}" name="Column12377"/>
    <tableColumn id="12395" xr3:uid="{4F212AD6-E2D8-461F-9A64-B646E87A0218}" name="Column12378"/>
    <tableColumn id="12396" xr3:uid="{2264CBB8-6835-4E78-8931-28842E37A93F}" name="Column12379"/>
    <tableColumn id="12397" xr3:uid="{D03F07B0-F39C-4FA0-B6A9-4F4F7094F087}" name="Column12380"/>
    <tableColumn id="12398" xr3:uid="{3A3C4549-F4AD-46E6-8B9C-C1CF04C05052}" name="Column12381"/>
    <tableColumn id="12399" xr3:uid="{542607FA-5187-4C91-BEE6-0B3011289B91}" name="Column12382"/>
    <tableColumn id="12400" xr3:uid="{BF1743D1-EF68-4571-91CB-F108AFC22410}" name="Column12383"/>
    <tableColumn id="12401" xr3:uid="{3E9CC86B-A72B-47D6-8082-B8E83A322A1A}" name="Column12384"/>
    <tableColumn id="12402" xr3:uid="{84521FD4-DF27-4737-90C5-D95037224788}" name="Column12385"/>
    <tableColumn id="12403" xr3:uid="{3360B887-55F8-48DC-A6CF-0560AB5AA305}" name="Column12386"/>
    <tableColumn id="12404" xr3:uid="{1F1FDEE3-7CDE-496F-B3E4-AA571BE9F9DB}" name="Column12387"/>
    <tableColumn id="12405" xr3:uid="{DB19181D-9C4E-47E9-B663-8A6A03A5CB2D}" name="Column12388"/>
    <tableColumn id="12406" xr3:uid="{3678B5FF-A5C3-48C2-A3A9-D98C3E5C9B8D}" name="Column12389"/>
    <tableColumn id="12407" xr3:uid="{1A9EEF6B-8ECD-43FA-BF2E-085F6397047B}" name="Column12390"/>
    <tableColumn id="12408" xr3:uid="{29F9D918-2D5E-4A0E-96C2-619E73495859}" name="Column12391"/>
    <tableColumn id="12409" xr3:uid="{6DD20EDD-C6DC-45BE-AA81-8A2B3F918B4E}" name="Column12392"/>
    <tableColumn id="12410" xr3:uid="{AB2027CA-82C9-4674-84B4-010797FF1D0B}" name="Column12393"/>
    <tableColumn id="12411" xr3:uid="{8CBF3B30-D068-4176-8238-696EE53035BE}" name="Column12394"/>
    <tableColumn id="12412" xr3:uid="{4BAA7A1C-3C4E-471E-BE7A-1F84A638C1C0}" name="Column12395"/>
    <tableColumn id="12413" xr3:uid="{05AB5CF7-E90F-4B3B-8047-C37AF747670E}" name="Column12396"/>
    <tableColumn id="12414" xr3:uid="{1609F6C2-620D-4E1A-95D0-F11D6BA33CB2}" name="Column12397"/>
    <tableColumn id="12415" xr3:uid="{BCD86C05-FADF-470F-98A5-510788C8A33A}" name="Column12398"/>
    <tableColumn id="12416" xr3:uid="{F332BFFA-6306-4159-852F-907DFB994CD9}" name="Column12399"/>
    <tableColumn id="12417" xr3:uid="{31BB12B5-205C-41FB-B15F-102F02785A8A}" name="Column12400"/>
    <tableColumn id="12418" xr3:uid="{FD8B40C4-354E-4894-B643-C83210AB52C7}" name="Column12401"/>
    <tableColumn id="12419" xr3:uid="{B674AD92-4375-451C-A412-935566BCEE63}" name="Column12402"/>
    <tableColumn id="12420" xr3:uid="{B9912CF4-F75D-4BC9-958B-DFBE8619322B}" name="Column12403"/>
    <tableColumn id="12421" xr3:uid="{780B6C2E-7862-483F-A8C7-83B33BC8FC2B}" name="Column12404"/>
    <tableColumn id="12422" xr3:uid="{A890C1E7-1A79-4CD2-892F-594FE259E380}" name="Column12405"/>
    <tableColumn id="12423" xr3:uid="{E1F16F4C-72E2-4227-B5A5-B9F34DF298CB}" name="Column12406"/>
    <tableColumn id="12424" xr3:uid="{CB3B642C-B4B9-4A67-8A19-ECFC097D3919}" name="Column12407"/>
    <tableColumn id="12425" xr3:uid="{3F492B55-05A8-44E4-A890-73599F212B53}" name="Column12408"/>
    <tableColumn id="12426" xr3:uid="{720D0379-F6FD-4C11-B45D-28E9D043C93C}" name="Column12409"/>
    <tableColumn id="12427" xr3:uid="{C7E993C2-604F-4AD8-B403-E9DCAA085F3F}" name="Column12410"/>
    <tableColumn id="12428" xr3:uid="{7D582813-7C36-4270-AA0F-C3D0B2FF6D08}" name="Column12411"/>
    <tableColumn id="12429" xr3:uid="{D74FAFD1-6377-4E03-8B37-0F19C7DD4B0A}" name="Column12412"/>
    <tableColumn id="12430" xr3:uid="{4D8F692C-7949-4A9A-9F4E-A231445AD4A1}" name="Column12413"/>
    <tableColumn id="12431" xr3:uid="{B35BFDB6-AE33-4948-A24B-416A8A8CE4E5}" name="Column12414"/>
    <tableColumn id="12432" xr3:uid="{B460F275-A1B4-48A4-9DDF-E80A72C81FD6}" name="Column12415"/>
    <tableColumn id="12433" xr3:uid="{D40B1498-DC31-4A27-89AB-76B1006A8759}" name="Column12416"/>
    <tableColumn id="12434" xr3:uid="{D37DCA82-5693-4AB2-B6DC-D1DDC0516E7A}" name="Column12417"/>
    <tableColumn id="12435" xr3:uid="{F32E171B-9384-4068-9A51-E4BFEA790CD4}" name="Column12418"/>
    <tableColumn id="12436" xr3:uid="{0F830E68-42C2-427B-995A-7F0E1B33C2DD}" name="Column12419"/>
    <tableColumn id="12437" xr3:uid="{C9EA49F5-38CE-45FC-A804-E45254AC1A01}" name="Column12420"/>
    <tableColumn id="12438" xr3:uid="{03AAF556-ED71-48D7-B9B9-3F0DBAC266EE}" name="Column12421"/>
    <tableColumn id="12439" xr3:uid="{755EEBAA-8982-4DBD-9583-133DEC5888F9}" name="Column12422"/>
    <tableColumn id="12440" xr3:uid="{56204B74-8FE0-467F-9FFF-66A6B2BDF08C}" name="Column12423"/>
    <tableColumn id="12441" xr3:uid="{ED43346A-370F-4E7D-9058-486CF0438F3C}" name="Column12424"/>
    <tableColumn id="12442" xr3:uid="{016F5E75-C86B-44A6-911B-85F4113E0AC7}" name="Column12425"/>
    <tableColumn id="12443" xr3:uid="{98930FE3-5CF5-4410-B95B-5FD69C07BB0D}" name="Column12426"/>
    <tableColumn id="12444" xr3:uid="{00795594-F401-4059-A1D9-C8EBAB4FB372}" name="Column12427"/>
    <tableColumn id="12445" xr3:uid="{EA4BECB5-6BCB-402E-8228-ED92483101DA}" name="Column12428"/>
    <tableColumn id="12446" xr3:uid="{F61BDAE4-B0EA-4813-8C8F-8B3D19B6165C}" name="Column12429"/>
    <tableColumn id="12447" xr3:uid="{2C8B97AA-2D5E-4BAA-903E-905217A05036}" name="Column12430"/>
    <tableColumn id="12448" xr3:uid="{F4C5F27D-2006-4E92-A1CE-6647AB412809}" name="Column12431"/>
    <tableColumn id="12449" xr3:uid="{76009B84-C3A3-4127-9275-2B3820ECFAF3}" name="Column12432"/>
    <tableColumn id="12450" xr3:uid="{27B4A1D4-1BE6-4115-93B0-4FE69D65C940}" name="Column12433"/>
    <tableColumn id="12451" xr3:uid="{C9A7A161-A2F4-4AA8-8141-0A156F66917A}" name="Column12434"/>
    <tableColumn id="12452" xr3:uid="{7CC1BE09-9F35-4851-B2B4-512770FCC864}" name="Column12435"/>
    <tableColumn id="12453" xr3:uid="{FEBFA309-ACF3-4E82-8FCA-486F61F5B101}" name="Column12436"/>
    <tableColumn id="12454" xr3:uid="{FA2EB387-1B20-498E-8DE9-059E47B3D598}" name="Column12437"/>
    <tableColumn id="12455" xr3:uid="{9860D490-A281-4D6F-B946-E00E3445EBBA}" name="Column12438"/>
    <tableColumn id="12456" xr3:uid="{2D6C3365-45C6-4882-82A6-E58132179045}" name="Column12439"/>
    <tableColumn id="12457" xr3:uid="{289E0418-0734-4407-B122-0781DA6929A1}" name="Column12440"/>
    <tableColumn id="12458" xr3:uid="{B39370B7-BAD5-40D0-A711-B8883D43845B}" name="Column12441"/>
    <tableColumn id="12459" xr3:uid="{CF5D31EF-FCCB-46F6-B9FC-B98F1BC14747}" name="Column12442"/>
    <tableColumn id="12460" xr3:uid="{4C9C4575-07A5-4964-91F6-C4C1EFA836FE}" name="Column12443"/>
    <tableColumn id="12461" xr3:uid="{FEC7AB66-C755-439E-A567-C60DEE9D0829}" name="Column12444"/>
    <tableColumn id="12462" xr3:uid="{01455FB9-5C4E-432A-95EF-4F4BC7567B71}" name="Column12445"/>
    <tableColumn id="12463" xr3:uid="{F7C14FEC-20B7-45DB-BEA9-9CFDE55D8F22}" name="Column12446"/>
    <tableColumn id="12464" xr3:uid="{D9D7DE8B-8526-4D56-8004-2F7CD6BE6770}" name="Column12447"/>
    <tableColumn id="12465" xr3:uid="{523482D5-54E3-4764-8D62-A783438ADAE6}" name="Column12448"/>
    <tableColumn id="12466" xr3:uid="{6871C22F-D014-4F9F-A5A6-B351E4AC2AB5}" name="Column12449"/>
    <tableColumn id="12467" xr3:uid="{D205AD05-C9F4-4EFB-80AE-B72D982F335D}" name="Column12450"/>
    <tableColumn id="12468" xr3:uid="{4E68E5D2-1367-4F11-96D5-D9C8AA83ABFE}" name="Column12451"/>
    <tableColumn id="12469" xr3:uid="{5A05F849-2692-4DBE-8325-3A0AFD7834FB}" name="Column12452"/>
    <tableColumn id="12470" xr3:uid="{07461EBC-4074-417D-8330-E443787E3E4D}" name="Column12453"/>
    <tableColumn id="12471" xr3:uid="{D6D4F192-F497-4CA6-8815-7DEDEC076CFE}" name="Column12454"/>
    <tableColumn id="12472" xr3:uid="{9F11E225-4D71-4720-A471-9EB2B444B57C}" name="Column12455"/>
    <tableColumn id="12473" xr3:uid="{FCED1E1A-F101-4677-95D8-90E939455601}" name="Column12456"/>
    <tableColumn id="12474" xr3:uid="{33439A2C-F111-49C1-891C-7A410272AB8E}" name="Column12457"/>
    <tableColumn id="12475" xr3:uid="{D1B4800D-F021-4452-B9C7-56E4D8E52F35}" name="Column12458"/>
    <tableColumn id="12476" xr3:uid="{A1DE429F-9A4D-4FC8-B4C7-A362D5A270EC}" name="Column12459"/>
    <tableColumn id="12477" xr3:uid="{DDC05969-6279-4A14-B59B-33CF63A71F64}" name="Column12460"/>
    <tableColumn id="12478" xr3:uid="{3906CBF1-8728-496D-964F-FAD86457581F}" name="Column12461"/>
    <tableColumn id="12479" xr3:uid="{BE511ED6-5721-4762-9A92-EB1E69C2C2A8}" name="Column12462"/>
    <tableColumn id="12480" xr3:uid="{1C9DCEEF-AB23-4B75-9DC8-99D8516B3E18}" name="Column12463"/>
    <tableColumn id="12481" xr3:uid="{F78473DC-C7A7-4AAE-B45A-4C3F904D66FC}" name="Column12464"/>
    <tableColumn id="12482" xr3:uid="{09FC61A3-D8D5-45FA-99C1-C21A2B1DEC99}" name="Column12465"/>
    <tableColumn id="12483" xr3:uid="{254AE292-F7EA-4B19-86FF-CE21E4960D9F}" name="Column12466"/>
    <tableColumn id="12484" xr3:uid="{7A14765C-495E-43D7-B9F1-A4C811216A57}" name="Column12467"/>
    <tableColumn id="12485" xr3:uid="{257AF344-92E1-4719-B65F-75B3FC012A21}" name="Column12468"/>
    <tableColumn id="12486" xr3:uid="{38B00FFA-C1F2-44FF-82FB-9FCD3BB95416}" name="Column12469"/>
    <tableColumn id="12487" xr3:uid="{442714E2-7F02-4E4F-9404-AE33E9A87548}" name="Column12470"/>
    <tableColumn id="12488" xr3:uid="{CD93DFAB-E8C6-4815-9B16-95834B3334CA}" name="Column12471"/>
    <tableColumn id="12489" xr3:uid="{E590E2C5-1257-4305-9E0F-47B97E3AFF66}" name="Column12472"/>
    <tableColumn id="12490" xr3:uid="{61C1A775-0EF1-47A3-A92D-523917B07010}" name="Column12473"/>
    <tableColumn id="12491" xr3:uid="{3ADF61C0-C955-4A5E-8F71-5EC9A8DB7232}" name="Column12474"/>
    <tableColumn id="12492" xr3:uid="{1A149ABD-2575-41CC-BB8C-715B5FE3BE27}" name="Column12475"/>
    <tableColumn id="12493" xr3:uid="{355892EE-105F-43A2-B761-C8DE5226527F}" name="Column12476"/>
    <tableColumn id="12494" xr3:uid="{27846F32-8D87-465E-8FBF-F2B75AE9C83E}" name="Column12477"/>
    <tableColumn id="12495" xr3:uid="{A5BC1AEA-AF72-4551-B0DC-F49A2D7BC50F}" name="Column12478"/>
    <tableColumn id="12496" xr3:uid="{0839DFE4-DC26-4230-8383-FA86B9275555}" name="Column12479"/>
    <tableColumn id="12497" xr3:uid="{7C3DDD7D-14FF-45FE-B722-838405C603F9}" name="Column12480"/>
    <tableColumn id="12498" xr3:uid="{7868D505-1CD4-4269-817B-ABA793E9BF7C}" name="Column12481"/>
    <tableColumn id="12499" xr3:uid="{BDA0D72F-D9BF-40A7-A99B-9430AD233D05}" name="Column12482"/>
    <tableColumn id="12500" xr3:uid="{3BCDBECF-E0FD-41F8-B753-5709D0DF7130}" name="Column12483"/>
    <tableColumn id="12501" xr3:uid="{0B898890-2578-4117-80C5-A3285FEC02A6}" name="Column12484"/>
    <tableColumn id="12502" xr3:uid="{45F261C6-7B2D-4FC8-A365-BDB21EBFB9B8}" name="Column12485"/>
    <tableColumn id="12503" xr3:uid="{BC8DC7FC-B3EC-406E-A614-61C95D0EB665}" name="Column12486"/>
    <tableColumn id="12504" xr3:uid="{D5E938FB-DF82-4F05-85F5-10DD3831834F}" name="Column12487"/>
    <tableColumn id="12505" xr3:uid="{B998BFD9-6FC0-417F-B7CB-3FF776EBDFA2}" name="Column12488"/>
    <tableColumn id="12506" xr3:uid="{C79F84C8-4880-4133-9B94-9472B7195E4E}" name="Column12489"/>
    <tableColumn id="12507" xr3:uid="{5842435F-8E6C-44E8-863E-30B5DE5B25EE}" name="Column12490"/>
    <tableColumn id="12508" xr3:uid="{A6A07AAE-8D0A-4C35-B416-9888F658A9E1}" name="Column12491"/>
    <tableColumn id="12509" xr3:uid="{088AD58C-590C-4263-B642-E25D0A31CCA8}" name="Column12492"/>
    <tableColumn id="12510" xr3:uid="{44D16155-EC54-41EB-8B28-74796D00BB0A}" name="Column12493"/>
    <tableColumn id="12511" xr3:uid="{8A723E8B-022E-41B8-8188-A6AEF211A62C}" name="Column12494"/>
    <tableColumn id="12512" xr3:uid="{9FB23071-62B1-40CB-A9CF-C8EE544719C1}" name="Column12495"/>
    <tableColumn id="12513" xr3:uid="{7445E273-E383-427C-9AD0-D96F378F1634}" name="Column12496"/>
    <tableColumn id="12514" xr3:uid="{39B205EF-FD23-4E8D-80A4-355F66F8C2C3}" name="Column12497"/>
    <tableColumn id="12515" xr3:uid="{AD281455-D110-4623-B19E-43D2558FDFDE}" name="Column12498"/>
    <tableColumn id="12516" xr3:uid="{0369E0C6-E25D-4B6A-959C-711F8A4CE095}" name="Column12499"/>
    <tableColumn id="12517" xr3:uid="{E8D03AA8-CCBE-4DDA-BE8D-20D08B49D581}" name="Column12500"/>
    <tableColumn id="12518" xr3:uid="{6F803E11-01C5-4E93-AF91-4004F40979EF}" name="Column12501"/>
    <tableColumn id="12519" xr3:uid="{1202CC7F-3F48-4BB4-BD67-0E04E2CF7F2A}" name="Column12502"/>
    <tableColumn id="12520" xr3:uid="{0D792FB8-43E0-4F76-BDA7-FCCB2FE7DC81}" name="Column12503"/>
    <tableColumn id="12521" xr3:uid="{53873105-F6BE-4227-A5BA-42B91071E91B}" name="Column12504"/>
    <tableColumn id="12522" xr3:uid="{C10CE0C1-D804-47CF-B8E4-350D816ADBDE}" name="Column12505"/>
    <tableColumn id="12523" xr3:uid="{FE5EE8EF-CDC3-4DA3-B14F-A2FFF760EB04}" name="Column12506"/>
    <tableColumn id="12524" xr3:uid="{B65D00D3-EBB0-4A43-8CAB-7C09F86C644D}" name="Column12507"/>
    <tableColumn id="12525" xr3:uid="{EB6BB9D4-4FD1-4A58-A037-EA06C2ECF0D4}" name="Column12508"/>
    <tableColumn id="12526" xr3:uid="{8FFBD745-2CEF-4F94-B670-607EECDA9ED0}" name="Column12509"/>
    <tableColumn id="12527" xr3:uid="{72FDF286-DCDB-434C-96D7-C541D022DE60}" name="Column12510"/>
    <tableColumn id="12528" xr3:uid="{C6F51F61-C5CB-4F2F-A958-2B603C92827C}" name="Column12511"/>
    <tableColumn id="12529" xr3:uid="{D714AE2F-9CE2-4600-9F40-54850F9EA90B}" name="Column12512"/>
    <tableColumn id="12530" xr3:uid="{179487DB-640D-4F16-B5C2-3059DF28B78D}" name="Column12513"/>
    <tableColumn id="12531" xr3:uid="{54A8C59C-747D-4F45-8028-264FACE8B88E}" name="Column12514"/>
    <tableColumn id="12532" xr3:uid="{791287A0-8E8D-47E8-B716-2E8896ACF94D}" name="Column12515"/>
    <tableColumn id="12533" xr3:uid="{DA3F5BDC-A212-49C5-8597-8AD714356382}" name="Column12516"/>
    <tableColumn id="12534" xr3:uid="{24161E3F-C4AF-4929-8B3E-EBCCFC2C0F0F}" name="Column12517"/>
    <tableColumn id="12535" xr3:uid="{A62AE961-B31A-4843-8792-46F8E1F22E9C}" name="Column12518"/>
    <tableColumn id="12536" xr3:uid="{C0B6EF98-C5F3-45FD-A3FD-3A9E981FB92F}" name="Column12519"/>
    <tableColumn id="12537" xr3:uid="{E7F27315-4C46-4B08-9C3D-8FA6B76E7D2E}" name="Column12520"/>
    <tableColumn id="12538" xr3:uid="{13F28D2B-1C81-4A95-AB93-F59A9804E1F6}" name="Column12521"/>
    <tableColumn id="12539" xr3:uid="{70A0E468-CEFB-44AE-8D42-F80D586EEE93}" name="Column12522"/>
    <tableColumn id="12540" xr3:uid="{BCDBB066-6544-4149-B1F0-B1BB233C5BB2}" name="Column12523"/>
    <tableColumn id="12541" xr3:uid="{92F37213-6C80-48AB-AC3F-C1C7E5CD91BE}" name="Column12524"/>
    <tableColumn id="12542" xr3:uid="{A033A449-22D9-47BD-9B68-95481246F3C9}" name="Column12525"/>
    <tableColumn id="12543" xr3:uid="{FBF09947-ABAC-4787-A53D-812591CF9DC4}" name="Column12526"/>
    <tableColumn id="12544" xr3:uid="{E60D90AA-BEA7-4521-A638-7E7BAB804D88}" name="Column12527"/>
    <tableColumn id="12545" xr3:uid="{C8BAA9D0-D02B-41B7-9370-EBBA2D241487}" name="Column12528"/>
    <tableColumn id="12546" xr3:uid="{DA691BC4-D997-461F-9482-7D2B89950BAD}" name="Column12529"/>
    <tableColumn id="12547" xr3:uid="{6BAB32A2-D39E-4FF0-944D-5185BAB1A4B7}" name="Column12530"/>
    <tableColumn id="12548" xr3:uid="{6CCA0A33-1A1A-43C0-8387-21387833EFD2}" name="Column12531"/>
    <tableColumn id="12549" xr3:uid="{9E0E50A1-6F73-4A4F-B0FE-552E88E6A33F}" name="Column12532"/>
    <tableColumn id="12550" xr3:uid="{E3539DA9-014E-4B46-AE1F-7ABADC0AFF14}" name="Column12533"/>
    <tableColumn id="12551" xr3:uid="{74E3C704-3D1D-4298-BDC6-23A630A74AFA}" name="Column12534"/>
    <tableColumn id="12552" xr3:uid="{B7E737EB-84F3-437A-A9DB-F399C87C41C1}" name="Column12535"/>
    <tableColumn id="12553" xr3:uid="{B6A6614F-FAA4-4E08-8C54-8BB9F19CAD70}" name="Column12536"/>
    <tableColumn id="12554" xr3:uid="{1425651D-5D16-4081-AD93-85D02FC6E13D}" name="Column12537"/>
    <tableColumn id="12555" xr3:uid="{555A0A3F-E51F-44BB-B497-460D6864A01D}" name="Column12538"/>
    <tableColumn id="12556" xr3:uid="{95B1D207-1571-4EDB-8635-CC4B6C2C1F26}" name="Column12539"/>
    <tableColumn id="12557" xr3:uid="{F55C933D-544E-4930-9170-B322B6D5266B}" name="Column12540"/>
    <tableColumn id="12558" xr3:uid="{F645F47F-317B-40F8-A0F8-21103933FB25}" name="Column12541"/>
    <tableColumn id="12559" xr3:uid="{846CB13E-5ECF-40EC-87BA-7A1F1D56986C}" name="Column12542"/>
    <tableColumn id="12560" xr3:uid="{AFB673CC-1650-42A4-9CD6-EF5B4F10BB31}" name="Column12543"/>
    <tableColumn id="12561" xr3:uid="{F7FBB464-DFEA-468C-B6FD-3BD47B5FD6D9}" name="Column12544"/>
    <tableColumn id="12562" xr3:uid="{DDECC783-DD5D-44B2-BDB9-3BB50D61A01C}" name="Column12545"/>
    <tableColumn id="12563" xr3:uid="{6D74FE37-BCD7-45E8-A7EA-A4F398A4C01A}" name="Column12546"/>
    <tableColumn id="12564" xr3:uid="{77C1BE76-B09F-4903-AA65-E94F1D3314AF}" name="Column12547"/>
    <tableColumn id="12565" xr3:uid="{0DF79A0A-E9FF-4340-BF7F-3157588305F7}" name="Column12548"/>
    <tableColumn id="12566" xr3:uid="{3E0CA3EF-FB57-4258-BDEA-8DC76604C0FF}" name="Column12549"/>
    <tableColumn id="12567" xr3:uid="{978D01D6-A2B1-4122-9C35-29519A81A1E7}" name="Column12550"/>
    <tableColumn id="12568" xr3:uid="{1C4EFFDE-4EDD-48A6-B9F7-AD5341484218}" name="Column12551"/>
    <tableColumn id="12569" xr3:uid="{83F2EDF8-0812-4B65-A5AF-44F9890F03E0}" name="Column12552"/>
    <tableColumn id="12570" xr3:uid="{6D055E40-12E3-4EA6-AA96-3BA2791003EC}" name="Column12553"/>
    <tableColumn id="12571" xr3:uid="{814CF277-2409-4124-B22F-34AB0599AED5}" name="Column12554"/>
    <tableColumn id="12572" xr3:uid="{7BEB6F4A-ACD4-4268-B616-53CB999EFD8F}" name="Column12555"/>
    <tableColumn id="12573" xr3:uid="{DE2BBFF4-395A-47D7-BD43-9B2B75B3D065}" name="Column12556"/>
    <tableColumn id="12574" xr3:uid="{109EC08C-F458-443C-93B6-E2E099E11A3A}" name="Column12557"/>
    <tableColumn id="12575" xr3:uid="{8E89C009-2056-4902-855D-F77E140D90ED}" name="Column12558"/>
    <tableColumn id="12576" xr3:uid="{17B19496-46CB-4FD5-87CE-FC26F553EBEC}" name="Column12559"/>
    <tableColumn id="12577" xr3:uid="{FF4F7EF5-3E36-4487-AD49-ECA5470C49FA}" name="Column12560"/>
    <tableColumn id="12578" xr3:uid="{154E1C52-6FAF-4FCF-A26E-279697263DB8}" name="Column12561"/>
    <tableColumn id="12579" xr3:uid="{67273DFD-9FB6-472D-BA3F-945C19C8D025}" name="Column12562"/>
    <tableColumn id="12580" xr3:uid="{ADA9FAD1-65E3-443A-89F6-9024336A9C7C}" name="Column12563"/>
    <tableColumn id="12581" xr3:uid="{D814874C-95A3-44C1-9BD5-C66D3D3C89F9}" name="Column12564"/>
    <tableColumn id="12582" xr3:uid="{185E7EF9-C572-4D24-A7C7-10FEE98B53E1}" name="Column12565"/>
    <tableColumn id="12583" xr3:uid="{83184A73-1520-4BFB-8AF2-3B05741FD362}" name="Column12566"/>
    <tableColumn id="12584" xr3:uid="{F0ADB594-25F6-4342-8DDA-8E7AAA5F72D5}" name="Column12567"/>
    <tableColumn id="12585" xr3:uid="{329B34A7-EAD0-434E-9E31-9C0CDC74398E}" name="Column12568"/>
    <tableColumn id="12586" xr3:uid="{4A3036BD-B7CC-4634-BD3D-7839EE04A33B}" name="Column12569"/>
    <tableColumn id="12587" xr3:uid="{1EEB7C58-BE97-4E17-B4CA-26F7D89FB0EA}" name="Column12570"/>
    <tableColumn id="12588" xr3:uid="{C84AAFE1-12AB-4CFA-9CB5-B811636BA527}" name="Column12571"/>
    <tableColumn id="12589" xr3:uid="{8BC559D6-6696-4109-B769-FFBB022FC810}" name="Column12572"/>
    <tableColumn id="12590" xr3:uid="{06DB37AD-09F6-4CD9-8197-24D4EDE3B96E}" name="Column12573"/>
    <tableColumn id="12591" xr3:uid="{84EF7737-B0AF-4675-AC1F-E99BEE1B0A59}" name="Column12574"/>
    <tableColumn id="12592" xr3:uid="{D52C0823-4176-4459-B617-44B7845995D4}" name="Column12575"/>
    <tableColumn id="12593" xr3:uid="{CB1F0257-6807-4D40-9CD0-E3593189CF55}" name="Column12576"/>
    <tableColumn id="12594" xr3:uid="{0EFBADDE-F85E-47AD-8583-F6889EC899EF}" name="Column12577"/>
    <tableColumn id="12595" xr3:uid="{16AF4FBB-643A-4257-9C18-F570C79C4AF0}" name="Column12578"/>
    <tableColumn id="12596" xr3:uid="{8B741655-4E5A-47F8-BEB7-172443174A59}" name="Column12579"/>
    <tableColumn id="12597" xr3:uid="{46F2998E-031A-4ED9-8B60-E72C5EAF1E2E}" name="Column12580"/>
    <tableColumn id="12598" xr3:uid="{6E06D9E4-6CFA-4B3A-8C21-5C6DE964D706}" name="Column12581"/>
    <tableColumn id="12599" xr3:uid="{6679E204-C664-4555-8B61-99770891FBFE}" name="Column12582"/>
    <tableColumn id="12600" xr3:uid="{B5F95E6E-4F3D-4719-ACB7-EAF25657CD21}" name="Column12583"/>
    <tableColumn id="12601" xr3:uid="{CA8F405C-8F55-446E-8A99-9E8ECD8FE994}" name="Column12584"/>
    <tableColumn id="12602" xr3:uid="{DB2E4A37-52AA-433E-AB3B-B71ED95B3B31}" name="Column12585"/>
    <tableColumn id="12603" xr3:uid="{00407AD8-653A-44FF-B0AD-87EBAE233EB5}" name="Column12586"/>
    <tableColumn id="12604" xr3:uid="{01351FB0-E08A-48D0-8D03-01BEB3F66EFA}" name="Column12587"/>
    <tableColumn id="12605" xr3:uid="{A48922E4-DBBE-427F-9733-C65BDF891780}" name="Column12588"/>
    <tableColumn id="12606" xr3:uid="{26B3E371-1EAC-4A84-82EC-AA545F216847}" name="Column12589"/>
    <tableColumn id="12607" xr3:uid="{842FC642-DB3D-4DD5-8F7C-27518D652CBE}" name="Column12590"/>
    <tableColumn id="12608" xr3:uid="{6AE6AED4-1A4D-43F3-87CB-26706E972CD5}" name="Column12591"/>
    <tableColumn id="12609" xr3:uid="{7A1510BA-8DD2-45B3-8054-C076547C6A79}" name="Column12592"/>
    <tableColumn id="12610" xr3:uid="{07018F32-E400-4D9A-B91E-95537395C6CF}" name="Column12593"/>
    <tableColumn id="12611" xr3:uid="{19FC62A9-B3EF-4D3B-A87C-84374997F458}" name="Column12594"/>
    <tableColumn id="12612" xr3:uid="{9AB8B408-6673-4070-82AC-08EB9856FEC1}" name="Column12595"/>
    <tableColumn id="12613" xr3:uid="{47037CA0-4D07-4C9C-B685-6D9400707908}" name="Column12596"/>
    <tableColumn id="12614" xr3:uid="{3599DBEF-47EB-43E5-B2BF-12BF92490F5C}" name="Column12597"/>
    <tableColumn id="12615" xr3:uid="{6C3B2D4C-919F-4CFF-A6C2-89A291E0148A}" name="Column12598"/>
    <tableColumn id="12616" xr3:uid="{9DBB19B4-D056-45C3-BAE0-12EEF68621FF}" name="Column12599"/>
    <tableColumn id="12617" xr3:uid="{C182433F-DCD0-4B69-A191-C761F081FAF3}" name="Column12600"/>
    <tableColumn id="12618" xr3:uid="{93C7EE52-BD14-4C19-A54A-579AA42A58A0}" name="Column12601"/>
    <tableColumn id="12619" xr3:uid="{75389DE4-A85A-426B-973D-EEDACF35E196}" name="Column12602"/>
    <tableColumn id="12620" xr3:uid="{B117FC5B-21D6-4633-A311-4995BD95A76D}" name="Column12603"/>
    <tableColumn id="12621" xr3:uid="{B588B044-EA85-46EE-B3AD-59EFDD5E5EE7}" name="Column12604"/>
    <tableColumn id="12622" xr3:uid="{49D67A27-07F5-4CAB-865F-54B93C2F0DB9}" name="Column12605"/>
    <tableColumn id="12623" xr3:uid="{A976BF08-33BD-4202-860B-5262DCED1E0C}" name="Column12606"/>
    <tableColumn id="12624" xr3:uid="{8FD9C16E-4461-4442-A1AD-CD299175F3AA}" name="Column12607"/>
    <tableColumn id="12625" xr3:uid="{EBFDB795-D2AA-4939-8A3E-F26E509287DB}" name="Column12608"/>
    <tableColumn id="12626" xr3:uid="{1D2F5E4A-C93F-4B73-913D-5C5D1F01D203}" name="Column12609"/>
    <tableColumn id="12627" xr3:uid="{6F527632-0BC4-4ABA-99E2-CE6C0CD47501}" name="Column12610"/>
    <tableColumn id="12628" xr3:uid="{140770BC-C620-4ADF-B7F1-333A0AD8053D}" name="Column12611"/>
    <tableColumn id="12629" xr3:uid="{86AD7E87-17FE-4678-898A-51C8BD2E8EA2}" name="Column12612"/>
    <tableColumn id="12630" xr3:uid="{64E87370-E372-4548-BA64-A425DC0BCCF7}" name="Column12613"/>
    <tableColumn id="12631" xr3:uid="{2E48E723-C01D-48B0-BA37-08A477200DE9}" name="Column12614"/>
    <tableColumn id="12632" xr3:uid="{DF36E427-770F-4577-BD37-029C335FA91D}" name="Column12615"/>
    <tableColumn id="12633" xr3:uid="{1CF7051C-A5A0-480F-97C0-68C8B36661B2}" name="Column12616"/>
    <tableColumn id="12634" xr3:uid="{31BBD695-F2CC-43D2-92D3-351DABCA4FAD}" name="Column12617"/>
    <tableColumn id="12635" xr3:uid="{6919EFDE-BA73-4D01-A918-913E29A202A4}" name="Column12618"/>
    <tableColumn id="12636" xr3:uid="{20D75549-2CD2-45FE-815A-573721699BAF}" name="Column12619"/>
    <tableColumn id="12637" xr3:uid="{96D6CFAD-1D7E-4815-868A-3150DB739AF9}" name="Column12620"/>
    <tableColumn id="12638" xr3:uid="{5728F9C1-15BC-4A85-946F-A11D6CF9F361}" name="Column12621"/>
    <tableColumn id="12639" xr3:uid="{D116E3BD-30B9-4E45-8C4C-889FA57B0442}" name="Column12622"/>
    <tableColumn id="12640" xr3:uid="{F883CD5F-5B96-4282-AD43-5BE13FF6CA5A}" name="Column12623"/>
    <tableColumn id="12641" xr3:uid="{CE1CB0C5-3A11-4656-BC3B-1D389441A5C7}" name="Column12624"/>
    <tableColumn id="12642" xr3:uid="{807C89A7-B869-40B3-98B3-F81D4C38137A}" name="Column12625"/>
    <tableColumn id="12643" xr3:uid="{8944D13E-03EE-46C5-8AF2-5F084C28C86F}" name="Column12626"/>
    <tableColumn id="12644" xr3:uid="{9BFF3278-9176-423E-8EA5-7EEF9A9261C5}" name="Column12627"/>
    <tableColumn id="12645" xr3:uid="{49F9E6B9-99F3-42B3-9A3B-789542DFD6B5}" name="Column12628"/>
    <tableColumn id="12646" xr3:uid="{35128FD4-8327-420C-B2E6-AC52A6A93655}" name="Column12629"/>
    <tableColumn id="12647" xr3:uid="{3D5A4914-5E57-4C00-8353-082185599D0C}" name="Column12630"/>
    <tableColumn id="12648" xr3:uid="{FE228E1E-496C-46C3-878C-D32F80EDF7D1}" name="Column12631"/>
    <tableColumn id="12649" xr3:uid="{152775FA-0598-4CE4-9F80-1BB69CE35EDC}" name="Column12632"/>
    <tableColumn id="12650" xr3:uid="{EB3E0D58-FBBE-4DD0-A289-B000C20FC3E4}" name="Column12633"/>
    <tableColumn id="12651" xr3:uid="{8665A7E3-EBD2-4C42-B3DE-D8FB03FE3952}" name="Column12634"/>
    <tableColumn id="12652" xr3:uid="{970D9BA7-4559-4412-BEC0-8E698B60E878}" name="Column12635"/>
    <tableColumn id="12653" xr3:uid="{9C4976D1-A7FC-42CD-B4F5-0DF71059CEB2}" name="Column12636"/>
    <tableColumn id="12654" xr3:uid="{614A386E-2104-4B84-AEBB-67964BDFB964}" name="Column12637"/>
    <tableColumn id="12655" xr3:uid="{4D2DA771-1FB7-4402-9A91-D99C6525E1C4}" name="Column12638"/>
    <tableColumn id="12656" xr3:uid="{8BD03B5C-A9BE-41A5-A643-3446DA2B0541}" name="Column12639"/>
    <tableColumn id="12657" xr3:uid="{DFE046BC-36C4-4BF3-BC17-209C98D96C86}" name="Column12640"/>
    <tableColumn id="12658" xr3:uid="{2553ED77-98EF-455F-B13C-DED0D5CD99E5}" name="Column12641"/>
    <tableColumn id="12659" xr3:uid="{877E632E-B408-4687-95CD-83DCC005D33A}" name="Column12642"/>
    <tableColumn id="12660" xr3:uid="{971D8C53-C7B0-4A50-B7E2-790B1A044539}" name="Column12643"/>
    <tableColumn id="12661" xr3:uid="{95568221-59BF-41CB-AC40-64770485B587}" name="Column12644"/>
    <tableColumn id="12662" xr3:uid="{303CDA0B-B4E3-478E-B639-0E272DB31A57}" name="Column12645"/>
    <tableColumn id="12663" xr3:uid="{16EDEE1B-29E9-4BA1-A4EE-4547CFBF30E1}" name="Column12646"/>
    <tableColumn id="12664" xr3:uid="{E27483B5-78FF-4534-8D4F-A14377D20073}" name="Column12647"/>
    <tableColumn id="12665" xr3:uid="{169A562C-7BF4-4045-A756-D0F6FF067D56}" name="Column12648"/>
    <tableColumn id="12666" xr3:uid="{99A94209-714A-4F41-A3D6-739C351C9BFA}" name="Column12649"/>
    <tableColumn id="12667" xr3:uid="{798F5CA7-CA67-4B4B-8941-6E6612A84795}" name="Column12650"/>
    <tableColumn id="12668" xr3:uid="{592CE2D8-1311-49C1-B4AA-5D54AAAA92DC}" name="Column12651"/>
    <tableColumn id="12669" xr3:uid="{7366F7AC-5194-4F52-9901-ECC90786510E}" name="Column12652"/>
    <tableColumn id="12670" xr3:uid="{F3083C96-779C-40CE-A6E8-B20B21237FFF}" name="Column12653"/>
    <tableColumn id="12671" xr3:uid="{F01282A3-66DE-46ED-B5D2-C328CC621685}" name="Column12654"/>
    <tableColumn id="12672" xr3:uid="{E8945BD3-BA9A-485E-9B05-AC45215ECBBE}" name="Column12655"/>
    <tableColumn id="12673" xr3:uid="{BD2ACA0A-6B79-4910-8552-F54F5AEB6830}" name="Column12656"/>
    <tableColumn id="12674" xr3:uid="{0BBE7D37-ECC6-4EAF-8225-53B2B70CA072}" name="Column12657"/>
    <tableColumn id="12675" xr3:uid="{783C6AB5-86DF-4278-A685-95A8DC7C1CBF}" name="Column12658"/>
    <tableColumn id="12676" xr3:uid="{840F2FA2-CBD9-475C-A413-71DBF2A31753}" name="Column12659"/>
    <tableColumn id="12677" xr3:uid="{3C9B2375-E4AF-4E30-BF55-6E39F5E600AA}" name="Column12660"/>
    <tableColumn id="12678" xr3:uid="{E9A2C926-EC66-4836-8447-4752EA2EBAEE}" name="Column12661"/>
    <tableColumn id="12679" xr3:uid="{9DC54166-A5AD-451C-8758-45494EE3FC30}" name="Column12662"/>
    <tableColumn id="12680" xr3:uid="{731D8AA2-DA45-4DBE-8AD8-085C2047BCB9}" name="Column12663"/>
    <tableColumn id="12681" xr3:uid="{9C132AE1-5672-4785-B3D4-670B24EC6C75}" name="Column12664"/>
    <tableColumn id="12682" xr3:uid="{65E20DA6-4D1B-44A1-A353-704E8B190279}" name="Column12665"/>
    <tableColumn id="12683" xr3:uid="{30883C80-CEDB-436D-A5F3-AEE914B869AD}" name="Column12666"/>
    <tableColumn id="12684" xr3:uid="{060B637B-53D7-4BBE-B194-E1C3526737EA}" name="Column12667"/>
    <tableColumn id="12685" xr3:uid="{44CECCA9-4595-41AB-ADCA-E86BE1182789}" name="Column12668"/>
    <tableColumn id="12686" xr3:uid="{7BC6BB0A-E2CB-4063-A74F-CA0ACD7B26D3}" name="Column12669"/>
    <tableColumn id="12687" xr3:uid="{31ADA87B-FA52-40A9-99DF-5E15ABE039CA}" name="Column12670"/>
    <tableColumn id="12688" xr3:uid="{CFCAC882-770A-474E-9C1B-391E737B5B81}" name="Column12671"/>
    <tableColumn id="12689" xr3:uid="{43CD62D1-E93C-44B8-8EBD-E8A124FB20BD}" name="Column12672"/>
    <tableColumn id="12690" xr3:uid="{25C3F0C0-3875-4C24-93DC-30A1520883EA}" name="Column12673"/>
    <tableColumn id="12691" xr3:uid="{4EC20A18-20BA-4AEA-9D9B-5BEF63FFEE59}" name="Column12674"/>
    <tableColumn id="12692" xr3:uid="{77FC67BB-4ABD-4713-89EE-11696142AA4D}" name="Column12675"/>
    <tableColumn id="12693" xr3:uid="{ECD5F993-E95C-46F6-B8D3-74109419E171}" name="Column12676"/>
    <tableColumn id="12694" xr3:uid="{D1D3D7FB-DAEB-432D-94A1-FF152E837F0D}" name="Column12677"/>
    <tableColumn id="12695" xr3:uid="{6574CE9A-6D5E-48D0-B62F-BC962EDC10C5}" name="Column12678"/>
    <tableColumn id="12696" xr3:uid="{984B8FF1-C2B1-4E47-927D-0F4BB2E76811}" name="Column12679"/>
    <tableColumn id="12697" xr3:uid="{532A8F6E-1069-423E-9B2A-4E4E83F50199}" name="Column12680"/>
    <tableColumn id="12698" xr3:uid="{575C9DBD-C806-462F-B6C0-7A3794E6BFB2}" name="Column12681"/>
    <tableColumn id="12699" xr3:uid="{6401E1FD-F9C4-47D8-89A6-1EA51FCE7E53}" name="Column12682"/>
    <tableColumn id="12700" xr3:uid="{259A29E8-0377-40C9-979F-8A66354388C5}" name="Column12683"/>
    <tableColumn id="12701" xr3:uid="{813166E2-4A36-446E-80F9-59EC64E7790C}" name="Column12684"/>
    <tableColumn id="12702" xr3:uid="{50486FE9-3DC9-4C4A-ADD0-6ED33994DDC3}" name="Column12685"/>
    <tableColumn id="12703" xr3:uid="{4B452176-0323-463F-A38F-4A9E6DB65C93}" name="Column12686"/>
    <tableColumn id="12704" xr3:uid="{FCAF63CB-8CAA-4634-8ACD-D5A1C6A53B2A}" name="Column12687"/>
    <tableColumn id="12705" xr3:uid="{13975945-5AA8-452D-8990-76C2237B8244}" name="Column12688"/>
    <tableColumn id="12706" xr3:uid="{8E24BABB-6A7C-44FD-AA5E-80911C3FE54B}" name="Column12689"/>
    <tableColumn id="12707" xr3:uid="{4DC0B31D-1F19-4CCD-BFD4-0435E9C47D68}" name="Column12690"/>
    <tableColumn id="12708" xr3:uid="{E4123799-80F5-4A49-9EA5-A88FC77B19F2}" name="Column12691"/>
    <tableColumn id="12709" xr3:uid="{08E842A0-CAAB-4C3B-865E-4D60674DEF8E}" name="Column12692"/>
    <tableColumn id="12710" xr3:uid="{D435E5AF-2014-4069-91BA-6F3E098C9278}" name="Column12693"/>
    <tableColumn id="12711" xr3:uid="{CE82C9D7-8F77-4397-9F4C-D0111398CA35}" name="Column12694"/>
    <tableColumn id="12712" xr3:uid="{3D7A33EE-EB23-4AB8-BC8D-573F48CC30F2}" name="Column12695"/>
    <tableColumn id="12713" xr3:uid="{4CCD5635-C1E4-4452-8EFC-1D6826B30CE1}" name="Column12696"/>
    <tableColumn id="12714" xr3:uid="{6BBD0D29-E635-4C74-AC86-3D94DF91257B}" name="Column12697"/>
    <tableColumn id="12715" xr3:uid="{6E5CD005-9454-49AD-B498-624FA0F23F30}" name="Column12698"/>
    <tableColumn id="12716" xr3:uid="{AA2C407E-BB5A-497E-97C6-98E181F5E6DF}" name="Column12699"/>
    <tableColumn id="12717" xr3:uid="{87BD85F7-320C-4E07-89C3-4444EC42C6C8}" name="Column12700"/>
    <tableColumn id="12718" xr3:uid="{1D1DEDFE-96F7-47BD-A47C-5620B4B8C8D3}" name="Column12701"/>
    <tableColumn id="12719" xr3:uid="{ED209450-9E3C-43C6-AF59-6C43E77BD708}" name="Column12702"/>
    <tableColumn id="12720" xr3:uid="{32632719-8792-4E93-B12A-B8876B8282A0}" name="Column12703"/>
    <tableColumn id="12721" xr3:uid="{D0D23529-0C78-4FC0-80E9-B51068DCFE79}" name="Column12704"/>
    <tableColumn id="12722" xr3:uid="{318E26AB-98D2-4D51-B771-6E81587C07E4}" name="Column12705"/>
    <tableColumn id="12723" xr3:uid="{D464ADF7-7F3D-480F-BD6A-2F1A693DD1B3}" name="Column12706"/>
    <tableColumn id="12724" xr3:uid="{FC17A7ED-AC02-4A80-951E-48DBF1226916}" name="Column12707"/>
    <tableColumn id="12725" xr3:uid="{AA309EB5-ED05-475B-806F-3A2FA9367298}" name="Column12708"/>
    <tableColumn id="12726" xr3:uid="{B7B9CEA1-662A-4648-A20D-CDD791AC70A2}" name="Column12709"/>
    <tableColumn id="12727" xr3:uid="{01C3DB65-3D95-468E-87E5-DF9A62A4D6D3}" name="Column12710"/>
    <tableColumn id="12728" xr3:uid="{298DFACB-69DA-4074-ACFC-786FC168D2E3}" name="Column12711"/>
    <tableColumn id="12729" xr3:uid="{F181616C-A5D4-43DD-A9E5-AB3CE022DDB0}" name="Column12712"/>
    <tableColumn id="12730" xr3:uid="{995D88AD-165E-43F2-80EB-D42C04D88976}" name="Column12713"/>
    <tableColumn id="12731" xr3:uid="{1860114D-0EDE-4587-ADC0-C003F05728A7}" name="Column12714"/>
    <tableColumn id="12732" xr3:uid="{195BDBDF-3FC3-43C9-9819-2D9982CB179A}" name="Column12715"/>
    <tableColumn id="12733" xr3:uid="{7A12E90D-471F-4511-AC6C-F9B4CADE674C}" name="Column12716"/>
    <tableColumn id="12734" xr3:uid="{E50DB913-5870-41C2-A4CF-24B3EA556491}" name="Column12717"/>
    <tableColumn id="12735" xr3:uid="{A8925058-037C-41EE-8670-15CD6585F212}" name="Column12718"/>
    <tableColumn id="12736" xr3:uid="{A28D0763-C7A6-4751-A865-571099E68958}" name="Column12719"/>
    <tableColumn id="12737" xr3:uid="{2ED856AD-0F03-45E0-9F5A-05941B5E0044}" name="Column12720"/>
    <tableColumn id="12738" xr3:uid="{72F69D0E-7BF6-43FB-B690-DF6AC4E5768B}" name="Column12721"/>
    <tableColumn id="12739" xr3:uid="{F6ADD582-7B50-4315-BBEE-EED7DD55553E}" name="Column12722"/>
    <tableColumn id="12740" xr3:uid="{2AE203FD-83F1-4D90-B278-949D7B56FCF4}" name="Column12723"/>
    <tableColumn id="12741" xr3:uid="{F152DB13-F0AF-411D-BAB0-278A9B9B38C1}" name="Column12724"/>
    <tableColumn id="12742" xr3:uid="{23BE2D8C-F87C-4914-9F39-732177069594}" name="Column12725"/>
    <tableColumn id="12743" xr3:uid="{E56FC10E-8401-47BE-94CD-1868467266C9}" name="Column12726"/>
    <tableColumn id="12744" xr3:uid="{8DCBCB29-F90F-4BD2-8359-A026A1E28B4B}" name="Column12727"/>
    <tableColumn id="12745" xr3:uid="{E864CF7C-753F-4A6B-8DE3-B5386306FFDE}" name="Column12728"/>
    <tableColumn id="12746" xr3:uid="{C09B75F5-413B-4BD1-AFA9-95F969E786B5}" name="Column12729"/>
    <tableColumn id="12747" xr3:uid="{C92AFB3C-A26A-4475-9101-CF20505CCB3E}" name="Column12730"/>
    <tableColumn id="12748" xr3:uid="{08B911C9-D790-4E84-8616-8645AECCC95D}" name="Column12731"/>
    <tableColumn id="12749" xr3:uid="{4ADB3D57-4758-4E07-8BF7-685507ABD970}" name="Column12732"/>
    <tableColumn id="12750" xr3:uid="{E22FC8F6-6C4E-4B59-A00B-279881AC8993}" name="Column12733"/>
    <tableColumn id="12751" xr3:uid="{00D6AB64-8E61-455D-867A-A3E36F5FB955}" name="Column12734"/>
    <tableColumn id="12752" xr3:uid="{4B9E0BBE-D736-4E68-A49E-975996787C6F}" name="Column12735"/>
    <tableColumn id="12753" xr3:uid="{5A9E73C7-A7FD-42B7-BA2E-596DA72C53EC}" name="Column12736"/>
    <tableColumn id="12754" xr3:uid="{D6151B60-CAB4-4AC4-91C2-0EFBFFFDC506}" name="Column12737"/>
    <tableColumn id="12755" xr3:uid="{1B79263E-D5A8-44C9-ABDE-47F75DB2763E}" name="Column12738"/>
    <tableColumn id="12756" xr3:uid="{E06DD20F-0DB9-4F74-950E-9A5B70CDBEBE}" name="Column12739"/>
    <tableColumn id="12757" xr3:uid="{E0F90444-7F40-4BF9-ACD8-829CD461161B}" name="Column12740"/>
    <tableColumn id="12758" xr3:uid="{96500018-0E98-4437-BF0A-7CD6A481003D}" name="Column12741"/>
    <tableColumn id="12759" xr3:uid="{5BD66D85-5E9F-449C-B37B-EC3F4717E9AD}" name="Column12742"/>
    <tableColumn id="12760" xr3:uid="{32CC7143-50D6-4EE8-BB6B-9A44ABE3BD89}" name="Column12743"/>
    <tableColumn id="12761" xr3:uid="{A810D1FA-C51A-4CF2-B490-7FF12180BDCD}" name="Column12744"/>
    <tableColumn id="12762" xr3:uid="{05296051-5A56-4A1A-B5CE-0D2C9CE96309}" name="Column12745"/>
    <tableColumn id="12763" xr3:uid="{5A2F3042-D4A9-4F68-AC39-C645BC24DCDE}" name="Column12746"/>
    <tableColumn id="12764" xr3:uid="{3ED37E91-D089-4595-BE4F-A613C93BE993}" name="Column12747"/>
    <tableColumn id="12765" xr3:uid="{2A89A6AC-1385-4CC5-AA37-28F8A2EA9909}" name="Column12748"/>
    <tableColumn id="12766" xr3:uid="{C7F55BD2-161D-4FB6-A61B-36CC935F5F2A}" name="Column12749"/>
    <tableColumn id="12767" xr3:uid="{654E1198-0164-42E4-9CE9-0914C9760FD9}" name="Column12750"/>
    <tableColumn id="12768" xr3:uid="{4D84D98A-F05A-4C36-97CE-FAE28345AA1C}" name="Column12751"/>
    <tableColumn id="12769" xr3:uid="{B49892C6-B2A4-486C-8D57-53FC9D6837E3}" name="Column12752"/>
    <tableColumn id="12770" xr3:uid="{74433F94-5BB1-4519-A6C1-62FCCD7701C1}" name="Column12753"/>
    <tableColumn id="12771" xr3:uid="{C7B8981E-C3E6-4E79-92FD-9254BA09D417}" name="Column12754"/>
    <tableColumn id="12772" xr3:uid="{E89A1EEB-A36A-423F-831F-EA792B288BAA}" name="Column12755"/>
    <tableColumn id="12773" xr3:uid="{00354069-8382-4EE8-97D3-9DD47089C105}" name="Column12756"/>
    <tableColumn id="12774" xr3:uid="{CA0896B7-1206-445F-BB9A-12E96E579EBD}" name="Column12757"/>
    <tableColumn id="12775" xr3:uid="{811312F6-1F51-404E-97D6-B9E4BD62723B}" name="Column12758"/>
    <tableColumn id="12776" xr3:uid="{71F091B8-82C2-4DD2-8FE6-22265196F002}" name="Column12759"/>
    <tableColumn id="12777" xr3:uid="{9C5469EE-2A01-4634-855E-C1204E8C4383}" name="Column12760"/>
    <tableColumn id="12778" xr3:uid="{7E79E060-5500-42FD-9F88-978785E10308}" name="Column12761"/>
    <tableColumn id="12779" xr3:uid="{5022F9F7-1219-42A3-9A04-9204CEF0F1C0}" name="Column12762"/>
    <tableColumn id="12780" xr3:uid="{68C2B881-00E1-4D6C-922F-05183FD18494}" name="Column12763"/>
    <tableColumn id="12781" xr3:uid="{A4CF1B6D-7B2A-4FFC-A670-E86010301B9B}" name="Column12764"/>
    <tableColumn id="12782" xr3:uid="{3F1F8458-48D4-4996-8F17-356775DBC6E4}" name="Column12765"/>
    <tableColumn id="12783" xr3:uid="{D96C7881-F23C-49C0-A1F9-FAD53D3503B6}" name="Column12766"/>
    <tableColumn id="12784" xr3:uid="{F29E5E64-5158-4B74-B80C-E0AD34B4134E}" name="Column12767"/>
    <tableColumn id="12785" xr3:uid="{1CB0A344-7C79-4E91-81FE-78C639A057F6}" name="Column12768"/>
    <tableColumn id="12786" xr3:uid="{9AF7A539-4D36-4C5C-B898-CE5E84844711}" name="Column12769"/>
    <tableColumn id="12787" xr3:uid="{09A62A2C-AD08-4C1B-9DC3-40763966CBFB}" name="Column12770"/>
    <tableColumn id="12788" xr3:uid="{06C61876-0888-4843-AFC2-4F8014A915CE}" name="Column12771"/>
    <tableColumn id="12789" xr3:uid="{782426BD-0160-4B78-BB85-44F3DDAE2E04}" name="Column12772"/>
    <tableColumn id="12790" xr3:uid="{7BD68B79-E6BB-45F5-9667-4533A488390F}" name="Column12773"/>
    <tableColumn id="12791" xr3:uid="{EA4839BC-8976-4A86-8E79-45DD372F34C4}" name="Column12774"/>
    <tableColumn id="12792" xr3:uid="{63EAF90E-E565-4D6A-A430-A97F40C9D34B}" name="Column12775"/>
    <tableColumn id="12793" xr3:uid="{2A3B968B-38E3-411F-A83A-E64FC897A8A3}" name="Column12776"/>
    <tableColumn id="12794" xr3:uid="{BDAB44D0-2697-41E0-9A52-F04C83637479}" name="Column12777"/>
    <tableColumn id="12795" xr3:uid="{FFD77B31-CE95-49F3-B4BC-034624953A8A}" name="Column12778"/>
    <tableColumn id="12796" xr3:uid="{81D25BA8-60C1-4BBC-9135-212F2CE53CE5}" name="Column12779"/>
    <tableColumn id="12797" xr3:uid="{E4DB9CA5-3D95-4F27-804C-1793DB0B27C8}" name="Column12780"/>
    <tableColumn id="12798" xr3:uid="{81EE80C9-2DC4-45A5-A681-8DF55D44F7FB}" name="Column12781"/>
    <tableColumn id="12799" xr3:uid="{10BA899E-0516-4115-BA62-4D00F5270DEC}" name="Column12782"/>
    <tableColumn id="12800" xr3:uid="{3920CD1E-8C9C-4A01-804E-318078910D62}" name="Column12783"/>
    <tableColumn id="12801" xr3:uid="{A7BE5909-504F-42F8-B449-503C4BBAB71C}" name="Column12784"/>
    <tableColumn id="12802" xr3:uid="{5F8E11E0-E35E-4FAD-A8E8-EFC9575BEEEF}" name="Column12785"/>
    <tableColumn id="12803" xr3:uid="{4271C031-862C-4AA4-888B-94EF45F6B9AD}" name="Column12786"/>
    <tableColumn id="12804" xr3:uid="{48D335BE-FB9E-4304-A9E7-989582E091C9}" name="Column12787"/>
    <tableColumn id="12805" xr3:uid="{279F1513-9845-42CC-BBAE-77B3BEE04AC3}" name="Column12788"/>
    <tableColumn id="12806" xr3:uid="{6414E2EE-1336-4086-BF20-0914C4A69712}" name="Column12789"/>
    <tableColumn id="12807" xr3:uid="{C1AC9D24-1168-43CF-96C1-6BE13925CE90}" name="Column12790"/>
    <tableColumn id="12808" xr3:uid="{DE54FA06-52FD-4B5F-923C-976A5BEE459B}" name="Column12791"/>
    <tableColumn id="12809" xr3:uid="{1C225DAF-704E-47FC-931F-4704C40DCF78}" name="Column12792"/>
    <tableColumn id="12810" xr3:uid="{DDD85630-D2B4-4467-AAFE-A359F9704B36}" name="Column12793"/>
    <tableColumn id="12811" xr3:uid="{B08D0C28-AD4E-470C-A678-BCBB6BA26FD5}" name="Column12794"/>
    <tableColumn id="12812" xr3:uid="{64DE2C12-58E5-4E51-85E0-CEE41687E6C3}" name="Column12795"/>
    <tableColumn id="12813" xr3:uid="{7CE2808F-6A89-4F52-9EFC-07A0B95B27AC}" name="Column12796"/>
    <tableColumn id="12814" xr3:uid="{DE64CCA1-0AEB-457C-9ADB-96C02296E5B7}" name="Column12797"/>
    <tableColumn id="12815" xr3:uid="{AFB66FC3-3E2C-4BFC-B19F-89AE626D7105}" name="Column12798"/>
    <tableColumn id="12816" xr3:uid="{23757F11-0D0F-4D10-AC99-E5839070C4A8}" name="Column12799"/>
    <tableColumn id="12817" xr3:uid="{9A80767B-9B0A-4FBA-BF88-F46D33B98EC3}" name="Column12800"/>
    <tableColumn id="12818" xr3:uid="{80B8EEF6-1D3A-46BC-95D1-DD1CFFD58B46}" name="Column12801"/>
    <tableColumn id="12819" xr3:uid="{308910AB-B2E3-41FF-B0AF-BAEFFEF20C81}" name="Column12802"/>
    <tableColumn id="12820" xr3:uid="{1AAE73DF-9E5F-4F4F-9E63-76A188E19AFC}" name="Column12803"/>
    <tableColumn id="12821" xr3:uid="{3C261D69-1DE1-4889-8887-192D54E37C28}" name="Column12804"/>
    <tableColumn id="12822" xr3:uid="{3CF99D2C-86B9-4E55-A204-6D4824D9057C}" name="Column12805"/>
    <tableColumn id="12823" xr3:uid="{4B861524-9C47-4ABF-864F-675CDC9C4111}" name="Column12806"/>
    <tableColumn id="12824" xr3:uid="{FBE85EB3-FFD3-4D7B-9ADD-0CEA0068A0C7}" name="Column12807"/>
    <tableColumn id="12825" xr3:uid="{C72078C9-792F-4DD6-BCB4-554AA57F2AC2}" name="Column12808"/>
    <tableColumn id="12826" xr3:uid="{6D493C6D-3D4E-4B4C-945A-A3AF56C1A537}" name="Column12809"/>
    <tableColumn id="12827" xr3:uid="{97C94213-7076-4401-9EF3-2306DDC8B400}" name="Column12810"/>
    <tableColumn id="12828" xr3:uid="{004031AE-C9B9-4B03-94A4-2C38BDE7287F}" name="Column12811"/>
    <tableColumn id="12829" xr3:uid="{4C9862F0-A6DA-4001-8ED2-3BB5C32F63B6}" name="Column12812"/>
    <tableColumn id="12830" xr3:uid="{B624FBA4-936F-4655-A701-B1A14FB31F27}" name="Column12813"/>
    <tableColumn id="12831" xr3:uid="{DB42A21C-10A5-48CD-99C8-5091974A8DFC}" name="Column12814"/>
    <tableColumn id="12832" xr3:uid="{A2CBF80A-1DB7-4BF2-ADF3-6B39B3C090D7}" name="Column12815"/>
    <tableColumn id="12833" xr3:uid="{2EBA346C-ACB7-4140-9B7C-8C4B36A36EA3}" name="Column12816"/>
    <tableColumn id="12834" xr3:uid="{3F7AFBCA-D3A7-4672-8AE2-39F08A7FEB16}" name="Column12817"/>
    <tableColumn id="12835" xr3:uid="{EF53C822-5F97-48FB-AEC3-8B819BABA108}" name="Column12818"/>
    <tableColumn id="12836" xr3:uid="{62F814AA-3752-47DC-A470-FE0D45DA9CAF}" name="Column12819"/>
    <tableColumn id="12837" xr3:uid="{053378AF-78E0-4C04-9112-8125E220A737}" name="Column12820"/>
    <tableColumn id="12838" xr3:uid="{3E319E8D-B560-4322-8FFA-0525866B6997}" name="Column12821"/>
    <tableColumn id="12839" xr3:uid="{4978C481-9215-46C4-9240-3A0CB6CDBA08}" name="Column12822"/>
    <tableColumn id="12840" xr3:uid="{082F6CDE-72ED-4A3C-9817-9C4DB1057E84}" name="Column12823"/>
    <tableColumn id="12841" xr3:uid="{C5678E27-39E4-4B80-AD7A-E27347022AFD}" name="Column12824"/>
    <tableColumn id="12842" xr3:uid="{8FC541B2-AC19-4E47-AD54-1FBB9032C59C}" name="Column12825"/>
    <tableColumn id="12843" xr3:uid="{262726C7-52A2-40E7-9C56-374A424F884A}" name="Column12826"/>
    <tableColumn id="12844" xr3:uid="{F0F7A922-35C4-4742-85CE-06A136075E1D}" name="Column12827"/>
    <tableColumn id="12845" xr3:uid="{05132F4C-57EE-4D5A-B961-1DF49AABF08A}" name="Column12828"/>
    <tableColumn id="12846" xr3:uid="{B26D2A94-0E49-45D8-AB97-DB8A13E3709E}" name="Column12829"/>
    <tableColumn id="12847" xr3:uid="{27CE99B2-AA0E-45EA-BAAB-52A8C845B37F}" name="Column12830"/>
    <tableColumn id="12848" xr3:uid="{2CEAF548-DFEE-4F06-B4BB-A46955C795AE}" name="Column12831"/>
    <tableColumn id="12849" xr3:uid="{D8C06101-2A87-44AA-9FAE-9D42C323ADC7}" name="Column12832"/>
    <tableColumn id="12850" xr3:uid="{AD3A2AFF-F4D2-4D60-AD80-9D7F5BA2B3F5}" name="Column12833"/>
    <tableColumn id="12851" xr3:uid="{C9501394-863A-40CA-BDDB-A4A6848855EF}" name="Column12834"/>
    <tableColumn id="12852" xr3:uid="{3F212C9C-2128-402C-9EE6-C86894E9862E}" name="Column12835"/>
    <tableColumn id="12853" xr3:uid="{C4E0A776-13C3-4A66-9162-49AAEDDAE0E4}" name="Column12836"/>
    <tableColumn id="12854" xr3:uid="{D8BBE08E-7D62-4E24-854B-BC2A6FAB4006}" name="Column12837"/>
    <tableColumn id="12855" xr3:uid="{ECF37DE5-194A-4D92-9236-EC4272EB3D63}" name="Column12838"/>
    <tableColumn id="12856" xr3:uid="{00FA6096-E219-4F94-A80F-96AA117ACB07}" name="Column12839"/>
    <tableColumn id="12857" xr3:uid="{D7C158C2-CB33-43BA-B3F7-8644F310C288}" name="Column12840"/>
    <tableColumn id="12858" xr3:uid="{55D80A4E-04BB-482B-97AF-E6C70D1AA2E1}" name="Column12841"/>
    <tableColumn id="12859" xr3:uid="{A1A12A72-44DE-4ED7-B5C1-F68660258345}" name="Column12842"/>
    <tableColumn id="12860" xr3:uid="{22222D80-8B00-4345-B95B-3BE0B09CC689}" name="Column12843"/>
    <tableColumn id="12861" xr3:uid="{C3D3E206-C3FD-4717-9BCA-5FFC39792C27}" name="Column12844"/>
    <tableColumn id="12862" xr3:uid="{365FC0FA-BED8-49C2-B949-7782329C1B4C}" name="Column12845"/>
    <tableColumn id="12863" xr3:uid="{16AEAC7F-0F63-4B72-8EE5-EAD933477A67}" name="Column12846"/>
    <tableColumn id="12864" xr3:uid="{6F08EFA2-5195-4C04-93F7-740EAD8242F8}" name="Column12847"/>
    <tableColumn id="12865" xr3:uid="{A09DABED-CD85-4E2F-A737-F92CD852C680}" name="Column12848"/>
    <tableColumn id="12866" xr3:uid="{57BB5913-2784-4F10-97C8-0DFBCA881520}" name="Column12849"/>
    <tableColumn id="12867" xr3:uid="{EB2A0608-E67B-48F1-96EF-8ADF59BACFE1}" name="Column12850"/>
    <tableColumn id="12868" xr3:uid="{E148BB7D-F7BE-4B0C-AD47-615D19B81AF9}" name="Column12851"/>
    <tableColumn id="12869" xr3:uid="{5DD341F1-563E-4018-8A89-A00D3F7CCFB3}" name="Column12852"/>
    <tableColumn id="12870" xr3:uid="{E1A75E7B-290A-483D-B142-7A2BFADF3144}" name="Column12853"/>
    <tableColumn id="12871" xr3:uid="{7D277EAE-DE86-4DF5-AAE2-1BE9BC969EE0}" name="Column12854"/>
    <tableColumn id="12872" xr3:uid="{41EF854B-BD3D-44FF-A609-EFEE2255D9D8}" name="Column12855"/>
    <tableColumn id="12873" xr3:uid="{CFAB4B9E-5100-40CB-90C4-9ACBF3171A5C}" name="Column12856"/>
    <tableColumn id="12874" xr3:uid="{08B4B666-5653-4F02-B496-CC0F94C83DB4}" name="Column12857"/>
    <tableColumn id="12875" xr3:uid="{30C0A93F-1E0D-46D4-B34E-04386D25E111}" name="Column12858"/>
    <tableColumn id="12876" xr3:uid="{8C4A5F8E-9055-44EF-822D-39C11BCE5A94}" name="Column12859"/>
    <tableColumn id="12877" xr3:uid="{DFB3C97C-462F-4279-92E3-2EBA5752A5E4}" name="Column12860"/>
    <tableColumn id="12878" xr3:uid="{AE4A4D96-F034-4139-928A-B28CC37F69F4}" name="Column12861"/>
    <tableColumn id="12879" xr3:uid="{015C4903-8831-4FEA-87D5-06AEB2BC773F}" name="Column12862"/>
    <tableColumn id="12880" xr3:uid="{B310C5D8-9580-4621-8761-9146E2EB0DCA}" name="Column12863"/>
    <tableColumn id="12881" xr3:uid="{4B52E3FB-B50A-4517-8D2B-23389D13DEC8}" name="Column12864"/>
    <tableColumn id="12882" xr3:uid="{87BEE98F-E509-47CB-8AD8-638C6736F366}" name="Column12865"/>
    <tableColumn id="12883" xr3:uid="{368BF62F-7F50-4C1D-A68B-5B2BD4C1858C}" name="Column12866"/>
    <tableColumn id="12884" xr3:uid="{C62978FA-3892-43AD-8037-855B9EE1F8A2}" name="Column12867"/>
    <tableColumn id="12885" xr3:uid="{DD3621BE-38F1-43F4-922F-807FA05632AD}" name="Column12868"/>
    <tableColumn id="12886" xr3:uid="{97F32415-1F56-497D-9DAF-6618BFE28B9D}" name="Column12869"/>
    <tableColumn id="12887" xr3:uid="{082716F7-2A0E-4EAA-96B2-9B33C709DAE7}" name="Column12870"/>
    <tableColumn id="12888" xr3:uid="{7CFF364D-4087-434C-9547-53CA0478ADA1}" name="Column12871"/>
    <tableColumn id="12889" xr3:uid="{016CDD4A-1B09-4F5A-BA24-E64E51F57C70}" name="Column12872"/>
    <tableColumn id="12890" xr3:uid="{64B5E174-E65D-49EB-8BC1-E9AF36D5F00B}" name="Column12873"/>
    <tableColumn id="12891" xr3:uid="{A8A4C6F8-4790-4041-AAD1-26502CFA6C08}" name="Column12874"/>
    <tableColumn id="12892" xr3:uid="{D905D426-FA3C-4D5C-946A-3878B152AFF9}" name="Column12875"/>
    <tableColumn id="12893" xr3:uid="{94608E07-1D94-4D59-8E7F-16EAB2F3D27E}" name="Column12876"/>
    <tableColumn id="12894" xr3:uid="{65B4C108-9100-4AC8-82DE-A3B2DBF266A9}" name="Column12877"/>
    <tableColumn id="12895" xr3:uid="{60CBC3D5-7CBE-46A2-81A7-0D6C13C0A0DF}" name="Column12878"/>
    <tableColumn id="12896" xr3:uid="{B0C1A76E-6B10-4F28-B7BE-AED9B8BE4017}" name="Column12879"/>
    <tableColumn id="12897" xr3:uid="{A3E01533-8ED2-406B-A2A0-F98E42842062}" name="Column12880"/>
    <tableColumn id="12898" xr3:uid="{A510D572-2CA0-4B1C-A6A9-067777CDB44D}" name="Column12881"/>
    <tableColumn id="12899" xr3:uid="{FA303DFB-33B9-47C9-AC50-E5AB0FCE4209}" name="Column12882"/>
    <tableColumn id="12900" xr3:uid="{812C6A72-99E6-455D-B63A-0DCDACF0BB48}" name="Column12883"/>
    <tableColumn id="12901" xr3:uid="{1D4FB739-F819-492F-80A7-E01F6C8D63EA}" name="Column12884"/>
    <tableColumn id="12902" xr3:uid="{49EBCFF0-2BE0-4AA1-BD89-0675A52D6823}" name="Column12885"/>
    <tableColumn id="12903" xr3:uid="{02A5B32A-B961-4576-A333-71BFC435F0AC}" name="Column12886"/>
    <tableColumn id="12904" xr3:uid="{C62B2E22-8B52-4B85-92D0-FA102AB1E28C}" name="Column12887"/>
    <tableColumn id="12905" xr3:uid="{54359C8F-2B47-4F07-AF82-F734EF48B36C}" name="Column12888"/>
    <tableColumn id="12906" xr3:uid="{5C5894AE-9089-44D7-AC11-6C0364AB53AD}" name="Column12889"/>
    <tableColumn id="12907" xr3:uid="{40C866C3-FDAE-4793-9C41-7922039F5638}" name="Column12890"/>
    <tableColumn id="12908" xr3:uid="{69F45577-C511-4677-8CB0-726D80717B61}" name="Column12891"/>
    <tableColumn id="12909" xr3:uid="{F52C205B-08C2-4179-AA73-355861E449CC}" name="Column12892"/>
    <tableColumn id="12910" xr3:uid="{2D17ACE2-6502-4F8B-8C8D-5FC6349F1749}" name="Column12893"/>
    <tableColumn id="12911" xr3:uid="{7B2EB90C-0E78-41CD-BCD7-0358CE497A32}" name="Column12894"/>
    <tableColumn id="12912" xr3:uid="{690C2AE6-FAEE-4BA2-B296-7115852A19F6}" name="Column12895"/>
    <tableColumn id="12913" xr3:uid="{6084AA34-9968-4149-BBD8-045A33AB88FA}" name="Column12896"/>
    <tableColumn id="12914" xr3:uid="{21B16870-3601-4891-9227-4F4180063BD2}" name="Column12897"/>
    <tableColumn id="12915" xr3:uid="{5BDA9A71-F29E-4A42-B448-CB9E81763DD4}" name="Column12898"/>
    <tableColumn id="12916" xr3:uid="{09D9A593-927C-4603-B8B9-68D4E6CEACCA}" name="Column12899"/>
    <tableColumn id="12917" xr3:uid="{384B76FE-0B06-4963-976E-11ABB99B8D58}" name="Column12900"/>
    <tableColumn id="12918" xr3:uid="{FBCCDD73-FE22-4BB3-9FE0-E54833DA089C}" name="Column12901"/>
    <tableColumn id="12919" xr3:uid="{D6976A36-05E5-4865-B719-25D9C5522131}" name="Column12902"/>
    <tableColumn id="12920" xr3:uid="{0AD59652-7D2D-4250-8A4A-AEFC0C1E102D}" name="Column12903"/>
    <tableColumn id="12921" xr3:uid="{7DDECFD2-7FB7-4290-BC47-8B7048C18A2B}" name="Column12904"/>
    <tableColumn id="12922" xr3:uid="{C0A5C122-7AF4-4FA3-B1C6-1B4035EF14DE}" name="Column12905"/>
    <tableColumn id="12923" xr3:uid="{F57C2CCC-FFC8-4A59-9CFB-33D71305EEF4}" name="Column12906"/>
    <tableColumn id="12924" xr3:uid="{EAB2FDCE-824D-45EA-8AB8-9AF3E57A68AA}" name="Column12907"/>
    <tableColumn id="12925" xr3:uid="{23846484-4BBC-448E-8FD7-B9042D560E1E}" name="Column12908"/>
    <tableColumn id="12926" xr3:uid="{7DBB1468-BE61-46F4-8BB7-2F625EB9C376}" name="Column12909"/>
    <tableColumn id="12927" xr3:uid="{0C602DCC-801D-4D26-A602-F5BB51F66A32}" name="Column12910"/>
    <tableColumn id="12928" xr3:uid="{73F62BF2-FE54-4742-986F-F53FA31F2765}" name="Column12911"/>
    <tableColumn id="12929" xr3:uid="{A790CA3F-E5E0-49AE-9D77-98850B054AEE}" name="Column12912"/>
    <tableColumn id="12930" xr3:uid="{8219C015-732F-4408-94E1-13CB65F15B30}" name="Column12913"/>
    <tableColumn id="12931" xr3:uid="{FAE1DDE2-A43D-4B89-9B80-A55C98D095DA}" name="Column12914"/>
    <tableColumn id="12932" xr3:uid="{F7EDBE7B-656B-4015-8F8C-EED64D175DC3}" name="Column12915"/>
    <tableColumn id="12933" xr3:uid="{DE52DDDC-C592-4A9B-8508-16EEA7B1AE30}" name="Column12916"/>
    <tableColumn id="12934" xr3:uid="{852F5244-FE5E-401C-B5F1-F7D7EEF1E896}" name="Column12917"/>
    <tableColumn id="12935" xr3:uid="{26E3AFBF-9C04-4978-9667-A2C8B2AEA9F4}" name="Column12918"/>
    <tableColumn id="12936" xr3:uid="{DC1550D3-3DA5-41D3-9FF1-0F4F65C71412}" name="Column12919"/>
    <tableColumn id="12937" xr3:uid="{B3295792-F92E-4B21-93C1-14F6094AA12B}" name="Column12920"/>
    <tableColumn id="12938" xr3:uid="{47BA0A6A-8A65-4837-9F07-E0BEEC8E6F96}" name="Column12921"/>
    <tableColumn id="12939" xr3:uid="{6D4E9911-6E5D-4572-A3F4-14C917727A0A}" name="Column12922"/>
    <tableColumn id="12940" xr3:uid="{34BB2F1D-FCC2-4BDC-868D-5C6D7BDAA97E}" name="Column12923"/>
    <tableColumn id="12941" xr3:uid="{E13293D9-8892-470D-BFCF-BFFEC264071C}" name="Column12924"/>
    <tableColumn id="12942" xr3:uid="{C108979B-BDB4-44E4-8574-B7FB51783899}" name="Column12925"/>
    <tableColumn id="12943" xr3:uid="{B87A2872-E8DB-4CE7-95B4-E626B44B5E90}" name="Column12926"/>
    <tableColumn id="12944" xr3:uid="{CA7E5037-9A86-4471-AE5A-DEBB9F9DB2C4}" name="Column12927"/>
    <tableColumn id="12945" xr3:uid="{65651231-6CAE-4679-9230-56C9342BA45E}" name="Column12928"/>
    <tableColumn id="12946" xr3:uid="{F252171C-AF37-47DA-B5FB-7766B81868E5}" name="Column12929"/>
    <tableColumn id="12947" xr3:uid="{7D806A34-4C6B-4C68-BF02-58E2282DFBF5}" name="Column12930"/>
    <tableColumn id="12948" xr3:uid="{28FA7597-057A-427E-89B4-F1DA558E40EF}" name="Column12931"/>
    <tableColumn id="12949" xr3:uid="{1D10DCCC-B637-4CF3-81A8-320684665E7C}" name="Column12932"/>
    <tableColumn id="12950" xr3:uid="{6598A4E8-4C8D-4B2A-B599-12F3FC9433F2}" name="Column12933"/>
    <tableColumn id="12951" xr3:uid="{88E5E4A6-DC38-4DEF-8B24-9788AB28DFBD}" name="Column12934"/>
    <tableColumn id="12952" xr3:uid="{FE6053F5-D4B6-4F4A-9534-00BBDFE64675}" name="Column12935"/>
    <tableColumn id="12953" xr3:uid="{B951CD7D-88B2-4AFC-8E2C-265916926F30}" name="Column12936"/>
    <tableColumn id="12954" xr3:uid="{D49020DE-E3CC-479C-8E0B-C210898B5CF8}" name="Column12937"/>
    <tableColumn id="12955" xr3:uid="{BE68234A-0BC0-45CA-8870-B6D0AD093AF8}" name="Column12938"/>
    <tableColumn id="12956" xr3:uid="{858F23EB-B097-4899-B6FF-AA46FE08445B}" name="Column12939"/>
    <tableColumn id="12957" xr3:uid="{AB12A7AB-8E3C-41CB-B67C-44AF1DBA66C4}" name="Column12940"/>
    <tableColumn id="12958" xr3:uid="{2F513B04-4769-4C1B-9944-77B44078C6DF}" name="Column12941"/>
    <tableColumn id="12959" xr3:uid="{184D891F-9C2E-47F4-94D6-1E1685F7D985}" name="Column12942"/>
    <tableColumn id="12960" xr3:uid="{5CD1D495-5E2B-45C0-90EA-75A7C84E80ED}" name="Column12943"/>
    <tableColumn id="12961" xr3:uid="{C814829C-E6A1-436D-9BD8-9043E8A6D56A}" name="Column12944"/>
    <tableColumn id="12962" xr3:uid="{06EAAF9E-2AA3-4714-8A8E-954F5CAAF11A}" name="Column12945"/>
    <tableColumn id="12963" xr3:uid="{F36A038B-8C76-4233-9678-A18789E6C430}" name="Column12946"/>
    <tableColumn id="12964" xr3:uid="{811F0D8B-1384-4B52-B5A9-6E8C632797AB}" name="Column12947"/>
    <tableColumn id="12965" xr3:uid="{292999C9-0EA9-4D35-AC2A-BE7F49971F34}" name="Column12948"/>
    <tableColumn id="12966" xr3:uid="{E8119A48-A127-4494-8F0D-6708F63EBE2B}" name="Column12949"/>
    <tableColumn id="12967" xr3:uid="{7478B636-67EF-4D3E-BB96-461F12975D6C}" name="Column12950"/>
    <tableColumn id="12968" xr3:uid="{2A996B73-8912-4E0B-8282-AA666CD40087}" name="Column12951"/>
    <tableColumn id="12969" xr3:uid="{87259721-4512-4772-862E-9F5140353C77}" name="Column12952"/>
    <tableColumn id="12970" xr3:uid="{EDF3CBC7-719C-4EAA-92C9-EF139DDABE03}" name="Column12953"/>
    <tableColumn id="12971" xr3:uid="{4A579196-BDE9-4F1E-BE7B-C948218F815A}" name="Column12954"/>
    <tableColumn id="12972" xr3:uid="{CA296D44-E803-4D2F-8F9D-8A23CA0F05CE}" name="Column12955"/>
    <tableColumn id="12973" xr3:uid="{7D5E524D-5355-445F-9122-8B4E82D93D80}" name="Column12956"/>
    <tableColumn id="12974" xr3:uid="{A1988865-27A4-4CD8-ACD6-15A18D240A54}" name="Column12957"/>
    <tableColumn id="12975" xr3:uid="{EADA1058-99C7-40D4-8054-6C96FD634009}" name="Column12958"/>
    <tableColumn id="12976" xr3:uid="{203E9196-9B29-4381-BE26-A3ADF8E78925}" name="Column12959"/>
    <tableColumn id="12977" xr3:uid="{7DE905D9-101C-4A38-9EDA-54A1DD3E6FA2}" name="Column12960"/>
    <tableColumn id="12978" xr3:uid="{EC11D957-5FBF-4518-8DB9-49F4771E9618}" name="Column12961"/>
    <tableColumn id="12979" xr3:uid="{1846089A-A392-485B-8323-D21E05560809}" name="Column12962"/>
    <tableColumn id="12980" xr3:uid="{F615DA26-7D5E-4A49-A5B2-7E8A7BF68F3D}" name="Column12963"/>
    <tableColumn id="12981" xr3:uid="{010588E1-5CF3-4124-AF2E-5C77D1570BD0}" name="Column12964"/>
    <tableColumn id="12982" xr3:uid="{3D048DA8-AB20-4B3B-93C7-A62162F0FF06}" name="Column12965"/>
    <tableColumn id="12983" xr3:uid="{C2E55A7A-FD77-4F76-8D25-652A9AD35313}" name="Column12966"/>
    <tableColumn id="12984" xr3:uid="{7F0B2422-56B3-442E-8D57-5AE0C3988272}" name="Column12967"/>
    <tableColumn id="12985" xr3:uid="{E64B0138-B563-428F-9B01-A8F883AA9F45}" name="Column12968"/>
    <tableColumn id="12986" xr3:uid="{14C41436-9C5E-47F9-BBCD-071AA3F74E82}" name="Column12969"/>
    <tableColumn id="12987" xr3:uid="{83A569D2-7763-4170-85AD-B31242FAF62F}" name="Column12970"/>
    <tableColumn id="12988" xr3:uid="{B62F5590-0F89-4083-8948-2B0B4F27652B}" name="Column12971"/>
    <tableColumn id="12989" xr3:uid="{A55D046F-8651-4C1B-A6EB-6538C4009A8E}" name="Column12972"/>
    <tableColumn id="12990" xr3:uid="{78426D59-2045-448D-8897-6976135BBF00}" name="Column12973"/>
    <tableColumn id="12991" xr3:uid="{AF15E662-88BB-4827-B1F8-CB0D7D55151D}" name="Column12974"/>
    <tableColumn id="12992" xr3:uid="{2263BE63-0559-4EB3-AA5B-72D85FEF889F}" name="Column12975"/>
    <tableColumn id="12993" xr3:uid="{A51BABB6-8E6F-4FFF-84B4-D1DCA55947DE}" name="Column12976"/>
    <tableColumn id="12994" xr3:uid="{3223E0B7-D63C-4B21-9277-EEA4C2AAB966}" name="Column12977"/>
    <tableColumn id="12995" xr3:uid="{0834C08A-D17A-454E-8FD1-E4084021CE90}" name="Column12978"/>
    <tableColumn id="12996" xr3:uid="{1ED0ACC6-C8FB-41EF-B709-5C20FED73A37}" name="Column12979"/>
    <tableColumn id="12997" xr3:uid="{0E47344C-CA85-4D3D-8DAF-B6127D2D6D08}" name="Column12980"/>
    <tableColumn id="12998" xr3:uid="{9827731A-D69C-4B25-82AD-BE2BCF7684BE}" name="Column12981"/>
    <tableColumn id="12999" xr3:uid="{62C08E79-8778-4CB3-86F9-D16C2E895B86}" name="Column12982"/>
    <tableColumn id="13000" xr3:uid="{3A623C70-B4DA-4B4D-B55F-9B816DADF622}" name="Column12983"/>
    <tableColumn id="13001" xr3:uid="{651C113D-5A50-4C07-9CB5-E7C5316F8EA1}" name="Column12984"/>
    <tableColumn id="13002" xr3:uid="{543D1321-EA84-4320-B382-0E05668CA992}" name="Column12985"/>
    <tableColumn id="13003" xr3:uid="{BA042D50-0AC8-4BFE-9E47-8AD46C751A23}" name="Column12986"/>
    <tableColumn id="13004" xr3:uid="{1C86E212-1FE2-4419-A927-81BBBA89F9E5}" name="Column12987"/>
    <tableColumn id="13005" xr3:uid="{C0FF6B0C-44F9-406B-B348-41BB05075D78}" name="Column12988"/>
    <tableColumn id="13006" xr3:uid="{9B1DA95A-D8F7-4A82-9B1A-4790732D5FB6}" name="Column12989"/>
    <tableColumn id="13007" xr3:uid="{168CEE3A-2336-409D-8790-5CEF07E0519D}" name="Column12990"/>
    <tableColumn id="13008" xr3:uid="{491215C0-EB68-4DCD-AB04-1D504A93BE15}" name="Column12991"/>
    <tableColumn id="13009" xr3:uid="{BF926C64-4C3D-420E-9E61-E99847EDE567}" name="Column12992"/>
    <tableColumn id="13010" xr3:uid="{CB1298D5-1324-45F7-9128-FF6EA5CE1257}" name="Column12993"/>
    <tableColumn id="13011" xr3:uid="{E8D5207E-3856-434C-AD76-3EF37580B1FB}" name="Column12994"/>
    <tableColumn id="13012" xr3:uid="{13687DB6-41A6-49EF-9E4D-37DCD4E05C4E}" name="Column12995"/>
    <tableColumn id="13013" xr3:uid="{309D9243-A689-4612-B0BE-E590285F87DB}" name="Column12996"/>
    <tableColumn id="13014" xr3:uid="{C7160F7B-8388-4CB6-91BE-847AFD4C563C}" name="Column12997"/>
    <tableColumn id="13015" xr3:uid="{074A56B3-292B-4628-B8D7-258FE651A83E}" name="Column12998"/>
    <tableColumn id="13016" xr3:uid="{75E6DDEF-F5A3-4F99-AFBA-B615FD80D335}" name="Column12999"/>
    <tableColumn id="13017" xr3:uid="{F6F59B6C-5433-4D91-96B0-69A3B0543963}" name="Column13000"/>
    <tableColumn id="13018" xr3:uid="{E7FC3B36-07F7-4ED7-AD93-480C84E82DD1}" name="Column13001"/>
    <tableColumn id="13019" xr3:uid="{965A6A3B-E3F1-465E-9085-E276E9FDE2DB}" name="Column13002"/>
    <tableColumn id="13020" xr3:uid="{1082B9FC-1822-4DD2-9D95-079E01AC2BDD}" name="Column13003"/>
    <tableColumn id="13021" xr3:uid="{DD5D9F55-D61A-41BD-A2DF-E7B8ECFF62AD}" name="Column13004"/>
    <tableColumn id="13022" xr3:uid="{3AC2611F-4C97-4ED4-901D-15A83E820B0E}" name="Column13005"/>
    <tableColumn id="13023" xr3:uid="{A2768002-629A-4D01-AE90-22EFECA83745}" name="Column13006"/>
    <tableColumn id="13024" xr3:uid="{7646641A-B181-43BD-978B-DB01093FC9BA}" name="Column13007"/>
    <tableColumn id="13025" xr3:uid="{157CB7CA-4C75-4AA6-ABDA-116494AE7CD4}" name="Column13008"/>
    <tableColumn id="13026" xr3:uid="{8668BC34-628D-4389-8AAD-68C36060EB34}" name="Column13009"/>
    <tableColumn id="13027" xr3:uid="{BD57CCD2-58A6-4EF2-89C3-44D3C3AD81A5}" name="Column13010"/>
    <tableColumn id="13028" xr3:uid="{133247B2-5582-4766-B6B2-33BE3D2EA8F0}" name="Column13011"/>
    <tableColumn id="13029" xr3:uid="{368C5249-606C-4B78-A0DB-4D57FCCB4E7F}" name="Column13012"/>
    <tableColumn id="13030" xr3:uid="{06443B41-C38B-4BAB-8AB2-C7BE27CD4B1D}" name="Column13013"/>
    <tableColumn id="13031" xr3:uid="{A0969C00-2B19-46F5-A64C-B5A588B79514}" name="Column13014"/>
    <tableColumn id="13032" xr3:uid="{0B1902BD-BF97-4C23-8188-76FA1AFBB247}" name="Column13015"/>
    <tableColumn id="13033" xr3:uid="{D534A159-3FFD-41A6-A69D-DE6C549967DA}" name="Column13016"/>
    <tableColumn id="13034" xr3:uid="{C7A73DE1-3162-4E75-A810-F9FFB957E247}" name="Column13017"/>
    <tableColumn id="13035" xr3:uid="{FA4CB55A-86B4-4AEC-8942-EAC393572CFC}" name="Column13018"/>
    <tableColumn id="13036" xr3:uid="{EB48F970-8D76-45C8-8785-1409C3E06C27}" name="Column13019"/>
    <tableColumn id="13037" xr3:uid="{9CFFE363-2CAA-498D-A1EF-44231C5EF1F7}" name="Column13020"/>
    <tableColumn id="13038" xr3:uid="{67E09866-C4EF-4B8E-A1CA-DD1C05D1526F}" name="Column13021"/>
    <tableColumn id="13039" xr3:uid="{EF8FD15B-053E-43E9-B2C1-710A8CE7991D}" name="Column13022"/>
    <tableColumn id="13040" xr3:uid="{764375E7-DCF7-46F7-8515-43FAA781C31E}" name="Column13023"/>
    <tableColumn id="13041" xr3:uid="{01FCFA08-8CEC-40CD-9932-510210220633}" name="Column13024"/>
    <tableColumn id="13042" xr3:uid="{44010BD0-972C-4FDD-8BF8-23D22B693E3F}" name="Column13025"/>
    <tableColumn id="13043" xr3:uid="{E8C73853-A4F7-407A-825E-CB3F1D1BB58D}" name="Column13026"/>
    <tableColumn id="13044" xr3:uid="{0CCBC202-26F5-403C-ADF9-8A65269E59D4}" name="Column13027"/>
    <tableColumn id="13045" xr3:uid="{2E233699-7E2E-431A-8029-AEDE0ADFA99C}" name="Column13028"/>
    <tableColumn id="13046" xr3:uid="{952628BC-288E-4A5C-9F8D-2A24CB61C356}" name="Column13029"/>
    <tableColumn id="13047" xr3:uid="{3D484CD8-E150-41C7-A053-DD3FE56CA68B}" name="Column13030"/>
    <tableColumn id="13048" xr3:uid="{84D26464-0AF5-4E60-A01C-577DAA901A2E}" name="Column13031"/>
    <tableColumn id="13049" xr3:uid="{54B02722-0133-4361-8F59-55AF49740DF0}" name="Column13032"/>
    <tableColumn id="13050" xr3:uid="{DE6376EE-4FD3-47C3-A83C-304ECF94DAF3}" name="Column13033"/>
    <tableColumn id="13051" xr3:uid="{6A06F7F1-1AD5-455D-BC9C-6D792DE7BE36}" name="Column13034"/>
    <tableColumn id="13052" xr3:uid="{840D7A87-C63A-41AC-8B09-00146698251C}" name="Column13035"/>
    <tableColumn id="13053" xr3:uid="{9E0BB50D-06B3-499B-B592-0A7576E5C775}" name="Column13036"/>
    <tableColumn id="13054" xr3:uid="{3108403E-4366-4DE0-BA8C-AA305AC5A275}" name="Column13037"/>
    <tableColumn id="13055" xr3:uid="{54B04946-2FBB-4EBF-8F89-2C520B1C4D85}" name="Column13038"/>
    <tableColumn id="13056" xr3:uid="{F0184CA5-E9B0-4F9A-9C6F-77BBC9022E7E}" name="Column13039"/>
    <tableColumn id="13057" xr3:uid="{B718DD0E-CB4D-4F06-ABB2-34EF034974CD}" name="Column13040"/>
    <tableColumn id="13058" xr3:uid="{82AE8EDE-E58C-4777-9926-6A6A29DACC5E}" name="Column13041"/>
    <tableColumn id="13059" xr3:uid="{B5091E55-6B64-44E7-8ABA-F02ECCEF5B45}" name="Column13042"/>
    <tableColumn id="13060" xr3:uid="{8A8CBF19-7A0D-463D-B7DE-2B66936B091B}" name="Column13043"/>
    <tableColumn id="13061" xr3:uid="{7EC74CF7-F8DA-4F16-8C7B-937DB5454732}" name="Column13044"/>
    <tableColumn id="13062" xr3:uid="{90964ED6-2295-412D-81AA-C28F108ECA68}" name="Column13045"/>
    <tableColumn id="13063" xr3:uid="{7B010427-97B9-47FF-99C9-151E1EF5E90F}" name="Column13046"/>
    <tableColumn id="13064" xr3:uid="{662AC987-2EA8-4E78-8FBF-F94D336A2F28}" name="Column13047"/>
    <tableColumn id="13065" xr3:uid="{21F176C4-90C5-41BE-8BD2-758D43149CC5}" name="Column13048"/>
    <tableColumn id="13066" xr3:uid="{C03523B1-9C53-4A3C-874B-DA7967751920}" name="Column13049"/>
    <tableColumn id="13067" xr3:uid="{A743D8E9-D9B1-4621-ABB2-8433444AADBE}" name="Column13050"/>
    <tableColumn id="13068" xr3:uid="{3DF07834-E0BD-4993-BCFD-5FB08D579088}" name="Column13051"/>
    <tableColumn id="13069" xr3:uid="{F146B1B9-D089-4B32-854E-8F9F4D27A6D8}" name="Column13052"/>
    <tableColumn id="13070" xr3:uid="{A5D7B9A1-B96C-494E-9689-44E794BF03CB}" name="Column13053"/>
    <tableColumn id="13071" xr3:uid="{DCAF038E-2D61-41C0-84C5-ED28C0F464D9}" name="Column13054"/>
    <tableColumn id="13072" xr3:uid="{A82F4D74-7363-4831-BE99-510D5806BDC8}" name="Column13055"/>
    <tableColumn id="13073" xr3:uid="{57F4709B-83BB-4CD1-BEA0-47E24C986FF6}" name="Column13056"/>
    <tableColumn id="13074" xr3:uid="{F44C6196-4927-4BB1-84AA-6872A26D4EB5}" name="Column13057"/>
    <tableColumn id="13075" xr3:uid="{B1BF84D2-9399-48A5-AF68-280191F6293E}" name="Column13058"/>
    <tableColumn id="13076" xr3:uid="{9E1284EE-B3E6-45CE-A9F1-46AC935AAAB4}" name="Column13059"/>
    <tableColumn id="13077" xr3:uid="{8FB9719C-1F17-4DBC-82E8-39710AEED633}" name="Column13060"/>
    <tableColumn id="13078" xr3:uid="{2E2B5C13-279C-4BDE-9F05-518BDC0AACD0}" name="Column13061"/>
    <tableColumn id="13079" xr3:uid="{3105387C-D2E0-4E96-8351-A23F20190C40}" name="Column13062"/>
    <tableColumn id="13080" xr3:uid="{0A97B328-F965-40FE-AA8D-81E941659215}" name="Column13063"/>
    <tableColumn id="13081" xr3:uid="{431DA1C3-F229-4BDE-8A76-682F5D35DC25}" name="Column13064"/>
    <tableColumn id="13082" xr3:uid="{AA03D71D-6B42-44E1-B0E0-0F87CEF2714F}" name="Column13065"/>
    <tableColumn id="13083" xr3:uid="{A7CBE896-E745-452C-8D45-07C85F054211}" name="Column13066"/>
    <tableColumn id="13084" xr3:uid="{2D9E95C0-8F98-4DDD-A775-E9289CA62E74}" name="Column13067"/>
    <tableColumn id="13085" xr3:uid="{5668AA88-60E9-4004-9202-9E8AC103E7CC}" name="Column13068"/>
    <tableColumn id="13086" xr3:uid="{D410F34F-78B6-496D-9F57-75165C0B8CE6}" name="Column13069"/>
    <tableColumn id="13087" xr3:uid="{6E4FF503-991D-4200-944A-9CC030C7318E}" name="Column13070"/>
    <tableColumn id="13088" xr3:uid="{A786BAE7-D424-490D-AFD3-034A53956CED}" name="Column13071"/>
    <tableColumn id="13089" xr3:uid="{72F09EB2-A8CF-4FDA-9718-0B0D1D28A633}" name="Column13072"/>
    <tableColumn id="13090" xr3:uid="{3A2BB30B-0A35-4375-B3C7-D7A12BC3CBBF}" name="Column13073"/>
    <tableColumn id="13091" xr3:uid="{5B4BC94F-1A24-41BF-8C0E-95B2EA592E24}" name="Column13074"/>
    <tableColumn id="13092" xr3:uid="{4741814C-8004-46F0-AA9B-E4A34DCC79A9}" name="Column13075"/>
    <tableColumn id="13093" xr3:uid="{54D3F3FF-B0EA-42BC-9312-15A3DF2635A5}" name="Column13076"/>
    <tableColumn id="13094" xr3:uid="{BB0248ED-2FBA-47C9-8B8A-B7E9FBB32E75}" name="Column13077"/>
    <tableColumn id="13095" xr3:uid="{167C2A52-ADE2-4D02-B04A-2587C1904517}" name="Column13078"/>
    <tableColumn id="13096" xr3:uid="{39ED0B06-366D-4F16-A676-41F2ACE8EAED}" name="Column13079"/>
    <tableColumn id="13097" xr3:uid="{1C8457EB-A12B-4120-B0A8-459D76FBB9B9}" name="Column13080"/>
    <tableColumn id="13098" xr3:uid="{633113A3-C928-4BD1-8031-FDE534773595}" name="Column13081"/>
    <tableColumn id="13099" xr3:uid="{AED7C0A9-D661-4537-BAB8-CFEAD70CFB53}" name="Column13082"/>
    <tableColumn id="13100" xr3:uid="{39FA6B8A-E7AC-4181-8653-AC5220EF6EA2}" name="Column13083"/>
    <tableColumn id="13101" xr3:uid="{936009D1-7250-4963-91DB-4D5450EBF246}" name="Column13084"/>
    <tableColumn id="13102" xr3:uid="{B5CE0934-2BC9-4BC8-8B3D-D0F65C37D2EF}" name="Column13085"/>
    <tableColumn id="13103" xr3:uid="{BC6FB2B7-5262-4D0C-88C2-155C06588B03}" name="Column13086"/>
    <tableColumn id="13104" xr3:uid="{5BDED46F-6976-4782-A7DF-503F38344D5A}" name="Column13087"/>
    <tableColumn id="13105" xr3:uid="{5186D4DE-695B-472A-838D-A1860C863142}" name="Column13088"/>
    <tableColumn id="13106" xr3:uid="{D71C15C9-2165-4722-A176-42F3DE01C560}" name="Column13089"/>
    <tableColumn id="13107" xr3:uid="{2DA51CB8-8630-4EB4-B5CC-DDBB68280C42}" name="Column13090"/>
    <tableColumn id="13108" xr3:uid="{D13E7E51-78ED-49E3-97A5-9280BE9FAAB4}" name="Column13091"/>
    <tableColumn id="13109" xr3:uid="{FD2E7AC4-7ADB-4250-8306-7F644910C838}" name="Column13092"/>
    <tableColumn id="13110" xr3:uid="{70A83F6E-2217-43B1-AAC4-FA54357443B9}" name="Column13093"/>
    <tableColumn id="13111" xr3:uid="{2C578648-2B62-45A5-91EA-6F0D0E4BED49}" name="Column13094"/>
    <tableColumn id="13112" xr3:uid="{FCC5EB13-CED6-4869-8546-1016524A26F2}" name="Column13095"/>
    <tableColumn id="13113" xr3:uid="{09FB017E-97ED-4B92-A850-5B46A3B2280A}" name="Column13096"/>
    <tableColumn id="13114" xr3:uid="{75C20E87-1202-43F5-9664-DCF285F8ECF3}" name="Column13097"/>
    <tableColumn id="13115" xr3:uid="{61E43E32-1D11-4BA4-A031-51DD93906474}" name="Column13098"/>
    <tableColumn id="13116" xr3:uid="{253D7837-606C-4E8F-B335-0E5357725C6F}" name="Column13099"/>
    <tableColumn id="13117" xr3:uid="{7AD4456B-07AD-4A9D-812D-4B4490008346}" name="Column13100"/>
    <tableColumn id="13118" xr3:uid="{196EF7FB-7271-4227-AD0D-8215615A0F3F}" name="Column13101"/>
    <tableColumn id="13119" xr3:uid="{3A8007AC-7585-4E20-B1A5-A2AF6BF5E426}" name="Column13102"/>
    <tableColumn id="13120" xr3:uid="{AF36F741-25D6-400B-8020-7C653CF54D3A}" name="Column13103"/>
    <tableColumn id="13121" xr3:uid="{AB328C5E-0776-4B5F-B12D-035BCAF86A12}" name="Column13104"/>
    <tableColumn id="13122" xr3:uid="{1845C934-A2FF-4A40-B19E-6B32E3916FB7}" name="Column13105"/>
    <tableColumn id="13123" xr3:uid="{84F8F544-61CD-4AEE-A6A3-D4F403A01DDC}" name="Column13106"/>
    <tableColumn id="13124" xr3:uid="{83F5163E-CB50-48C2-B3BE-2374035B7905}" name="Column13107"/>
    <tableColumn id="13125" xr3:uid="{42E20989-6467-4BDD-9E59-CC35243DAB30}" name="Column13108"/>
    <tableColumn id="13126" xr3:uid="{C0D8A7B9-AC41-40BD-9DF2-949BEB292116}" name="Column13109"/>
    <tableColumn id="13127" xr3:uid="{28D22A1F-D5B2-4AEC-9117-364C46CF3DBB}" name="Column13110"/>
    <tableColumn id="13128" xr3:uid="{6533CAD6-686C-45FD-91C9-0EDDF5C85967}" name="Column13111"/>
    <tableColumn id="13129" xr3:uid="{ABCEAA1E-7850-4ECD-8AB3-5E0E38D200A4}" name="Column13112"/>
    <tableColumn id="13130" xr3:uid="{5FF3A50B-E878-4CCE-B741-A055B66093BB}" name="Column13113"/>
    <tableColumn id="13131" xr3:uid="{CA7BDBB0-A161-4DE9-B2C8-D6C413F74783}" name="Column13114"/>
    <tableColumn id="13132" xr3:uid="{C4585014-6F08-40B7-A02E-87096C720B75}" name="Column13115"/>
    <tableColumn id="13133" xr3:uid="{CFD7DEA5-724A-4817-9C90-877713BD69D6}" name="Column13116"/>
    <tableColumn id="13134" xr3:uid="{BE1C772F-1B39-43C0-8059-1248F6816108}" name="Column13117"/>
    <tableColumn id="13135" xr3:uid="{3C32CBF1-8CB3-49AA-AF47-C286A254CCA8}" name="Column13118"/>
    <tableColumn id="13136" xr3:uid="{8925F3E2-C8D4-474F-9BA6-03259B951144}" name="Column13119"/>
    <tableColumn id="13137" xr3:uid="{8B453464-5E19-49F5-9867-372A2F5CF9F1}" name="Column13120"/>
    <tableColumn id="13138" xr3:uid="{7B48ED90-2F37-4560-85FE-DEF71AFCCE4E}" name="Column13121"/>
    <tableColumn id="13139" xr3:uid="{725918AB-F3F0-495E-B1C0-F68E3E4BAD1C}" name="Column13122"/>
    <tableColumn id="13140" xr3:uid="{A93E4DC8-FA72-478E-80F3-CF6E1C8F896E}" name="Column13123"/>
    <tableColumn id="13141" xr3:uid="{ADC8E05E-7EED-4803-9566-3DB47EA4C82A}" name="Column13124"/>
    <tableColumn id="13142" xr3:uid="{2051AA21-13EC-417F-9977-2ED23386F1B2}" name="Column13125"/>
    <tableColumn id="13143" xr3:uid="{7F58BDEC-E203-4934-9038-B1C38F1C2B91}" name="Column13126"/>
    <tableColumn id="13144" xr3:uid="{0BD9642E-7E6F-420F-A675-8A760F30970C}" name="Column13127"/>
    <tableColumn id="13145" xr3:uid="{4FB11696-077F-4C6F-ADEE-A882CFFF5B5F}" name="Column13128"/>
    <tableColumn id="13146" xr3:uid="{00817CCD-31D1-493D-80DE-79DE921785D1}" name="Column13129"/>
    <tableColumn id="13147" xr3:uid="{E7F7CB67-876C-4AFF-BCE4-002B648032FC}" name="Column13130"/>
    <tableColumn id="13148" xr3:uid="{91840379-CF32-4E1B-A3F3-BD9D5790A1DA}" name="Column13131"/>
    <tableColumn id="13149" xr3:uid="{5D2100FD-B26D-4A9B-900E-1D1B279F03D1}" name="Column13132"/>
    <tableColumn id="13150" xr3:uid="{BD8B6B96-618D-464C-80CD-3E8A29ED83CA}" name="Column13133"/>
    <tableColumn id="13151" xr3:uid="{A9E7FD51-A4A7-44A7-8FA7-B1343C2CE6D9}" name="Column13134"/>
    <tableColumn id="13152" xr3:uid="{C129DE41-9432-46D2-9352-7FB062F891B2}" name="Column13135"/>
    <tableColumn id="13153" xr3:uid="{7398B25E-4DB7-406E-ADD4-58B8A038B564}" name="Column13136"/>
    <tableColumn id="13154" xr3:uid="{8D41F8DE-8472-4B9D-9C07-BB5C8EAE6627}" name="Column13137"/>
    <tableColumn id="13155" xr3:uid="{D5E59D26-78D4-492B-B957-D32824CF32B4}" name="Column13138"/>
    <tableColumn id="13156" xr3:uid="{8B71F40B-5816-44AE-8DB5-80A3F127D5A5}" name="Column13139"/>
    <tableColumn id="13157" xr3:uid="{CE2A6250-215C-43ED-A4FF-195A90523E34}" name="Column13140"/>
    <tableColumn id="13158" xr3:uid="{EEC3E8D3-B702-4A84-8901-3D3738494B6A}" name="Column13141"/>
    <tableColumn id="13159" xr3:uid="{8830430A-6596-4D02-B4C2-F6BEB1C3583B}" name="Column13142"/>
    <tableColumn id="13160" xr3:uid="{63069515-42FF-4042-94C3-98C980CACB01}" name="Column13143"/>
    <tableColumn id="13161" xr3:uid="{69BF2E4E-A769-442F-8BB9-FCACB15FB039}" name="Column13144"/>
    <tableColumn id="13162" xr3:uid="{3CD6CFE0-1A8E-41D2-B3B0-B85951D0B7D7}" name="Column13145"/>
    <tableColumn id="13163" xr3:uid="{B060A27F-0A2F-49E6-863A-8C8FD570F330}" name="Column13146"/>
    <tableColumn id="13164" xr3:uid="{4163DC01-7667-4FF1-8AEF-AF5821441428}" name="Column13147"/>
    <tableColumn id="13165" xr3:uid="{AE85A3C0-A52B-4BE8-99BC-827712CCB52E}" name="Column13148"/>
    <tableColumn id="13166" xr3:uid="{63C73027-685C-45DA-8C7D-E75D64116640}" name="Column13149"/>
    <tableColumn id="13167" xr3:uid="{18DEA9AF-D097-4715-970B-1E443C6CAC08}" name="Column13150"/>
    <tableColumn id="13168" xr3:uid="{17E272F0-2440-4744-B332-FFB22867A887}" name="Column13151"/>
    <tableColumn id="13169" xr3:uid="{CA5C1DF2-141C-4305-A510-D70C77E7AB84}" name="Column13152"/>
    <tableColumn id="13170" xr3:uid="{799912A0-DB35-46DD-ACC7-4265BDD4E6EE}" name="Column13153"/>
    <tableColumn id="13171" xr3:uid="{D0A92C53-6C2F-4063-9A6C-EE9ACBEF74D6}" name="Column13154"/>
    <tableColumn id="13172" xr3:uid="{D654E93B-EED8-4072-8097-0C6F49A86F8B}" name="Column13155"/>
    <tableColumn id="13173" xr3:uid="{9E586F84-FFFB-4C5C-8C6F-8584661C536A}" name="Column13156"/>
    <tableColumn id="13174" xr3:uid="{4EE4FC29-E51A-418D-BF34-E8CD1283CDA9}" name="Column13157"/>
    <tableColumn id="13175" xr3:uid="{D98B9D33-A3C8-4124-8CEA-60226276B46F}" name="Column13158"/>
    <tableColumn id="13176" xr3:uid="{1C906BB0-79B7-406D-9948-CFD348371E63}" name="Column13159"/>
    <tableColumn id="13177" xr3:uid="{83E96DE3-8DFA-4C99-8889-5516FACEC96A}" name="Column13160"/>
    <tableColumn id="13178" xr3:uid="{DB238495-E7FA-4711-AA2C-3CCF142D9C17}" name="Column13161"/>
    <tableColumn id="13179" xr3:uid="{0C410B3E-8C50-4C11-B416-0BECBCD78FA7}" name="Column13162"/>
    <tableColumn id="13180" xr3:uid="{25152F9E-14DD-471D-8B54-5E813C0882BD}" name="Column13163"/>
    <tableColumn id="13181" xr3:uid="{24A6AFD2-8674-4AF7-BBAE-ADB976A19D59}" name="Column13164"/>
    <tableColumn id="13182" xr3:uid="{F5226483-F586-4B69-AD9A-4D9B99D8D2C9}" name="Column13165"/>
    <tableColumn id="13183" xr3:uid="{83F37C88-98C7-46F9-9C67-B5EAAE72A948}" name="Column13166"/>
    <tableColumn id="13184" xr3:uid="{604729E0-3F79-4CC0-8501-006FECA99340}" name="Column13167"/>
    <tableColumn id="13185" xr3:uid="{1849FE78-187C-4D77-B310-271D006FE0F3}" name="Column13168"/>
    <tableColumn id="13186" xr3:uid="{E7F41C35-CABB-45E2-9B14-79924EB17BFC}" name="Column13169"/>
    <tableColumn id="13187" xr3:uid="{38C5904F-FEF5-43D1-887F-7F641E94CC2E}" name="Column13170"/>
    <tableColumn id="13188" xr3:uid="{1A2C5C81-D77B-4B15-B21E-D96B5AA8918A}" name="Column13171"/>
    <tableColumn id="13189" xr3:uid="{1842796B-74D7-4A9D-A9A3-AA70298BCF76}" name="Column13172"/>
    <tableColumn id="13190" xr3:uid="{3BD9B1B6-04DB-4615-9794-04AE2BA1A3C6}" name="Column13173"/>
    <tableColumn id="13191" xr3:uid="{BA885C2C-51E0-4A31-98A9-AB9028DFE251}" name="Column13174"/>
    <tableColumn id="13192" xr3:uid="{1DF963DB-9C9F-4319-9844-71B8E4A04C7C}" name="Column13175"/>
    <tableColumn id="13193" xr3:uid="{119F8C09-907D-4898-80D0-06FA6AA9F87A}" name="Column13176"/>
    <tableColumn id="13194" xr3:uid="{7DBEE714-CF33-4C0B-A0CF-E73D3A344B53}" name="Column13177"/>
    <tableColumn id="13195" xr3:uid="{BA0FF914-AED4-48C9-AE07-7D0A2EBAACEE}" name="Column13178"/>
    <tableColumn id="13196" xr3:uid="{AE5E23B7-1960-45D8-8230-D022C4380DDB}" name="Column13179"/>
    <tableColumn id="13197" xr3:uid="{28792A99-3A5E-4C4F-950E-F3FE555CB2B5}" name="Column13180"/>
    <tableColumn id="13198" xr3:uid="{D3B71BA5-CD99-4DF8-B490-432902836428}" name="Column13181"/>
    <tableColumn id="13199" xr3:uid="{3A130D33-2C2A-4EAD-8FC8-C163AA36C41E}" name="Column13182"/>
    <tableColumn id="13200" xr3:uid="{28542A13-387E-4BEB-A95A-AE535C6B77C7}" name="Column13183"/>
    <tableColumn id="13201" xr3:uid="{EBBE5FFD-4D22-422C-8D03-D6813B94BDB5}" name="Column13184"/>
    <tableColumn id="13202" xr3:uid="{B2E7BDC8-3CB8-4DF3-B522-8104CE774975}" name="Column13185"/>
    <tableColumn id="13203" xr3:uid="{CD19CE00-62FE-43BF-A8F3-56E1160E7599}" name="Column13186"/>
    <tableColumn id="13204" xr3:uid="{86D3A266-B281-4ECA-877B-89D72F8AA5F5}" name="Column13187"/>
    <tableColumn id="13205" xr3:uid="{055E295B-68D1-4ED1-AE26-7C63E714C8A8}" name="Column13188"/>
    <tableColumn id="13206" xr3:uid="{1D520CD7-5E8A-4DE9-A0C5-6281ECD6AD37}" name="Column13189"/>
    <tableColumn id="13207" xr3:uid="{F76B115B-EC9D-42FD-85F4-4C41429AEF4A}" name="Column13190"/>
    <tableColumn id="13208" xr3:uid="{597AC03D-2729-4874-9DC1-A229AFAAF72A}" name="Column13191"/>
    <tableColumn id="13209" xr3:uid="{5A8CB863-134B-4CBB-8CED-98AF04DE312E}" name="Column13192"/>
    <tableColumn id="13210" xr3:uid="{6C1DD57A-4595-4169-8771-BB5DBDCB187B}" name="Column13193"/>
    <tableColumn id="13211" xr3:uid="{EC25580D-AFBE-437C-8940-88FA2F1A66EF}" name="Column13194"/>
    <tableColumn id="13212" xr3:uid="{708A8CC0-EB65-4EB6-A002-4C3896E682AB}" name="Column13195"/>
    <tableColumn id="13213" xr3:uid="{D4BC2A79-CCAB-40EE-9FB1-34AD85BC3BDB}" name="Column13196"/>
    <tableColumn id="13214" xr3:uid="{AC8224C8-4FC4-4F9E-8DC4-00657E681E4F}" name="Column13197"/>
    <tableColumn id="13215" xr3:uid="{BDB16215-2347-4C28-A65B-4A0556ED230B}" name="Column13198"/>
    <tableColumn id="13216" xr3:uid="{51968618-9AF5-4882-8434-8223DB15E715}" name="Column13199"/>
    <tableColumn id="13217" xr3:uid="{24D80E48-F910-48C4-993A-D0917413E22D}" name="Column13200"/>
    <tableColumn id="13218" xr3:uid="{9113E413-B18F-479A-ADCD-634F19C62716}" name="Column13201"/>
    <tableColumn id="13219" xr3:uid="{B8E9FAEF-B0FF-40DB-A697-30266BA8AAE8}" name="Column13202"/>
    <tableColumn id="13220" xr3:uid="{0810B856-E8F3-497D-9AFC-E2250215D9FF}" name="Column13203"/>
    <tableColumn id="13221" xr3:uid="{AFB1A6E5-9DE7-4B9D-93CF-F46E642A29D4}" name="Column13204"/>
    <tableColumn id="13222" xr3:uid="{B5E33F9C-0DAD-4A8A-B30C-65A388C47928}" name="Column13205"/>
    <tableColumn id="13223" xr3:uid="{C5650A8E-6EC6-4A53-9EB6-10642DBC28B5}" name="Column13206"/>
    <tableColumn id="13224" xr3:uid="{D332E1D8-ED13-46F9-9105-F36A85657604}" name="Column13207"/>
    <tableColumn id="13225" xr3:uid="{D8475A97-4261-4EB4-BA98-1E1212B403DA}" name="Column13208"/>
    <tableColumn id="13226" xr3:uid="{13634EB6-A2AD-4654-986E-8C05A18D287D}" name="Column13209"/>
    <tableColumn id="13227" xr3:uid="{7A1AB2AE-681C-403F-BC14-D91A5D8E8839}" name="Column13210"/>
    <tableColumn id="13228" xr3:uid="{0E6BE5BA-DF08-4F0D-93C3-232BCE5447A3}" name="Column13211"/>
    <tableColumn id="13229" xr3:uid="{062173FB-016C-4438-9749-17EB63A231D0}" name="Column13212"/>
    <tableColumn id="13230" xr3:uid="{0A6A6426-DA6D-4BF4-B1F6-658A7B31374C}" name="Column13213"/>
    <tableColumn id="13231" xr3:uid="{D05AC6A1-146B-4EC1-9C81-6E33E9638487}" name="Column13214"/>
    <tableColumn id="13232" xr3:uid="{8C80B5B7-002B-4EB3-BE64-A7C4C523AFB0}" name="Column13215"/>
    <tableColumn id="13233" xr3:uid="{BAF305D8-E333-43CC-8742-0AEB8EE22FFD}" name="Column13216"/>
    <tableColumn id="13234" xr3:uid="{C0B6EAA8-8E6E-41D1-BEC5-76C34A45436B}" name="Column13217"/>
    <tableColumn id="13235" xr3:uid="{5BA7E4FC-A705-48F4-91B1-1166827A587D}" name="Column13218"/>
    <tableColumn id="13236" xr3:uid="{46382124-76C9-46EC-96D7-EB8C5B986FE2}" name="Column13219"/>
    <tableColumn id="13237" xr3:uid="{445F9EEB-766D-4B4D-8A22-2DAE0CA4B07C}" name="Column13220"/>
    <tableColumn id="13238" xr3:uid="{3824137E-1FDF-41F8-8FAD-E03554DFFBB5}" name="Column13221"/>
    <tableColumn id="13239" xr3:uid="{06374BCE-BBF0-4FF0-8484-6005A8EB3C7B}" name="Column13222"/>
    <tableColumn id="13240" xr3:uid="{6A8FAE12-5088-42EC-ACB4-4CD80D0028D8}" name="Column13223"/>
    <tableColumn id="13241" xr3:uid="{8C801BEF-B918-40A6-916A-9FE7C21970D2}" name="Column13224"/>
    <tableColumn id="13242" xr3:uid="{55E82981-90F2-41B3-8BD6-5549CFEBACAB}" name="Column13225"/>
    <tableColumn id="13243" xr3:uid="{2CBC1F49-C334-4124-9B90-E23E4DD27529}" name="Column13226"/>
    <tableColumn id="13244" xr3:uid="{99CD93E3-9447-406B-A2CA-1509FF30E1FB}" name="Column13227"/>
    <tableColumn id="13245" xr3:uid="{37D41B7F-FBB6-4434-A43E-F958074B0552}" name="Column13228"/>
    <tableColumn id="13246" xr3:uid="{FCFC29E0-76CD-434A-9E63-191FDE1EEE64}" name="Column13229"/>
    <tableColumn id="13247" xr3:uid="{65BC4E1C-B514-4D3D-BE0F-E802B8FA507F}" name="Column13230"/>
    <tableColumn id="13248" xr3:uid="{80F68FEF-13CB-4379-8F71-CC4974A4E850}" name="Column13231"/>
    <tableColumn id="13249" xr3:uid="{AEC837A9-3B42-45AA-B1D9-23908B43297E}" name="Column13232"/>
    <tableColumn id="13250" xr3:uid="{57F1CB3A-F96C-4B9C-8D1B-57F4F1B0435B}" name="Column13233"/>
    <tableColumn id="13251" xr3:uid="{B16F720F-58A1-49E5-A4FD-A65E01DE7DE4}" name="Column13234"/>
    <tableColumn id="13252" xr3:uid="{08B1BD58-9C27-46FC-891A-C26304502930}" name="Column13235"/>
    <tableColumn id="13253" xr3:uid="{E144B88A-1DE4-41BB-A31C-A6FA11323073}" name="Column13236"/>
    <tableColumn id="13254" xr3:uid="{25EC0DFA-8507-4FEC-A845-875ADEF6CF0C}" name="Column13237"/>
    <tableColumn id="13255" xr3:uid="{7793670E-B448-4241-A212-A7141FC42D73}" name="Column13238"/>
    <tableColumn id="13256" xr3:uid="{42CD9DEF-1ACF-416A-A1A2-67C182DD6E63}" name="Column13239"/>
    <tableColumn id="13257" xr3:uid="{6DEDD637-5518-46DD-B7FE-104FEFB1455C}" name="Column13240"/>
    <tableColumn id="13258" xr3:uid="{DD632447-2832-4DBF-815B-6F50B64D2E9C}" name="Column13241"/>
    <tableColumn id="13259" xr3:uid="{432A7215-1FB9-46B9-B39E-0C35D0CB9408}" name="Column13242"/>
    <tableColumn id="13260" xr3:uid="{E895E554-14E9-4503-A469-CAE92B61E46D}" name="Column13243"/>
    <tableColumn id="13261" xr3:uid="{D0FF3226-F440-4A91-B799-ACB6C4BEF6A0}" name="Column13244"/>
    <tableColumn id="13262" xr3:uid="{0A6B6C7E-4508-4594-AE32-D0A260B6E8DF}" name="Column13245"/>
    <tableColumn id="13263" xr3:uid="{C585FCEF-DC8E-4D74-A242-31AED131FBE1}" name="Column13246"/>
    <tableColumn id="13264" xr3:uid="{A735A0A2-5364-4247-9980-DE895F1136CA}" name="Column13247"/>
    <tableColumn id="13265" xr3:uid="{A45D30E6-B0EA-4083-8CA2-344356347029}" name="Column13248"/>
    <tableColumn id="13266" xr3:uid="{EEBA9AEB-60F4-4467-8410-B8AFCBA4CA54}" name="Column13249"/>
    <tableColumn id="13267" xr3:uid="{A6BB5D00-732D-426E-AE01-6D15B932AD55}" name="Column13250"/>
    <tableColumn id="13268" xr3:uid="{A3041211-7B76-459A-AB8A-692FB232B532}" name="Column13251"/>
    <tableColumn id="13269" xr3:uid="{8D548BF6-ED3E-4921-9E6E-9A783C43D429}" name="Column13252"/>
    <tableColumn id="13270" xr3:uid="{54BCDFAB-940B-4233-B0A0-827AE07C6085}" name="Column13253"/>
    <tableColumn id="13271" xr3:uid="{5ED520F0-7B05-4334-9AC7-322040E6C1E1}" name="Column13254"/>
    <tableColumn id="13272" xr3:uid="{6633E3C3-FDB7-49A7-9D05-BB443B1B2180}" name="Column13255"/>
    <tableColumn id="13273" xr3:uid="{A2345DF9-4477-4617-9E45-779733FDE4F3}" name="Column13256"/>
    <tableColumn id="13274" xr3:uid="{C9CAD45F-24C6-41C4-8667-7881A8899237}" name="Column13257"/>
    <tableColumn id="13275" xr3:uid="{DC3143CC-7980-4A49-AFB3-F44D058D95C0}" name="Column13258"/>
    <tableColumn id="13276" xr3:uid="{114A8F38-C4B1-4D18-92B0-D89AFAD3598B}" name="Column13259"/>
    <tableColumn id="13277" xr3:uid="{25C00F37-EBB8-412F-B595-61AD54D29497}" name="Column13260"/>
    <tableColumn id="13278" xr3:uid="{F25221F1-226F-43E1-B3A5-9646000AA85D}" name="Column13261"/>
    <tableColumn id="13279" xr3:uid="{D684F690-02DF-4348-9429-946E8DD6E58B}" name="Column13262"/>
    <tableColumn id="13280" xr3:uid="{335E7EEC-AFBB-4581-A699-FA416F8111AF}" name="Column13263"/>
    <tableColumn id="13281" xr3:uid="{6EBD06AB-D67C-44FA-8B39-C6118CD2CB7F}" name="Column13264"/>
    <tableColumn id="13282" xr3:uid="{4CBE4D14-A297-4A35-8C9B-4E33988C7F0C}" name="Column13265"/>
    <tableColumn id="13283" xr3:uid="{DB7D44E5-BD2F-4DB3-ADA7-A1F0FCF35DF4}" name="Column13266"/>
    <tableColumn id="13284" xr3:uid="{DAF5909F-BA35-4C92-B98F-DBE991752A2A}" name="Column13267"/>
    <tableColumn id="13285" xr3:uid="{FCE48A3D-C52C-4712-80F4-330B78775790}" name="Column13268"/>
    <tableColumn id="13286" xr3:uid="{38F3817D-CB67-40BD-8D2C-54623A449E3C}" name="Column13269"/>
    <tableColumn id="13287" xr3:uid="{52C8D54F-A19A-4816-B3F6-20272EDBD23D}" name="Column13270"/>
    <tableColumn id="13288" xr3:uid="{E0129ECE-D7D2-48C1-8F62-28CC31847DF5}" name="Column13271"/>
    <tableColumn id="13289" xr3:uid="{64259008-7503-4563-85AC-F83D1E2F849A}" name="Column13272"/>
    <tableColumn id="13290" xr3:uid="{7610ABC6-8B7D-4232-8170-E455828168F4}" name="Column13273"/>
    <tableColumn id="13291" xr3:uid="{7347B916-03D2-4E5C-859D-810705329F3C}" name="Column13274"/>
    <tableColumn id="13292" xr3:uid="{904B9857-31E0-4567-ABE0-4455008CAA16}" name="Column13275"/>
    <tableColumn id="13293" xr3:uid="{86F6FE4C-62DE-4B8B-A1E4-493B25DCCEE6}" name="Column13276"/>
    <tableColumn id="13294" xr3:uid="{3CB69549-6B7C-4450-95D1-D2E1BEEA970D}" name="Column13277"/>
    <tableColumn id="13295" xr3:uid="{54B905E2-B39F-4803-B481-B3D275FBE62E}" name="Column13278"/>
    <tableColumn id="13296" xr3:uid="{ADBDB768-50C2-49CB-A8F4-0586F98522B2}" name="Column13279"/>
    <tableColumn id="13297" xr3:uid="{536D9540-6A7D-4A1A-B358-CE63399ABBC3}" name="Column13280"/>
    <tableColumn id="13298" xr3:uid="{41CF1CED-B462-4240-8D67-C5879D66E484}" name="Column13281"/>
    <tableColumn id="13299" xr3:uid="{2F3FD3B2-69C7-4977-B3A6-783D1129F1ED}" name="Column13282"/>
    <tableColumn id="13300" xr3:uid="{04722D28-7218-4FCC-9886-349AD4776FB9}" name="Column13283"/>
    <tableColumn id="13301" xr3:uid="{F35D5644-2EBD-4656-904F-378E33D851B0}" name="Column13284"/>
    <tableColumn id="13302" xr3:uid="{7B455A6A-D672-436B-90CA-13473366703E}" name="Column13285"/>
    <tableColumn id="13303" xr3:uid="{B4D81833-0F6B-48CA-9048-F95B72570CDB}" name="Column13286"/>
    <tableColumn id="13304" xr3:uid="{C6950704-DE3B-48ED-8870-0F84A50FCA6C}" name="Column13287"/>
    <tableColumn id="13305" xr3:uid="{27586F88-F768-4785-9948-89E7446FF608}" name="Column13288"/>
    <tableColumn id="13306" xr3:uid="{852785E9-3B28-4F4C-B105-33C8DF051FAD}" name="Column13289"/>
    <tableColumn id="13307" xr3:uid="{7A2CC1DB-B60B-429F-9CF5-CFFA696F6508}" name="Column13290"/>
    <tableColumn id="13308" xr3:uid="{EC26A93B-5B26-4499-AD96-4C516964ABAC}" name="Column13291"/>
    <tableColumn id="13309" xr3:uid="{8551E2C4-D7D7-4064-BFBD-C80FB4F580ED}" name="Column13292"/>
    <tableColumn id="13310" xr3:uid="{D86C4F6A-B6C6-4CAB-8CF5-2E5863B8826D}" name="Column13293"/>
    <tableColumn id="13311" xr3:uid="{744606E8-0E8A-4C0A-B1B9-81D4BC5A0691}" name="Column13294"/>
    <tableColumn id="13312" xr3:uid="{CB42D8E7-18A9-4C3A-BA10-2AC25C28B2EE}" name="Column13295"/>
    <tableColumn id="13313" xr3:uid="{6518D210-AE8E-4DD6-B1C6-EF9EA68F991C}" name="Column13296"/>
    <tableColumn id="13314" xr3:uid="{8C065855-6A30-49AD-81F8-0F0A2E5B3676}" name="Column13297"/>
    <tableColumn id="13315" xr3:uid="{F7F09C0D-3FD0-42C1-A759-7D477CBF421F}" name="Column13298"/>
    <tableColumn id="13316" xr3:uid="{901E0746-AACB-4830-983F-4BF9CF4F590A}" name="Column13299"/>
    <tableColumn id="13317" xr3:uid="{14738FF2-039D-44C7-BAD0-81D11BB37046}" name="Column13300"/>
    <tableColumn id="13318" xr3:uid="{ABD0552E-9886-475A-A7C8-DEDE21226CEA}" name="Column13301"/>
    <tableColumn id="13319" xr3:uid="{62D97217-AA07-4018-BD2E-429543A0CC9F}" name="Column13302"/>
    <tableColumn id="13320" xr3:uid="{196E3CBE-31FF-46F1-B73F-001BF3BEBDF0}" name="Column13303"/>
    <tableColumn id="13321" xr3:uid="{C9583163-6D7B-4741-B23B-D7287529273E}" name="Column13304"/>
    <tableColumn id="13322" xr3:uid="{20BD89AA-C675-4E54-876D-6787E7C6D08F}" name="Column13305"/>
    <tableColumn id="13323" xr3:uid="{A704FA6E-AA3D-4AD1-B730-BC60320A19AA}" name="Column13306"/>
    <tableColumn id="13324" xr3:uid="{EAF06CD5-10AC-46C2-8761-207D193D64C2}" name="Column13307"/>
    <tableColumn id="13325" xr3:uid="{125CFF87-A9FC-4DB8-8F86-CE3FF4D5CB72}" name="Column13308"/>
    <tableColumn id="13326" xr3:uid="{A32952C2-0651-49AD-95DA-9A0E49F64E55}" name="Column13309"/>
    <tableColumn id="13327" xr3:uid="{AE97CDAE-6B4D-4533-9DE6-ABF641765B1D}" name="Column13310"/>
    <tableColumn id="13328" xr3:uid="{FF4AD4B9-52E4-4BCD-8950-BF83672634C3}" name="Column13311"/>
    <tableColumn id="13329" xr3:uid="{CA5461C9-2713-4436-8404-B70630B8376F}" name="Column13312"/>
    <tableColumn id="13330" xr3:uid="{4C217540-7CFE-4DF7-A2E1-9EA2A6F5C5D1}" name="Column13313"/>
    <tableColumn id="13331" xr3:uid="{838A7203-6D17-4930-A166-338C6E23CCF9}" name="Column13314"/>
    <tableColumn id="13332" xr3:uid="{78913982-383D-4EB1-BC23-3123A217AC57}" name="Column13315"/>
    <tableColumn id="13333" xr3:uid="{A4409B1F-366F-4AAC-9144-B1AA321392D7}" name="Column13316"/>
    <tableColumn id="13334" xr3:uid="{E50E0D07-2DF5-4ABD-9954-4C598416FF49}" name="Column13317"/>
    <tableColumn id="13335" xr3:uid="{FEF1FF7C-12F0-4D57-A0FB-E553E11F4BED}" name="Column13318"/>
    <tableColumn id="13336" xr3:uid="{5C0F5DC1-21DD-42E3-88E4-3E247B1C0122}" name="Column13319"/>
    <tableColumn id="13337" xr3:uid="{9CF1298D-A3E5-4578-8B95-9BEBED2B9726}" name="Column13320"/>
    <tableColumn id="13338" xr3:uid="{A0DD8EC5-9D82-49C1-9F21-51852D5CA173}" name="Column13321"/>
    <tableColumn id="13339" xr3:uid="{EEC5318E-837C-4A77-8B51-AD93E130FA1C}" name="Column13322"/>
    <tableColumn id="13340" xr3:uid="{FDCC2A7A-11C9-4B6A-94EB-198413BC6DDB}" name="Column13323"/>
    <tableColumn id="13341" xr3:uid="{FC9C8F6A-D3EE-45AA-B36D-0D353713953A}" name="Column13324"/>
    <tableColumn id="13342" xr3:uid="{9A68C318-B0E9-429D-A133-6144EC1EF89E}" name="Column13325"/>
    <tableColumn id="13343" xr3:uid="{C9C88AC3-71BB-44ED-90CB-8E4D5BA7AD59}" name="Column13326"/>
    <tableColumn id="13344" xr3:uid="{160D7024-5801-422C-A5DF-C05C053C0360}" name="Column13327"/>
    <tableColumn id="13345" xr3:uid="{A555DFFF-EE79-495A-8ACD-B363776DD7EC}" name="Column13328"/>
    <tableColumn id="13346" xr3:uid="{EE934528-914E-4BD9-904E-A119BF389013}" name="Column13329"/>
    <tableColumn id="13347" xr3:uid="{EB4F88A1-9638-4775-8BC6-42D6B5C690F9}" name="Column13330"/>
    <tableColumn id="13348" xr3:uid="{04EED273-4DCC-4995-8D00-63D38CE03431}" name="Column13331"/>
    <tableColumn id="13349" xr3:uid="{35B36B5F-EF0E-4DF0-AAA8-B3C42846F351}" name="Column13332"/>
    <tableColumn id="13350" xr3:uid="{80BA7169-32DA-4D95-BB6F-CB7D2DA78EEE}" name="Column13333"/>
    <tableColumn id="13351" xr3:uid="{2F02D481-8FF4-4506-8448-C252641E3CA8}" name="Column13334"/>
    <tableColumn id="13352" xr3:uid="{47D37203-B623-454E-89DB-DAB867136940}" name="Column13335"/>
    <tableColumn id="13353" xr3:uid="{09328BE3-FF92-44C0-AA92-DC4C00B1536D}" name="Column13336"/>
    <tableColumn id="13354" xr3:uid="{AB48FBC1-A88A-4994-8ACB-2FF4EFD375C2}" name="Column13337"/>
    <tableColumn id="13355" xr3:uid="{1E9C7353-C363-40E2-A8D1-153C4B0D843B}" name="Column13338"/>
    <tableColumn id="13356" xr3:uid="{27D9F777-A7B8-4971-82C6-C7983D2BD44B}" name="Column13339"/>
    <tableColumn id="13357" xr3:uid="{FE883E39-8300-4A4B-BC20-DE9DE0FB9154}" name="Column13340"/>
    <tableColumn id="13358" xr3:uid="{19AED457-5B89-4628-BC3C-D8BE9ED03062}" name="Column13341"/>
    <tableColumn id="13359" xr3:uid="{9E0B4B01-346F-41B2-8596-AF60376917B0}" name="Column13342"/>
    <tableColumn id="13360" xr3:uid="{9040359E-F8D2-46CF-B957-E87F85498F7F}" name="Column13343"/>
    <tableColumn id="13361" xr3:uid="{4BBBB81B-F4BB-4EB3-AE23-22B20E68E630}" name="Column13344"/>
    <tableColumn id="13362" xr3:uid="{7561BE31-139A-47EB-A65A-6A73E28B2C16}" name="Column13345"/>
    <tableColumn id="13363" xr3:uid="{3C134334-A8D0-419B-ABE0-18B555F882AD}" name="Column13346"/>
    <tableColumn id="13364" xr3:uid="{8527A462-9606-400F-B85E-A9598C524DBC}" name="Column13347"/>
    <tableColumn id="13365" xr3:uid="{F7769210-5E0F-453D-83FC-F35AF2D0345D}" name="Column13348"/>
    <tableColumn id="13366" xr3:uid="{46560F02-4F5D-4F7B-B9F5-6D40E4FC11CD}" name="Column13349"/>
    <tableColumn id="13367" xr3:uid="{DD401F94-225E-4E96-B699-2CEAED775307}" name="Column13350"/>
    <tableColumn id="13368" xr3:uid="{86AC47BD-FD3E-4903-8B42-162F6270772B}" name="Column13351"/>
    <tableColumn id="13369" xr3:uid="{D5847F8F-0101-467A-BD71-908B282FB938}" name="Column13352"/>
    <tableColumn id="13370" xr3:uid="{A574AE53-17C8-45B9-A7BC-DB32A8B540FD}" name="Column13353"/>
    <tableColumn id="13371" xr3:uid="{AC3E12C6-EFA0-44C2-80E1-D06DDCAED3F4}" name="Column13354"/>
    <tableColumn id="13372" xr3:uid="{F2DA175B-92D4-451B-9D9E-C7D007AC77AF}" name="Column13355"/>
    <tableColumn id="13373" xr3:uid="{9268E863-ADFF-44FE-9421-6DE393CBD57D}" name="Column13356"/>
    <tableColumn id="13374" xr3:uid="{2357800E-A8F8-459C-A486-5BA05FEA5A49}" name="Column13357"/>
    <tableColumn id="13375" xr3:uid="{4718A7B0-E177-4552-BCE4-2F8D45FF4157}" name="Column13358"/>
    <tableColumn id="13376" xr3:uid="{50964765-4ADD-4F8B-920D-29E578CAEBB2}" name="Column13359"/>
    <tableColumn id="13377" xr3:uid="{263FFAA3-C804-44CF-965B-0E5D6315C8F2}" name="Column13360"/>
    <tableColumn id="13378" xr3:uid="{C54DF761-876A-4C1E-8C29-F538F6BC6214}" name="Column13361"/>
    <tableColumn id="13379" xr3:uid="{F3CA8F4A-FF59-419F-B80A-6096DCBC307E}" name="Column13362"/>
    <tableColumn id="13380" xr3:uid="{50CD98F2-EC0A-49D4-AC58-C8940AAD3278}" name="Column13363"/>
    <tableColumn id="13381" xr3:uid="{15BFCA75-464A-465F-B0E3-A425C0667303}" name="Column13364"/>
    <tableColumn id="13382" xr3:uid="{9CCF6F7A-5FB8-483B-B4E5-BA3A0ACDD1A9}" name="Column13365"/>
    <tableColumn id="13383" xr3:uid="{7F3DF9F1-D358-47EE-89DC-172B7AE8E9A9}" name="Column13366"/>
    <tableColumn id="13384" xr3:uid="{AB7AC53D-1BB9-4C8C-AB2D-E908C8C675E2}" name="Column13367"/>
    <tableColumn id="13385" xr3:uid="{8D71B57B-3571-4458-95B9-443E78A754A6}" name="Column13368"/>
    <tableColumn id="13386" xr3:uid="{365FB56F-BC85-4E43-8A84-CF856430A0CE}" name="Column13369"/>
    <tableColumn id="13387" xr3:uid="{F84C13D6-1265-42F6-A8C6-2CC54F4B0C53}" name="Column13370"/>
    <tableColumn id="13388" xr3:uid="{A03E6029-5DDC-4C86-954C-B5C27ECB4D5F}" name="Column13371"/>
    <tableColumn id="13389" xr3:uid="{AA6C580C-F301-43BD-BA5D-309314BB075B}" name="Column13372"/>
    <tableColumn id="13390" xr3:uid="{03455832-1F26-419D-8FD5-D9F55E971AFC}" name="Column13373"/>
    <tableColumn id="13391" xr3:uid="{64CCBC66-BC6D-4360-80B5-9E3A102F0079}" name="Column13374"/>
    <tableColumn id="13392" xr3:uid="{9346EB47-832F-4BA5-A4A2-6412F4B8E25A}" name="Column13375"/>
    <tableColumn id="13393" xr3:uid="{099DBD5B-F9B3-49B9-B9BD-AD9B560C0A92}" name="Column13376"/>
    <tableColumn id="13394" xr3:uid="{D3337F57-78B4-4E4D-BA98-A63CB974C5B0}" name="Column13377"/>
    <tableColumn id="13395" xr3:uid="{E26FD9A6-E31B-4259-B57E-CA785E59002E}" name="Column13378"/>
    <tableColumn id="13396" xr3:uid="{043FD5C0-139A-43D1-BCB5-5F32A46AD142}" name="Column13379"/>
    <tableColumn id="13397" xr3:uid="{BEDBEE02-3B86-4C51-BB87-F5172389207D}" name="Column13380"/>
    <tableColumn id="13398" xr3:uid="{AC999260-A4F0-49D1-86FB-913A876074FF}" name="Column13381"/>
    <tableColumn id="13399" xr3:uid="{9F8A0AC9-C84E-4D3B-80B6-8E9D80060093}" name="Column13382"/>
    <tableColumn id="13400" xr3:uid="{0AE94C92-EA67-4958-BE50-EF2F73521224}" name="Column13383"/>
    <tableColumn id="13401" xr3:uid="{2A1BC7DF-8B86-4807-8963-F13CDFDA1585}" name="Column13384"/>
    <tableColumn id="13402" xr3:uid="{FC1B616D-E394-4466-A4AD-30105969A7B5}" name="Column13385"/>
    <tableColumn id="13403" xr3:uid="{B0B1ACE4-F650-4710-AAB3-917E72C90B04}" name="Column13386"/>
    <tableColumn id="13404" xr3:uid="{8F64D1F2-98CC-41E9-8F10-00894AC720BD}" name="Column13387"/>
    <tableColumn id="13405" xr3:uid="{BB2A5BD1-B5CE-4FCE-8A5B-64FDB4670B2C}" name="Column13388"/>
    <tableColumn id="13406" xr3:uid="{4123D456-541A-4084-B9CC-E402A98E7F09}" name="Column13389"/>
    <tableColumn id="13407" xr3:uid="{C277AA70-C20E-4CF7-971E-220E9953F5AD}" name="Column13390"/>
    <tableColumn id="13408" xr3:uid="{7FA4AF6E-4B0F-485C-8D53-EBE950FC6D7C}" name="Column13391"/>
    <tableColumn id="13409" xr3:uid="{9E641D6F-D51B-4625-8A42-C0F7C30BAF23}" name="Column13392"/>
    <tableColumn id="13410" xr3:uid="{1073ACD3-B38F-4F69-9832-9982C1DD097C}" name="Column13393"/>
    <tableColumn id="13411" xr3:uid="{9E90CA56-389C-4243-98C7-DA450859D31D}" name="Column13394"/>
    <tableColumn id="13412" xr3:uid="{7DBEFB5F-6048-41F7-9194-351CEFC798BC}" name="Column13395"/>
    <tableColumn id="13413" xr3:uid="{1EFEF92A-E77A-428F-A4B3-86FA4F94A6A2}" name="Column13396"/>
    <tableColumn id="13414" xr3:uid="{C63F2AE1-6C94-4768-96F9-F1792BE3C732}" name="Column13397"/>
    <tableColumn id="13415" xr3:uid="{0A1D9966-29F6-467C-927B-677989C2D788}" name="Column13398"/>
    <tableColumn id="13416" xr3:uid="{68A1A76D-F76E-43D5-BAF5-0A589633AD35}" name="Column13399"/>
    <tableColumn id="13417" xr3:uid="{77C982A4-D7E8-4868-8E9A-A2E1A9B54B58}" name="Column13400"/>
    <tableColumn id="13418" xr3:uid="{CFE718A9-2D95-4A3B-B228-4B7EE282A934}" name="Column13401"/>
    <tableColumn id="13419" xr3:uid="{05F4B5AA-880F-40F6-AEA2-E6779277F5B9}" name="Column13402"/>
    <tableColumn id="13420" xr3:uid="{FC72EBBD-E223-4068-B8AE-D4026BA88426}" name="Column13403"/>
    <tableColumn id="13421" xr3:uid="{70B3925E-4081-449D-B788-C3ADA7139BBB}" name="Column13404"/>
    <tableColumn id="13422" xr3:uid="{06707F2E-B5A6-4012-A4D5-EB85E0BE7D2A}" name="Column13405"/>
    <tableColumn id="13423" xr3:uid="{73729BF5-32B4-4644-B06D-FB424B007335}" name="Column13406"/>
    <tableColumn id="13424" xr3:uid="{D0D54271-9083-4329-94A9-B862483B1A5E}" name="Column13407"/>
    <tableColumn id="13425" xr3:uid="{CDB85C07-995A-4829-ACB5-FF0EFC6EFC81}" name="Column13408"/>
    <tableColumn id="13426" xr3:uid="{05A1CF38-F785-4632-8752-9AD2C39061D0}" name="Column13409"/>
    <tableColumn id="13427" xr3:uid="{01B81CFC-DACF-4D58-A834-46DE1C537D9E}" name="Column13410"/>
    <tableColumn id="13428" xr3:uid="{F359B089-0913-47CC-82A8-238A26D12BD2}" name="Column13411"/>
    <tableColumn id="13429" xr3:uid="{A6FEBA15-1629-462E-AA6E-5E54B5F63A12}" name="Column13412"/>
    <tableColumn id="13430" xr3:uid="{FBAB011B-C6F4-49C5-9EED-D436A7935891}" name="Column13413"/>
    <tableColumn id="13431" xr3:uid="{1D0AEBF4-1A33-44D7-BE94-40D31F7585FB}" name="Column13414"/>
    <tableColumn id="13432" xr3:uid="{053748F1-C9EF-4CFB-AC03-379AEED2D262}" name="Column13415"/>
    <tableColumn id="13433" xr3:uid="{DF8B8D39-E9BE-4283-96AA-36E11A8A0946}" name="Column13416"/>
    <tableColumn id="13434" xr3:uid="{5D1A66AF-F23A-46CB-9DD1-E3D0AF37F756}" name="Column13417"/>
    <tableColumn id="13435" xr3:uid="{04CE4C6F-AA67-4695-B423-FC49080E6F3B}" name="Column13418"/>
    <tableColumn id="13436" xr3:uid="{4FE20727-4172-4976-A64E-BE167E9FC3BA}" name="Column13419"/>
    <tableColumn id="13437" xr3:uid="{91E73E33-531B-40C9-AD13-7464040F8881}" name="Column13420"/>
    <tableColumn id="13438" xr3:uid="{FEED358E-C604-4D74-97DA-B2E60A02F019}" name="Column13421"/>
    <tableColumn id="13439" xr3:uid="{6E64671B-F8F9-4B1D-ADA7-C41F8F474BDB}" name="Column13422"/>
    <tableColumn id="13440" xr3:uid="{B5B61190-191E-49BD-8519-89AB6BDF6FE1}" name="Column13423"/>
    <tableColumn id="13441" xr3:uid="{E3092DFB-75CE-4BA5-A337-CC608E9C1D41}" name="Column13424"/>
    <tableColumn id="13442" xr3:uid="{8DFFFBD8-E8A7-4A86-9092-628FEFDDF836}" name="Column13425"/>
    <tableColumn id="13443" xr3:uid="{F36D04BC-5B1E-448D-B06E-20CC549F89BE}" name="Column13426"/>
    <tableColumn id="13444" xr3:uid="{E82B00AA-B8F6-4D8D-AC76-8EF801FB3190}" name="Column13427"/>
    <tableColumn id="13445" xr3:uid="{024E6741-DE7B-48E9-8F9D-673F71D8768F}" name="Column13428"/>
    <tableColumn id="13446" xr3:uid="{4676086C-3076-4BA6-BB58-1C75FDD5820D}" name="Column13429"/>
    <tableColumn id="13447" xr3:uid="{03521C14-7F50-4F09-A851-8094CBA26256}" name="Column13430"/>
    <tableColumn id="13448" xr3:uid="{E1D4DD2E-92E2-4751-AAFA-CB05EE8D405B}" name="Column13431"/>
    <tableColumn id="13449" xr3:uid="{A1D0A4AE-6D88-4AC1-8595-55230F7C1B11}" name="Column13432"/>
    <tableColumn id="13450" xr3:uid="{A42160B0-6D6E-47C3-88FA-A45F788A1159}" name="Column13433"/>
    <tableColumn id="13451" xr3:uid="{A01DD775-D881-4A21-9E5D-41D707144CAB}" name="Column13434"/>
    <tableColumn id="13452" xr3:uid="{68E4759A-EBFF-45C2-A223-0D864A613619}" name="Column13435"/>
    <tableColumn id="13453" xr3:uid="{DFAE096A-7A0D-4209-AD9D-12C40BA438C5}" name="Column13436"/>
    <tableColumn id="13454" xr3:uid="{F8A4F394-8C2C-484F-B298-20AA11193E06}" name="Column13437"/>
    <tableColumn id="13455" xr3:uid="{CB8FDE46-AE8C-46D4-9F24-BDDE0ED60E5A}" name="Column13438"/>
    <tableColumn id="13456" xr3:uid="{DB7196C8-02C7-4DF8-96CD-788CE6B674B9}" name="Column13439"/>
    <tableColumn id="13457" xr3:uid="{5A3BE8DB-CBDE-4DCB-AAF6-6A41AA850334}" name="Column13440"/>
    <tableColumn id="13458" xr3:uid="{73C1FE89-B066-4435-AA19-B90C4FE25F67}" name="Column13441"/>
    <tableColumn id="13459" xr3:uid="{568E0920-5BF4-4D7F-8FBE-C7E6DBF10A7E}" name="Column13442"/>
    <tableColumn id="13460" xr3:uid="{256241B2-D97A-497C-B401-CDE987A0E3DD}" name="Column13443"/>
    <tableColumn id="13461" xr3:uid="{CB8DB337-DE87-4174-8920-4C8BA9AE3D94}" name="Column13444"/>
    <tableColumn id="13462" xr3:uid="{65898272-EB4D-4D6D-9313-E720B3E3165F}" name="Column13445"/>
    <tableColumn id="13463" xr3:uid="{76DF3D52-0FE1-4338-894E-5261C20E8932}" name="Column13446"/>
    <tableColumn id="13464" xr3:uid="{1A252833-D346-4D69-B393-A508C6535385}" name="Column13447"/>
    <tableColumn id="13465" xr3:uid="{FEC18653-6D71-4AF1-A1E8-7D38C498613D}" name="Column13448"/>
    <tableColumn id="13466" xr3:uid="{E355C8BA-F8E8-4FAF-AB67-8E1A0AD4E9B7}" name="Column13449"/>
    <tableColumn id="13467" xr3:uid="{3B6A66AD-AB8F-409F-BA45-0DB692FB0A6F}" name="Column13450"/>
    <tableColumn id="13468" xr3:uid="{8C8BEEF3-71A8-4172-A0CB-3C3E149A4694}" name="Column13451"/>
    <tableColumn id="13469" xr3:uid="{FE58281A-869B-40B3-BF39-626606B0C8E6}" name="Column13452"/>
    <tableColumn id="13470" xr3:uid="{F8DB0688-D1EC-46A2-9129-C63222DD92AF}" name="Column13453"/>
    <tableColumn id="13471" xr3:uid="{5369AF44-1166-4D0B-A99A-13DC1F6FCFD5}" name="Column13454"/>
    <tableColumn id="13472" xr3:uid="{2B758BDE-1DA8-4D52-86F9-59F4087E65E9}" name="Column13455"/>
    <tableColumn id="13473" xr3:uid="{C6928C60-0A52-4EFE-A123-AD25DA2D4C68}" name="Column13456"/>
    <tableColumn id="13474" xr3:uid="{F76B85CC-D434-40F7-B7C5-289E157D9C0A}" name="Column13457"/>
    <tableColumn id="13475" xr3:uid="{C4A4EC9A-0F60-4743-BBFE-A4885E67752E}" name="Column13458"/>
    <tableColumn id="13476" xr3:uid="{9211890D-9C3E-4D40-8F14-3859969571D7}" name="Column13459"/>
    <tableColumn id="13477" xr3:uid="{C059C844-E578-4B8E-9E41-A723DB4915B1}" name="Column13460"/>
    <tableColumn id="13478" xr3:uid="{EF3AD090-44DB-49B7-8877-959157DB2BEA}" name="Column13461"/>
    <tableColumn id="13479" xr3:uid="{E526545B-4EC8-4292-AA25-AD913F41CEED}" name="Column13462"/>
    <tableColumn id="13480" xr3:uid="{7700F799-A1C0-47EF-9385-91B7A1F955F4}" name="Column13463"/>
    <tableColumn id="13481" xr3:uid="{43960390-5E69-47B7-A7FA-07758B5880E3}" name="Column13464"/>
    <tableColumn id="13482" xr3:uid="{1712EA4C-4004-4EA8-9414-E4A7620C4FDF}" name="Column13465"/>
    <tableColumn id="13483" xr3:uid="{31FB90A4-044D-4B8F-91B9-6A114A28421D}" name="Column13466"/>
    <tableColumn id="13484" xr3:uid="{EC1B4103-FD90-497E-9865-3C53CCCB6049}" name="Column13467"/>
    <tableColumn id="13485" xr3:uid="{428215B4-2CC4-42A0-8DBF-CE56F23A8BE0}" name="Column13468"/>
    <tableColumn id="13486" xr3:uid="{325C479D-7CDC-4335-BA0C-A34B94F2AFFA}" name="Column13469"/>
    <tableColumn id="13487" xr3:uid="{094FC540-328A-413B-B97F-983D77BEF101}" name="Column13470"/>
    <tableColumn id="13488" xr3:uid="{8C7E9E27-38F9-46FC-8B30-65A7E2FC8DE9}" name="Column13471"/>
    <tableColumn id="13489" xr3:uid="{A48FE143-61B5-4D86-9EA7-9EFC4E9183EC}" name="Column13472"/>
    <tableColumn id="13490" xr3:uid="{B30E13B4-C3DA-4F83-AB85-B372B9A47CD0}" name="Column13473"/>
    <tableColumn id="13491" xr3:uid="{A2A67DD1-2B85-42A2-A233-B74E791292DA}" name="Column13474"/>
    <tableColumn id="13492" xr3:uid="{5EA0AFA5-12D3-4C83-8B7A-E8D4AAE46085}" name="Column13475"/>
    <tableColumn id="13493" xr3:uid="{FF7ED9D9-3A9A-41D3-BC6F-9BA0C91A2F9F}" name="Column13476"/>
    <tableColumn id="13494" xr3:uid="{77FE7CF5-256B-46B4-BFCF-F4148629C89A}" name="Column13477"/>
    <tableColumn id="13495" xr3:uid="{5E4FCA2B-5F56-483C-BECA-25572022105B}" name="Column13478"/>
    <tableColumn id="13496" xr3:uid="{ECCC44DA-E6FD-4A81-A41A-D3E0454A0D36}" name="Column13479"/>
    <tableColumn id="13497" xr3:uid="{6A5E9361-1C13-46FF-81A7-5BB4286D2E3F}" name="Column13480"/>
    <tableColumn id="13498" xr3:uid="{2292DC32-6C19-43A7-A805-D12EBC6686C5}" name="Column13481"/>
    <tableColumn id="13499" xr3:uid="{7C169830-BADB-4F62-BA85-94DC6281F3A6}" name="Column13482"/>
    <tableColumn id="13500" xr3:uid="{1E46A804-0299-42A6-B66A-F75BFD33A6FC}" name="Column13483"/>
    <tableColumn id="13501" xr3:uid="{91A21F75-9E4D-4AF5-BB19-47D145DFE5D0}" name="Column13484"/>
    <tableColumn id="13502" xr3:uid="{C6FA5889-DB9E-424C-88BB-ABD0FFFAE847}" name="Column13485"/>
    <tableColumn id="13503" xr3:uid="{75127A0B-AD04-4A03-B1BA-E0445E42C312}" name="Column13486"/>
    <tableColumn id="13504" xr3:uid="{1132253C-C35A-4D83-A4D4-1D9C533925AE}" name="Column13487"/>
    <tableColumn id="13505" xr3:uid="{E379A923-9ED7-4BEA-891D-CA13759AFB05}" name="Column13488"/>
    <tableColumn id="13506" xr3:uid="{E77AD84B-78F5-4736-A3D9-F57798652755}" name="Column13489"/>
    <tableColumn id="13507" xr3:uid="{08CD823E-3D43-47AD-B4FD-44717CE09D1C}" name="Column13490"/>
    <tableColumn id="13508" xr3:uid="{97BC7E04-2142-41B3-BDDC-DFB77310633E}" name="Column13491"/>
    <tableColumn id="13509" xr3:uid="{DF0B7ACB-235C-4C2E-88B7-B0F5C3541E52}" name="Column13492"/>
    <tableColumn id="13510" xr3:uid="{C09F6E5A-4BB4-488E-B8A2-8AF6EF3BE8F5}" name="Column13493"/>
    <tableColumn id="13511" xr3:uid="{3DFB22A8-A3B8-43A9-ABE3-B0F963D0CC8A}" name="Column13494"/>
    <tableColumn id="13512" xr3:uid="{9433C1FA-9361-4F53-944D-40F355962E39}" name="Column13495"/>
    <tableColumn id="13513" xr3:uid="{92E89FFA-3B08-4063-A2F6-66CAB9861B62}" name="Column13496"/>
    <tableColumn id="13514" xr3:uid="{5CDFC9C0-AF44-41AB-A987-FCF036223072}" name="Column13497"/>
    <tableColumn id="13515" xr3:uid="{11E2DAF4-F942-4511-BF99-BE7466803F7E}" name="Column13498"/>
    <tableColumn id="13516" xr3:uid="{338A3A5F-979B-4493-8BFF-A10C4D6CEE4F}" name="Column13499"/>
    <tableColumn id="13517" xr3:uid="{3DF28CAC-F17B-41FF-8EFC-37851B22A044}" name="Column13500"/>
    <tableColumn id="13518" xr3:uid="{04D1AE74-F935-432B-914B-525A0E9E33E1}" name="Column13501"/>
    <tableColumn id="13519" xr3:uid="{56FDA0F5-45DB-4DAB-9667-4765BDC3F6CC}" name="Column13502"/>
    <tableColumn id="13520" xr3:uid="{046F6C62-72D0-44E4-9C5E-15583772F6D4}" name="Column13503"/>
    <tableColumn id="13521" xr3:uid="{9ABFC35C-FE41-4461-9994-DB3679F0F4CF}" name="Column13504"/>
    <tableColumn id="13522" xr3:uid="{D29E81FF-76A8-43DC-8BDE-57442AD36900}" name="Column13505"/>
    <tableColumn id="13523" xr3:uid="{5FD67CA6-CEC3-45BC-84CC-7046B61C5E8A}" name="Column13506"/>
    <tableColumn id="13524" xr3:uid="{1CEC71C4-4FB4-4B03-930E-3217FE62FD1B}" name="Column13507"/>
    <tableColumn id="13525" xr3:uid="{752FBEC0-8D55-4770-958F-FEE714A8A2E9}" name="Column13508"/>
    <tableColumn id="13526" xr3:uid="{97FCE8EC-F329-40D6-B762-7E51979ACA95}" name="Column13509"/>
    <tableColumn id="13527" xr3:uid="{888D4ABF-21D8-4AF1-B05C-BB1F9AB7BBD5}" name="Column13510"/>
    <tableColumn id="13528" xr3:uid="{10B3F619-AB3D-4F1C-850C-1DD1BABECB26}" name="Column13511"/>
    <tableColumn id="13529" xr3:uid="{5DC8679E-76FD-4D5D-8EAD-4AA479F7EFF7}" name="Column13512"/>
    <tableColumn id="13530" xr3:uid="{F31D3153-13A1-4939-A5D2-0E01F56E4121}" name="Column13513"/>
    <tableColumn id="13531" xr3:uid="{45B8A80E-AA1B-4D3C-A44B-22F92805060C}" name="Column13514"/>
    <tableColumn id="13532" xr3:uid="{FC1509F9-573D-4746-8834-F7B7E3064C0D}" name="Column13515"/>
    <tableColumn id="13533" xr3:uid="{3CE826AD-599A-4458-AEFC-C6310FAF1DA4}" name="Column13516"/>
    <tableColumn id="13534" xr3:uid="{E11270E0-9D86-4753-AFD3-494EA89549D5}" name="Column13517"/>
    <tableColumn id="13535" xr3:uid="{ABDD4A77-F18E-474E-9493-EC6247F74C91}" name="Column13518"/>
    <tableColumn id="13536" xr3:uid="{FCE262B5-62D3-44D4-B968-B73EF4E10765}" name="Column13519"/>
    <tableColumn id="13537" xr3:uid="{462C0794-6A8D-486C-A185-37F3C279E2B7}" name="Column13520"/>
    <tableColumn id="13538" xr3:uid="{7D63CEB7-F48C-42ED-B0A7-219A46FE2431}" name="Column13521"/>
    <tableColumn id="13539" xr3:uid="{CDE3126B-F904-4688-8D93-795E20DCB3C0}" name="Column13522"/>
    <tableColumn id="13540" xr3:uid="{A44CDF13-9A4D-4F4C-B5B3-4EA1420A3DCC}" name="Column13523"/>
    <tableColumn id="13541" xr3:uid="{93DB579B-50F4-4DB7-94D2-1B80556BA224}" name="Column13524"/>
    <tableColumn id="13542" xr3:uid="{CBEE44FF-6F0E-49B1-95CE-C365D61010DE}" name="Column13525"/>
    <tableColumn id="13543" xr3:uid="{4F703BF9-BB13-428E-9DF0-E930A0C16F65}" name="Column13526"/>
    <tableColumn id="13544" xr3:uid="{20CD56AC-EB14-454B-95F5-70A3371024CF}" name="Column13527"/>
    <tableColumn id="13545" xr3:uid="{77DE99AF-84A8-4AD9-8AFB-6C3ED4741DA3}" name="Column13528"/>
    <tableColumn id="13546" xr3:uid="{DE22C9D1-E354-429C-A92B-CA14C90F3409}" name="Column13529"/>
    <tableColumn id="13547" xr3:uid="{63E61B89-5718-4730-9A39-1D33E9CEBC53}" name="Column13530"/>
    <tableColumn id="13548" xr3:uid="{7C8032DC-F8F4-4FD7-B97E-206B0BD5ACD7}" name="Column13531"/>
    <tableColumn id="13549" xr3:uid="{A0350836-4F92-4EC1-89B9-7847EBBDB50E}" name="Column13532"/>
    <tableColumn id="13550" xr3:uid="{52FA416E-EE72-4D20-8710-D5762D42BEA1}" name="Column13533"/>
    <tableColumn id="13551" xr3:uid="{C06EED7E-5EFE-45F1-ACAC-8DEAA19752D5}" name="Column13534"/>
    <tableColumn id="13552" xr3:uid="{CB42D82E-41D3-442C-8E95-AD37251D3EE7}" name="Column13535"/>
    <tableColumn id="13553" xr3:uid="{BA7EFD8E-C9F2-4C81-A4E9-AB5BA222EB97}" name="Column13536"/>
    <tableColumn id="13554" xr3:uid="{8F823656-CA3A-4CEF-B4F8-DB6575B31F11}" name="Column13537"/>
    <tableColumn id="13555" xr3:uid="{1FD9727E-BAB6-47E7-B198-F0E4054B4941}" name="Column13538"/>
    <tableColumn id="13556" xr3:uid="{C893B774-BF06-4FA4-8CA3-F3791350EE75}" name="Column13539"/>
    <tableColumn id="13557" xr3:uid="{AC9060B2-147A-4F1D-AD78-4054E0A9913C}" name="Column13540"/>
    <tableColumn id="13558" xr3:uid="{9470628F-EB7A-473E-9B06-1109346E02FF}" name="Column13541"/>
    <tableColumn id="13559" xr3:uid="{9516E52B-19C1-4D1A-96BA-2AC53D7C650F}" name="Column13542"/>
    <tableColumn id="13560" xr3:uid="{CDD05AD0-59A9-4940-ADAC-6D9A5C761841}" name="Column13543"/>
    <tableColumn id="13561" xr3:uid="{E6EE4730-89A6-4E54-A882-BEC50E7F1CBE}" name="Column13544"/>
    <tableColumn id="13562" xr3:uid="{E255589E-B603-4297-AB60-297AEF22C8CE}" name="Column13545"/>
    <tableColumn id="13563" xr3:uid="{79F0F6BD-12C6-477F-8D89-394705C2439D}" name="Column13546"/>
    <tableColumn id="13564" xr3:uid="{FF72C3F9-9A61-4683-A76C-BF0C12F20534}" name="Column13547"/>
    <tableColumn id="13565" xr3:uid="{D4513F42-6DB7-457B-B65A-E584C09D7BE3}" name="Column13548"/>
    <tableColumn id="13566" xr3:uid="{DF475894-F6BC-445F-972F-9C789A5FBEF7}" name="Column13549"/>
    <tableColumn id="13567" xr3:uid="{F37773C6-18BA-4680-8313-4C9DFDC2C621}" name="Column13550"/>
    <tableColumn id="13568" xr3:uid="{F4252C45-2B23-4B99-BA00-3BB7D6840650}" name="Column13551"/>
    <tableColumn id="13569" xr3:uid="{65241488-FF73-4A31-9180-57E3B22C3202}" name="Column13552"/>
    <tableColumn id="13570" xr3:uid="{310B2C19-D59D-4B01-9E61-9CF6A5A75372}" name="Column13553"/>
    <tableColumn id="13571" xr3:uid="{F7AB4BF6-5399-43DE-9498-67B718647A1D}" name="Column13554"/>
    <tableColumn id="13572" xr3:uid="{0A66863C-4222-446E-A70F-59362CBBE831}" name="Column13555"/>
    <tableColumn id="13573" xr3:uid="{7962567A-8B05-4EDA-8DAC-0C6DE0847FC0}" name="Column13556"/>
    <tableColumn id="13574" xr3:uid="{F427F926-033D-440A-88CC-3E64986ABBD3}" name="Column13557"/>
    <tableColumn id="13575" xr3:uid="{4BC1A4E4-574D-4EA8-AFCF-B5C8C3439648}" name="Column13558"/>
    <tableColumn id="13576" xr3:uid="{3396E189-03FF-4393-A0D7-75C38213A573}" name="Column13559"/>
    <tableColumn id="13577" xr3:uid="{88BAC926-6E41-4947-BDE2-778DBF4EDE8B}" name="Column13560"/>
    <tableColumn id="13578" xr3:uid="{A1DA8984-351D-45E8-B09D-D7D8293ED277}" name="Column13561"/>
    <tableColumn id="13579" xr3:uid="{7B22C9EB-AAA6-4E57-B315-5F82727E15A3}" name="Column13562"/>
    <tableColumn id="13580" xr3:uid="{6C54BDBB-AA7E-4D32-B6E1-B3AA088633A7}" name="Column13563"/>
    <tableColumn id="13581" xr3:uid="{35B28547-5FC7-4CE9-8183-417935B89917}" name="Column13564"/>
    <tableColumn id="13582" xr3:uid="{D526E7E9-92FC-45D9-8B1A-FB04BB0B2E5D}" name="Column13565"/>
    <tableColumn id="13583" xr3:uid="{E67B0FD4-2119-4051-9EF8-67C8322CE58A}" name="Column13566"/>
    <tableColumn id="13584" xr3:uid="{EBE1D228-F791-4595-9298-0A5569BE46A8}" name="Column13567"/>
    <tableColumn id="13585" xr3:uid="{0A474027-3D9C-4728-9846-7A61347653D7}" name="Column13568"/>
    <tableColumn id="13586" xr3:uid="{BEB3E66C-800C-43AD-B63B-DEB140428031}" name="Column13569"/>
    <tableColumn id="13587" xr3:uid="{AEA2AE55-90F9-46B6-AFE9-543311482673}" name="Column13570"/>
    <tableColumn id="13588" xr3:uid="{4B20F37A-E6C9-4DCD-9E13-DE4B7E5514CD}" name="Column13571"/>
    <tableColumn id="13589" xr3:uid="{7055F16F-6225-421C-A2B5-4E2564F4114B}" name="Column13572"/>
    <tableColumn id="13590" xr3:uid="{DA9DA423-80D6-4324-A2FE-DE9E9807CA13}" name="Column13573"/>
    <tableColumn id="13591" xr3:uid="{13A9D147-4C99-43FC-BC05-58F546910EDA}" name="Column13574"/>
    <tableColumn id="13592" xr3:uid="{C8DED71D-2B90-4DF0-B007-BB0A22BB3A8B}" name="Column13575"/>
    <tableColumn id="13593" xr3:uid="{394A9723-0A82-404C-95E4-13037C3579E8}" name="Column13576"/>
    <tableColumn id="13594" xr3:uid="{122DD680-4411-44CD-A6AC-614E0503EA7F}" name="Column13577"/>
    <tableColumn id="13595" xr3:uid="{01A55111-2AA3-46C6-A96B-EF381CB45320}" name="Column13578"/>
    <tableColumn id="13596" xr3:uid="{E0C758A3-C118-4447-8F8C-616A80ABBFB2}" name="Column13579"/>
    <tableColumn id="13597" xr3:uid="{D5DA726E-B72F-4B65-87E6-13C03C4B7E38}" name="Column13580"/>
    <tableColumn id="13598" xr3:uid="{E00A32D1-FB78-4227-8A10-674B83DE48C6}" name="Column13581"/>
    <tableColumn id="13599" xr3:uid="{4FDCEFF8-C164-42CD-AB6E-5DD4A38C355E}" name="Column13582"/>
    <tableColumn id="13600" xr3:uid="{B33A556F-3761-46E8-B9AB-CC67610787B4}" name="Column13583"/>
    <tableColumn id="13601" xr3:uid="{26075FDF-B9F6-489C-AFDA-478F018F0207}" name="Column13584"/>
    <tableColumn id="13602" xr3:uid="{D89773B0-2DE6-4CC9-B085-041D9722F009}" name="Column13585"/>
    <tableColumn id="13603" xr3:uid="{39CAAC7C-2113-4884-96CE-1B611F2AECFB}" name="Column13586"/>
    <tableColumn id="13604" xr3:uid="{89824567-F033-4E85-AFFC-52A109447B2B}" name="Column13587"/>
    <tableColumn id="13605" xr3:uid="{09AED474-3ADD-4E06-B4F2-3A0596C49C32}" name="Column13588"/>
    <tableColumn id="13606" xr3:uid="{18C8825F-0E92-4C53-B0E4-D1BE351E0FEE}" name="Column13589"/>
    <tableColumn id="13607" xr3:uid="{C4EE4183-EE50-47D1-A637-642EDFEE6BAE}" name="Column13590"/>
    <tableColumn id="13608" xr3:uid="{3CECA2AD-28BF-4122-8DF2-88C9AA9A4D84}" name="Column13591"/>
    <tableColumn id="13609" xr3:uid="{7AEDD110-437E-408F-9C79-314107492D10}" name="Column13592"/>
    <tableColumn id="13610" xr3:uid="{35962D5A-E3D1-4F33-A04C-2CCC63F16B1B}" name="Column13593"/>
    <tableColumn id="13611" xr3:uid="{EE81833F-70C4-42AA-BE7D-9C35371299C9}" name="Column13594"/>
    <tableColumn id="13612" xr3:uid="{B138B4A7-C562-4C57-8D4C-6E4F1D0A94FA}" name="Column13595"/>
    <tableColumn id="13613" xr3:uid="{208AFAD0-D879-4368-95F3-97B1DB16FB98}" name="Column13596"/>
    <tableColumn id="13614" xr3:uid="{CA87D60B-9BEF-45AF-A6A0-D664F19E33E1}" name="Column13597"/>
    <tableColumn id="13615" xr3:uid="{19363C86-498E-401F-8AA1-4BE5F2F0D810}" name="Column13598"/>
    <tableColumn id="13616" xr3:uid="{5096A74C-1619-41FE-AD28-DF4A6C371FF9}" name="Column13599"/>
    <tableColumn id="13617" xr3:uid="{04A3B5BB-C574-48FA-A49C-2A44D7FBDC7D}" name="Column13600"/>
    <tableColumn id="13618" xr3:uid="{38BE07D1-CC8A-48B1-A1FE-D8B53821B8C5}" name="Column13601"/>
    <tableColumn id="13619" xr3:uid="{012A099A-730B-4DAF-8FC3-04E8C00FB6D6}" name="Column13602"/>
    <tableColumn id="13620" xr3:uid="{C8E7F0F0-6E21-41BB-8F5C-794BBE8F56B5}" name="Column13603"/>
    <tableColumn id="13621" xr3:uid="{009C0D68-7434-4C66-AF7F-0976A23A7399}" name="Column13604"/>
    <tableColumn id="13622" xr3:uid="{FF11EC23-1798-4132-98AB-3F494AFFD90E}" name="Column13605"/>
    <tableColumn id="13623" xr3:uid="{25CF3210-2321-4BE6-9488-CC71E20C3C68}" name="Column13606"/>
    <tableColumn id="13624" xr3:uid="{C0F924C3-2F2C-4AA7-AC72-0B8B9AB65457}" name="Column13607"/>
    <tableColumn id="13625" xr3:uid="{EC27787E-2CEB-4BE6-B15E-36817887EA7F}" name="Column13608"/>
    <tableColumn id="13626" xr3:uid="{7DABCBAC-CBFC-4EEB-A813-29DF82459429}" name="Column13609"/>
    <tableColumn id="13627" xr3:uid="{58D6F775-783A-45A0-9BBC-B2CA82FB00FE}" name="Column13610"/>
    <tableColumn id="13628" xr3:uid="{BE070824-9C24-4AA7-843F-601B1EB5E1A1}" name="Column13611"/>
    <tableColumn id="13629" xr3:uid="{730B39E3-F300-43ED-825D-0056E588712A}" name="Column13612"/>
    <tableColumn id="13630" xr3:uid="{199AAB08-2A7B-48C5-828C-EEDFBC16DE7B}" name="Column13613"/>
    <tableColumn id="13631" xr3:uid="{87B94E90-D629-45F2-A935-4464A9655D71}" name="Column13614"/>
    <tableColumn id="13632" xr3:uid="{09295DF3-AAAC-4FF6-82C3-4F5AB9361C42}" name="Column13615"/>
    <tableColumn id="13633" xr3:uid="{B97ACDCC-25D2-4F4A-948C-D9F85EEB4726}" name="Column13616"/>
    <tableColumn id="13634" xr3:uid="{23C8B44B-6EF2-47F9-AE17-5B76359F843F}" name="Column13617"/>
    <tableColumn id="13635" xr3:uid="{5E86F5BE-C0B8-404F-A96F-86D780C17EC4}" name="Column13618"/>
    <tableColumn id="13636" xr3:uid="{E45FB7E6-B9AB-4344-BC6C-7F6AF8CED6D3}" name="Column13619"/>
    <tableColumn id="13637" xr3:uid="{AFD0B9EE-3E8A-4933-B80E-93CA88C06DBF}" name="Column13620"/>
    <tableColumn id="13638" xr3:uid="{A5076BE9-2AFD-48F2-B485-37473EA50D88}" name="Column13621"/>
    <tableColumn id="13639" xr3:uid="{D38D6C0A-EEBD-4D03-9EF0-E581227550E4}" name="Column13622"/>
    <tableColumn id="13640" xr3:uid="{10484FFC-03BB-43C9-90CB-28760CDBA3D8}" name="Column13623"/>
    <tableColumn id="13641" xr3:uid="{32B2274A-6173-475F-9645-5FA5480D9437}" name="Column13624"/>
    <tableColumn id="13642" xr3:uid="{E97C69A0-85B7-4011-A06C-5401375B7D4E}" name="Column13625"/>
    <tableColumn id="13643" xr3:uid="{D5E65962-3FAE-4A75-BEF1-CD7798B26ACA}" name="Column13626"/>
    <tableColumn id="13644" xr3:uid="{B7DE6738-E20E-4839-9C03-40F5CA122360}" name="Column13627"/>
    <tableColumn id="13645" xr3:uid="{7F85DEA3-2EC7-463D-B72D-62C8AD970E28}" name="Column13628"/>
    <tableColumn id="13646" xr3:uid="{65E658A9-3EC6-45F0-9D55-1CA1264A0E75}" name="Column13629"/>
    <tableColumn id="13647" xr3:uid="{83C7D5F9-B79A-413F-9D03-808B31AA21B3}" name="Column13630"/>
    <tableColumn id="13648" xr3:uid="{7E2D0F90-03E7-4EB3-947C-08BB647C4E7E}" name="Column13631"/>
    <tableColumn id="13649" xr3:uid="{3B22E48F-DD39-4719-B8B2-4B3CDAFA236B}" name="Column13632"/>
    <tableColumn id="13650" xr3:uid="{5417A718-7DA6-4B07-B1D6-2623DC8B2682}" name="Column13633"/>
    <tableColumn id="13651" xr3:uid="{5F8022F6-1EDF-4E41-A47C-F965C7B1FB75}" name="Column13634"/>
    <tableColumn id="13652" xr3:uid="{07C88131-9DDD-4C25-AAFC-D3539777C58B}" name="Column13635"/>
    <tableColumn id="13653" xr3:uid="{3FB06B11-928C-4555-B3FD-E415A1529940}" name="Column13636"/>
    <tableColumn id="13654" xr3:uid="{57B9C82F-4F43-43C6-9680-EEF8B32C89D7}" name="Column13637"/>
    <tableColumn id="13655" xr3:uid="{BBDF7D8F-F1C5-449C-B7E4-D05A85D1F648}" name="Column13638"/>
    <tableColumn id="13656" xr3:uid="{B0A17CD0-BF9C-45D0-9972-63EE0AD57D86}" name="Column13639"/>
    <tableColumn id="13657" xr3:uid="{EFFE5FC8-3E86-41D0-854F-EA2C462A64BC}" name="Column13640"/>
    <tableColumn id="13658" xr3:uid="{8A02694C-AAC1-4A32-B669-3E204A831C5C}" name="Column13641"/>
    <tableColumn id="13659" xr3:uid="{26FE616C-615A-4D57-81D1-8B3D043AC846}" name="Column13642"/>
    <tableColumn id="13660" xr3:uid="{A718337C-C8DE-4A05-A3E6-2A7C86F7DD2C}" name="Column13643"/>
    <tableColumn id="13661" xr3:uid="{7C2C1258-AAA2-44FD-AA40-A245522B7376}" name="Column13644"/>
    <tableColumn id="13662" xr3:uid="{93FACB24-81B5-45C4-B430-3B4EB22006E0}" name="Column13645"/>
    <tableColumn id="13663" xr3:uid="{874EA5AF-7EEF-4F7E-9162-A56F27908726}" name="Column13646"/>
    <tableColumn id="13664" xr3:uid="{219A7040-8382-4A8A-81C4-59EDDFEB8B7E}" name="Column13647"/>
    <tableColumn id="13665" xr3:uid="{13652F24-E20A-4E5F-A708-E7E7FFD2FA12}" name="Column13648"/>
    <tableColumn id="13666" xr3:uid="{46EC0E90-C215-4B05-88B1-A51B5DF74290}" name="Column13649"/>
    <tableColumn id="13667" xr3:uid="{1889864A-A841-4BEC-84BC-068C6CE57345}" name="Column13650"/>
    <tableColumn id="13668" xr3:uid="{19EAC01A-0F28-4A94-9F5E-31CBFAB1A67C}" name="Column13651"/>
    <tableColumn id="13669" xr3:uid="{8EE274A2-65E7-4C91-8365-E2F810C40636}" name="Column13652"/>
    <tableColumn id="13670" xr3:uid="{37215A17-1E7F-4D8E-A859-BBB5AFF4B86C}" name="Column13653"/>
    <tableColumn id="13671" xr3:uid="{EDDCFE77-10DB-43F5-8326-72E91AECE87C}" name="Column13654"/>
    <tableColumn id="13672" xr3:uid="{268A4CAC-16A4-4BB6-9B93-29B737990953}" name="Column13655"/>
    <tableColumn id="13673" xr3:uid="{FE9D31AF-B27E-4116-926C-6DE70E8A22B7}" name="Column13656"/>
    <tableColumn id="13674" xr3:uid="{5B776831-255C-4815-AAC3-BA2C6022FD8E}" name="Column13657"/>
    <tableColumn id="13675" xr3:uid="{36C59BB8-253B-499D-9914-F9BBC3C1B086}" name="Column13658"/>
    <tableColumn id="13676" xr3:uid="{C92D63CE-F730-4D0D-BC15-5F4A88D085F4}" name="Column13659"/>
    <tableColumn id="13677" xr3:uid="{11469AC6-BA73-484C-8766-37E38F4DA57E}" name="Column13660"/>
    <tableColumn id="13678" xr3:uid="{27D02DE3-75B3-43FB-9C96-D4737A4DC40F}" name="Column13661"/>
    <tableColumn id="13679" xr3:uid="{9C4ACD12-9FFE-4E38-A13D-9799BDCCB2D4}" name="Column13662"/>
    <tableColumn id="13680" xr3:uid="{80C88F32-06B2-43A3-8EB0-053026FB07CD}" name="Column13663"/>
    <tableColumn id="13681" xr3:uid="{7A8FBFEE-3817-478D-B212-16E1F4FCB49E}" name="Column13664"/>
    <tableColumn id="13682" xr3:uid="{293B8971-765B-41B1-BD40-2C363ACDC72F}" name="Column13665"/>
    <tableColumn id="13683" xr3:uid="{57D59328-BA63-4768-89E3-5F0ECA4D2608}" name="Column13666"/>
    <tableColumn id="13684" xr3:uid="{5528DF5B-A7BE-423B-8515-1EC4DD438654}" name="Column13667"/>
    <tableColumn id="13685" xr3:uid="{060242B0-B463-4CEF-A0D7-5B392AE585D3}" name="Column13668"/>
    <tableColumn id="13686" xr3:uid="{CB70BF95-BAF9-46E2-A744-2B01C04D91C7}" name="Column13669"/>
    <tableColumn id="13687" xr3:uid="{FEE15A06-924D-4D9A-BFC7-4476C12D6DC5}" name="Column13670"/>
    <tableColumn id="13688" xr3:uid="{89204B13-8DE3-400C-8D32-B8735C1016C6}" name="Column13671"/>
    <tableColumn id="13689" xr3:uid="{14331C17-EC4B-4614-925A-DB6A619F8BAE}" name="Column13672"/>
    <tableColumn id="13690" xr3:uid="{4BDEEAAD-BD7B-4379-85CF-36E4748FB9B2}" name="Column13673"/>
    <tableColumn id="13691" xr3:uid="{7333CBD0-F9FC-4B97-962B-889C5009DF8F}" name="Column13674"/>
    <tableColumn id="13692" xr3:uid="{C539FB45-716C-4AC3-AB04-190A9665E542}" name="Column13675"/>
    <tableColumn id="13693" xr3:uid="{5AFEE524-B2DC-419C-BB89-12C33296E6C0}" name="Column13676"/>
    <tableColumn id="13694" xr3:uid="{09FD29DE-1707-41F3-9993-C9815448994B}" name="Column13677"/>
    <tableColumn id="13695" xr3:uid="{277887A6-98DD-4987-8DBA-E7760B9B15BB}" name="Column13678"/>
    <tableColumn id="13696" xr3:uid="{453C7C63-9B58-4BD0-BBF9-2C5715DC8F87}" name="Column13679"/>
    <tableColumn id="13697" xr3:uid="{3054F8A2-BCFF-4AFF-8046-AF7C1E1BD6B9}" name="Column13680"/>
    <tableColumn id="13698" xr3:uid="{944B9A7B-21FC-4E89-B307-3332E48F1BE2}" name="Column13681"/>
    <tableColumn id="13699" xr3:uid="{DC6C5560-49A0-43BB-AC5C-1B5EBFD39A27}" name="Column13682"/>
    <tableColumn id="13700" xr3:uid="{29CA38EE-64CC-4615-9E19-EF5CB5C77810}" name="Column13683"/>
    <tableColumn id="13701" xr3:uid="{563F78D3-1BB2-4223-91B0-3210163BB34E}" name="Column13684"/>
    <tableColumn id="13702" xr3:uid="{668C8FD7-BDF7-4C24-8895-73CBC4F30CF4}" name="Column13685"/>
    <tableColumn id="13703" xr3:uid="{6D19B832-6266-4FB6-BE9C-9F873A2E10E9}" name="Column13686"/>
    <tableColumn id="13704" xr3:uid="{EFB2C479-42AC-4B25-BADE-7B340894813D}" name="Column13687"/>
    <tableColumn id="13705" xr3:uid="{9AC024B3-7DFE-4C64-927F-D0890C836DA9}" name="Column13688"/>
    <tableColumn id="13706" xr3:uid="{1182467B-7EDD-482A-A0D4-BB51A5C24AD5}" name="Column13689"/>
    <tableColumn id="13707" xr3:uid="{805C311E-8683-44C0-BBB7-0865A829B000}" name="Column13690"/>
    <tableColumn id="13708" xr3:uid="{6966E53F-8752-434C-8D06-A0625837E207}" name="Column13691"/>
    <tableColumn id="13709" xr3:uid="{F39DBD79-CA22-482C-B51F-05B393A1199C}" name="Column13692"/>
    <tableColumn id="13710" xr3:uid="{CF5310E1-74DC-4550-8E15-59EA04806822}" name="Column13693"/>
    <tableColumn id="13711" xr3:uid="{D081897C-3C0A-4EC1-A417-16E33D306593}" name="Column13694"/>
    <tableColumn id="13712" xr3:uid="{510EBA98-68BA-4B2B-A36A-151E70CF3858}" name="Column13695"/>
    <tableColumn id="13713" xr3:uid="{7402DFA8-8BA0-4D75-A089-5A0327F567A1}" name="Column13696"/>
    <tableColumn id="13714" xr3:uid="{4DCFE0B3-FE1D-458D-8898-D93AFCB19B9F}" name="Column13697"/>
    <tableColumn id="13715" xr3:uid="{82DD1B64-3285-4AD1-B9B8-9E080A31801A}" name="Column13698"/>
    <tableColumn id="13716" xr3:uid="{D0989DD4-0A77-4695-A6A7-0C0B9D77CAC0}" name="Column13699"/>
    <tableColumn id="13717" xr3:uid="{71A63D29-50FD-4F3F-9221-6B58AF6E6A67}" name="Column13700"/>
    <tableColumn id="13718" xr3:uid="{701793D8-B2A6-411B-A851-03107A158871}" name="Column13701"/>
    <tableColumn id="13719" xr3:uid="{1C139952-D1B8-4732-9691-43C9BEC35EAC}" name="Column13702"/>
    <tableColumn id="13720" xr3:uid="{6504E6BE-BA43-4B22-849F-D07C976D82FD}" name="Column13703"/>
    <tableColumn id="13721" xr3:uid="{0B1584EC-467B-4A08-A808-E25902CB6DA9}" name="Column13704"/>
    <tableColumn id="13722" xr3:uid="{19B18A11-98AA-4E0C-8F1D-5175B5DB4B72}" name="Column13705"/>
    <tableColumn id="13723" xr3:uid="{A308984D-14B3-4AA9-A470-10777F67D02B}" name="Column13706"/>
    <tableColumn id="13724" xr3:uid="{1FDAF5E8-E6B5-4D54-AAC2-C1DD0D7F5B3A}" name="Column13707"/>
    <tableColumn id="13725" xr3:uid="{B17AA723-633F-41BE-81F1-B33E6844BC93}" name="Column13708"/>
    <tableColumn id="13726" xr3:uid="{78A1B59E-CBAC-4784-B76C-7E02E026C0D8}" name="Column13709"/>
    <tableColumn id="13727" xr3:uid="{5E7609A0-C152-4482-AB80-D80FAEA24B2A}" name="Column13710"/>
    <tableColumn id="13728" xr3:uid="{07DC76FA-DABE-47D7-BA08-A665C4E78B6D}" name="Column13711"/>
    <tableColumn id="13729" xr3:uid="{31EEEB6A-93CC-42BF-9604-F663E9B9923F}" name="Column13712"/>
    <tableColumn id="13730" xr3:uid="{70E81984-A4AB-43B6-BF8C-A0BB20B105B0}" name="Column13713"/>
    <tableColumn id="13731" xr3:uid="{9C39FCFF-4BD5-463E-AAB5-FA53E824D845}" name="Column13714"/>
    <tableColumn id="13732" xr3:uid="{AC8BBA88-596B-4775-AE63-261BCE73EA6D}" name="Column13715"/>
    <tableColumn id="13733" xr3:uid="{7B8CCC8F-6741-47A8-AC24-3DF0896C1F24}" name="Column13716"/>
    <tableColumn id="13734" xr3:uid="{A0E0594B-AE2A-48E5-958B-812144A1C1CE}" name="Column13717"/>
    <tableColumn id="13735" xr3:uid="{60DC5042-6082-49AD-B859-363E42BB0927}" name="Column13718"/>
    <tableColumn id="13736" xr3:uid="{16DDBBE4-63C5-4D6D-9E77-A7813E3A7258}" name="Column13719"/>
    <tableColumn id="13737" xr3:uid="{F41EE36E-8D11-4B89-9445-169CA3B99DDB}" name="Column13720"/>
    <tableColumn id="13738" xr3:uid="{79D9D05D-599A-4352-9117-9B917E567A8A}" name="Column13721"/>
    <tableColumn id="13739" xr3:uid="{5B239C4B-BC03-4B34-91FA-28814BC975AF}" name="Column13722"/>
    <tableColumn id="13740" xr3:uid="{3B3E8E5C-8837-4CB1-8B79-66F56A887348}" name="Column13723"/>
    <tableColumn id="13741" xr3:uid="{2CBEE9B0-6B62-4E84-B7B2-26CBB987AABD}" name="Column13724"/>
    <tableColumn id="13742" xr3:uid="{1EC71DE1-1EA4-4F9E-B814-87B5D61BDC62}" name="Column13725"/>
    <tableColumn id="13743" xr3:uid="{11D1DE4A-D8FB-4EA7-AFCF-75063E25EBA1}" name="Column13726"/>
    <tableColumn id="13744" xr3:uid="{CEB6E4BD-9521-48AD-964F-C8FADB0006F3}" name="Column13727"/>
    <tableColumn id="13745" xr3:uid="{83A6AE82-5673-4643-9B98-EA394D116D88}" name="Column13728"/>
    <tableColumn id="13746" xr3:uid="{4AFE94F1-8915-45CA-93B5-112B7354EB0C}" name="Column13729"/>
    <tableColumn id="13747" xr3:uid="{9BBB2823-0F3C-4492-AA1D-F27FFBFCA311}" name="Column13730"/>
    <tableColumn id="13748" xr3:uid="{57F0F64E-7CEA-48F9-BF21-ACA0E702C080}" name="Column13731"/>
    <tableColumn id="13749" xr3:uid="{F376E65C-B361-4C89-9E26-0701E7FBC201}" name="Column13732"/>
    <tableColumn id="13750" xr3:uid="{75ADDF77-8FC0-4814-8429-B218D1766CA6}" name="Column13733"/>
    <tableColumn id="13751" xr3:uid="{8E614469-33B7-4042-8E8A-337840967BA6}" name="Column13734"/>
    <tableColumn id="13752" xr3:uid="{D96D7BF1-392A-47A0-B946-07712AFBEA15}" name="Column13735"/>
    <tableColumn id="13753" xr3:uid="{5E960CA7-FA92-4EC0-8BB2-4FE10B038BB4}" name="Column13736"/>
    <tableColumn id="13754" xr3:uid="{70A17767-6FDA-4360-90A8-D899E2B158F5}" name="Column13737"/>
    <tableColumn id="13755" xr3:uid="{8B878184-FF1A-43A0-B5F0-DD5850A1C6BE}" name="Column13738"/>
    <tableColumn id="13756" xr3:uid="{36146C19-085B-4B6C-9A10-9E058FD5D1DE}" name="Column13739"/>
    <tableColumn id="13757" xr3:uid="{41B24BDC-CCB2-43D5-B31B-DE098DEAC6AE}" name="Column13740"/>
    <tableColumn id="13758" xr3:uid="{CBCBDE2F-1D66-4B1E-96A5-C60A8FA38B3C}" name="Column13741"/>
    <tableColumn id="13759" xr3:uid="{93953A6B-E0D5-4D2A-A6BC-B1AAFD2A6FA4}" name="Column13742"/>
    <tableColumn id="13760" xr3:uid="{B73380C6-0E34-429F-AC7E-1CFE09E9BA54}" name="Column13743"/>
    <tableColumn id="13761" xr3:uid="{99A5A15B-9794-439E-A176-F42D0969FCCF}" name="Column13744"/>
    <tableColumn id="13762" xr3:uid="{DD663F90-6F67-4389-8580-24F024EA45D5}" name="Column13745"/>
    <tableColumn id="13763" xr3:uid="{3010FCEA-3D12-4215-B5FC-F8E09D89C6F9}" name="Column13746"/>
    <tableColumn id="13764" xr3:uid="{4D79A29B-77DE-4667-8470-0FAEADC9CA8C}" name="Column13747"/>
    <tableColumn id="13765" xr3:uid="{9DD0A221-1723-4535-B4BA-01ABAC23F929}" name="Column13748"/>
    <tableColumn id="13766" xr3:uid="{75C45A5A-AC6A-4F96-A8C3-CE0C76AA1F7E}" name="Column13749"/>
    <tableColumn id="13767" xr3:uid="{CBDDDFE6-4B2F-4B74-A6C5-90BC82AEC4A4}" name="Column13750"/>
    <tableColumn id="13768" xr3:uid="{5E6A24C8-774F-4BCB-9409-47A101ACA6E6}" name="Column13751"/>
    <tableColumn id="13769" xr3:uid="{4F6AEE05-FD84-4A9E-BEB0-D7C9BAF9647E}" name="Column13752"/>
    <tableColumn id="13770" xr3:uid="{556FFF9C-7C52-41CB-BA50-164DC0DA7886}" name="Column13753"/>
    <tableColumn id="13771" xr3:uid="{A2AA21F7-7191-4287-B61C-2D2B74FD0BE9}" name="Column13754"/>
    <tableColumn id="13772" xr3:uid="{3B28F42B-7B9C-434D-A851-7DFF2626BD2B}" name="Column13755"/>
    <tableColumn id="13773" xr3:uid="{62E56CA6-5BD0-4F99-B543-98C93A5439E2}" name="Column13756"/>
    <tableColumn id="13774" xr3:uid="{9D24539E-CBCB-40A1-B92E-63331F8A437F}" name="Column13757"/>
    <tableColumn id="13775" xr3:uid="{959D5972-55BB-4E7D-AE29-45494EC9105F}" name="Column13758"/>
    <tableColumn id="13776" xr3:uid="{CE23130A-AD51-4482-8EE3-4235572CD636}" name="Column13759"/>
    <tableColumn id="13777" xr3:uid="{84A49DCC-F01C-4A83-87A9-0B593F7F6C34}" name="Column13760"/>
    <tableColumn id="13778" xr3:uid="{B5CBF548-20C8-4A60-AF31-D640FAA9F2D0}" name="Column13761"/>
    <tableColumn id="13779" xr3:uid="{9DC1B6B4-85A7-44F1-8489-BC92B3102EC8}" name="Column13762"/>
    <tableColumn id="13780" xr3:uid="{DC43B571-9A29-4009-ACB8-3E3DAEFA1874}" name="Column13763"/>
    <tableColumn id="13781" xr3:uid="{3518066B-A4A4-40E2-B2EC-56922256FF6D}" name="Column13764"/>
    <tableColumn id="13782" xr3:uid="{7886E563-8D86-4B55-B37C-BEB695E00CB1}" name="Column13765"/>
    <tableColumn id="13783" xr3:uid="{82C51FD0-3D49-4DFA-B03A-DD85F8258385}" name="Column13766"/>
    <tableColumn id="13784" xr3:uid="{AF8866F3-CF7E-411E-95EA-8DAC64BCF90F}" name="Column13767"/>
    <tableColumn id="13785" xr3:uid="{21D02C99-91D7-4098-8C32-E08ACF5A0DCA}" name="Column13768"/>
    <tableColumn id="13786" xr3:uid="{4DD7C332-686C-42DF-8C2B-A076CC1B30C0}" name="Column13769"/>
    <tableColumn id="13787" xr3:uid="{5CC85037-CBB6-49F3-B220-735B27E82443}" name="Column13770"/>
    <tableColumn id="13788" xr3:uid="{4DB47821-7D2B-436F-BB10-46DE2999A674}" name="Column13771"/>
    <tableColumn id="13789" xr3:uid="{F502DC93-4DC0-4BC1-BEB4-1CEAF86FE7A3}" name="Column13772"/>
    <tableColumn id="13790" xr3:uid="{3241BB01-78C9-4629-AC21-760270E7026C}" name="Column13773"/>
    <tableColumn id="13791" xr3:uid="{DCEA3749-8056-4430-9949-AC4E524AE699}" name="Column13774"/>
    <tableColumn id="13792" xr3:uid="{ACFE5918-8B2A-44CA-9252-A454B197F5F3}" name="Column13775"/>
    <tableColumn id="13793" xr3:uid="{66E13611-A63F-47B1-A295-F5CC263432CF}" name="Column13776"/>
    <tableColumn id="13794" xr3:uid="{46C3F87F-8DDE-4C61-9BBF-87DAE2879812}" name="Column13777"/>
    <tableColumn id="13795" xr3:uid="{BDE18B1F-560E-4952-BAC2-57C8AD9E1AD5}" name="Column13778"/>
    <tableColumn id="13796" xr3:uid="{04B813C1-049B-49E0-94CF-17B276A31671}" name="Column13779"/>
    <tableColumn id="13797" xr3:uid="{CB8D5FC8-D53B-4BF9-8656-E01A9A8D56F4}" name="Column13780"/>
    <tableColumn id="13798" xr3:uid="{9FA90918-A325-4063-8313-754E8052E7F5}" name="Column13781"/>
    <tableColumn id="13799" xr3:uid="{5102F7F6-19F1-42C1-810B-D6AEB26506DA}" name="Column13782"/>
    <tableColumn id="13800" xr3:uid="{B1BD9E05-DC40-4537-AF96-92690D6F1201}" name="Column13783"/>
    <tableColumn id="13801" xr3:uid="{F1A7FF51-44A4-45DA-B2D3-B7420DB6CAF1}" name="Column13784"/>
    <tableColumn id="13802" xr3:uid="{84D92ACB-A717-437B-BF57-254E82537C9C}" name="Column13785"/>
    <tableColumn id="13803" xr3:uid="{EEB1605A-B050-4B2E-8E0E-5D5D2C364898}" name="Column13786"/>
    <tableColumn id="13804" xr3:uid="{5DFEEE13-C62F-4459-A5AD-9B1D33267949}" name="Column13787"/>
    <tableColumn id="13805" xr3:uid="{08549407-26D5-4033-B39F-42C147A2AF0F}" name="Column13788"/>
    <tableColumn id="13806" xr3:uid="{0F052208-784C-4E3F-A658-CC4A6FF94660}" name="Column13789"/>
    <tableColumn id="13807" xr3:uid="{05AB7CE4-5D7D-448D-B164-F4A8575F58E6}" name="Column13790"/>
    <tableColumn id="13808" xr3:uid="{BF06E3AA-8E81-4A2F-92D0-915C3885217D}" name="Column13791"/>
    <tableColumn id="13809" xr3:uid="{A6F12D67-D482-4EE3-BCD8-9D5E031E1533}" name="Column13792"/>
    <tableColumn id="13810" xr3:uid="{18DBDD31-B13A-4CF5-9434-98752371CAE5}" name="Column13793"/>
    <tableColumn id="13811" xr3:uid="{1E9D979B-1DB9-47AB-A187-1BD5D795B77D}" name="Column13794"/>
    <tableColumn id="13812" xr3:uid="{36F6751A-3E03-4116-8946-460E8755F08A}" name="Column13795"/>
    <tableColumn id="13813" xr3:uid="{27AF1ED8-542D-4111-BEAC-1621D240E0E2}" name="Column13796"/>
    <tableColumn id="13814" xr3:uid="{FA353B80-D619-44E1-8B88-89EBAA4CAE35}" name="Column13797"/>
    <tableColumn id="13815" xr3:uid="{BADA5801-558C-4EA0-8D88-972AF9A32FF4}" name="Column13798"/>
    <tableColumn id="13816" xr3:uid="{0F9F0E8E-0441-4D05-9E35-0F22BB1CC329}" name="Column13799"/>
    <tableColumn id="13817" xr3:uid="{7764C486-38D9-49BF-866C-AB8B7A384372}" name="Column13800"/>
    <tableColumn id="13818" xr3:uid="{2DFA7FAE-5561-422A-A3B6-AB8E5970AA96}" name="Column13801"/>
    <tableColumn id="13819" xr3:uid="{F4250F50-C256-4E30-AC1E-E6A7A9F3CB7A}" name="Column13802"/>
    <tableColumn id="13820" xr3:uid="{2AA38F5C-8E61-42DD-8C74-747D75EC2758}" name="Column13803"/>
    <tableColumn id="13821" xr3:uid="{0E020910-4173-4BB4-B0C0-868F9DCCC4C1}" name="Column13804"/>
    <tableColumn id="13822" xr3:uid="{423609B7-8B11-4EFF-99FD-A91561F362F9}" name="Column13805"/>
    <tableColumn id="13823" xr3:uid="{4667BDBB-3219-44A9-AA4E-B6245CE9ECCE}" name="Column13806"/>
    <tableColumn id="13824" xr3:uid="{424FFAF0-6E55-4598-B21D-A3DBB1A423AF}" name="Column13807"/>
    <tableColumn id="13825" xr3:uid="{F6463B80-6CE4-4C1D-B24B-DFA0B6D7B655}" name="Column13808"/>
    <tableColumn id="13826" xr3:uid="{85E06584-4961-4EC2-A42E-8E3F252EA235}" name="Column13809"/>
    <tableColumn id="13827" xr3:uid="{6A189D07-71A5-472C-AA37-143051D8B765}" name="Column13810"/>
    <tableColumn id="13828" xr3:uid="{DE37F155-899F-4511-BA76-5E5A00E04A38}" name="Column13811"/>
    <tableColumn id="13829" xr3:uid="{9C6BB8D3-6982-4E40-A160-0E5BD3D218FE}" name="Column13812"/>
    <tableColumn id="13830" xr3:uid="{D882AFAE-C8B8-4042-BA5B-F56F9F97CDF2}" name="Column13813"/>
    <tableColumn id="13831" xr3:uid="{2FD0F18A-2384-46A8-931B-CB85E4EEEA7D}" name="Column13814"/>
    <tableColumn id="13832" xr3:uid="{CE718FB2-67D8-45D9-BD48-6227C3CF7856}" name="Column13815"/>
    <tableColumn id="13833" xr3:uid="{205C9B8D-8421-41DA-8B39-B9200FBEDC08}" name="Column13816"/>
    <tableColumn id="13834" xr3:uid="{355BA245-2C4D-4B69-BBD8-34785183D00D}" name="Column13817"/>
    <tableColumn id="13835" xr3:uid="{C249A437-80EA-4C97-A327-496216C2BA58}" name="Column13818"/>
    <tableColumn id="13836" xr3:uid="{ADF4EB51-9E7C-4816-BCDD-1C5066A6C036}" name="Column13819"/>
    <tableColumn id="13837" xr3:uid="{A4F1B359-8367-4F30-935C-C00DCB62F137}" name="Column13820"/>
    <tableColumn id="13838" xr3:uid="{2E6BED78-99DC-4E8D-BE3C-DC71E4EB6C48}" name="Column13821"/>
    <tableColumn id="13839" xr3:uid="{98B26872-CA21-411B-9B1F-2F06DE28702F}" name="Column13822"/>
    <tableColumn id="13840" xr3:uid="{4142D2CD-C11E-4940-A3B3-A0E4B98BF113}" name="Column13823"/>
    <tableColumn id="13841" xr3:uid="{7D102C5A-12CD-456E-92BB-CEFB06A3C313}" name="Column13824"/>
    <tableColumn id="13842" xr3:uid="{B60963EE-6B67-49E0-BB59-D324E69CC7F0}" name="Column13825"/>
    <tableColumn id="13843" xr3:uid="{6DF073D0-92CF-4756-ADAD-4157BEFD9564}" name="Column13826"/>
    <tableColumn id="13844" xr3:uid="{F1C81193-8E8B-4C60-BB34-722727A63660}" name="Column13827"/>
    <tableColumn id="13845" xr3:uid="{710497D4-AEFA-4ED8-80A6-50EFB9FBD841}" name="Column13828"/>
    <tableColumn id="13846" xr3:uid="{4F0F782E-66BB-4A35-AA1A-F93362C051B2}" name="Column13829"/>
    <tableColumn id="13847" xr3:uid="{C9CA86E2-8699-4D72-AD07-AF401122091D}" name="Column13830"/>
    <tableColumn id="13848" xr3:uid="{E8867185-7BBD-42F5-886A-6B9E0FFFF908}" name="Column13831"/>
    <tableColumn id="13849" xr3:uid="{687C2227-FDC3-4FEB-9865-2AD8B2A51E28}" name="Column13832"/>
    <tableColumn id="13850" xr3:uid="{41F6D86E-7588-49CD-95F7-86947921C973}" name="Column13833"/>
    <tableColumn id="13851" xr3:uid="{95D998D3-85D5-4B19-8112-48FA5DD7276F}" name="Column13834"/>
    <tableColumn id="13852" xr3:uid="{6EE7A74D-6BDE-4ABF-A40E-FF97EC139AD9}" name="Column13835"/>
    <tableColumn id="13853" xr3:uid="{CF7DB265-D9BA-49B1-A365-FD68F87A3E05}" name="Column13836"/>
    <tableColumn id="13854" xr3:uid="{DC43DABE-D0E7-4225-A328-94E74CE4187B}" name="Column13837"/>
    <tableColumn id="13855" xr3:uid="{23CABBAC-6CB5-44E2-A4E6-8E844734BF7A}" name="Column13838"/>
    <tableColumn id="13856" xr3:uid="{E5BFC28A-FCAF-4F14-AC65-68905674A5DC}" name="Column13839"/>
    <tableColumn id="13857" xr3:uid="{8CA778AA-5D9F-46C5-97AE-A2CF38E19CD2}" name="Column13840"/>
    <tableColumn id="13858" xr3:uid="{F716D049-81D4-48CB-95F9-0CADD1CA6EDA}" name="Column13841"/>
    <tableColumn id="13859" xr3:uid="{51F0C2FB-F38A-46B5-99ED-AE3421E378D0}" name="Column13842"/>
    <tableColumn id="13860" xr3:uid="{2787B848-6937-4D3F-BC89-188D26DC1702}" name="Column13843"/>
    <tableColumn id="13861" xr3:uid="{610E7DAA-75B5-4E78-9085-D8631F14318E}" name="Column13844"/>
    <tableColumn id="13862" xr3:uid="{16DE7925-0C0D-4DFC-A9AA-349118074018}" name="Column13845"/>
    <tableColumn id="13863" xr3:uid="{8B3EAE4A-51C3-46E2-8B5E-E1C1EA46A289}" name="Column13846"/>
    <tableColumn id="13864" xr3:uid="{7640E341-8ED1-4DE6-B07C-5C379C9C4FF9}" name="Column13847"/>
    <tableColumn id="13865" xr3:uid="{3BD89171-20AD-48A8-AF68-9EB8ED8D2AE4}" name="Column13848"/>
    <tableColumn id="13866" xr3:uid="{A919AEC0-0368-497A-A857-5A42AB460952}" name="Column13849"/>
    <tableColumn id="13867" xr3:uid="{F999785E-E309-41A6-B339-FB7A9DC6F07A}" name="Column13850"/>
    <tableColumn id="13868" xr3:uid="{09D88F79-2559-44E0-9339-1FF9994D93EE}" name="Column13851"/>
    <tableColumn id="13869" xr3:uid="{25E7E804-71D5-4587-8D24-1F2BAC1E04A0}" name="Column13852"/>
    <tableColumn id="13870" xr3:uid="{5C4C398E-C022-42D5-B8FF-C4D91731591C}" name="Column13853"/>
    <tableColumn id="13871" xr3:uid="{00FFA371-F1EF-4CE8-8198-8CC0878D0EFE}" name="Column13854"/>
    <tableColumn id="13872" xr3:uid="{D44C92E2-318D-4D71-8A2F-AD66DC834A3A}" name="Column13855"/>
    <tableColumn id="13873" xr3:uid="{D3849AC6-27A3-4527-A00B-56E8DA3B1ED0}" name="Column13856"/>
    <tableColumn id="13874" xr3:uid="{4EF8DB22-6494-4ED3-8A3E-CDF2A2AFC786}" name="Column13857"/>
    <tableColumn id="13875" xr3:uid="{C4ABB588-D25C-4C65-89C4-99656C343DB7}" name="Column13858"/>
    <tableColumn id="13876" xr3:uid="{01D41A04-5632-4B27-8AB0-D7D29F8835AA}" name="Column13859"/>
    <tableColumn id="13877" xr3:uid="{3515190A-E2B8-43CF-B1AC-9710DCD73CDF}" name="Column13860"/>
    <tableColumn id="13878" xr3:uid="{F7CA6CD0-146B-48B6-8AFF-D1666A4A846C}" name="Column13861"/>
    <tableColumn id="13879" xr3:uid="{BD8CFA0C-FCE0-4434-94FF-D016261B8805}" name="Column13862"/>
    <tableColumn id="13880" xr3:uid="{BC34FB93-1DC0-4445-A56C-A90DF782DC88}" name="Column13863"/>
    <tableColumn id="13881" xr3:uid="{C5180F9A-4A1A-46E2-AE13-83E7E7152562}" name="Column13864"/>
    <tableColumn id="13882" xr3:uid="{83DEB2A3-39A1-449B-B826-559C8DC5EABD}" name="Column13865"/>
    <tableColumn id="13883" xr3:uid="{DE8B9848-0415-4E07-B392-AB3AF8FE931E}" name="Column13866"/>
    <tableColumn id="13884" xr3:uid="{EA3282AC-DF70-4D90-9A0B-2F8F5D2F2915}" name="Column13867"/>
    <tableColumn id="13885" xr3:uid="{0EB6C057-0A15-483E-ACC4-FC5D6F4F0E4D}" name="Column13868"/>
    <tableColumn id="13886" xr3:uid="{243EB78A-18E6-413D-8155-96A5D75AD13B}" name="Column13869"/>
    <tableColumn id="13887" xr3:uid="{F7E5AF02-6745-4A9F-A4C1-821ECE54C777}" name="Column13870"/>
    <tableColumn id="13888" xr3:uid="{29021C8B-53C6-437F-834E-4BEFD8103661}" name="Column13871"/>
    <tableColumn id="13889" xr3:uid="{D8033793-0390-4EB2-B464-2BA7C37E0DB2}" name="Column13872"/>
    <tableColumn id="13890" xr3:uid="{11BAB9D7-51CD-4261-9581-4BBCEF04E608}" name="Column13873"/>
    <tableColumn id="13891" xr3:uid="{2C200024-FE92-4F61-BD1F-01253F4C4FE0}" name="Column13874"/>
    <tableColumn id="13892" xr3:uid="{5E8D5533-28C9-4EB1-9C32-E78369A57F1C}" name="Column13875"/>
    <tableColumn id="13893" xr3:uid="{E666C824-7610-4DC2-BBAC-DC669785B99D}" name="Column13876"/>
    <tableColumn id="13894" xr3:uid="{D0AD061E-A3F3-4AB3-A111-CD25A22B0C2A}" name="Column13877"/>
    <tableColumn id="13895" xr3:uid="{825638C9-3B0E-4C19-AFCC-1187E6E3E4A2}" name="Column13878"/>
    <tableColumn id="13896" xr3:uid="{C1D28A12-BAAD-48AA-8C83-773622DA6442}" name="Column13879"/>
    <tableColumn id="13897" xr3:uid="{BCBFAD18-382C-4DE8-B5D4-0CB68CC0EDD4}" name="Column13880"/>
    <tableColumn id="13898" xr3:uid="{4B706883-DE6C-44C4-82F5-D8BC09D3E71B}" name="Column13881"/>
    <tableColumn id="13899" xr3:uid="{5AD2C360-D9D0-461B-AC37-DB26011CE04B}" name="Column13882"/>
    <tableColumn id="13900" xr3:uid="{F10B32D8-080C-410A-825A-B7381AE780C4}" name="Column13883"/>
    <tableColumn id="13901" xr3:uid="{3406A0DB-5CBF-4D49-9751-DFDDF5DCAC51}" name="Column13884"/>
    <tableColumn id="13902" xr3:uid="{2220A5BA-DBBB-4F59-9DDD-042B82757ADF}" name="Column13885"/>
    <tableColumn id="13903" xr3:uid="{6D1017EA-72D6-4FE9-9794-4E93771B60B2}" name="Column13886"/>
    <tableColumn id="13904" xr3:uid="{42EB825B-8B2D-4A59-81DC-8EB5D34DF584}" name="Column13887"/>
    <tableColumn id="13905" xr3:uid="{4C52992E-1D46-41D2-B4AC-92627683441A}" name="Column13888"/>
    <tableColumn id="13906" xr3:uid="{FD722482-D3A8-46F2-B572-55D62D879275}" name="Column13889"/>
    <tableColumn id="13907" xr3:uid="{368D0221-827A-48D2-A984-B6FE2B7F2C7B}" name="Column13890"/>
    <tableColumn id="13908" xr3:uid="{1F3811CE-0FCE-4415-96DB-10A72C42F3CE}" name="Column13891"/>
    <tableColumn id="13909" xr3:uid="{ECC5BB70-5003-41E6-A147-DE4021FCE8F5}" name="Column13892"/>
    <tableColumn id="13910" xr3:uid="{AA280BEB-6082-4AF3-B8D1-B73D69461A9E}" name="Column13893"/>
    <tableColumn id="13911" xr3:uid="{DE69F60F-7B39-434B-B26A-0A7672CEBB17}" name="Column13894"/>
    <tableColumn id="13912" xr3:uid="{AE8386D7-3179-435B-BFF3-81FCC2E17188}" name="Column13895"/>
    <tableColumn id="13913" xr3:uid="{ECD22031-1996-4E43-A4B8-3C8876ED0CF3}" name="Column13896"/>
    <tableColumn id="13914" xr3:uid="{E51E4677-6C9D-464E-9A43-34D31C553D9D}" name="Column13897"/>
    <tableColumn id="13915" xr3:uid="{3517DFA0-1C78-4F3C-96E2-DC0C231EF549}" name="Column13898"/>
    <tableColumn id="13916" xr3:uid="{045203DF-42BA-4762-8781-9EB4669CB3BF}" name="Column13899"/>
    <tableColumn id="13917" xr3:uid="{4DA8BDD7-F673-4693-B2F7-266947C99376}" name="Column13900"/>
    <tableColumn id="13918" xr3:uid="{0E648D50-745A-474F-938D-4CAF72766DC9}" name="Column13901"/>
    <tableColumn id="13919" xr3:uid="{85140605-035D-4DF1-B58D-934E64981FD3}" name="Column13902"/>
    <tableColumn id="13920" xr3:uid="{98A3DB76-538B-4C29-82F3-240BEDE9F126}" name="Column13903"/>
    <tableColumn id="13921" xr3:uid="{7975D12B-3F31-4374-B8C5-B2334F19CE2F}" name="Column13904"/>
    <tableColumn id="13922" xr3:uid="{C8A0E95C-2876-4BB5-9267-20F0551FFEED}" name="Column13905"/>
    <tableColumn id="13923" xr3:uid="{19FE1D1C-67FA-488C-9809-922F9167EE4C}" name="Column13906"/>
    <tableColumn id="13924" xr3:uid="{E94D1A4A-3726-4EF1-9816-5F7D301AFCCD}" name="Column13907"/>
    <tableColumn id="13925" xr3:uid="{23D18D27-C11A-4947-AA9F-EBC7B31E1F2B}" name="Column13908"/>
    <tableColumn id="13926" xr3:uid="{095E756F-2B3F-4858-BBD2-9021115B301E}" name="Column13909"/>
    <tableColumn id="13927" xr3:uid="{6A9D6946-8829-44C4-9240-3619A79394F2}" name="Column13910"/>
    <tableColumn id="13928" xr3:uid="{921F34D6-6275-4CFE-9CAE-52B2E56A2819}" name="Column13911"/>
    <tableColumn id="13929" xr3:uid="{9DF47BA9-87EB-4A8B-A82F-B1A63B15876B}" name="Column13912"/>
    <tableColumn id="13930" xr3:uid="{F9D5E79D-BE69-4F29-AEBB-BA058251C05E}" name="Column13913"/>
    <tableColumn id="13931" xr3:uid="{E5370636-A84C-4877-9265-DC02ACF58240}" name="Column13914"/>
    <tableColumn id="13932" xr3:uid="{27DB7DFE-6D73-459E-B256-BF0CB3A2934D}" name="Column13915"/>
    <tableColumn id="13933" xr3:uid="{D6544FB5-EEEA-47E0-8F56-24805CA52931}" name="Column13916"/>
    <tableColumn id="13934" xr3:uid="{D4A14C7D-B8D9-4ABF-BEAC-7BE64B3A8104}" name="Column13917"/>
    <tableColumn id="13935" xr3:uid="{26B0F01B-73CE-4BD8-9B1A-04B1BFD8962D}" name="Column13918"/>
    <tableColumn id="13936" xr3:uid="{CF2C9602-24B6-4260-9A0C-EA055CA1B46B}" name="Column13919"/>
    <tableColumn id="13937" xr3:uid="{78775BBA-1CD5-4A1D-9E0F-C4FFFF42295E}" name="Column13920"/>
    <tableColumn id="13938" xr3:uid="{EB81C084-182C-4B5F-B775-9D065FBA2D02}" name="Column13921"/>
    <tableColumn id="13939" xr3:uid="{0E02BD5F-C824-48B0-B8C9-5AC775870379}" name="Column13922"/>
    <tableColumn id="13940" xr3:uid="{FC478349-069F-441F-8FD9-3F768383FE20}" name="Column13923"/>
    <tableColumn id="13941" xr3:uid="{B37C7861-309B-42DB-9F68-FE3772252BFF}" name="Column13924"/>
    <tableColumn id="13942" xr3:uid="{ABBED60D-5C40-4D6A-8058-F876D8F0678A}" name="Column13925"/>
    <tableColumn id="13943" xr3:uid="{E507E489-20FA-4085-AF96-3793A0B44344}" name="Column13926"/>
    <tableColumn id="13944" xr3:uid="{132EF266-67FB-42D9-BAB0-857896B43604}" name="Column13927"/>
    <tableColumn id="13945" xr3:uid="{712F2F0E-CC66-4A7F-9B62-929C984F67B6}" name="Column13928"/>
    <tableColumn id="13946" xr3:uid="{34E21D66-9B7A-4447-9AC0-09FDD49C992B}" name="Column13929"/>
    <tableColumn id="13947" xr3:uid="{1F9B8598-E2C1-429B-BF83-431D2F2D83A0}" name="Column13930"/>
    <tableColumn id="13948" xr3:uid="{513D59FD-611F-4C8D-9233-83ED68C6836D}" name="Column13931"/>
    <tableColumn id="13949" xr3:uid="{7FAE9ABF-0119-4F85-8031-2C1A68545BC0}" name="Column13932"/>
    <tableColumn id="13950" xr3:uid="{E5B5F14D-12A7-4CA3-8FBE-EAB3D92A8436}" name="Column13933"/>
    <tableColumn id="13951" xr3:uid="{EF0DCEF6-FB0F-40EC-B053-B390969B599B}" name="Column13934"/>
    <tableColumn id="13952" xr3:uid="{9D789108-4FD0-4BD0-AC8F-3202329A1B14}" name="Column13935"/>
    <tableColumn id="13953" xr3:uid="{C4DE4ED4-EC4E-4C9E-A37F-BADEA9BEAF35}" name="Column13936"/>
    <tableColumn id="13954" xr3:uid="{C36F568B-FD87-42BF-A3D8-911A4DAB0281}" name="Column13937"/>
    <tableColumn id="13955" xr3:uid="{58EBE7BB-E982-4028-92CA-828C4251B0B6}" name="Column13938"/>
    <tableColumn id="13956" xr3:uid="{3B796882-7414-4938-8873-D632F88A10D6}" name="Column13939"/>
    <tableColumn id="13957" xr3:uid="{D2411808-31A0-4E23-B29D-EAC0AF3ED8DF}" name="Column13940"/>
    <tableColumn id="13958" xr3:uid="{CBC6B71A-B770-46AC-A233-8D79193E092E}" name="Column13941"/>
    <tableColumn id="13959" xr3:uid="{7C037281-C9D7-46B4-816B-390D001CE046}" name="Column13942"/>
    <tableColumn id="13960" xr3:uid="{F3A11556-7081-4013-8739-1BA41E3FCC8A}" name="Column13943"/>
    <tableColumn id="13961" xr3:uid="{C13E7246-7080-437A-9A61-3692986F4A90}" name="Column13944"/>
    <tableColumn id="13962" xr3:uid="{5F2B658A-0A2C-45DE-8F04-1AD6DB4D2A2B}" name="Column13945"/>
    <tableColumn id="13963" xr3:uid="{CC21DB74-779C-48B9-B9FF-47E2AC57BBA5}" name="Column13946"/>
    <tableColumn id="13964" xr3:uid="{93314B4D-41DB-457F-9105-CE133163EFE4}" name="Column13947"/>
    <tableColumn id="13965" xr3:uid="{6AD8D1F2-0AD3-442C-BA22-F0768BA3D164}" name="Column13948"/>
    <tableColumn id="13966" xr3:uid="{5E126534-B012-464C-9D08-9199B97ED802}" name="Column13949"/>
    <tableColumn id="13967" xr3:uid="{8B42DB3B-39A2-4E84-BDC5-EADC2C05BB3E}" name="Column13950"/>
    <tableColumn id="13968" xr3:uid="{DCB36183-D2D5-480D-9313-A84B5AEAD6D9}" name="Column13951"/>
    <tableColumn id="13969" xr3:uid="{43BD0F73-2DAE-45C9-8C6E-6365DF3E4297}" name="Column13952"/>
    <tableColumn id="13970" xr3:uid="{AE82DD1C-7E2E-4711-932A-181E6E754860}" name="Column13953"/>
    <tableColumn id="13971" xr3:uid="{47850051-3487-4BB0-B7E6-485F32601DE0}" name="Column13954"/>
    <tableColumn id="13972" xr3:uid="{D5F27EEF-DE33-4943-BD13-1943D58028FC}" name="Column13955"/>
    <tableColumn id="13973" xr3:uid="{711CEC53-8117-4A04-A43D-E8F52251B592}" name="Column13956"/>
    <tableColumn id="13974" xr3:uid="{DD9D79DE-B789-440A-9807-AAAC3D4C220A}" name="Column13957"/>
    <tableColumn id="13975" xr3:uid="{4B64F29F-E33A-40B0-824A-771A92090727}" name="Column13958"/>
    <tableColumn id="13976" xr3:uid="{95A5D60F-3A88-4F68-9797-D8AC6AA3D70A}" name="Column13959"/>
    <tableColumn id="13977" xr3:uid="{FBE2A723-0793-4FD2-B6D0-939C5C03D8C7}" name="Column13960"/>
    <tableColumn id="13978" xr3:uid="{A769D4A2-137F-46C5-A7A7-FA863E9146A1}" name="Column13961"/>
    <tableColumn id="13979" xr3:uid="{9C03C69F-B0CB-4977-AADC-87F3E9CEC438}" name="Column13962"/>
    <tableColumn id="13980" xr3:uid="{DC06056C-D714-4BBD-AAE6-57649E781909}" name="Column13963"/>
    <tableColumn id="13981" xr3:uid="{1A7CFB71-EA4D-4639-BDBC-A3A941242C21}" name="Column13964"/>
    <tableColumn id="13982" xr3:uid="{335410C0-5641-433F-9207-DF27E44A5897}" name="Column13965"/>
    <tableColumn id="13983" xr3:uid="{953549A8-70AF-4154-976A-1445A0E62E2E}" name="Column13966"/>
    <tableColumn id="13984" xr3:uid="{357C7007-8DC3-4904-8369-053FC6148CB4}" name="Column13967"/>
    <tableColumn id="13985" xr3:uid="{BBB3D861-A02D-4FFB-85C5-CACF56DC8FFF}" name="Column13968"/>
    <tableColumn id="13986" xr3:uid="{A86E40D7-F4FF-41C3-AEFD-90972D88D010}" name="Column13969"/>
    <tableColumn id="13987" xr3:uid="{5063E860-1828-40CC-AF63-0663D2F55AAB}" name="Column13970"/>
    <tableColumn id="13988" xr3:uid="{C39EEE42-0555-4003-994D-784F5ED5D3C9}" name="Column13971"/>
    <tableColumn id="13989" xr3:uid="{73E38B29-3851-451D-B35E-2A3D57982948}" name="Column13972"/>
    <tableColumn id="13990" xr3:uid="{C7BDC9F7-C165-44B9-818A-3C3481AB34E3}" name="Column13973"/>
    <tableColumn id="13991" xr3:uid="{3F014A69-CEEB-42B0-A9D2-1C069D0B668F}" name="Column13974"/>
    <tableColumn id="13992" xr3:uid="{E33E2E5E-D217-44CB-A288-C8E8D4745525}" name="Column13975"/>
    <tableColumn id="13993" xr3:uid="{6B327073-A54E-488D-8BC9-965DEC5FE105}" name="Column13976"/>
    <tableColumn id="13994" xr3:uid="{398CE090-C7D7-4AA4-BD55-553F76252AF6}" name="Column13977"/>
    <tableColumn id="13995" xr3:uid="{09B6A249-648C-4AB2-9305-BC5AAD281B47}" name="Column13978"/>
    <tableColumn id="13996" xr3:uid="{BB15DF24-41C4-462C-BE90-95934EC42C9E}" name="Column13979"/>
    <tableColumn id="13997" xr3:uid="{FB6BCCE5-71B7-4F59-9A2C-40B62209479F}" name="Column13980"/>
    <tableColumn id="13998" xr3:uid="{501D60A3-0424-45E9-AC60-A22DD584923B}" name="Column13981"/>
    <tableColumn id="13999" xr3:uid="{00930DFA-E332-42E1-A825-A4B52C369D24}" name="Column13982"/>
    <tableColumn id="14000" xr3:uid="{36B8FDF3-5248-4B27-85CA-3C4839A2968E}" name="Column13983"/>
    <tableColumn id="14001" xr3:uid="{62796440-9499-4141-83EA-DFF020B861AF}" name="Column13984"/>
    <tableColumn id="14002" xr3:uid="{CA819B13-C6A8-43F7-8852-3377224A4FA5}" name="Column13985"/>
    <tableColumn id="14003" xr3:uid="{56E3E128-576E-4A48-8291-C94B05D541CD}" name="Column13986"/>
    <tableColumn id="14004" xr3:uid="{7ADBDA45-86AA-498A-AA50-0F8A69F48F71}" name="Column13987"/>
    <tableColumn id="14005" xr3:uid="{972E10CB-3642-4538-886D-8E3184826B18}" name="Column13988"/>
    <tableColumn id="14006" xr3:uid="{28CD2CCA-99AB-4263-BFFD-CBEE11BEE8C1}" name="Column13989"/>
    <tableColumn id="14007" xr3:uid="{14BA277E-A0C5-4BA8-B822-72663B5B2786}" name="Column13990"/>
    <tableColumn id="14008" xr3:uid="{CC24458C-CEE6-4170-B6AB-44E6872E6AE2}" name="Column13991"/>
    <tableColumn id="14009" xr3:uid="{D39AB603-A3E9-4B05-9881-2862010EBAEE}" name="Column13992"/>
    <tableColumn id="14010" xr3:uid="{F14F00E7-5D04-469F-980A-9B90898C5397}" name="Column13993"/>
    <tableColumn id="14011" xr3:uid="{1F7C62E5-5488-4AEB-B298-63523BF183D8}" name="Column13994"/>
    <tableColumn id="14012" xr3:uid="{62320447-EE7F-49F4-8CB5-8D57484D8B55}" name="Column13995"/>
    <tableColumn id="14013" xr3:uid="{A400FAF9-A973-48DD-8987-37907B761D33}" name="Column13996"/>
    <tableColumn id="14014" xr3:uid="{5605CD9B-B07F-460E-AFEC-0754F3F957D5}" name="Column13997"/>
    <tableColumn id="14015" xr3:uid="{9BBB852A-75EB-4789-8719-3FA667AB17AD}" name="Column13998"/>
    <tableColumn id="14016" xr3:uid="{45425A27-87E6-4BE5-8645-ECF59DBA7320}" name="Column13999"/>
    <tableColumn id="14017" xr3:uid="{CE8BF2A1-B943-4942-A447-C7B1EDADF8C7}" name="Column14000"/>
    <tableColumn id="14018" xr3:uid="{5F953C21-FCE9-49F6-BD4F-670D9836DA4F}" name="Column14001"/>
    <tableColumn id="14019" xr3:uid="{A7CF6F61-626A-4DF7-902A-D502D919345A}" name="Column14002"/>
    <tableColumn id="14020" xr3:uid="{EF4E093E-C7BF-482F-94C9-5A4C88BAA6BF}" name="Column14003"/>
    <tableColumn id="14021" xr3:uid="{19DDBB4B-6812-484D-A011-6F1A92D76FA7}" name="Column14004"/>
    <tableColumn id="14022" xr3:uid="{63F99387-2B67-4E4E-BB38-902A90716900}" name="Column14005"/>
    <tableColumn id="14023" xr3:uid="{DE6DE622-0070-434D-8CCD-F8B85C8EDDCD}" name="Column14006"/>
    <tableColumn id="14024" xr3:uid="{04E6B419-2CD0-4A8D-BA6D-0CBB0D5D1BFD}" name="Column14007"/>
    <tableColumn id="14025" xr3:uid="{39FA91B3-645F-49A6-9D87-9012E34E7B95}" name="Column14008"/>
    <tableColumn id="14026" xr3:uid="{A9C9A138-1FF1-41C3-8E76-E46997E62AFF}" name="Column14009"/>
    <tableColumn id="14027" xr3:uid="{EE44AD22-3C61-40CE-81F4-6390276797E3}" name="Column14010"/>
    <tableColumn id="14028" xr3:uid="{6EEA2000-E578-4FDC-957A-F6E9654A51D8}" name="Column14011"/>
    <tableColumn id="14029" xr3:uid="{1F2A512B-0FBD-4705-8AAD-C18BF082CC4E}" name="Column14012"/>
    <tableColumn id="14030" xr3:uid="{A7D8AE0C-CCB0-4336-900B-030A506BF0F4}" name="Column14013"/>
    <tableColumn id="14031" xr3:uid="{D1F68D0C-23C9-4A96-B1D8-B2B8188E37A9}" name="Column14014"/>
    <tableColumn id="14032" xr3:uid="{3B87B678-63E7-4B12-9FD3-B036DFB63EC7}" name="Column14015"/>
    <tableColumn id="14033" xr3:uid="{5F4C8A6C-EF13-45FC-8C08-F3102F3CEE21}" name="Column14016"/>
    <tableColumn id="14034" xr3:uid="{CDCF5696-1EA0-47C2-B56A-14B941E2DA78}" name="Column14017"/>
    <tableColumn id="14035" xr3:uid="{383D2C2A-3E4E-46C1-8D1D-A6D0A29577F7}" name="Column14018"/>
    <tableColumn id="14036" xr3:uid="{BDC2055C-6B06-4241-A221-A822391E8AA3}" name="Column14019"/>
    <tableColumn id="14037" xr3:uid="{6B70B408-130F-4E57-A9D0-E135A767331B}" name="Column14020"/>
    <tableColumn id="14038" xr3:uid="{2C5D050C-3251-421A-9B50-1BDD3629D155}" name="Column14021"/>
    <tableColumn id="14039" xr3:uid="{8B4AA46F-BFA9-4BE7-87B7-AC541AB8563E}" name="Column14022"/>
    <tableColumn id="14040" xr3:uid="{A39A92CF-0C4C-4725-93BE-FA741CF0B768}" name="Column14023"/>
    <tableColumn id="14041" xr3:uid="{FB8AD1C8-5AE0-435B-86C8-426358DCD0E0}" name="Column14024"/>
    <tableColumn id="14042" xr3:uid="{C05CA3E5-B4D9-4703-A256-670FE79DCDA0}" name="Column14025"/>
    <tableColumn id="14043" xr3:uid="{7AC7D597-F09F-42B3-96FB-C8D67CE7DAB1}" name="Column14026"/>
    <tableColumn id="14044" xr3:uid="{10D92C2F-078D-4804-8A0F-9EF3022F9A53}" name="Column14027"/>
    <tableColumn id="14045" xr3:uid="{BF30EBF9-7269-4F06-ABA4-D90FED908969}" name="Column14028"/>
    <tableColumn id="14046" xr3:uid="{0CC7559D-1EAE-4AB2-9293-77ED82CF9244}" name="Column14029"/>
    <tableColumn id="14047" xr3:uid="{A3C6E34D-010A-4AA3-80BA-817C3AA3F2A1}" name="Column14030"/>
    <tableColumn id="14048" xr3:uid="{99CA7BB0-F052-4695-81C9-C1EEB1F6378C}" name="Column14031"/>
    <tableColumn id="14049" xr3:uid="{01682E2D-A55C-4091-BFBB-BCA6F1B1BD5C}" name="Column14032"/>
    <tableColumn id="14050" xr3:uid="{69176FDF-C93B-41DC-96EE-EBD123387648}" name="Column14033"/>
    <tableColumn id="14051" xr3:uid="{B1A4CE5B-1833-4E8F-B6D7-0969CFE33C8D}" name="Column14034"/>
    <tableColumn id="14052" xr3:uid="{F32A9B19-21A1-49DC-8CD3-3FFAFFBF515E}" name="Column14035"/>
    <tableColumn id="14053" xr3:uid="{C53CE0DB-54E8-4224-BD39-C56483C8FD46}" name="Column14036"/>
    <tableColumn id="14054" xr3:uid="{0794C6D6-4083-4C65-B06B-09A4E55A927D}" name="Column14037"/>
    <tableColumn id="14055" xr3:uid="{6C2707F9-7F37-4857-A51D-A1EBC4516DE9}" name="Column14038"/>
    <tableColumn id="14056" xr3:uid="{7BE2DC04-46EA-4216-9567-8850D2013BEA}" name="Column14039"/>
    <tableColumn id="14057" xr3:uid="{410CD65C-AEB0-4FFF-BC6B-E2A45917887D}" name="Column14040"/>
    <tableColumn id="14058" xr3:uid="{75AA02A7-639B-4A57-A3EC-12DA9AB40287}" name="Column14041"/>
    <tableColumn id="14059" xr3:uid="{83ABFA56-C85C-41E6-9FB9-F9C8166F29E5}" name="Column14042"/>
    <tableColumn id="14060" xr3:uid="{45F00AD8-7EF6-4EFF-A878-8151126E60D2}" name="Column14043"/>
    <tableColumn id="14061" xr3:uid="{A59C982E-7BFA-4E82-8D5C-48EADECA477B}" name="Column14044"/>
    <tableColumn id="14062" xr3:uid="{E403D568-B3F9-4104-9B1C-2A2EF5D61BED}" name="Column14045"/>
    <tableColumn id="14063" xr3:uid="{24C02342-EE02-4510-BB0C-D2982A52DD8D}" name="Column14046"/>
    <tableColumn id="14064" xr3:uid="{3A72C0D5-76EC-4F7D-93EB-556D19BD2FC6}" name="Column14047"/>
    <tableColumn id="14065" xr3:uid="{B770A412-930D-4A7B-9B22-E490071B68B0}" name="Column14048"/>
    <tableColumn id="14066" xr3:uid="{60F4F999-2F35-44B2-AC88-FD04371B4031}" name="Column14049"/>
    <tableColumn id="14067" xr3:uid="{8030A985-951C-4886-A741-57D6C89F9AC9}" name="Column14050"/>
    <tableColumn id="14068" xr3:uid="{FC015B90-28C7-4EC7-9691-AAB5331DBD53}" name="Column14051"/>
    <tableColumn id="14069" xr3:uid="{9A00FA5B-63F8-49CA-86EE-DA7DD1017D3E}" name="Column14052"/>
    <tableColumn id="14070" xr3:uid="{3B45C110-6716-4D58-81EE-81677B2F632A}" name="Column14053"/>
    <tableColumn id="14071" xr3:uid="{5C83550C-6859-46CA-8A3B-F52954278213}" name="Column14054"/>
    <tableColumn id="14072" xr3:uid="{138F189E-7E88-4077-B11E-A4BC1A6ECC27}" name="Column14055"/>
    <tableColumn id="14073" xr3:uid="{377233AC-D280-49ED-9A03-4285890116A1}" name="Column14056"/>
    <tableColumn id="14074" xr3:uid="{27687C3B-C692-492E-BAC3-3718BA497B4C}" name="Column14057"/>
    <tableColumn id="14075" xr3:uid="{6E5445AA-B3E7-40B6-936E-4C3D5A568EE6}" name="Column14058"/>
    <tableColumn id="14076" xr3:uid="{DE640426-0A17-4A67-B958-808C163C3789}" name="Column14059"/>
    <tableColumn id="14077" xr3:uid="{EA2449CA-09AF-45B6-8EB5-3A571A389582}" name="Column14060"/>
    <tableColumn id="14078" xr3:uid="{4E763810-D5C0-47A0-8AD9-449FA05DA5A9}" name="Column14061"/>
    <tableColumn id="14079" xr3:uid="{69A986C8-2A5D-4B76-B234-C0C89C1A951F}" name="Column14062"/>
    <tableColumn id="14080" xr3:uid="{E401EE2E-E2E6-426B-B61B-DE45C4CD1024}" name="Column14063"/>
    <tableColumn id="14081" xr3:uid="{AD867FD1-52CC-4961-87C4-C54332867128}" name="Column14064"/>
    <tableColumn id="14082" xr3:uid="{201DFCEC-6A48-4050-AE0B-158D4B581BF1}" name="Column14065"/>
    <tableColumn id="14083" xr3:uid="{AAF4CEB2-37F6-43D2-B6DD-4C1ED6EEE498}" name="Column14066"/>
    <tableColumn id="14084" xr3:uid="{19351CC4-7E8B-47BF-9858-7FAC53F288DA}" name="Column14067"/>
    <tableColumn id="14085" xr3:uid="{4B63FA03-9AC8-4C5D-9AD8-7CAD3B6DD70C}" name="Column14068"/>
    <tableColumn id="14086" xr3:uid="{FE90C738-E41B-439F-94BC-67AAF96DCF50}" name="Column14069"/>
    <tableColumn id="14087" xr3:uid="{622A9C98-8468-469E-8B58-BFE07A91830C}" name="Column14070"/>
    <tableColumn id="14088" xr3:uid="{61E1708F-91B5-4CF9-B5E5-964B75CA606B}" name="Column14071"/>
    <tableColumn id="14089" xr3:uid="{C5AFC648-B318-4DDA-AF2E-13D51EE297EC}" name="Column14072"/>
    <tableColumn id="14090" xr3:uid="{8CD64B5E-9C99-47F1-A220-2C9E3D6DAD64}" name="Column14073"/>
    <tableColumn id="14091" xr3:uid="{649824D6-9639-4BA4-B0E0-BC7D749A5F47}" name="Column14074"/>
    <tableColumn id="14092" xr3:uid="{326DB019-8077-43E8-8C68-36BD1B6446C3}" name="Column14075"/>
    <tableColumn id="14093" xr3:uid="{F2F43C33-A734-43D6-9476-667148D7B2BE}" name="Column14076"/>
    <tableColumn id="14094" xr3:uid="{5D26B29F-A01D-4B73-AC05-28801214A900}" name="Column14077"/>
    <tableColumn id="14095" xr3:uid="{5535A07F-FCE3-467C-B71E-D2CCCDD922C0}" name="Column14078"/>
    <tableColumn id="14096" xr3:uid="{14BA6798-50B9-4BDB-8E84-2420F059E627}" name="Column14079"/>
    <tableColumn id="14097" xr3:uid="{B269F690-B399-4090-9965-B144CC8C6FF4}" name="Column14080"/>
    <tableColumn id="14098" xr3:uid="{01906F37-11A8-4087-8E45-2579D451BB6B}" name="Column14081"/>
    <tableColumn id="14099" xr3:uid="{63A72D90-9939-4286-B53D-6BD3389F036F}" name="Column14082"/>
    <tableColumn id="14100" xr3:uid="{FF667EE8-240B-4E95-BE69-D2AE8744707A}" name="Column14083"/>
    <tableColumn id="14101" xr3:uid="{A4119ED0-0116-4BBC-98E0-B05104608D44}" name="Column14084"/>
    <tableColumn id="14102" xr3:uid="{8B1E45EE-93F0-4227-AAB6-EB8DB93143DB}" name="Column14085"/>
    <tableColumn id="14103" xr3:uid="{94F6E866-F7EF-4FD1-AD36-19171C1C7F39}" name="Column14086"/>
    <tableColumn id="14104" xr3:uid="{04BAB554-3756-4395-88C7-19CE088B5A07}" name="Column14087"/>
    <tableColumn id="14105" xr3:uid="{FF297497-ADDE-42D7-A261-2EF93F0E98E4}" name="Column14088"/>
    <tableColumn id="14106" xr3:uid="{34CF0667-CD0D-4724-9AF2-5A0802DA1915}" name="Column14089"/>
    <tableColumn id="14107" xr3:uid="{10DC5225-4003-4318-B67D-24F6FCF8AFA6}" name="Column14090"/>
    <tableColumn id="14108" xr3:uid="{F6CED430-1CA0-4299-AB6C-67386AAF2DAB}" name="Column14091"/>
    <tableColumn id="14109" xr3:uid="{9FF0D7F8-E628-483A-B87E-2FF0C36EA5E2}" name="Column14092"/>
    <tableColumn id="14110" xr3:uid="{7889DF46-ED0D-4899-A912-FE2FE6C347A0}" name="Column14093"/>
    <tableColumn id="14111" xr3:uid="{070F885C-5A0D-4653-833F-6EA9CA26C8E5}" name="Column14094"/>
    <tableColumn id="14112" xr3:uid="{684AD885-5252-43F7-9A8E-BC84C00629F7}" name="Column14095"/>
    <tableColumn id="14113" xr3:uid="{C81D395B-604E-4A95-A107-4A0B96C2CA0C}" name="Column14096"/>
    <tableColumn id="14114" xr3:uid="{9B4403D0-7D64-4DFF-8DA0-4CA9F3377504}" name="Column14097"/>
    <tableColumn id="14115" xr3:uid="{C4DB2D4B-4C73-43C4-A2AF-E46AA2987E56}" name="Column14098"/>
    <tableColumn id="14116" xr3:uid="{0C33BA4E-A53C-4C5B-8D0B-C751117838FC}" name="Column14099"/>
    <tableColumn id="14117" xr3:uid="{975D60DB-DDE2-4B93-9C16-DAABC16735F8}" name="Column14100"/>
    <tableColumn id="14118" xr3:uid="{2E307FB2-ABBB-43F2-BC91-EB04AF5D8FD7}" name="Column14101"/>
    <tableColumn id="14119" xr3:uid="{79790569-BE83-4EC9-9CFC-A60EF85A4781}" name="Column14102"/>
    <tableColumn id="14120" xr3:uid="{176E4F98-25AE-4D6D-97D2-C6A3ADECFECC}" name="Column14103"/>
    <tableColumn id="14121" xr3:uid="{F4C44B8D-C2A3-42D7-9B19-D270AFB68D57}" name="Column14104"/>
    <tableColumn id="14122" xr3:uid="{1452D3FF-2067-4143-B7F8-5A615EDB4A16}" name="Column14105"/>
    <tableColumn id="14123" xr3:uid="{44B53271-D4FD-4062-9ED8-F325066CC1ED}" name="Column14106"/>
    <tableColumn id="14124" xr3:uid="{2BD98587-FEA3-4CD2-84CB-4797A5083542}" name="Column14107"/>
    <tableColumn id="14125" xr3:uid="{2FEEF2FA-BFFA-4D1C-8B0C-94195AF5BB7C}" name="Column14108"/>
    <tableColumn id="14126" xr3:uid="{31B68D53-3186-4784-A69C-80305AD3B3AE}" name="Column14109"/>
    <tableColumn id="14127" xr3:uid="{58B704BF-E0F1-4971-ACE7-F3D1A6D21BDE}" name="Column14110"/>
    <tableColumn id="14128" xr3:uid="{00536DA4-E263-4EBC-B41F-F7D38DF0609A}" name="Column14111"/>
    <tableColumn id="14129" xr3:uid="{6FB98207-041E-439C-AE21-81CDA1EC7416}" name="Column14112"/>
    <tableColumn id="14130" xr3:uid="{9DDBB3B3-13FA-4017-AA9D-116298D9A03A}" name="Column14113"/>
    <tableColumn id="14131" xr3:uid="{35718418-0873-4D5E-9151-764A20391A6C}" name="Column14114"/>
    <tableColumn id="14132" xr3:uid="{2CDC14AE-F403-48E8-9B43-5F9533E2EF67}" name="Column14115"/>
    <tableColumn id="14133" xr3:uid="{740973B0-CECA-4D22-869B-4C17A28E2706}" name="Column14116"/>
    <tableColumn id="14134" xr3:uid="{65A1B691-3753-4C17-B644-1791B13F6D03}" name="Column14117"/>
    <tableColumn id="14135" xr3:uid="{191070DC-8967-4888-BE29-3AC26AC058CA}" name="Column14118"/>
    <tableColumn id="14136" xr3:uid="{59F0DD81-D9B5-4566-A75D-6195B3F411FE}" name="Column14119"/>
    <tableColumn id="14137" xr3:uid="{A291D31E-9F58-468B-9880-5C8212A8F8CA}" name="Column14120"/>
    <tableColumn id="14138" xr3:uid="{3F08038E-6DBB-40C5-8DB3-B78E8CA65AC5}" name="Column14121"/>
    <tableColumn id="14139" xr3:uid="{511CC556-BBB5-473C-A4CE-CBF24052D93A}" name="Column14122"/>
    <tableColumn id="14140" xr3:uid="{06C76ADD-B3C0-46CF-996D-C2DC8369CE99}" name="Column14123"/>
    <tableColumn id="14141" xr3:uid="{A05B61FF-DD5E-4E88-A547-A98D795CE9C7}" name="Column14124"/>
    <tableColumn id="14142" xr3:uid="{CA15A140-8779-405F-8325-DF19EDB554DE}" name="Column14125"/>
    <tableColumn id="14143" xr3:uid="{404C5983-27D3-4463-86D5-9AEB503B1939}" name="Column14126"/>
    <tableColumn id="14144" xr3:uid="{F7CCEBAA-1F1F-4763-9C35-13ADE66A6E45}" name="Column14127"/>
    <tableColumn id="14145" xr3:uid="{593E7AD7-0309-4ACC-9E52-078EA2E34BE8}" name="Column14128"/>
    <tableColumn id="14146" xr3:uid="{65D4F9C3-0B88-4E3B-B955-101E7BAE8452}" name="Column14129"/>
    <tableColumn id="14147" xr3:uid="{4C542FDE-8CB6-4748-9BD2-DE7BD0FF0084}" name="Column14130"/>
    <tableColumn id="14148" xr3:uid="{9BD8D386-125E-4314-A369-44C2D0EB8B89}" name="Column14131"/>
    <tableColumn id="14149" xr3:uid="{4454266B-0FFB-4E1A-BC1B-B198A5EB5631}" name="Column14132"/>
    <tableColumn id="14150" xr3:uid="{FF750D5B-869F-43FD-9C68-14772057EA20}" name="Column14133"/>
    <tableColumn id="14151" xr3:uid="{4B37B23E-88E6-4A7A-9264-663D77CB2B6B}" name="Column14134"/>
    <tableColumn id="14152" xr3:uid="{A2971DF1-CE33-49B8-9E3A-7EA8F52112C5}" name="Column14135"/>
    <tableColumn id="14153" xr3:uid="{081493BD-777F-44F6-81CB-1035E8CE6DC8}" name="Column14136"/>
    <tableColumn id="14154" xr3:uid="{164FB824-348E-4B40-8BCC-DDB256C7A034}" name="Column14137"/>
    <tableColumn id="14155" xr3:uid="{B05F3842-3C52-417E-B3E2-A0B3E2655E7E}" name="Column14138"/>
    <tableColumn id="14156" xr3:uid="{AC83E605-02D6-46DE-A7FB-283BB023D4F4}" name="Column14139"/>
    <tableColumn id="14157" xr3:uid="{2BCD4BC7-C936-47FC-85AF-E5EAE8A6DDAF}" name="Column14140"/>
    <tableColumn id="14158" xr3:uid="{00E6EDD4-414E-4776-9D4D-2E08F5E7F201}" name="Column14141"/>
    <tableColumn id="14159" xr3:uid="{B48CFF13-609E-4D4A-AE33-C9F3C85FAC26}" name="Column14142"/>
    <tableColumn id="14160" xr3:uid="{45A15533-0E1C-43BF-B46F-EC2296393F05}" name="Column14143"/>
    <tableColumn id="14161" xr3:uid="{67BC8F05-D789-4370-B335-238CCF789306}" name="Column14144"/>
    <tableColumn id="14162" xr3:uid="{C31AD65E-67E7-429A-9B22-7DAA6CD6C72E}" name="Column14145"/>
    <tableColumn id="14163" xr3:uid="{3FBD3DC7-74E9-420C-8AE2-2F8A05858B9B}" name="Column14146"/>
    <tableColumn id="14164" xr3:uid="{CA0E42C0-D4E0-4F89-94F0-929E65E7E756}" name="Column14147"/>
    <tableColumn id="14165" xr3:uid="{5D649554-5371-475A-A53F-6A44A66ECD0D}" name="Column14148"/>
    <tableColumn id="14166" xr3:uid="{C9A3673B-0F26-4CA6-81BB-0F070BCFF55F}" name="Column14149"/>
    <tableColumn id="14167" xr3:uid="{D207D8F0-A36B-4915-9C32-188E52B829CC}" name="Column14150"/>
    <tableColumn id="14168" xr3:uid="{8D13A5AA-6BF8-48EA-9995-2DF6588FBDCA}" name="Column14151"/>
    <tableColumn id="14169" xr3:uid="{48128BBE-4070-460F-B803-72F05436705E}" name="Column14152"/>
    <tableColumn id="14170" xr3:uid="{35E87DD8-C3B6-4924-820A-5C63FBCBC512}" name="Column14153"/>
    <tableColumn id="14171" xr3:uid="{4956B658-F7EC-41E4-A641-7C0133399B9F}" name="Column14154"/>
    <tableColumn id="14172" xr3:uid="{B09A5136-D10D-4F53-960C-A2C1BE3E741F}" name="Column14155"/>
    <tableColumn id="14173" xr3:uid="{FA7359D4-AF09-452A-80E3-52B23259FAA0}" name="Column14156"/>
    <tableColumn id="14174" xr3:uid="{44C7F2C8-948A-4A68-ABBB-07683F1956E0}" name="Column14157"/>
    <tableColumn id="14175" xr3:uid="{2E0893C1-4769-4112-A440-A20369DDA3C1}" name="Column14158"/>
    <tableColumn id="14176" xr3:uid="{9C3AE540-1738-4312-A2B1-5CC7DFDC74B9}" name="Column14159"/>
    <tableColumn id="14177" xr3:uid="{E1E9DCBC-44A1-4AE0-8208-983E3CD66861}" name="Column14160"/>
    <tableColumn id="14178" xr3:uid="{C59556DB-A034-467F-90FA-0EE771515D4A}" name="Column14161"/>
    <tableColumn id="14179" xr3:uid="{D82E2870-9B08-463B-BD52-A29B51AC152F}" name="Column14162"/>
    <tableColumn id="14180" xr3:uid="{7958A960-8448-4127-9DD6-B174DDA19DC3}" name="Column14163"/>
    <tableColumn id="14181" xr3:uid="{8978D272-44C5-4E46-A950-6C5947B0DAE1}" name="Column14164"/>
    <tableColumn id="14182" xr3:uid="{17734836-C4DB-41E5-A95C-BA4819BF5E77}" name="Column14165"/>
    <tableColumn id="14183" xr3:uid="{903E465E-961F-4A1D-A358-374954EB120A}" name="Column14166"/>
    <tableColumn id="14184" xr3:uid="{0132A304-55C2-43D4-BC20-1BAA50F1D87C}" name="Column14167"/>
    <tableColumn id="14185" xr3:uid="{A0D83D7A-C9CE-498D-B4A9-84350160AEF8}" name="Column14168"/>
    <tableColumn id="14186" xr3:uid="{1E49187F-0D9B-4D10-B435-9B2B09A73BA5}" name="Column14169"/>
    <tableColumn id="14187" xr3:uid="{C3EF157B-7D03-4CD3-944C-66D1D213B3F7}" name="Column14170"/>
    <tableColumn id="14188" xr3:uid="{95495514-EABA-4F2F-AC64-B3F0A268D60A}" name="Column14171"/>
    <tableColumn id="14189" xr3:uid="{AB729CFD-12AC-4531-B4C3-5B5861C200EE}" name="Column14172"/>
    <tableColumn id="14190" xr3:uid="{A9FF8EE8-DD55-4595-A484-DC9D6774A020}" name="Column14173"/>
    <tableColumn id="14191" xr3:uid="{BB91207F-B6F4-4722-A3B3-60D7FDFF5BCD}" name="Column14174"/>
    <tableColumn id="14192" xr3:uid="{CE165771-047B-4413-AD2F-659D54EFC165}" name="Column14175"/>
    <tableColumn id="14193" xr3:uid="{58B89F35-E9FA-4FF2-A431-A3C18DA39A6D}" name="Column14176"/>
    <tableColumn id="14194" xr3:uid="{34BE5426-5CCD-4BF6-9093-CB5F8A64CDEA}" name="Column14177"/>
    <tableColumn id="14195" xr3:uid="{D3703B82-99DC-480E-8E48-E484F03FB10C}" name="Column14178"/>
    <tableColumn id="14196" xr3:uid="{259EB78E-F214-488F-8369-0F3425CB4789}" name="Column14179"/>
    <tableColumn id="14197" xr3:uid="{0F88E1B9-91A6-4D11-9461-0740153AFA48}" name="Column14180"/>
    <tableColumn id="14198" xr3:uid="{DA1A5F22-330C-4141-B20E-B03E7A24F010}" name="Column14181"/>
    <tableColumn id="14199" xr3:uid="{5AE8CD31-877F-43E6-A2F1-EE8E9BCA6B83}" name="Column14182"/>
    <tableColumn id="14200" xr3:uid="{39B50678-2C08-49A5-8852-D76600EF65FB}" name="Column14183"/>
    <tableColumn id="14201" xr3:uid="{EFF97AC9-E911-41AB-9B79-BC95E6F15DFA}" name="Column14184"/>
    <tableColumn id="14202" xr3:uid="{A81047EA-7272-471D-8027-0DDD60142137}" name="Column14185"/>
    <tableColumn id="14203" xr3:uid="{5DAA1E06-056C-408C-A893-21A6E2E78716}" name="Column14186"/>
    <tableColumn id="14204" xr3:uid="{92389B13-5B80-414F-A281-F86F5DAA5608}" name="Column14187"/>
    <tableColumn id="14205" xr3:uid="{4370DED6-7135-4777-A4F3-85C660FAECA6}" name="Column14188"/>
    <tableColumn id="14206" xr3:uid="{5C90A012-6521-49F3-BDBC-860330F838AF}" name="Column14189"/>
    <tableColumn id="14207" xr3:uid="{19E928DE-F132-407C-9594-8B768219445F}" name="Column14190"/>
    <tableColumn id="14208" xr3:uid="{34D2CE46-BECF-4DF9-825D-099147A45EF4}" name="Column14191"/>
    <tableColumn id="14209" xr3:uid="{16AA5FC3-1B4C-4C56-8F26-4E877E535C2C}" name="Column14192"/>
    <tableColumn id="14210" xr3:uid="{E9FB0FF4-C5CF-43A7-B6C3-7012C56A85FA}" name="Column14193"/>
    <tableColumn id="14211" xr3:uid="{55F58717-3502-4DCC-85A2-7E591694B6AF}" name="Column14194"/>
    <tableColumn id="14212" xr3:uid="{0FAF6E8C-FC06-4CD0-9056-7F06D55D1E63}" name="Column14195"/>
    <tableColumn id="14213" xr3:uid="{98D74E1B-B6E5-43D2-B0DD-43986676A8D6}" name="Column14196"/>
    <tableColumn id="14214" xr3:uid="{BE7FC3BC-0C61-4E00-A3CF-F5E0FB4C8B91}" name="Column14197"/>
    <tableColumn id="14215" xr3:uid="{9FC172AB-0E2B-4903-B75D-82923C700F01}" name="Column14198"/>
    <tableColumn id="14216" xr3:uid="{44BB950E-11E9-4D2D-A7C2-4342C90C3E73}" name="Column14199"/>
    <tableColumn id="14217" xr3:uid="{53620747-E03A-49FF-A8E7-1440F63DFBF8}" name="Column14200"/>
    <tableColumn id="14218" xr3:uid="{7C24247D-E397-4C42-9499-AC35A6E58A82}" name="Column14201"/>
    <tableColumn id="14219" xr3:uid="{27573896-CCDE-48A1-A327-86F30A7D30E9}" name="Column14202"/>
    <tableColumn id="14220" xr3:uid="{822B5095-D8DF-4304-A7F2-AB06C980E9A0}" name="Column14203"/>
    <tableColumn id="14221" xr3:uid="{A755D810-4FBC-489F-B69F-9E8FE1BC5ECB}" name="Column14204"/>
    <tableColumn id="14222" xr3:uid="{8D32FF8A-B97E-4D2B-844C-78CFD337D31D}" name="Column14205"/>
    <tableColumn id="14223" xr3:uid="{8A943A3C-F2E0-4834-81EB-F77088F8A492}" name="Column14206"/>
    <tableColumn id="14224" xr3:uid="{DAC0C7BE-9365-4CEB-95AA-52C3AC5CAECB}" name="Column14207"/>
    <tableColumn id="14225" xr3:uid="{5E88E813-C66F-406A-89EA-DC922352CE25}" name="Column14208"/>
    <tableColumn id="14226" xr3:uid="{1BBA7968-B180-413D-982D-28CC4CBCAD43}" name="Column14209"/>
    <tableColumn id="14227" xr3:uid="{824D4BA5-700C-4B6D-A6B3-41D9CCDC08FA}" name="Column14210"/>
    <tableColumn id="14228" xr3:uid="{B41E2A05-C07B-4C36-91C4-FDC9305D2547}" name="Column14211"/>
    <tableColumn id="14229" xr3:uid="{4DFC4570-182C-413C-AD64-DDB216D5D55F}" name="Column14212"/>
    <tableColumn id="14230" xr3:uid="{C88F08F4-F215-4E5D-9B0D-B7DD2B288518}" name="Column14213"/>
    <tableColumn id="14231" xr3:uid="{8DC7B030-0756-494D-A27E-CEDDBB9A29D1}" name="Column14214"/>
    <tableColumn id="14232" xr3:uid="{37B8D88E-84E4-4FEA-A4AC-37F62BC8C09B}" name="Column14215"/>
    <tableColumn id="14233" xr3:uid="{B2DCD530-3777-496A-B44A-65153EB33436}" name="Column14216"/>
    <tableColumn id="14234" xr3:uid="{A0025C7C-2472-47E9-A25D-4CB68995CA84}" name="Column14217"/>
    <tableColumn id="14235" xr3:uid="{5062F671-A8C0-44F4-9067-2872E1500B00}" name="Column14218"/>
    <tableColumn id="14236" xr3:uid="{7DA54EEF-36C0-4D7B-9B56-7202F7208301}" name="Column14219"/>
    <tableColumn id="14237" xr3:uid="{A8575424-C95A-4519-B73E-4AA773ADF735}" name="Column14220"/>
    <tableColumn id="14238" xr3:uid="{75549670-5D70-45A8-A01F-A355387E74FA}" name="Column14221"/>
    <tableColumn id="14239" xr3:uid="{A575D080-0F0A-46E7-9E86-1D2150415779}" name="Column14222"/>
    <tableColumn id="14240" xr3:uid="{546C5C8F-35A2-41E5-9799-7942B420F6D8}" name="Column14223"/>
    <tableColumn id="14241" xr3:uid="{1E68244F-7021-42B0-B12C-ED94F0927CCE}" name="Column14224"/>
    <tableColumn id="14242" xr3:uid="{AB76B97F-D1A9-4C63-A679-A595F9E32E3F}" name="Column14225"/>
    <tableColumn id="14243" xr3:uid="{73017F62-8065-4AED-9F1C-C59EC0CBF017}" name="Column14226"/>
    <tableColumn id="14244" xr3:uid="{7FBC9D02-77CA-4168-80B0-D7C0183B4A27}" name="Column14227"/>
    <tableColumn id="14245" xr3:uid="{B6C62D89-D7E7-4E16-B001-B600799EA087}" name="Column14228"/>
    <tableColumn id="14246" xr3:uid="{306DD235-C837-4A4F-A4EB-BAC1D714F000}" name="Column14229"/>
    <tableColumn id="14247" xr3:uid="{DA6A9C72-67B4-48C6-B6F7-30C1D7AEC8E2}" name="Column14230"/>
    <tableColumn id="14248" xr3:uid="{4295C979-4A7B-4E4A-BD7A-7B4664421818}" name="Column14231"/>
    <tableColumn id="14249" xr3:uid="{1DCD515B-4823-4BDA-84B0-37B682931857}" name="Column14232"/>
    <tableColumn id="14250" xr3:uid="{378AA831-F5FB-4743-9F93-FCA8B80159F5}" name="Column14233"/>
    <tableColumn id="14251" xr3:uid="{1F83E9BF-7B74-491A-9D8E-857BD8ED5BAC}" name="Column14234"/>
    <tableColumn id="14252" xr3:uid="{88C0128B-F1DB-468C-BC3D-1155CC4B70BD}" name="Column14235"/>
    <tableColumn id="14253" xr3:uid="{A7745691-F8AF-4FCC-A48F-02BB03D0DB33}" name="Column14236"/>
    <tableColumn id="14254" xr3:uid="{461E2F4D-6AC4-40B7-9D91-300F52609C65}" name="Column14237"/>
    <tableColumn id="14255" xr3:uid="{B82D019F-6F11-4C27-A6AE-5445A49EF83B}" name="Column14238"/>
    <tableColumn id="14256" xr3:uid="{AFF1D79F-A2B7-4A7B-8114-471E30E63C9F}" name="Column14239"/>
    <tableColumn id="14257" xr3:uid="{4CE1B681-E504-4CE0-AB68-8AA429402205}" name="Column14240"/>
    <tableColumn id="14258" xr3:uid="{FBF40CA5-A0D0-4302-9438-59F5F82779B1}" name="Column14241"/>
    <tableColumn id="14259" xr3:uid="{F1F2CFB8-7501-4811-B43F-6CBF52A12EF2}" name="Column14242"/>
    <tableColumn id="14260" xr3:uid="{B80BA70F-C5D7-4DDD-9B29-35288E5D4F29}" name="Column14243"/>
    <tableColumn id="14261" xr3:uid="{417C455A-8519-420E-95DF-1527F9FB37A8}" name="Column14244"/>
    <tableColumn id="14262" xr3:uid="{62277A8C-378D-48DE-BF02-5232712DE57F}" name="Column14245"/>
    <tableColumn id="14263" xr3:uid="{ED9F2B50-F081-465E-A1EC-A52C2F206E7E}" name="Column14246"/>
    <tableColumn id="14264" xr3:uid="{D95AD224-73A4-43AB-B9FF-00A4BEB5351D}" name="Column14247"/>
    <tableColumn id="14265" xr3:uid="{747FF685-416A-467D-B849-F530CA166F2C}" name="Column14248"/>
    <tableColumn id="14266" xr3:uid="{7C4C4DC7-6AFF-49EB-B7B3-9F942270E50A}" name="Column14249"/>
    <tableColumn id="14267" xr3:uid="{EC341BBF-121E-4710-8349-B2F452A5F107}" name="Column14250"/>
    <tableColumn id="14268" xr3:uid="{D034B6F9-3D2B-4C7A-A0CD-6AFC8F136BF9}" name="Column14251"/>
    <tableColumn id="14269" xr3:uid="{EDB223BA-9544-48E5-A438-A84450E76D9B}" name="Column14252"/>
    <tableColumn id="14270" xr3:uid="{D48A4348-5A5F-4FBD-98A6-7431B3AB3F34}" name="Column14253"/>
    <tableColumn id="14271" xr3:uid="{95DCB66F-A6F9-4264-827A-16D3479247DB}" name="Column14254"/>
    <tableColumn id="14272" xr3:uid="{769CC094-D84B-45CC-A74E-581386FCC7ED}" name="Column14255"/>
    <tableColumn id="14273" xr3:uid="{F3820026-419D-4362-BCFE-44BB4B494870}" name="Column14256"/>
    <tableColumn id="14274" xr3:uid="{20F99177-7A09-45AA-B9B2-765923331758}" name="Column14257"/>
    <tableColumn id="14275" xr3:uid="{9F029BCA-68B3-404F-92EF-0DFF81C90AD1}" name="Column14258"/>
    <tableColumn id="14276" xr3:uid="{22C72B9C-29D0-495D-A14D-040CA3DA8B8A}" name="Column14259"/>
    <tableColumn id="14277" xr3:uid="{704CDDF9-D8D1-41A5-96DA-9B2DE92368F6}" name="Column14260"/>
    <tableColumn id="14278" xr3:uid="{0C3415A1-FE66-4261-9B6D-F9D91432E262}" name="Column14261"/>
    <tableColumn id="14279" xr3:uid="{3A3535FA-F242-457D-9C3D-19110090766B}" name="Column14262"/>
    <tableColumn id="14280" xr3:uid="{7A82D7A6-7122-4E2E-9086-A7BC032B7841}" name="Column14263"/>
    <tableColumn id="14281" xr3:uid="{DD2F24E7-552A-407A-B8F9-E41FF906FC5F}" name="Column14264"/>
    <tableColumn id="14282" xr3:uid="{232BD229-1D5C-4D82-8A5C-7B18B09B4000}" name="Column14265"/>
    <tableColumn id="14283" xr3:uid="{8BB59F1B-431B-4BA2-8B7E-93C3D4CED13E}" name="Column14266"/>
    <tableColumn id="14284" xr3:uid="{FA4AECE4-412A-468C-9A50-C9AB400B8B45}" name="Column14267"/>
    <tableColumn id="14285" xr3:uid="{E6CB8DD5-5EC4-4414-BEED-2EFE3B1BEB6E}" name="Column14268"/>
    <tableColumn id="14286" xr3:uid="{9F1D3566-58E4-4656-A2A5-3FD39AB946FF}" name="Column14269"/>
    <tableColumn id="14287" xr3:uid="{1BEEAAA3-1DE4-40E8-8B9C-9430F9FB4884}" name="Column14270"/>
    <tableColumn id="14288" xr3:uid="{A45BFE9E-430D-411B-8C2B-744FAD0C4C80}" name="Column14271"/>
    <tableColumn id="14289" xr3:uid="{9A5DD427-FFDA-444B-80C0-7BAD2D86572E}" name="Column14272"/>
    <tableColumn id="14290" xr3:uid="{337989F1-8FA2-4042-860B-8292B83A79DC}" name="Column14273"/>
    <tableColumn id="14291" xr3:uid="{13086E14-ED5D-4981-9A6F-5228D0A24299}" name="Column14274"/>
    <tableColumn id="14292" xr3:uid="{7ABD454E-CDDC-46B0-8FD8-EB7709D198D6}" name="Column14275"/>
    <tableColumn id="14293" xr3:uid="{69A864BE-C410-4529-8923-1BA2F20322ED}" name="Column14276"/>
    <tableColumn id="14294" xr3:uid="{4B20A882-7DFE-4571-B310-CA4517AFB5BE}" name="Column14277"/>
    <tableColumn id="14295" xr3:uid="{357C3E06-9FFA-44E1-9945-C0A618FFBA77}" name="Column14278"/>
    <tableColumn id="14296" xr3:uid="{FDBE95D8-DD54-42BB-91F1-CFCA8FBE0D57}" name="Column14279"/>
    <tableColumn id="14297" xr3:uid="{C5D327A3-7BA4-4E31-9FA6-DC243935D5A9}" name="Column14280"/>
    <tableColumn id="14298" xr3:uid="{A4DBAA90-9417-4138-AE2E-6F892D79F70D}" name="Column14281"/>
    <tableColumn id="14299" xr3:uid="{1251315C-BCAE-4FBC-BA56-ACBC217F133E}" name="Column14282"/>
    <tableColumn id="14300" xr3:uid="{5B1705FA-341D-4F28-9DB2-8747A8166421}" name="Column14283"/>
    <tableColumn id="14301" xr3:uid="{D5440D4A-1E4E-4DF3-BB8D-30C42B29D603}" name="Column14284"/>
    <tableColumn id="14302" xr3:uid="{3442E8CA-7097-49B0-8603-748E34B0EBB8}" name="Column14285"/>
    <tableColumn id="14303" xr3:uid="{B8CDF261-3518-4991-A795-0196CB7BBCA4}" name="Column14286"/>
    <tableColumn id="14304" xr3:uid="{8CE53AB8-31D9-45B3-B487-CF454DD58DCA}" name="Column14287"/>
    <tableColumn id="14305" xr3:uid="{2BD5504D-F585-4594-A1C5-4B270232FD6E}" name="Column14288"/>
    <tableColumn id="14306" xr3:uid="{F7D923AD-77D2-47CB-A0BA-9E72C68A6782}" name="Column14289"/>
    <tableColumn id="14307" xr3:uid="{9CEBEA6C-BE09-47ED-BF7B-C8E5B4F60CE8}" name="Column14290"/>
    <tableColumn id="14308" xr3:uid="{EBBA143E-85DB-4CE1-818E-3AFD2ACF2B21}" name="Column14291"/>
    <tableColumn id="14309" xr3:uid="{CA0B4282-B8CF-4ED5-BE61-BBF9A0CFCE45}" name="Column14292"/>
    <tableColumn id="14310" xr3:uid="{3B5A49F6-4A92-42CA-9F25-67DF720847F5}" name="Column14293"/>
    <tableColumn id="14311" xr3:uid="{4A9A03EB-BDEC-4AAE-85A0-131F634B6778}" name="Column14294"/>
    <tableColumn id="14312" xr3:uid="{90132279-1E35-4B2F-85B8-367FF7242BED}" name="Column14295"/>
    <tableColumn id="14313" xr3:uid="{4C542079-4D99-4C3E-B7CF-BE11BF2680F2}" name="Column14296"/>
    <tableColumn id="14314" xr3:uid="{4C8F5ED1-2836-4FDE-ABA7-42BE49B3F9ED}" name="Column14297"/>
    <tableColumn id="14315" xr3:uid="{D63AF62A-35B8-407E-A5E5-A44204804A8D}" name="Column14298"/>
    <tableColumn id="14316" xr3:uid="{EC3293BA-D0A9-4850-86D3-69BC424C26C2}" name="Column14299"/>
    <tableColumn id="14317" xr3:uid="{B5F3AD7D-E820-48A6-9CC5-DD95E3BF9137}" name="Column14300"/>
    <tableColumn id="14318" xr3:uid="{8DB9E5E5-1F22-429B-97CE-E331B1771838}" name="Column14301"/>
    <tableColumn id="14319" xr3:uid="{9DA44F8A-C208-47C6-8539-B1D98AE7192A}" name="Column14302"/>
    <tableColumn id="14320" xr3:uid="{E6CD9B64-76FD-42A7-A29E-21E09ED98923}" name="Column14303"/>
    <tableColumn id="14321" xr3:uid="{42C6909F-39C5-4203-B86B-53E1B1FBF103}" name="Column14304"/>
    <tableColumn id="14322" xr3:uid="{0011813F-2F31-4BC6-9B35-A09FC22F270D}" name="Column14305"/>
    <tableColumn id="14323" xr3:uid="{6647F277-FBDD-4C7F-B6A4-ACAE8E9075E1}" name="Column14306"/>
    <tableColumn id="14324" xr3:uid="{9F91AB9D-FCCF-4128-ACE7-74193D39B836}" name="Column14307"/>
    <tableColumn id="14325" xr3:uid="{D97779E8-23AF-4F96-92CF-F9DBF0484398}" name="Column14308"/>
    <tableColumn id="14326" xr3:uid="{96846B1C-BC77-454F-AB38-655F7677DB9D}" name="Column14309"/>
    <tableColumn id="14327" xr3:uid="{B653F7D1-5C41-4B7D-A7BD-D686FFF44696}" name="Column14310"/>
    <tableColumn id="14328" xr3:uid="{96A96B6D-1A11-48A4-86D7-574B4B00C5FB}" name="Column14311"/>
    <tableColumn id="14329" xr3:uid="{01D07B8E-A6CB-4C8D-8474-444E12BDF220}" name="Column14312"/>
    <tableColumn id="14330" xr3:uid="{4A212C97-97DA-439E-8376-DE891BBD256C}" name="Column14313"/>
    <tableColumn id="14331" xr3:uid="{153927CC-A357-4758-82E1-FE8CF6B52A7B}" name="Column14314"/>
    <tableColumn id="14332" xr3:uid="{B0A5C9F0-5E01-4898-9F85-491FAABE005B}" name="Column14315"/>
    <tableColumn id="14333" xr3:uid="{17B1D52F-938E-4C11-8886-590BA899B417}" name="Column14316"/>
    <tableColumn id="14334" xr3:uid="{EBC36618-45EA-4E79-A72B-C7E4C01C6789}" name="Column14317"/>
    <tableColumn id="14335" xr3:uid="{7B57474D-F830-4E1A-AABA-F1D0F8ED0694}" name="Column14318"/>
    <tableColumn id="14336" xr3:uid="{5F28D5B0-7887-4E18-B8EF-4EDA796E7B20}" name="Column14319"/>
    <tableColumn id="14337" xr3:uid="{16D08380-BCB0-418D-A36D-116A01D8F178}" name="Column14320"/>
    <tableColumn id="14338" xr3:uid="{7078C89F-4DB0-4958-9DAF-8C75A4C9E1F8}" name="Column14321"/>
    <tableColumn id="14339" xr3:uid="{066D59A6-C190-4864-9683-4FBCE86CE15E}" name="Column14322"/>
    <tableColumn id="14340" xr3:uid="{E6AC6D9E-4DE5-4EC2-9BF3-F81BD6D56FDC}" name="Column14323"/>
    <tableColumn id="14341" xr3:uid="{0BCEB627-94B5-401D-BE20-7E2D2F3B616E}" name="Column14324"/>
    <tableColumn id="14342" xr3:uid="{116F2C52-F4DD-4210-8083-0083EA87ED5B}" name="Column14325"/>
    <tableColumn id="14343" xr3:uid="{EA6C3645-B198-4A0E-A0B4-89E207F67BF6}" name="Column14326"/>
    <tableColumn id="14344" xr3:uid="{7BD679D6-E075-47A2-9E94-317801F4F0DC}" name="Column14327"/>
    <tableColumn id="14345" xr3:uid="{73449D76-88AC-441A-B7F2-613BD6C330B0}" name="Column14328"/>
    <tableColumn id="14346" xr3:uid="{F024F5BF-9F38-4912-B94A-D41C0A96D4A6}" name="Column14329"/>
    <tableColumn id="14347" xr3:uid="{8197E220-F10F-4A4E-8ADD-1A3D4FE9B724}" name="Column14330"/>
    <tableColumn id="14348" xr3:uid="{FB57C862-EBE5-4D50-89AD-9DF4762D3A24}" name="Column14331"/>
    <tableColumn id="14349" xr3:uid="{CA7F3B08-B8A1-49DF-8A76-2EC566873427}" name="Column14332"/>
    <tableColumn id="14350" xr3:uid="{46416071-8A0C-4638-B8AC-66CCB80EF504}" name="Column14333"/>
    <tableColumn id="14351" xr3:uid="{FC9EBBF1-AD0E-4928-8F24-2DD1694B6529}" name="Column14334"/>
    <tableColumn id="14352" xr3:uid="{C9B52961-AF65-4653-A70A-7FFD19AC0AE1}" name="Column14335"/>
    <tableColumn id="14353" xr3:uid="{EFCB6EB6-DA76-4684-A593-F82DAFC22184}" name="Column14336"/>
    <tableColumn id="14354" xr3:uid="{2EEA6529-49FE-46DF-B5E5-C7CE55944BEB}" name="Column14337"/>
    <tableColumn id="14355" xr3:uid="{23849F0F-85DD-4830-A0DB-EA6CDC79451B}" name="Column14338"/>
    <tableColumn id="14356" xr3:uid="{AF38D251-AB94-4B0C-85B9-674C704AFFBE}" name="Column14339"/>
    <tableColumn id="14357" xr3:uid="{C934091E-62CD-4F5D-B0F7-123C52A8106A}" name="Column14340"/>
    <tableColumn id="14358" xr3:uid="{850B0C44-3601-40E4-88FC-165D96516A81}" name="Column14341"/>
    <tableColumn id="14359" xr3:uid="{169EB0E0-8350-411A-8E6B-4FF81EA4E489}" name="Column14342"/>
    <tableColumn id="14360" xr3:uid="{F27E0FD9-BCF7-4BDC-B6A6-D74E69693E96}" name="Column14343"/>
    <tableColumn id="14361" xr3:uid="{D0704216-54E8-469B-A5D4-9DAF8B6221BD}" name="Column14344"/>
    <tableColumn id="14362" xr3:uid="{707383A6-773D-47AA-88CF-00FAA10305E0}" name="Column14345"/>
    <tableColumn id="14363" xr3:uid="{BD7F0EAB-8915-4610-A6FB-F5942CFFCF4D}" name="Column14346"/>
    <tableColumn id="14364" xr3:uid="{FD898283-1088-4179-BBD0-538E498C4597}" name="Column14347"/>
    <tableColumn id="14365" xr3:uid="{9FABED54-1E93-40ED-9914-ED149E464830}" name="Column14348"/>
    <tableColumn id="14366" xr3:uid="{BE2B433D-88A8-40D3-B420-2A27DA503310}" name="Column14349"/>
    <tableColumn id="14367" xr3:uid="{D4CB07D2-A62F-4F0C-B56B-5707E79B371F}" name="Column14350"/>
    <tableColumn id="14368" xr3:uid="{36C32F8B-2F11-48DA-8115-C66C5173CF9E}" name="Column14351"/>
    <tableColumn id="14369" xr3:uid="{B616460D-0BA2-4467-B1FF-488F8AEA2D03}" name="Column14352"/>
    <tableColumn id="14370" xr3:uid="{EFB1C66F-E014-4501-AF17-D6532696EF3E}" name="Column14353"/>
    <tableColumn id="14371" xr3:uid="{F7A9C2BB-8E87-469E-9255-AD2A67161FCC}" name="Column14354"/>
    <tableColumn id="14372" xr3:uid="{2C47E58C-CB08-4248-8B15-54ADF9ED11F2}" name="Column14355"/>
    <tableColumn id="14373" xr3:uid="{77E5E3E3-C61C-4B10-928A-0372D0554B46}" name="Column14356"/>
    <tableColumn id="14374" xr3:uid="{56890011-3EB1-48E0-8367-6D2883894B03}" name="Column14357"/>
    <tableColumn id="14375" xr3:uid="{F080593B-22FA-4C2A-B928-1E1C47B5B949}" name="Column14358"/>
    <tableColumn id="14376" xr3:uid="{9F24C463-ADB3-4985-B6D5-AFF41AB7196B}" name="Column14359"/>
    <tableColumn id="14377" xr3:uid="{42923FE6-F354-4326-9085-3CB787B783CB}" name="Column14360"/>
    <tableColumn id="14378" xr3:uid="{923D943C-C99B-4E5B-8C34-DC347CEDBB83}" name="Column14361"/>
    <tableColumn id="14379" xr3:uid="{74FF80DC-158B-4212-98C1-A73C832F1741}" name="Column14362"/>
    <tableColumn id="14380" xr3:uid="{285098D1-C36D-495D-89AF-0BD10F7A346B}" name="Column14363"/>
    <tableColumn id="14381" xr3:uid="{23ABF941-3FAF-41B3-936E-DA69E4987E8E}" name="Column14364"/>
    <tableColumn id="14382" xr3:uid="{514397A8-80F7-4C1C-BEEA-5DD7CAD7863C}" name="Column14365"/>
    <tableColumn id="14383" xr3:uid="{C4EDE15F-3957-48FF-BAA2-143BBCC9B8B0}" name="Column14366"/>
    <tableColumn id="14384" xr3:uid="{43F988C0-BAE8-43FF-8D20-376BECF6F07A}" name="Column14367"/>
    <tableColumn id="14385" xr3:uid="{DF92277A-A66A-42D5-A8AD-4FD1BD5F29B5}" name="Column14368"/>
    <tableColumn id="14386" xr3:uid="{68CB6685-6A74-4162-B2F2-59F1CA2192BD}" name="Column14369"/>
    <tableColumn id="14387" xr3:uid="{BE73F4DB-8185-41A0-BC5E-DE831BEA35BD}" name="Column14370"/>
    <tableColumn id="14388" xr3:uid="{60CEF6D3-03ED-43EB-911E-62CB09493CBB}" name="Column14371"/>
    <tableColumn id="14389" xr3:uid="{79B57720-2F96-4E41-A8C7-99F7A17BF691}" name="Column14372"/>
    <tableColumn id="14390" xr3:uid="{C6232D1B-8B62-43A4-AF83-1E759FAEC13E}" name="Column14373"/>
    <tableColumn id="14391" xr3:uid="{366C7397-9135-4902-BAB4-ABE9D54E6BBB}" name="Column14374"/>
    <tableColumn id="14392" xr3:uid="{0331707A-3A22-4202-90B7-B0033F0535CC}" name="Column14375"/>
    <tableColumn id="14393" xr3:uid="{82FC4F2B-4171-4494-9329-64F3BFA3A68A}" name="Column14376"/>
    <tableColumn id="14394" xr3:uid="{4FB41C8F-23B2-41C9-8A89-F5BECBEB8C67}" name="Column14377"/>
    <tableColumn id="14395" xr3:uid="{F6266748-41C2-4F3D-8DC9-7BF1D1D2E788}" name="Column14378"/>
    <tableColumn id="14396" xr3:uid="{FE201F24-2089-4E43-92EA-BBBCF0E07612}" name="Column14379"/>
    <tableColumn id="14397" xr3:uid="{E8F4E7AE-62CE-416D-8035-8CF59BB8D59C}" name="Column14380"/>
    <tableColumn id="14398" xr3:uid="{CB1A7CF0-E972-4AF6-8FAA-3141B7104934}" name="Column14381"/>
    <tableColumn id="14399" xr3:uid="{1344C939-75E3-43DB-B03F-597DE2134E36}" name="Column14382"/>
    <tableColumn id="14400" xr3:uid="{0A22CD26-2A0B-43B0-9AD2-531816297AE4}" name="Column14383"/>
    <tableColumn id="14401" xr3:uid="{1977C306-EA28-4F15-B27F-4D361A252E78}" name="Column14384"/>
    <tableColumn id="14402" xr3:uid="{EB6D0B50-385D-4EF8-9FF5-630F8391BC6D}" name="Column14385"/>
    <tableColumn id="14403" xr3:uid="{BEE3A994-430F-4DD9-B7DD-188A0939BFAC}" name="Column14386"/>
    <tableColumn id="14404" xr3:uid="{B27AA9EF-3E73-4629-BAB4-0F0BE1C1CA88}" name="Column14387"/>
    <tableColumn id="14405" xr3:uid="{8E5592EA-44AE-45A0-98E9-3ED05EE9550F}" name="Column14388"/>
    <tableColumn id="14406" xr3:uid="{2885105F-8341-4102-9F03-24DAC06B3F9F}" name="Column14389"/>
    <tableColumn id="14407" xr3:uid="{514BB93B-26A3-42B7-A802-CF7131B44BA9}" name="Column14390"/>
    <tableColumn id="14408" xr3:uid="{B33EBA54-EAA4-417A-8A08-FAE995AD7E1F}" name="Column14391"/>
    <tableColumn id="14409" xr3:uid="{FE3B4AB8-F1DD-4D2E-AA94-399D3A0F9740}" name="Column14392"/>
    <tableColumn id="14410" xr3:uid="{DDB6C1D5-AEA7-47FB-B149-C05E72C9AF40}" name="Column14393"/>
    <tableColumn id="14411" xr3:uid="{1E72EC36-B041-4288-B3AF-C7D06D72FA98}" name="Column14394"/>
    <tableColumn id="14412" xr3:uid="{00188B33-E0F5-485D-A3AB-803045AC3351}" name="Column14395"/>
    <tableColumn id="14413" xr3:uid="{93D07F92-A48A-4743-9059-DAC0A7224AE3}" name="Column14396"/>
    <tableColumn id="14414" xr3:uid="{FE16541F-B693-487D-B42F-27CDFA788B50}" name="Column14397"/>
    <tableColumn id="14415" xr3:uid="{2E3EB0D1-7E41-433A-9E69-F17FA4C6EAD0}" name="Column14398"/>
    <tableColumn id="14416" xr3:uid="{C7A787FA-5752-426A-97C6-B541CD30051C}" name="Column14399"/>
    <tableColumn id="14417" xr3:uid="{24CC96B2-9188-4A40-9F3C-62B30091137E}" name="Column14400"/>
    <tableColumn id="14418" xr3:uid="{386EA47E-3BCD-4AB5-9444-F051D1BD45EF}" name="Column14401"/>
    <tableColumn id="14419" xr3:uid="{FB02CF3F-B7DC-4B9C-9D17-15EA77064410}" name="Column14402"/>
    <tableColumn id="14420" xr3:uid="{BCA91D81-9B97-4878-9C03-F7100D7DC8B1}" name="Column14403"/>
    <tableColumn id="14421" xr3:uid="{C95B8E57-D444-4E14-AFE1-C0ADA1981AAA}" name="Column14404"/>
    <tableColumn id="14422" xr3:uid="{E318A1EA-4AE9-4272-85E6-D211653B1199}" name="Column14405"/>
    <tableColumn id="14423" xr3:uid="{79EB5F6C-BB53-48F5-A4FC-8267BE3B400D}" name="Column14406"/>
    <tableColumn id="14424" xr3:uid="{F5A32D4A-8015-4F03-8250-49C13E6D905B}" name="Column14407"/>
    <tableColumn id="14425" xr3:uid="{10A1982A-6368-416D-8543-5D1A4DF11D61}" name="Column14408"/>
    <tableColumn id="14426" xr3:uid="{2DFD2F79-2404-4837-B045-3D7A359D0FA9}" name="Column14409"/>
    <tableColumn id="14427" xr3:uid="{9B6F77E6-62C9-4684-A362-E3E95A870D04}" name="Column14410"/>
    <tableColumn id="14428" xr3:uid="{1CF9A778-E9B9-4048-9CF4-53186647A3E3}" name="Column14411"/>
    <tableColumn id="14429" xr3:uid="{E0E0F016-BA0B-4703-B071-331FD9750B68}" name="Column14412"/>
    <tableColumn id="14430" xr3:uid="{96701EDA-51A4-4545-91A4-6716158A6B7E}" name="Column14413"/>
    <tableColumn id="14431" xr3:uid="{91B183F9-8425-4F5D-B2BB-4CB22DD26878}" name="Column14414"/>
    <tableColumn id="14432" xr3:uid="{1F7292D0-756C-402F-B7F3-CE975FB88696}" name="Column14415"/>
    <tableColumn id="14433" xr3:uid="{5E01F081-7AD5-4668-A7A8-87D186344635}" name="Column14416"/>
    <tableColumn id="14434" xr3:uid="{789C98DF-F7BE-4EEC-87FD-CCA7B61ED813}" name="Column14417"/>
    <tableColumn id="14435" xr3:uid="{49A7DFC9-1020-4029-BCDB-966FE7EC45A6}" name="Column14418"/>
    <tableColumn id="14436" xr3:uid="{D5FF6257-873D-4669-8DC8-8F6CCD71FA4D}" name="Column14419"/>
    <tableColumn id="14437" xr3:uid="{F32AD58F-4FE1-46D8-A2C2-48CA7177D8DC}" name="Column14420"/>
    <tableColumn id="14438" xr3:uid="{B5E19C7B-911A-4030-BEB9-3FFA2A8DDDB6}" name="Column14421"/>
    <tableColumn id="14439" xr3:uid="{D6606414-6143-4C7B-A52F-C2F2BBCA8526}" name="Column14422"/>
    <tableColumn id="14440" xr3:uid="{6C7FB9EC-550F-4EEF-9B49-3D2435900B45}" name="Column14423"/>
    <tableColumn id="14441" xr3:uid="{0E9B5D7C-C5B3-48C2-86B0-8E8729D85E7B}" name="Column14424"/>
    <tableColumn id="14442" xr3:uid="{F1F6822B-2C89-4BF2-8303-E65080AAD4E6}" name="Column14425"/>
    <tableColumn id="14443" xr3:uid="{6FFE5DF4-7240-4F53-ABB7-B60F2B1702B5}" name="Column14426"/>
    <tableColumn id="14444" xr3:uid="{B727994E-6A33-40A9-9112-7AF4ABB36C7A}" name="Column14427"/>
    <tableColumn id="14445" xr3:uid="{4F6B6DE8-7ECE-4A9B-98D8-2F660C0C4E16}" name="Column14428"/>
    <tableColumn id="14446" xr3:uid="{98AF2842-41B4-4D70-9A19-D59682BE9495}" name="Column14429"/>
    <tableColumn id="14447" xr3:uid="{C34B1AA4-F92D-41A4-974D-9F11E013E99D}" name="Column14430"/>
    <tableColumn id="14448" xr3:uid="{002534BB-291C-43CD-BB6E-D999B157EF2A}" name="Column14431"/>
    <tableColumn id="14449" xr3:uid="{60F52AAA-94BF-42B5-8290-1A2E77DD62A9}" name="Column14432"/>
    <tableColumn id="14450" xr3:uid="{BD8A393F-D384-43B3-BC96-568B5B46BADE}" name="Column14433"/>
    <tableColumn id="14451" xr3:uid="{3787EB31-6368-42B2-953E-29C68464286C}" name="Column14434"/>
    <tableColumn id="14452" xr3:uid="{9A141AD8-1ECD-4485-88F4-2EBE695125EC}" name="Column14435"/>
    <tableColumn id="14453" xr3:uid="{4F19BE19-4A24-4423-B745-57D229CDC9CF}" name="Column14436"/>
    <tableColumn id="14454" xr3:uid="{17CFAE59-608B-4518-A440-FF7B982AB6E2}" name="Column14437"/>
    <tableColumn id="14455" xr3:uid="{42312281-D698-4A63-B3BD-F5C322342D87}" name="Column14438"/>
    <tableColumn id="14456" xr3:uid="{8D503630-5336-4567-9492-DAF72725F9E3}" name="Column14439"/>
    <tableColumn id="14457" xr3:uid="{BE344D48-1F66-4808-87BE-566921DE3855}" name="Column14440"/>
    <tableColumn id="14458" xr3:uid="{A1C465A7-F22A-457A-BBCE-39C4EB9BF581}" name="Column14441"/>
    <tableColumn id="14459" xr3:uid="{4859A52B-F0A6-4BD1-8BF0-F79356E0993B}" name="Column14442"/>
    <tableColumn id="14460" xr3:uid="{0C193E33-DBA0-4F83-9968-CBD4C1F30986}" name="Column14443"/>
    <tableColumn id="14461" xr3:uid="{97A6A29C-163C-49D3-BB7F-BDED7F06E64D}" name="Column14444"/>
    <tableColumn id="14462" xr3:uid="{BCB156DB-6552-4C72-82E0-C8473352609B}" name="Column14445"/>
    <tableColumn id="14463" xr3:uid="{2B50A3CE-D0CA-466B-B486-0FB660E8C27F}" name="Column14446"/>
    <tableColumn id="14464" xr3:uid="{C51F58D7-F04C-4FC1-9F53-500A664B9BC3}" name="Column14447"/>
    <tableColumn id="14465" xr3:uid="{32C37A1A-4D3A-4454-9CEE-DF97CBC932E5}" name="Column14448"/>
    <tableColumn id="14466" xr3:uid="{4E81D30D-A8B4-4107-B42C-F9F81FEDB004}" name="Column14449"/>
    <tableColumn id="14467" xr3:uid="{CEB985F5-CD65-42C7-AB0F-BDA6A016B44C}" name="Column14450"/>
    <tableColumn id="14468" xr3:uid="{3C79C6F3-3796-43B7-B651-31F50FD6402A}" name="Column14451"/>
    <tableColumn id="14469" xr3:uid="{1503A1AA-2FFE-453F-81B7-979DB38E2D55}" name="Column14452"/>
    <tableColumn id="14470" xr3:uid="{F7F00067-380F-4124-902F-67984032E6BC}" name="Column14453"/>
    <tableColumn id="14471" xr3:uid="{5391C3EA-BEEC-4794-A71B-351A436ECE10}" name="Column14454"/>
    <tableColumn id="14472" xr3:uid="{F966B7F8-6C51-4631-ADF7-9331F1F7B00A}" name="Column14455"/>
    <tableColumn id="14473" xr3:uid="{06873D41-8C8E-4607-8825-87D27AA3A8F1}" name="Column14456"/>
    <tableColumn id="14474" xr3:uid="{D9D3F5F2-EE8C-4FCC-840E-7FEA4A32281C}" name="Column14457"/>
    <tableColumn id="14475" xr3:uid="{06D21528-F1B4-44BE-BFF9-629F1883AF2B}" name="Column14458"/>
    <tableColumn id="14476" xr3:uid="{0B8ADD0B-DEEE-4FF3-8E0C-530A73C4923E}" name="Column14459"/>
    <tableColumn id="14477" xr3:uid="{ABFBA043-F950-45B5-A223-E0C64095155F}" name="Column14460"/>
    <tableColumn id="14478" xr3:uid="{8F1145BC-4AA2-476A-81B5-B600B348D057}" name="Column14461"/>
    <tableColumn id="14479" xr3:uid="{91B748CA-5469-4CC5-B1D7-C4053758D8CD}" name="Column14462"/>
    <tableColumn id="14480" xr3:uid="{166BFEC4-C1E3-47A1-BA92-CD205ABFBFB6}" name="Column14463"/>
    <tableColumn id="14481" xr3:uid="{76215343-C6F1-4215-ADC7-FD6A1CADD064}" name="Column14464"/>
    <tableColumn id="14482" xr3:uid="{678D123F-05E8-4B7C-99E7-200B1AB29495}" name="Column14465"/>
    <tableColumn id="14483" xr3:uid="{18B4884C-B5D2-4437-840C-F71CC330F2F9}" name="Column14466"/>
    <tableColumn id="14484" xr3:uid="{F9115997-9A86-4DF7-8A6A-04B3BB0382BC}" name="Column14467"/>
    <tableColumn id="14485" xr3:uid="{98D0D7B9-F989-4A33-B9E3-5F833689AB16}" name="Column14468"/>
    <tableColumn id="14486" xr3:uid="{8F4825F2-AC65-407C-9D7C-13A7AE876448}" name="Column14469"/>
    <tableColumn id="14487" xr3:uid="{49888BD0-28EE-4967-B0FD-E2F4290405F9}" name="Column14470"/>
    <tableColumn id="14488" xr3:uid="{3063F639-6DD3-4B6E-8550-A979FB98FF6C}" name="Column14471"/>
    <tableColumn id="14489" xr3:uid="{39919D42-C967-4BB9-8D1A-8C4E4F1727D8}" name="Column14472"/>
    <tableColumn id="14490" xr3:uid="{347AD852-B725-457D-A860-D293C774BFC4}" name="Column14473"/>
    <tableColumn id="14491" xr3:uid="{6A45B2A6-C8EA-43D0-8434-2E5524270320}" name="Column14474"/>
    <tableColumn id="14492" xr3:uid="{5EBEF7F5-42F8-46FC-ADAC-0DD18A2B6FCA}" name="Column14475"/>
    <tableColumn id="14493" xr3:uid="{F2040900-82F9-4405-835E-F4EC25B507CA}" name="Column14476"/>
    <tableColumn id="14494" xr3:uid="{C47F0D01-5336-42B4-8F0B-A053E2E49ACE}" name="Column14477"/>
    <tableColumn id="14495" xr3:uid="{70E74112-F211-4790-9E44-39590D53AE31}" name="Column14478"/>
    <tableColumn id="14496" xr3:uid="{56BF951A-342B-436C-B4FA-7B8549D04E6D}" name="Column14479"/>
    <tableColumn id="14497" xr3:uid="{C5751012-FC19-4595-82A9-379537F7CBCC}" name="Column14480"/>
    <tableColumn id="14498" xr3:uid="{8D0F493D-C8AB-4F9F-B5F9-BA5189149F93}" name="Column14481"/>
    <tableColumn id="14499" xr3:uid="{28A8A82B-935E-445D-AD7F-E8DF94569E7E}" name="Column14482"/>
    <tableColumn id="14500" xr3:uid="{1239F49B-FFD4-4E27-85DB-AC16ACF46963}" name="Column14483"/>
    <tableColumn id="14501" xr3:uid="{DC6DAB74-C475-4FDF-9F4D-2337FB29AD93}" name="Column14484"/>
    <tableColumn id="14502" xr3:uid="{0245A4E9-682F-473C-8550-34A3083D81C1}" name="Column14485"/>
    <tableColumn id="14503" xr3:uid="{73AE5CE7-2AED-4B33-BF17-26B701106C36}" name="Column14486"/>
    <tableColumn id="14504" xr3:uid="{F34A5E2D-8B54-42EE-B04F-1BFBC13EC5DE}" name="Column14487"/>
    <tableColumn id="14505" xr3:uid="{3F3D78E0-320F-4A11-8387-68A3CB2F8A0D}" name="Column14488"/>
    <tableColumn id="14506" xr3:uid="{44A1BB53-5A31-45E2-8ADA-3C7562262C8B}" name="Column14489"/>
    <tableColumn id="14507" xr3:uid="{7861707E-7241-43B4-BD90-1A5077852202}" name="Column14490"/>
    <tableColumn id="14508" xr3:uid="{9BB055A1-C908-472E-BE8D-42EEE5C5A7A3}" name="Column14491"/>
    <tableColumn id="14509" xr3:uid="{65E8984D-E68A-4CA1-917F-7DDCA8E958B4}" name="Column14492"/>
    <tableColumn id="14510" xr3:uid="{FD6D6344-5425-410D-A08F-EA47E38784F3}" name="Column14493"/>
    <tableColumn id="14511" xr3:uid="{33FB02E3-DBCD-494C-B08B-EF5307EF838B}" name="Column14494"/>
    <tableColumn id="14512" xr3:uid="{39140DAA-C418-406A-BC89-57F054CE8D2C}" name="Column14495"/>
    <tableColumn id="14513" xr3:uid="{E942BA8B-3366-45CA-BF37-0A5F9BDFA59F}" name="Column14496"/>
    <tableColumn id="14514" xr3:uid="{4CF01861-2B46-4887-A537-093BCD3B689F}" name="Column14497"/>
    <tableColumn id="14515" xr3:uid="{FB1D9454-4DE8-4C78-9978-992B17924E8C}" name="Column14498"/>
    <tableColumn id="14516" xr3:uid="{6C982D44-1E55-4DA7-8902-7510A0B68A2A}" name="Column14499"/>
    <tableColumn id="14517" xr3:uid="{013F2C0D-BC35-4D5F-A44E-334E87C7645B}" name="Column14500"/>
    <tableColumn id="14518" xr3:uid="{19123A51-F240-4186-A08D-307F1C94C136}" name="Column14501"/>
    <tableColumn id="14519" xr3:uid="{4E804D29-1874-4383-A80D-39192D71FDDF}" name="Column14502"/>
    <tableColumn id="14520" xr3:uid="{1D67DD60-3B16-4F3E-A754-A13F1673B8F7}" name="Column14503"/>
    <tableColumn id="14521" xr3:uid="{D43C99BF-DB05-4AE4-9B00-830F6560B30F}" name="Column14504"/>
    <tableColumn id="14522" xr3:uid="{8197FBB4-E437-4FBE-AD84-82A2B5300240}" name="Column14505"/>
    <tableColumn id="14523" xr3:uid="{84ED6B2B-8EF7-4495-88A9-98E9EA34673F}" name="Column14506"/>
    <tableColumn id="14524" xr3:uid="{231FCEE8-C4E5-41A4-B3A4-21144B4FDDD0}" name="Column14507"/>
    <tableColumn id="14525" xr3:uid="{BF73E619-8ADE-40C9-B13F-CD79AB724185}" name="Column14508"/>
    <tableColumn id="14526" xr3:uid="{0E8B24EF-26FF-4EDC-93CC-3B4C5130D13A}" name="Column14509"/>
    <tableColumn id="14527" xr3:uid="{0552D495-0E01-4485-A27A-C41F151F1D67}" name="Column14510"/>
    <tableColumn id="14528" xr3:uid="{590E2358-10BD-4CAE-8CD2-187AD925A329}" name="Column14511"/>
    <tableColumn id="14529" xr3:uid="{B619E426-72C9-43C5-AAE8-6A19BB41CF3D}" name="Column14512"/>
    <tableColumn id="14530" xr3:uid="{6B0FEAFC-8919-4C3B-88FC-6ED1357D0EEC}" name="Column14513"/>
    <tableColumn id="14531" xr3:uid="{A49BFBF4-85E8-4735-8258-E1E73A5E6DAE}" name="Column14514"/>
    <tableColumn id="14532" xr3:uid="{CA351886-2949-4628-9E4F-7BEFDD857D1D}" name="Column14515"/>
    <tableColumn id="14533" xr3:uid="{587E91AF-D89A-4541-B801-09D75386C251}" name="Column14516"/>
    <tableColumn id="14534" xr3:uid="{228D1B39-E10F-413E-9BD2-30671C683DA1}" name="Column14517"/>
    <tableColumn id="14535" xr3:uid="{0635F6D4-8CB5-46FE-8952-F2853006A017}" name="Column14518"/>
    <tableColumn id="14536" xr3:uid="{49244BFF-6350-4D24-B20B-C0BE8BC5421E}" name="Column14519"/>
    <tableColumn id="14537" xr3:uid="{B35EA0A8-DE73-4768-8285-29386C8C1CCB}" name="Column14520"/>
    <tableColumn id="14538" xr3:uid="{9C0D3205-4055-4FB0-9A0B-223BE380E71E}" name="Column14521"/>
    <tableColumn id="14539" xr3:uid="{49E0EF59-FC97-490F-A22C-7409C2F5EBCC}" name="Column14522"/>
    <tableColumn id="14540" xr3:uid="{3B6B30E3-700B-4A0E-ACE2-6E52F8AF4A21}" name="Column14523"/>
    <tableColumn id="14541" xr3:uid="{8EF223E1-9A23-4007-A414-81978F1AED48}" name="Column14524"/>
    <tableColumn id="14542" xr3:uid="{0EC71F55-79A2-4D85-891C-5ED20A74ACE5}" name="Column14525"/>
    <tableColumn id="14543" xr3:uid="{339DEADF-641F-4968-95CD-023334D18847}" name="Column14526"/>
    <tableColumn id="14544" xr3:uid="{626A3FD0-8DC0-4725-AFF5-7415D277D736}" name="Column14527"/>
    <tableColumn id="14545" xr3:uid="{2490B551-5654-4E35-8105-8CB0556BB4E9}" name="Column14528"/>
    <tableColumn id="14546" xr3:uid="{B4E1C51B-AC86-4061-BA1C-0EC4E366B6FB}" name="Column14529"/>
    <tableColumn id="14547" xr3:uid="{555DC3DD-48DE-4384-824A-8DFA6F7C62DC}" name="Column14530"/>
    <tableColumn id="14548" xr3:uid="{13F41CCC-1C72-4904-8049-C3EF95D89771}" name="Column14531"/>
    <tableColumn id="14549" xr3:uid="{A13F6938-DDE0-4404-9C76-B8C898EE4722}" name="Column14532"/>
    <tableColumn id="14550" xr3:uid="{53831F2E-5949-42A3-8715-CDC6CCA58931}" name="Column14533"/>
    <tableColumn id="14551" xr3:uid="{0EED5271-0301-4931-9581-80D4872FF539}" name="Column14534"/>
    <tableColumn id="14552" xr3:uid="{5220E6B4-BED7-4F6A-AE81-8EE9AF8B1441}" name="Column14535"/>
    <tableColumn id="14553" xr3:uid="{0A642147-138D-4B52-9EBC-3F8657155225}" name="Column14536"/>
    <tableColumn id="14554" xr3:uid="{02F58F29-5067-4734-9D34-0CC55D2B0CE7}" name="Column14537"/>
    <tableColumn id="14555" xr3:uid="{2EEC29CB-88EC-4F3A-9986-D8423E4DCCD0}" name="Column14538"/>
    <tableColumn id="14556" xr3:uid="{AE3D1345-ED50-4CAA-998A-F78D62EFBB8C}" name="Column14539"/>
    <tableColumn id="14557" xr3:uid="{171FCB3A-4431-4361-B528-019A1E2CF56D}" name="Column14540"/>
    <tableColumn id="14558" xr3:uid="{E1023BC7-BD63-4210-A2C0-19F1543E5B1F}" name="Column14541"/>
    <tableColumn id="14559" xr3:uid="{946A77D5-C649-4B91-A61E-9DEE40D8FD11}" name="Column14542"/>
    <tableColumn id="14560" xr3:uid="{8D688F65-B9BF-4437-A7BB-EAF9646AF61C}" name="Column14543"/>
    <tableColumn id="14561" xr3:uid="{4DE518D5-EA6A-4559-9F87-64B6FC27247E}" name="Column14544"/>
    <tableColumn id="14562" xr3:uid="{51786199-852D-4846-B8C0-3A6177105E17}" name="Column14545"/>
    <tableColumn id="14563" xr3:uid="{6D8AABD4-9832-43B4-BC95-E396276814C5}" name="Column14546"/>
    <tableColumn id="14564" xr3:uid="{61174B5C-9EBD-42D4-BD9D-12E4388FBC11}" name="Column14547"/>
    <tableColumn id="14565" xr3:uid="{8A3F32DD-5059-49D4-8C77-C5C65DFE092C}" name="Column14548"/>
    <tableColumn id="14566" xr3:uid="{3EE69594-D780-4245-AB30-F8903B1CE049}" name="Column14549"/>
    <tableColumn id="14567" xr3:uid="{9C9610F8-55FC-4C50-B989-ADB58FA5DBF6}" name="Column14550"/>
    <tableColumn id="14568" xr3:uid="{7E1816D3-3FC1-4D05-A45C-7AD24EB085BF}" name="Column14551"/>
    <tableColumn id="14569" xr3:uid="{AE6DEB9E-70E4-4581-8A9E-461A0489BA6E}" name="Column14552"/>
    <tableColumn id="14570" xr3:uid="{6B2419DD-DCDB-4A98-A2A5-C7CAD3DAD1C4}" name="Column14553"/>
    <tableColumn id="14571" xr3:uid="{E0C061D6-FF6B-4E3A-AFDF-3406D7CEA7EF}" name="Column14554"/>
    <tableColumn id="14572" xr3:uid="{852F0611-2695-4EF3-982D-BCE0D118EA1C}" name="Column14555"/>
    <tableColumn id="14573" xr3:uid="{E61850A7-272B-404C-A6FF-4DA1F35A0048}" name="Column14556"/>
    <tableColumn id="14574" xr3:uid="{F7F4B897-91B3-4C63-9B7A-D039FC1EBCFF}" name="Column14557"/>
    <tableColumn id="14575" xr3:uid="{6412942B-6CE8-4BF7-BD25-7E3EB60C0CAB}" name="Column14558"/>
    <tableColumn id="14576" xr3:uid="{66956BE0-7819-462A-851F-E6238CA8D835}" name="Column14559"/>
    <tableColumn id="14577" xr3:uid="{6B94D903-29E7-4ED0-A0E1-4D424E634FEA}" name="Column14560"/>
    <tableColumn id="14578" xr3:uid="{B112BD88-2D28-40EB-BC4E-12F5B750A243}" name="Column14561"/>
    <tableColumn id="14579" xr3:uid="{53825E0C-D939-4E93-A1DE-4A9E5F72427A}" name="Column14562"/>
    <tableColumn id="14580" xr3:uid="{D727E5F1-26F2-4D3F-9B67-0F8D46F80B76}" name="Column14563"/>
    <tableColumn id="14581" xr3:uid="{C9BF9580-E953-4E7D-89B0-2BF607F25917}" name="Column14564"/>
    <tableColumn id="14582" xr3:uid="{390CF209-C278-45C0-ABD7-21F2EECB67E5}" name="Column14565"/>
    <tableColumn id="14583" xr3:uid="{6E7B75BB-5A91-4830-A9C6-50BD7D705189}" name="Column14566"/>
    <tableColumn id="14584" xr3:uid="{7D26AE7C-6FA4-430B-8757-BBDA03455432}" name="Column14567"/>
    <tableColumn id="14585" xr3:uid="{EBB442AA-294D-45B1-B9B5-8ACED6E49F70}" name="Column14568"/>
    <tableColumn id="14586" xr3:uid="{B6544A38-1B4E-4FBE-9C2E-BEBCEA0DDCC6}" name="Column14569"/>
    <tableColumn id="14587" xr3:uid="{3E4F6275-DF00-46D7-A62D-EB81430FA61E}" name="Column14570"/>
    <tableColumn id="14588" xr3:uid="{82E2C6B7-2802-4597-A62D-3C11290B6640}" name="Column14571"/>
    <tableColumn id="14589" xr3:uid="{8DF7A2F6-CF76-4EB7-B8B4-8B942096D164}" name="Column14572"/>
    <tableColumn id="14590" xr3:uid="{624C08A0-E2E1-475C-8F9C-8F60FB9E52A3}" name="Column14573"/>
    <tableColumn id="14591" xr3:uid="{2A5E6EF7-01CC-44AE-86CA-8DB44EE9F9A3}" name="Column14574"/>
    <tableColumn id="14592" xr3:uid="{3148780A-48C9-453D-8673-37FC1828B8E2}" name="Column14575"/>
    <tableColumn id="14593" xr3:uid="{A83C604E-6436-49FD-BC92-4E2A14DCF845}" name="Column14576"/>
    <tableColumn id="14594" xr3:uid="{3883914B-D4D4-4A8B-8977-DC9E1B64F9E1}" name="Column14577"/>
    <tableColumn id="14595" xr3:uid="{D11791DC-01D2-47CC-8526-2EA55B58296D}" name="Column14578"/>
    <tableColumn id="14596" xr3:uid="{D8B98F9E-3BF4-4B34-B14D-9FBE76F9C2BD}" name="Column14579"/>
    <tableColumn id="14597" xr3:uid="{D76E4410-1411-4817-B7AC-D256854CEB75}" name="Column14580"/>
    <tableColumn id="14598" xr3:uid="{3BD8F014-039E-4F67-94C6-2A3C94A8E30E}" name="Column14581"/>
    <tableColumn id="14599" xr3:uid="{D0E2F047-35CD-4747-B9E8-274D0F1FA40E}" name="Column14582"/>
    <tableColumn id="14600" xr3:uid="{127298F9-D413-47A1-A728-EE05D67F2630}" name="Column14583"/>
    <tableColumn id="14601" xr3:uid="{EE422D10-DFE5-4243-B98D-95F76032BF69}" name="Column14584"/>
    <tableColumn id="14602" xr3:uid="{D3183722-AFF7-4235-99DC-0B3B553B03DC}" name="Column14585"/>
    <tableColumn id="14603" xr3:uid="{7F71C261-22C5-44A1-B461-D5B960D32A52}" name="Column14586"/>
    <tableColumn id="14604" xr3:uid="{75C09278-31A6-4456-8883-2E474593EC82}" name="Column14587"/>
    <tableColumn id="14605" xr3:uid="{1A1ADE35-3848-4C3C-88A6-8911B68B64A4}" name="Column14588"/>
    <tableColumn id="14606" xr3:uid="{D12E984F-5996-497E-BAC2-B52CF441B1DD}" name="Column14589"/>
    <tableColumn id="14607" xr3:uid="{8099E66E-4D7F-4EDE-BB7D-D19A6F40E02E}" name="Column14590"/>
    <tableColumn id="14608" xr3:uid="{C9C6C682-872B-4456-A74A-4CC90B53A4B7}" name="Column14591"/>
    <tableColumn id="14609" xr3:uid="{B3A4732B-5170-43E7-ABD2-1225B48CA370}" name="Column14592"/>
    <tableColumn id="14610" xr3:uid="{F1E52741-1AB2-472E-A466-338AB6B06773}" name="Column14593"/>
    <tableColumn id="14611" xr3:uid="{514B7932-7C52-4ED4-ACA8-B4D775CAB04B}" name="Column14594"/>
    <tableColumn id="14612" xr3:uid="{0E9F374C-D547-4D2A-B0D5-B4E07FAA43C0}" name="Column14595"/>
    <tableColumn id="14613" xr3:uid="{F7CB7CBE-573F-4570-A49A-E83145764271}" name="Column14596"/>
    <tableColumn id="14614" xr3:uid="{D3FA65A5-1ADC-449A-8803-BD1842E888D3}" name="Column14597"/>
    <tableColumn id="14615" xr3:uid="{00CC101D-721F-43C9-A26F-9B3CBA2C6303}" name="Column14598"/>
    <tableColumn id="14616" xr3:uid="{CD4AFA63-F77F-43DB-92C1-08B364BFD2A4}" name="Column14599"/>
    <tableColumn id="14617" xr3:uid="{C1BC051A-DECF-47AD-84F2-ED0942ED248F}" name="Column14600"/>
    <tableColumn id="14618" xr3:uid="{EEADCE25-3298-4BE3-A687-5346F52779E7}" name="Column14601"/>
    <tableColumn id="14619" xr3:uid="{3888F349-9EDB-4BC1-9059-598006FC8AFA}" name="Column14602"/>
    <tableColumn id="14620" xr3:uid="{C3193343-93F2-49E4-8C1C-A968EAC15F0E}" name="Column14603"/>
    <tableColumn id="14621" xr3:uid="{211F6B99-F80C-4A8B-80DC-FD3ECC26AD8A}" name="Column14604"/>
    <tableColumn id="14622" xr3:uid="{5578C927-46D5-46A2-96A9-CF1C043AB1EE}" name="Column14605"/>
    <tableColumn id="14623" xr3:uid="{6487915C-507E-4055-B6ED-CFA7B37D2ED5}" name="Column14606"/>
    <tableColumn id="14624" xr3:uid="{B4DB8162-D077-4797-98E5-8EAFEEE9F762}" name="Column14607"/>
    <tableColumn id="14625" xr3:uid="{D5F58CFB-D050-4D4D-A6B0-271D1FA23868}" name="Column14608"/>
    <tableColumn id="14626" xr3:uid="{F350A204-1B8A-46DF-8756-7A278CDCDE62}" name="Column14609"/>
    <tableColumn id="14627" xr3:uid="{AFBDB834-22AC-4E48-8F04-F7A8B8BA84BD}" name="Column14610"/>
    <tableColumn id="14628" xr3:uid="{982F7630-BC16-4298-863E-8B24C5D69A35}" name="Column14611"/>
    <tableColumn id="14629" xr3:uid="{FE75FCF5-141F-4B70-89CE-430BB0E758FC}" name="Column14612"/>
    <tableColumn id="14630" xr3:uid="{DF2C732A-2C2C-4FE7-A1C2-ABC336D6E340}" name="Column14613"/>
    <tableColumn id="14631" xr3:uid="{B96C95BF-0737-46C0-807D-D2B814FE2E62}" name="Column14614"/>
    <tableColumn id="14632" xr3:uid="{7F4F5230-7A07-4E25-8482-E693EE6FA969}" name="Column14615"/>
    <tableColumn id="14633" xr3:uid="{2E73A529-4897-4AB4-BC8D-1D1B64E1F8E5}" name="Column14616"/>
    <tableColumn id="14634" xr3:uid="{A70191B5-7903-4EB9-9531-BE503A836F46}" name="Column14617"/>
    <tableColumn id="14635" xr3:uid="{2277D96A-DB33-4A14-831A-964F4A67D07E}" name="Column14618"/>
    <tableColumn id="14636" xr3:uid="{59CDD529-016D-46B3-9D05-6EC4B460AC1C}" name="Column14619"/>
    <tableColumn id="14637" xr3:uid="{EA95E601-B580-489D-AC87-C66334F13690}" name="Column14620"/>
    <tableColumn id="14638" xr3:uid="{0C906D1C-9C58-4304-BA25-199A85BBEE79}" name="Column14621"/>
    <tableColumn id="14639" xr3:uid="{92722CC5-1204-4166-BD25-EF62D92FA23A}" name="Column14622"/>
    <tableColumn id="14640" xr3:uid="{5824A1A6-8A54-40BC-B199-5CCB4CAC762B}" name="Column14623"/>
    <tableColumn id="14641" xr3:uid="{19920E98-5811-4D9C-873A-D08B7F15E7CB}" name="Column14624"/>
    <tableColumn id="14642" xr3:uid="{C80A992C-4D4D-42E0-A7AC-4A96A27B26E4}" name="Column14625"/>
    <tableColumn id="14643" xr3:uid="{BC3219E8-BE64-4B11-939D-741CBD8D575D}" name="Column14626"/>
    <tableColumn id="14644" xr3:uid="{D8C6C86C-B587-4A44-8EAA-AFF3248BB09D}" name="Column14627"/>
    <tableColumn id="14645" xr3:uid="{1D77DD7A-1AAE-4938-9AC0-8D2E1AE5C84A}" name="Column14628"/>
    <tableColumn id="14646" xr3:uid="{A5EDC49A-4A6C-42AA-A023-B01A894EFC80}" name="Column14629"/>
    <tableColumn id="14647" xr3:uid="{48125931-AC7C-4DA0-B5E9-5E34EE98201B}" name="Column14630"/>
    <tableColumn id="14648" xr3:uid="{DAE85F44-47D9-4D16-9DB6-FA3BC270D951}" name="Column14631"/>
    <tableColumn id="14649" xr3:uid="{FDFA7856-50D4-4445-96CA-58E1A598EDA3}" name="Column14632"/>
    <tableColumn id="14650" xr3:uid="{37F3E741-230F-4C2D-AC3D-B77390AFFBBE}" name="Column14633"/>
    <tableColumn id="14651" xr3:uid="{DEBF8A45-5757-4B50-B6FD-2306314A8EB1}" name="Column14634"/>
    <tableColumn id="14652" xr3:uid="{FA8FABFD-1209-43B5-960D-780582BA02F6}" name="Column14635"/>
    <tableColumn id="14653" xr3:uid="{21FB977D-E861-4506-8027-3A67CEE646C2}" name="Column14636"/>
    <tableColumn id="14654" xr3:uid="{86A0D832-2B52-4991-A381-0D159050D2CC}" name="Column14637"/>
    <tableColumn id="14655" xr3:uid="{25643573-6F37-4597-A443-8A8256FF118C}" name="Column14638"/>
    <tableColumn id="14656" xr3:uid="{7C25BBC6-8A11-4DD8-BB53-D245FE59DC54}" name="Column14639"/>
    <tableColumn id="14657" xr3:uid="{CCD708DB-F0DE-4C26-873F-267A348A4726}" name="Column14640"/>
    <tableColumn id="14658" xr3:uid="{1D27E0F4-640D-4FBD-A487-3944D3C0DDCB}" name="Column14641"/>
    <tableColumn id="14659" xr3:uid="{98431308-097A-48F0-AF7F-8E2A336AFAF1}" name="Column14642"/>
    <tableColumn id="14660" xr3:uid="{949FC650-AFA7-43C7-AE2C-B23AD7FD505D}" name="Column14643"/>
    <tableColumn id="14661" xr3:uid="{731B125F-A8C2-4EDF-BCEF-40B979370B98}" name="Column14644"/>
    <tableColumn id="14662" xr3:uid="{1151F4E6-56B3-41C8-AF31-0B1F6DE9D364}" name="Column14645"/>
    <tableColumn id="14663" xr3:uid="{241A1882-437A-485E-8DC2-DBE1AECFF9EF}" name="Column14646"/>
    <tableColumn id="14664" xr3:uid="{97F5F0FC-2700-4ED0-8A86-B61B09EBCE17}" name="Column14647"/>
    <tableColumn id="14665" xr3:uid="{D4FE8FCB-6C4B-48A1-A00E-8B4BC84A19C1}" name="Column14648"/>
    <tableColumn id="14666" xr3:uid="{ED74912B-7643-4AD8-B759-C1E152D252CD}" name="Column14649"/>
    <tableColumn id="14667" xr3:uid="{B5EA1EDE-1026-43FE-9B9C-44871018F21C}" name="Column14650"/>
    <tableColumn id="14668" xr3:uid="{7EA196E9-483E-4E92-8949-B5BA3585667B}" name="Column14651"/>
    <tableColumn id="14669" xr3:uid="{EE86FE19-4EF9-40D7-925C-160215169F64}" name="Column14652"/>
    <tableColumn id="14670" xr3:uid="{0F23697C-CE8D-4CBD-9865-CE72DABDEA1A}" name="Column14653"/>
    <tableColumn id="14671" xr3:uid="{FE965D77-9D25-4B83-8D68-94FFAB8CCE6E}" name="Column14654"/>
    <tableColumn id="14672" xr3:uid="{6DA6463B-692B-4AE8-B7EA-773F53A4A3B7}" name="Column14655"/>
    <tableColumn id="14673" xr3:uid="{A541184A-C29A-47D1-B4C6-E1D2494D0A9B}" name="Column14656"/>
    <tableColumn id="14674" xr3:uid="{832D7873-46BF-4CD7-82A1-DF804BA2C414}" name="Column14657"/>
    <tableColumn id="14675" xr3:uid="{40F0A5C3-FE28-42FE-8E98-3735EE9C25C8}" name="Column14658"/>
    <tableColumn id="14676" xr3:uid="{638CA1B6-A224-4327-A424-58C66C4EFD6B}" name="Column14659"/>
    <tableColumn id="14677" xr3:uid="{2A6E2721-DD2E-412C-BD6E-A4781DF8B1FF}" name="Column14660"/>
    <tableColumn id="14678" xr3:uid="{6ABAD205-8C93-407B-AFA5-BD48BB866999}" name="Column14661"/>
    <tableColumn id="14679" xr3:uid="{CA2D61EA-250B-4104-9CFF-B0C9C6DA3E1B}" name="Column14662"/>
    <tableColumn id="14680" xr3:uid="{4BC44EE2-7755-4F60-B1CB-8E155EF65EE2}" name="Column14663"/>
    <tableColumn id="14681" xr3:uid="{BB3ED5A8-F5E8-41A5-A9F5-3D470EB5F684}" name="Column14664"/>
    <tableColumn id="14682" xr3:uid="{912F2482-3BF5-443C-B0E1-0F5149C8363F}" name="Column14665"/>
    <tableColumn id="14683" xr3:uid="{7292EF53-25B4-45AC-AF7A-63AFA2DF7554}" name="Column14666"/>
    <tableColumn id="14684" xr3:uid="{30AAC5C5-29E6-45B8-8A7B-478CC0DD21CD}" name="Column14667"/>
    <tableColumn id="14685" xr3:uid="{F0577335-0A02-46AE-8C25-A1013F9E8F1E}" name="Column14668"/>
    <tableColumn id="14686" xr3:uid="{112A3CDA-BDBA-4605-9CCE-3093C177D988}" name="Column14669"/>
    <tableColumn id="14687" xr3:uid="{47C2C299-B780-45FF-BD58-40B89A7CF3F2}" name="Column14670"/>
    <tableColumn id="14688" xr3:uid="{04023441-BFF6-4EC6-A563-B938E37C5240}" name="Column14671"/>
    <tableColumn id="14689" xr3:uid="{3360254B-6680-4120-A566-9BBA9D51475A}" name="Column14672"/>
    <tableColumn id="14690" xr3:uid="{42DB1F01-B2F3-4710-B90B-CE729695DDCD}" name="Column14673"/>
    <tableColumn id="14691" xr3:uid="{3FD653D0-73F2-404B-9929-872C22C656F3}" name="Column14674"/>
    <tableColumn id="14692" xr3:uid="{AFC157F2-46CC-42C8-8307-F46C422233E3}" name="Column14675"/>
    <tableColumn id="14693" xr3:uid="{AEE3729D-9E75-4668-90AA-0C0A294A831B}" name="Column14676"/>
    <tableColumn id="14694" xr3:uid="{6F7D487F-981D-4149-82A6-1F9CBEFA3351}" name="Column14677"/>
    <tableColumn id="14695" xr3:uid="{0419ECA7-6AA4-4B16-BAB3-CE4624E21AC5}" name="Column14678"/>
    <tableColumn id="14696" xr3:uid="{CD54101E-91DA-48F4-AB49-B8A9A63DE718}" name="Column14679"/>
    <tableColumn id="14697" xr3:uid="{E2D5D74F-6BB7-4A2A-8ECB-7F1DB3CF8067}" name="Column14680"/>
    <tableColumn id="14698" xr3:uid="{2FCEAD38-63B6-408F-B219-B701FF3968FC}" name="Column14681"/>
    <tableColumn id="14699" xr3:uid="{D6B72626-80C5-4658-8467-F9E466B634D1}" name="Column14682"/>
    <tableColumn id="14700" xr3:uid="{890823C4-1BDE-4ADB-A719-F83B0FA750BF}" name="Column14683"/>
    <tableColumn id="14701" xr3:uid="{BAEC4BB1-8DDF-4F41-9197-073C29BFBEC7}" name="Column14684"/>
    <tableColumn id="14702" xr3:uid="{68C645A0-250E-42D8-B074-4EC44EFE772C}" name="Column14685"/>
    <tableColumn id="14703" xr3:uid="{B6C38CAE-9E1A-4531-A014-25EF1A7C04BD}" name="Column14686"/>
    <tableColumn id="14704" xr3:uid="{BC4AC789-5955-48DF-892E-2B3CE8284F16}" name="Column14687"/>
    <tableColumn id="14705" xr3:uid="{16C880B5-55C3-4E6A-940A-6C10588D1FF2}" name="Column14688"/>
    <tableColumn id="14706" xr3:uid="{5E28B9E2-0F9A-4975-9C4D-1001F1F0E2F1}" name="Column14689"/>
    <tableColumn id="14707" xr3:uid="{CA0BB9E4-B2DB-49B3-95FB-E4BC3B8CAE0F}" name="Column14690"/>
    <tableColumn id="14708" xr3:uid="{A6792E10-F591-4F00-9A6C-868251D827CD}" name="Column14691"/>
    <tableColumn id="14709" xr3:uid="{E3EC9D20-2E61-48A3-A9A0-4E8EB4331539}" name="Column14692"/>
    <tableColumn id="14710" xr3:uid="{1CFEE5CA-BA64-4C6F-B82B-426540B22472}" name="Column14693"/>
    <tableColumn id="14711" xr3:uid="{5F80A99A-ABE0-4C3E-BCA5-A44197ECCBF4}" name="Column14694"/>
    <tableColumn id="14712" xr3:uid="{841CF6B4-4B1A-4170-8606-CA1A3FFFD296}" name="Column14695"/>
    <tableColumn id="14713" xr3:uid="{DF7492FB-D5A3-42D8-BB03-FF964E2E8476}" name="Column14696"/>
    <tableColumn id="14714" xr3:uid="{C87609EB-FE83-41D7-B590-1AA9F484FFBC}" name="Column14697"/>
    <tableColumn id="14715" xr3:uid="{7B258996-2C91-4C96-95E0-1DCC8B38CAC6}" name="Column14698"/>
    <tableColumn id="14716" xr3:uid="{1AA88C76-BFEF-4491-9DBB-1AC0B09029BB}" name="Column14699"/>
    <tableColumn id="14717" xr3:uid="{1226A04F-0D67-4D7A-97F6-9534DF186B37}" name="Column14700"/>
    <tableColumn id="14718" xr3:uid="{8ABD71A3-982C-421F-9BF1-2FB4DB4817A0}" name="Column14701"/>
    <tableColumn id="14719" xr3:uid="{49EB7579-598E-48F1-B9FC-5EF827775A53}" name="Column14702"/>
    <tableColumn id="14720" xr3:uid="{B9C95020-7F63-41CB-9375-E1F7596F7085}" name="Column14703"/>
    <tableColumn id="14721" xr3:uid="{933B8462-F51C-401F-BB5E-073C9BB82403}" name="Column14704"/>
    <tableColumn id="14722" xr3:uid="{399127B6-7D91-461D-B310-FC9FA1F414AF}" name="Column14705"/>
    <tableColumn id="14723" xr3:uid="{E587D115-A6ED-4AA7-ADFF-A3D7D0346409}" name="Column14706"/>
    <tableColumn id="14724" xr3:uid="{266C78B7-8A24-4A34-9AD8-BA65C0CEB771}" name="Column14707"/>
    <tableColumn id="14725" xr3:uid="{851308D8-BCA1-475B-8D92-EF4235823565}" name="Column14708"/>
    <tableColumn id="14726" xr3:uid="{C5ABD320-8E7E-4711-A91F-16380DB31C1F}" name="Column14709"/>
    <tableColumn id="14727" xr3:uid="{8ABD117C-639C-4B5D-835F-3BB086F4CFDF}" name="Column14710"/>
    <tableColumn id="14728" xr3:uid="{A060CB88-F083-47DA-B3A1-5E01694E0AFE}" name="Column14711"/>
    <tableColumn id="14729" xr3:uid="{235AB169-FD86-426A-B396-40BA15E0F09C}" name="Column14712"/>
    <tableColumn id="14730" xr3:uid="{B3247FDC-1063-4319-9F9A-2725FCC14206}" name="Column14713"/>
    <tableColumn id="14731" xr3:uid="{A636EC85-C4CF-498F-9E08-CBCC6387A3F8}" name="Column14714"/>
    <tableColumn id="14732" xr3:uid="{0784EFE1-57AF-490D-85C4-6384871F407A}" name="Column14715"/>
    <tableColumn id="14733" xr3:uid="{E6B92865-556B-41B7-9674-22BDE3A45DD6}" name="Column14716"/>
    <tableColumn id="14734" xr3:uid="{E2D51E0A-A244-416C-B3F2-519EC81BB859}" name="Column14717"/>
    <tableColumn id="14735" xr3:uid="{FF087E91-FD23-496F-9D10-E9CEEB72C917}" name="Column14718"/>
    <tableColumn id="14736" xr3:uid="{4CC2FF87-0491-4C5B-8D9A-338696F05C24}" name="Column14719"/>
    <tableColumn id="14737" xr3:uid="{00B07543-70FC-4ED0-9B08-2A903CC5C1A3}" name="Column14720"/>
    <tableColumn id="14738" xr3:uid="{F8F6DE64-8EFF-41B7-994E-267EC3C01814}" name="Column14721"/>
    <tableColumn id="14739" xr3:uid="{2707FDA2-CE01-4669-A10F-F107E8144FE5}" name="Column14722"/>
    <tableColumn id="14740" xr3:uid="{BF6A0142-7462-446F-8F73-1E0C7B018310}" name="Column14723"/>
    <tableColumn id="14741" xr3:uid="{2DBB5917-5F73-413A-8D39-E6BA39F0BB95}" name="Column14724"/>
    <tableColumn id="14742" xr3:uid="{F306FA71-9169-4375-94AC-A1818A3F96D3}" name="Column14725"/>
    <tableColumn id="14743" xr3:uid="{3F8FAA5C-A3DF-4D0C-9B92-EA6E63CA6B7E}" name="Column14726"/>
    <tableColumn id="14744" xr3:uid="{1B556F41-C22F-4D65-9892-FDEF6FA367FE}" name="Column14727"/>
    <tableColumn id="14745" xr3:uid="{F23DC6DE-9B1D-4D3D-BFFF-E308DD675D77}" name="Column14728"/>
    <tableColumn id="14746" xr3:uid="{78AF684F-9AD5-41BC-9DCB-83C849DE394C}" name="Column14729"/>
    <tableColumn id="14747" xr3:uid="{AB871ECF-A474-40F1-8D1F-49C94C7B5CD6}" name="Column14730"/>
    <tableColumn id="14748" xr3:uid="{9600E898-DCE8-4FC9-A321-0798B2842170}" name="Column14731"/>
    <tableColumn id="14749" xr3:uid="{6A66196A-0F78-4592-8943-2DA0C3BC7BAE}" name="Column14732"/>
    <tableColumn id="14750" xr3:uid="{386D3AD2-A707-4616-B55B-5B3617D48000}" name="Column14733"/>
    <tableColumn id="14751" xr3:uid="{3F9DADCF-8D6B-4CB1-8FCB-E20CFE1D6971}" name="Column14734"/>
    <tableColumn id="14752" xr3:uid="{DE2899B2-6A93-44D0-A5E3-5237240469CC}" name="Column14735"/>
    <tableColumn id="14753" xr3:uid="{693E8651-A2AF-4FF4-A135-36B6C33352C9}" name="Column14736"/>
    <tableColumn id="14754" xr3:uid="{DC6BA6FD-8BE6-4C98-842E-25CCC53F9FE2}" name="Column14737"/>
    <tableColumn id="14755" xr3:uid="{43C50429-9FE8-4BAF-A7ED-FB8AACCA9F2C}" name="Column14738"/>
    <tableColumn id="14756" xr3:uid="{DE36B8F3-B44B-44D7-9037-347D312B740A}" name="Column14739"/>
    <tableColumn id="14757" xr3:uid="{A3BAC822-82CD-4158-BCAC-DD172A15BFDE}" name="Column14740"/>
    <tableColumn id="14758" xr3:uid="{D7789B2C-C55D-4183-903C-BB2FD79765B7}" name="Column14741"/>
    <tableColumn id="14759" xr3:uid="{2B662552-63A6-450E-949A-483CF793D8FD}" name="Column14742"/>
    <tableColumn id="14760" xr3:uid="{954CCFEA-A5ED-4DD6-84C4-2F1AB12CE1D4}" name="Column14743"/>
    <tableColumn id="14761" xr3:uid="{619EDD25-8C57-426E-A636-1D99957C02B5}" name="Column14744"/>
    <tableColumn id="14762" xr3:uid="{F6D92A10-4937-4536-AD33-299ECB265932}" name="Column14745"/>
    <tableColumn id="14763" xr3:uid="{E3A00E3D-DA7F-412A-A6CA-F027D9515364}" name="Column14746"/>
    <tableColumn id="14764" xr3:uid="{C57D4F8C-8B01-47B3-A910-88E343D3467F}" name="Column14747"/>
    <tableColumn id="14765" xr3:uid="{B25EF6EA-1914-41FF-B538-D2EA60383EF9}" name="Column14748"/>
    <tableColumn id="14766" xr3:uid="{CDE2FDAD-A9D4-493F-9779-C7B352FC6C0C}" name="Column14749"/>
    <tableColumn id="14767" xr3:uid="{2F6311DF-1511-4016-94A2-BB62CD2A4859}" name="Column14750"/>
    <tableColumn id="14768" xr3:uid="{3111D15F-EA7F-487C-89FA-E7D35508FEF9}" name="Column14751"/>
    <tableColumn id="14769" xr3:uid="{58DCE348-0792-4CF7-9FE1-11A97B846CC9}" name="Column14752"/>
    <tableColumn id="14770" xr3:uid="{E463E5C5-16FC-45FC-9ABA-08519DDD3B33}" name="Column14753"/>
    <tableColumn id="14771" xr3:uid="{801A9CC3-CF54-4CD6-ADBF-17CD7A20D2BC}" name="Column14754"/>
    <tableColumn id="14772" xr3:uid="{E0B7D98A-153E-4D07-AEB1-585DE8D73976}" name="Column14755"/>
    <tableColumn id="14773" xr3:uid="{05D2CFF9-47AE-4A41-8A65-72AAC08948DB}" name="Column14756"/>
    <tableColumn id="14774" xr3:uid="{CA3D1C7C-38A5-4C27-94FE-E3E7F5DBF6A4}" name="Column14757"/>
    <tableColumn id="14775" xr3:uid="{829E91FF-A6DF-4E7F-A337-2EF2D690047C}" name="Column14758"/>
    <tableColumn id="14776" xr3:uid="{C11ED8EB-B334-4150-9ADA-F9EFC2A374E8}" name="Column14759"/>
    <tableColumn id="14777" xr3:uid="{22260A28-6EBF-4A97-BFCE-1345D316AD5E}" name="Column14760"/>
    <tableColumn id="14778" xr3:uid="{CB791FEF-31FF-45EE-A3E4-664C8DDA373C}" name="Column14761"/>
    <tableColumn id="14779" xr3:uid="{3AC0E4F1-E945-4CF7-9D6E-DC13E0EF6689}" name="Column14762"/>
    <tableColumn id="14780" xr3:uid="{5D099A1B-1A75-4D4A-9527-78C1DA0194C4}" name="Column14763"/>
    <tableColumn id="14781" xr3:uid="{5A2E2155-92A8-4E17-9B3D-DA5C85D4BE88}" name="Column14764"/>
    <tableColumn id="14782" xr3:uid="{B724D3FF-A1D1-4CC5-8092-06573224E7F1}" name="Column14765"/>
    <tableColumn id="14783" xr3:uid="{6E039D93-6F0F-4317-ABEF-65AB9063DA5E}" name="Column14766"/>
    <tableColumn id="14784" xr3:uid="{5FAD9671-F834-4146-9F73-FC66983E4015}" name="Column14767"/>
    <tableColumn id="14785" xr3:uid="{8CE000A4-F131-4B81-85FB-F6BFC96DCC80}" name="Column14768"/>
    <tableColumn id="14786" xr3:uid="{2DA23634-75D9-44F5-AB9C-96CCCD040507}" name="Column14769"/>
    <tableColumn id="14787" xr3:uid="{7192BDAD-77E6-41E2-BAF2-60D0C71879C1}" name="Column14770"/>
    <tableColumn id="14788" xr3:uid="{DC5FD4EB-A715-49E6-92B8-3F83CBF670CA}" name="Column14771"/>
    <tableColumn id="14789" xr3:uid="{E6D8E32C-7A30-43D3-A143-B290DAA0117C}" name="Column14772"/>
    <tableColumn id="14790" xr3:uid="{B1B21737-9848-4335-BC4E-E473215CDB1E}" name="Column14773"/>
    <tableColumn id="14791" xr3:uid="{47C24A15-347B-49F0-9581-4ACD58EF22AC}" name="Column14774"/>
    <tableColumn id="14792" xr3:uid="{BB41BAFC-423B-4048-8775-DF255D02913B}" name="Column14775"/>
    <tableColumn id="14793" xr3:uid="{DD09C0EB-C73D-4194-9B87-1C7F0A461E86}" name="Column14776"/>
    <tableColumn id="14794" xr3:uid="{8BF5AA63-E5C9-43A5-B363-EE585DF99A82}" name="Column14777"/>
    <tableColumn id="14795" xr3:uid="{11BD4F60-3E09-4AE6-805D-DF56C41371A7}" name="Column14778"/>
    <tableColumn id="14796" xr3:uid="{AB8729DA-0D6A-4BDF-9268-5F01B19A957F}" name="Column14779"/>
    <tableColumn id="14797" xr3:uid="{3EA04855-D144-428A-8F99-5A5B7C66CF45}" name="Column14780"/>
    <tableColumn id="14798" xr3:uid="{EB85D560-B23C-4052-94A8-CC42AE1524BD}" name="Column14781"/>
    <tableColumn id="14799" xr3:uid="{0C681F53-D687-4B4A-A79B-68A4A02AD93E}" name="Column14782"/>
    <tableColumn id="14800" xr3:uid="{EA8B27BD-44A9-446F-B74B-B84EEB93C8A3}" name="Column14783"/>
    <tableColumn id="14801" xr3:uid="{77C466FB-370F-484F-ACBD-4E5087C401D4}" name="Column14784"/>
    <tableColumn id="14802" xr3:uid="{200D0979-0FD7-4196-874E-EA5E00AEE415}" name="Column14785"/>
    <tableColumn id="14803" xr3:uid="{F2040721-E7D6-4954-8A92-18AB9CCFA724}" name="Column14786"/>
    <tableColumn id="14804" xr3:uid="{B6C5F560-77F1-4FEA-B3F1-5F9649B27125}" name="Column14787"/>
    <tableColumn id="14805" xr3:uid="{A8BC9C66-8B63-4AC8-BB3D-20B14B682B10}" name="Column14788"/>
    <tableColumn id="14806" xr3:uid="{F60DA495-5104-4F71-9605-11804A63EDB1}" name="Column14789"/>
    <tableColumn id="14807" xr3:uid="{3A3E82E4-E73B-40AE-BC7F-973179EDEE9B}" name="Column14790"/>
    <tableColumn id="14808" xr3:uid="{98AEF3C9-DEC4-4D48-B22C-2985509FE4FD}" name="Column14791"/>
    <tableColumn id="14809" xr3:uid="{94DD39D2-5B53-4881-8101-A1946EF4F28B}" name="Column14792"/>
    <tableColumn id="14810" xr3:uid="{B88B2944-FA99-4EA5-B5C5-71F99383C4CB}" name="Column14793"/>
    <tableColumn id="14811" xr3:uid="{9CF97D1C-154E-4CED-9171-1F1DDA8FA99D}" name="Column14794"/>
    <tableColumn id="14812" xr3:uid="{0BAA61C9-F058-4FE3-934D-6ED1DFAF24B0}" name="Column14795"/>
    <tableColumn id="14813" xr3:uid="{030AA2C0-7C94-4BE1-8EC9-4494B086D3BF}" name="Column14796"/>
    <tableColumn id="14814" xr3:uid="{B4453C49-86ED-42E6-88ED-806D50F31527}" name="Column14797"/>
    <tableColumn id="14815" xr3:uid="{9CA1B701-3DBF-4A0A-AF77-EEFB8A758986}" name="Column14798"/>
    <tableColumn id="14816" xr3:uid="{F163DCBB-EAA5-4E4E-82E5-C2FC251035F3}" name="Column14799"/>
    <tableColumn id="14817" xr3:uid="{BEEAD479-4105-496C-AA68-66B97158DC27}" name="Column14800"/>
    <tableColumn id="14818" xr3:uid="{0033FBF0-DBA7-4988-B542-E53A25DFFE8B}" name="Column14801"/>
    <tableColumn id="14819" xr3:uid="{8C5D171C-7D85-4F6E-AA48-8C67CC4A9210}" name="Column14802"/>
    <tableColumn id="14820" xr3:uid="{D05D5B33-4123-4593-9A09-DF3E109FA87B}" name="Column14803"/>
    <tableColumn id="14821" xr3:uid="{13E98D65-9136-4BCF-BDA8-EF638546FAA3}" name="Column14804"/>
    <tableColumn id="14822" xr3:uid="{2F133AE6-58AF-4F59-A398-93C2A4B1F032}" name="Column14805"/>
    <tableColumn id="14823" xr3:uid="{B0F53F99-FF07-485B-AE87-D6A2B442CBF9}" name="Column14806"/>
    <tableColumn id="14824" xr3:uid="{9A78DD5A-8978-4DFF-A88C-2D24FE101F76}" name="Column14807"/>
    <tableColumn id="14825" xr3:uid="{86A4E1D6-C9DE-46FC-AF00-85BE3E1A8F1F}" name="Column14808"/>
    <tableColumn id="14826" xr3:uid="{645FAEA6-2533-4E4F-B92E-8CC048598B75}" name="Column14809"/>
    <tableColumn id="14827" xr3:uid="{1EAD8327-7478-47EA-8ECE-BF29D904BC40}" name="Column14810"/>
    <tableColumn id="14828" xr3:uid="{5F92D689-D594-48CB-A083-CECD655695FE}" name="Column14811"/>
    <tableColumn id="14829" xr3:uid="{95D37892-0E93-4842-87E0-91C007E58B13}" name="Column14812"/>
    <tableColumn id="14830" xr3:uid="{F72C7D21-2CB5-4F89-AC8E-5AAA83F69F2A}" name="Column14813"/>
    <tableColumn id="14831" xr3:uid="{7EC8F18B-40ED-49D9-A5E4-20E64EBFFC5D}" name="Column14814"/>
    <tableColumn id="14832" xr3:uid="{66232AFD-EF2E-4F6F-A743-8821FA7B7154}" name="Column14815"/>
    <tableColumn id="14833" xr3:uid="{69E2CB29-C598-4F2D-A5B4-CAE715B0D487}" name="Column14816"/>
    <tableColumn id="14834" xr3:uid="{112073D5-BD2F-46ED-9B65-8B9D23569B27}" name="Column14817"/>
    <tableColumn id="14835" xr3:uid="{DECEC945-E9D0-4A2D-ACA7-F9587A19F7B7}" name="Column14818"/>
    <tableColumn id="14836" xr3:uid="{BE00C069-F0B3-4188-B831-9A090156B43C}" name="Column14819"/>
    <tableColumn id="14837" xr3:uid="{92517AC3-A0BD-4FF9-9067-0DFB1D869A8C}" name="Column14820"/>
    <tableColumn id="14838" xr3:uid="{A0E6BD5B-98A9-481C-A78E-C101257515B1}" name="Column14821"/>
    <tableColumn id="14839" xr3:uid="{82730CDB-4AEC-471B-A24D-D1F8749BAF10}" name="Column14822"/>
    <tableColumn id="14840" xr3:uid="{E1B5478A-8148-4552-93D0-3EFA5EBCB90B}" name="Column14823"/>
    <tableColumn id="14841" xr3:uid="{3426BF0C-7866-47DB-9887-F27926ECE293}" name="Column14824"/>
    <tableColumn id="14842" xr3:uid="{A625E5E1-37CF-4F1A-AAEF-43E0B1555B83}" name="Column14825"/>
    <tableColumn id="14843" xr3:uid="{3B40CE54-E68C-4B5E-BA8C-AC90183080E0}" name="Column14826"/>
    <tableColumn id="14844" xr3:uid="{7811E4E8-0E1A-4036-88D9-87CBBC140C5C}" name="Column14827"/>
    <tableColumn id="14845" xr3:uid="{C9C72E5A-67A9-4F3A-AB7B-3C4DFF025DA3}" name="Column14828"/>
    <tableColumn id="14846" xr3:uid="{B6670E0F-528A-4FCE-A12C-287C97300150}" name="Column14829"/>
    <tableColumn id="14847" xr3:uid="{B513365B-65C9-43E7-8B3B-327CA0844FD1}" name="Column14830"/>
    <tableColumn id="14848" xr3:uid="{2E64B043-54CA-4478-8CE5-AE7AFDF2180E}" name="Column14831"/>
    <tableColumn id="14849" xr3:uid="{EE491D7E-3092-4575-8560-6E1BF4FFD064}" name="Column14832"/>
    <tableColumn id="14850" xr3:uid="{82921E61-0C9C-438B-BC62-7B021F7BFC75}" name="Column14833"/>
    <tableColumn id="14851" xr3:uid="{E701641E-AA3E-4820-8E10-5B88952752E9}" name="Column14834"/>
    <tableColumn id="14852" xr3:uid="{E76FACCA-8B1F-42F3-844F-53A34152D51E}" name="Column14835"/>
    <tableColumn id="14853" xr3:uid="{6338602E-4519-40A6-93CD-A5CAC9D74034}" name="Column14836"/>
    <tableColumn id="14854" xr3:uid="{FD1D3B02-5722-4EFC-A6DC-DD9E00A9AE24}" name="Column14837"/>
    <tableColumn id="14855" xr3:uid="{088C71B6-A242-4AB7-86BB-1AD13BB271D1}" name="Column14838"/>
    <tableColumn id="14856" xr3:uid="{DE68D733-1979-472E-B833-C57CAC422D19}" name="Column14839"/>
    <tableColumn id="14857" xr3:uid="{7D9879A0-DCC5-4872-B477-C2FAC44D3B49}" name="Column14840"/>
    <tableColumn id="14858" xr3:uid="{2971FDA5-786E-417A-BEAC-520830066BCE}" name="Column14841"/>
    <tableColumn id="14859" xr3:uid="{ADF06BA1-8E02-4A79-AB3D-BA1BDA69E573}" name="Column14842"/>
    <tableColumn id="14860" xr3:uid="{FE88FF57-BC07-4D2C-B4B5-774711DA8657}" name="Column14843"/>
    <tableColumn id="14861" xr3:uid="{55C58FB3-FEA1-4A33-AE24-ACC805D33846}" name="Column14844"/>
    <tableColumn id="14862" xr3:uid="{63E9252D-778D-4FC1-92E3-280E2F165752}" name="Column14845"/>
    <tableColumn id="14863" xr3:uid="{B0597C50-678D-4C42-80F7-F3A84BD4BFC0}" name="Column14846"/>
    <tableColumn id="14864" xr3:uid="{D7A12B2C-5276-4164-89D6-BD993B9E258E}" name="Column14847"/>
    <tableColumn id="14865" xr3:uid="{C5F591E1-EB64-4B17-9A46-2F87168EAA79}" name="Column14848"/>
    <tableColumn id="14866" xr3:uid="{B5C2F62C-0999-4D65-897D-C32F070B38A6}" name="Column14849"/>
    <tableColumn id="14867" xr3:uid="{7F0FF101-CFD8-445F-89AA-18D75D856670}" name="Column14850"/>
    <tableColumn id="14868" xr3:uid="{2E208F27-6A5F-4AB0-A0F6-52026358F862}" name="Column14851"/>
    <tableColumn id="14869" xr3:uid="{33BEFBD6-5C48-4E84-9156-30ECC90D4A99}" name="Column14852"/>
    <tableColumn id="14870" xr3:uid="{7AE056B0-070A-4ACA-9628-CED56A84A54E}" name="Column14853"/>
    <tableColumn id="14871" xr3:uid="{E057BAD6-D549-4521-A6A4-07A6267B848A}" name="Column14854"/>
    <tableColumn id="14872" xr3:uid="{C35D620F-2AE0-46C2-A375-DC606030C2E5}" name="Column14855"/>
    <tableColumn id="14873" xr3:uid="{60E3E3B5-D492-4876-8C1E-9C1DA13E38CB}" name="Column14856"/>
    <tableColumn id="14874" xr3:uid="{753C81EF-B5C5-4018-AE8A-54A39AC49C63}" name="Column14857"/>
    <tableColumn id="14875" xr3:uid="{6C899156-EBC8-464F-871D-5D31029B3AB3}" name="Column14858"/>
    <tableColumn id="14876" xr3:uid="{77242999-9118-4D91-9C9F-D1E1D4F71B44}" name="Column14859"/>
    <tableColumn id="14877" xr3:uid="{1EA8E2D0-141C-4EB3-8670-26BDB0CB8A61}" name="Column14860"/>
    <tableColumn id="14878" xr3:uid="{B76A18B6-CD97-4F8A-99B5-E1CAB889FAEC}" name="Column14861"/>
    <tableColumn id="14879" xr3:uid="{B3785D4C-2795-44E5-981C-4A8A2F4692EE}" name="Column14862"/>
    <tableColumn id="14880" xr3:uid="{0C0A4061-AAF8-4269-B208-81DE3126C0EF}" name="Column14863"/>
    <tableColumn id="14881" xr3:uid="{4645942E-A31D-4D77-BCF3-71E91E44D493}" name="Column14864"/>
    <tableColumn id="14882" xr3:uid="{ADC322DE-399A-444B-830F-D9B291BB3E97}" name="Column14865"/>
    <tableColumn id="14883" xr3:uid="{06506A01-07F5-4FA3-AEC0-BAF4F8F36B93}" name="Column14866"/>
    <tableColumn id="14884" xr3:uid="{498C8FC8-57E6-4BEA-B757-853CB92B6C7F}" name="Column14867"/>
    <tableColumn id="14885" xr3:uid="{BE90F98D-725D-4C09-9C81-BDAE22559DB0}" name="Column14868"/>
    <tableColumn id="14886" xr3:uid="{9E21AF82-E8F4-4911-83D9-DE1BBE137894}" name="Column14869"/>
    <tableColumn id="14887" xr3:uid="{CA93E454-E201-43CC-B7D3-583F1D5BDF3A}" name="Column14870"/>
    <tableColumn id="14888" xr3:uid="{46A4F764-3B89-47F2-9890-A7734CAD29DB}" name="Column14871"/>
    <tableColumn id="14889" xr3:uid="{A4F8BFD5-8A54-466D-BF60-8EEAAFA474A9}" name="Column14872"/>
    <tableColumn id="14890" xr3:uid="{CC978DCD-8F01-4CE7-B70A-A7C5F2F59AF3}" name="Column14873"/>
    <tableColumn id="14891" xr3:uid="{608A3368-32A7-4C94-A2C3-5941925DD4BA}" name="Column14874"/>
    <tableColumn id="14892" xr3:uid="{3BD5A1EB-FE30-441C-BD23-D96C0D0A30B7}" name="Column14875"/>
    <tableColumn id="14893" xr3:uid="{75511ED5-87AA-4C70-AE9A-A3C0640C8ACC}" name="Column14876"/>
    <tableColumn id="14894" xr3:uid="{DA7BA3BD-B4AE-46AC-AE6C-17E4C6D15343}" name="Column14877"/>
    <tableColumn id="14895" xr3:uid="{1ECA1D47-FE24-449A-8201-E0CC7337FA62}" name="Column14878"/>
    <tableColumn id="14896" xr3:uid="{950A4F82-0B1C-462D-9905-4C95346873A3}" name="Column14879"/>
    <tableColumn id="14897" xr3:uid="{019C5E53-B9D1-4E3B-A465-4DCF5EA0975F}" name="Column14880"/>
    <tableColumn id="14898" xr3:uid="{80AC069A-9E18-4C59-A4B6-DA8CBDDFA0AC}" name="Column14881"/>
    <tableColumn id="14899" xr3:uid="{DE9BD56C-1098-47D6-9C7F-BFC44FABDEA5}" name="Column14882"/>
    <tableColumn id="14900" xr3:uid="{B1FC6AC4-1279-4796-827F-7AA276A76400}" name="Column14883"/>
    <tableColumn id="14901" xr3:uid="{89F75988-CB69-4084-9172-83163C590C00}" name="Column14884"/>
    <tableColumn id="14902" xr3:uid="{70E100D2-E159-4ACB-91DD-E1239D2BDDA7}" name="Column14885"/>
    <tableColumn id="14903" xr3:uid="{17EBC7E3-42A7-44E8-93A1-7B52ADC7175A}" name="Column14886"/>
    <tableColumn id="14904" xr3:uid="{DDDF14A0-1360-4FDB-8007-D613173C9057}" name="Column14887"/>
    <tableColumn id="14905" xr3:uid="{D0A3B040-8FC7-471F-8508-1C2FCA8589D3}" name="Column14888"/>
    <tableColumn id="14906" xr3:uid="{5BE15BBF-60B5-487C-879F-D29F671C2997}" name="Column14889"/>
    <tableColumn id="14907" xr3:uid="{440DFE73-2723-435B-B58F-5E53AF1D967A}" name="Column14890"/>
    <tableColumn id="14908" xr3:uid="{29302C43-7F5E-4416-814D-99500E8FD2A8}" name="Column14891"/>
    <tableColumn id="14909" xr3:uid="{2DD80F90-39F0-462D-B7CF-CF24388CC967}" name="Column14892"/>
    <tableColumn id="14910" xr3:uid="{39CDDB3B-7D90-46B6-B0EC-8DEAAABB92BD}" name="Column14893"/>
    <tableColumn id="14911" xr3:uid="{8B915737-4318-402F-9E00-4A62E396235E}" name="Column14894"/>
    <tableColumn id="14912" xr3:uid="{0405A88F-0AA2-42D2-8E17-AC4DF038FBCF}" name="Column14895"/>
    <tableColumn id="14913" xr3:uid="{A12D8FD9-90F8-4912-8769-C6D6DD3E3C1F}" name="Column14896"/>
    <tableColumn id="14914" xr3:uid="{BFD3C76F-1299-43EB-BA17-4A39093289CE}" name="Column14897"/>
    <tableColumn id="14915" xr3:uid="{B2D3821F-AE75-4AE7-88D1-8E9070FA256A}" name="Column14898"/>
    <tableColumn id="14916" xr3:uid="{BC877B06-2BC2-4083-9A47-27FFED11E2C8}" name="Column14899"/>
    <tableColumn id="14917" xr3:uid="{1B27AEB6-098B-4F7D-BD51-6C767115F515}" name="Column14900"/>
    <tableColumn id="14918" xr3:uid="{BD20808D-8C86-40E7-9141-4B439B3A9BBB}" name="Column14901"/>
    <tableColumn id="14919" xr3:uid="{8A45237A-C4CA-4F7D-9CB3-2A70DB5B94E4}" name="Column14902"/>
    <tableColumn id="14920" xr3:uid="{DCDFBB95-4670-406C-ACA4-EB5067D56F28}" name="Column14903"/>
    <tableColumn id="14921" xr3:uid="{AC2642F6-587F-4806-9766-C35B7EAC5F01}" name="Column14904"/>
    <tableColumn id="14922" xr3:uid="{57DB6211-5B87-4582-9F37-DDB8761A3369}" name="Column14905"/>
    <tableColumn id="14923" xr3:uid="{BC9DEB0D-ABB7-479D-A61D-13A2FFFF5883}" name="Column14906"/>
    <tableColumn id="14924" xr3:uid="{BB207B24-E073-4F5F-8C3B-6CCD1A038440}" name="Column14907"/>
    <tableColumn id="14925" xr3:uid="{1F187765-CB81-4AC0-91A6-531310FE8324}" name="Column14908"/>
    <tableColumn id="14926" xr3:uid="{A22C5EA7-C52C-472A-9EF1-9729267B2934}" name="Column14909"/>
    <tableColumn id="14927" xr3:uid="{1146633E-3277-4112-83DC-7015308EF039}" name="Column14910"/>
    <tableColumn id="14928" xr3:uid="{EDBAB14C-838D-4CC6-B43B-12728A80061B}" name="Column14911"/>
    <tableColumn id="14929" xr3:uid="{894FE97F-D640-49DB-AC6D-DDB5BFE3E985}" name="Column14912"/>
    <tableColumn id="14930" xr3:uid="{CF228B12-E934-4574-A8F6-E1FD78047170}" name="Column14913"/>
    <tableColumn id="14931" xr3:uid="{3EF37ACB-7FF6-4301-AEB1-78F1B32B796D}" name="Column14914"/>
    <tableColumn id="14932" xr3:uid="{42CF526D-1CC3-44E5-A7D1-2B29E63A6B03}" name="Column14915"/>
    <tableColumn id="14933" xr3:uid="{310F40FE-5B32-4789-A607-5FBC30BC7343}" name="Column14916"/>
    <tableColumn id="14934" xr3:uid="{11FA7817-61BA-49FB-9795-24CEF2AD45BE}" name="Column14917"/>
    <tableColumn id="14935" xr3:uid="{F536C86C-466B-426F-950B-967F73DD5D04}" name="Column14918"/>
    <tableColumn id="14936" xr3:uid="{B965CFE4-9A97-4FC6-A693-0B300B2EC6F9}" name="Column14919"/>
    <tableColumn id="14937" xr3:uid="{C71ED2E5-FED8-41B6-BC67-EF657A12400D}" name="Column14920"/>
    <tableColumn id="14938" xr3:uid="{D3FD407B-845B-4190-9C4D-946626115228}" name="Column14921"/>
    <tableColumn id="14939" xr3:uid="{C44D5D4A-D30F-4E89-956B-AE61DA964C91}" name="Column14922"/>
    <tableColumn id="14940" xr3:uid="{548FBEDD-EFC6-4DCB-944A-35F82F32559B}" name="Column14923"/>
    <tableColumn id="14941" xr3:uid="{7A27A342-11CB-4D0F-805F-811C2A3947B2}" name="Column14924"/>
    <tableColumn id="14942" xr3:uid="{E16125AB-A319-4942-9E9F-C4C8BA368B81}" name="Column14925"/>
    <tableColumn id="14943" xr3:uid="{A415B93D-EF10-4889-9D56-1D85566EA285}" name="Column14926"/>
    <tableColumn id="14944" xr3:uid="{3E86960F-7E9E-4D28-86EA-2F542BFA5CB3}" name="Column14927"/>
    <tableColumn id="14945" xr3:uid="{DEC95CE9-35E1-47CA-B8E9-A4A0CD882BFD}" name="Column14928"/>
    <tableColumn id="14946" xr3:uid="{1C539D85-B6A0-4C83-8A5A-3F0FB98E3994}" name="Column14929"/>
    <tableColumn id="14947" xr3:uid="{9B140821-19FB-4F8D-A3E7-FA34E935496A}" name="Column14930"/>
    <tableColumn id="14948" xr3:uid="{6F214CA3-525A-470F-BF95-E5EF19F63162}" name="Column14931"/>
    <tableColumn id="14949" xr3:uid="{ECD48C8F-FF0B-48B4-BB98-7D44E7840891}" name="Column14932"/>
    <tableColumn id="14950" xr3:uid="{0AA5CEE5-F5AC-49E3-9DE8-F7A1AFE65D3B}" name="Column14933"/>
    <tableColumn id="14951" xr3:uid="{42769BC0-79BE-4E7A-B8AC-8853340A5E04}" name="Column14934"/>
    <tableColumn id="14952" xr3:uid="{C728E544-CD6A-407B-9E77-0491A843C8BB}" name="Column14935"/>
    <tableColumn id="14953" xr3:uid="{4B89AB82-118C-4C74-B1B6-CDCCCB0FB930}" name="Column14936"/>
    <tableColumn id="14954" xr3:uid="{690A20AD-1644-44EC-ADB1-D4061094A324}" name="Column14937"/>
    <tableColumn id="14955" xr3:uid="{F8DA5BD3-C3F9-4B3F-8B3D-61D799F5AF73}" name="Column14938"/>
    <tableColumn id="14956" xr3:uid="{7AD5D9DF-F4B7-4D16-B8A2-6D66C31E5105}" name="Column14939"/>
    <tableColumn id="14957" xr3:uid="{A50810C8-7EDB-4CEF-BC16-31F9E45D42AD}" name="Column14940"/>
    <tableColumn id="14958" xr3:uid="{33CA2F8E-0F6F-466C-B599-262A168AF300}" name="Column14941"/>
    <tableColumn id="14959" xr3:uid="{7B4BF2DA-2E81-4623-9691-FFA9F02664D5}" name="Column14942"/>
    <tableColumn id="14960" xr3:uid="{216A0241-1E5E-4C23-97C5-BB3AE404B5C3}" name="Column14943"/>
    <tableColumn id="14961" xr3:uid="{32DFA7BB-2A48-4875-8F00-79A37EB89A5F}" name="Column14944"/>
    <tableColumn id="14962" xr3:uid="{1902B326-2C8D-4925-89A4-7B33EF9B4884}" name="Column14945"/>
    <tableColumn id="14963" xr3:uid="{26F63093-99B3-4C68-B975-95E1F7C2CE10}" name="Column14946"/>
    <tableColumn id="14964" xr3:uid="{D092A824-B206-443E-BC1A-65119FB8F671}" name="Column14947"/>
    <tableColumn id="14965" xr3:uid="{5FEC8FD6-28DB-4AA2-9A7C-DA7D3DCC3F99}" name="Column14948"/>
    <tableColumn id="14966" xr3:uid="{BD220994-C511-4A4D-8B80-774EB3394D6B}" name="Column14949"/>
    <tableColumn id="14967" xr3:uid="{E4E43A0C-6D22-43A0-A800-752D091B6CD4}" name="Column14950"/>
    <tableColumn id="14968" xr3:uid="{04CD0ABD-FB59-414E-9983-E15740339B26}" name="Column14951"/>
    <tableColumn id="14969" xr3:uid="{718EC7A6-4689-464F-B82D-C0DAB425846D}" name="Column14952"/>
    <tableColumn id="14970" xr3:uid="{0080ADDC-D6BD-47A8-86A3-E5C7211771CD}" name="Column14953"/>
    <tableColumn id="14971" xr3:uid="{8CAB1980-75EB-4927-825B-D9B7526CDD43}" name="Column14954"/>
    <tableColumn id="14972" xr3:uid="{B40B590D-1AF0-4DAB-B0ED-21BFAE86F599}" name="Column14955"/>
    <tableColumn id="14973" xr3:uid="{16D3CC43-0AB1-4C4B-9854-172BD48DB6C9}" name="Column14956"/>
    <tableColumn id="14974" xr3:uid="{D268D374-CFFA-40A1-BA83-1CB71A403257}" name="Column14957"/>
    <tableColumn id="14975" xr3:uid="{FAA5EA5B-D006-4C57-A657-A2E6630B8B5D}" name="Column14958"/>
    <tableColumn id="14976" xr3:uid="{6235F42C-CEA4-4F75-B80B-F8615F870466}" name="Column14959"/>
    <tableColumn id="14977" xr3:uid="{7BFD5C49-F005-4168-8790-E14076EA0C25}" name="Column14960"/>
    <tableColumn id="14978" xr3:uid="{043C3C96-0ADC-42ED-8C7B-15422CECD5DE}" name="Column14961"/>
    <tableColumn id="14979" xr3:uid="{E3252B78-CD05-4B3E-8E1C-DF9C88B33928}" name="Column14962"/>
    <tableColumn id="14980" xr3:uid="{0813E55D-29B6-45E8-B844-126F9FBF046A}" name="Column14963"/>
    <tableColumn id="14981" xr3:uid="{19974620-2CCB-4AF8-9C3C-C4432B25B739}" name="Column14964"/>
    <tableColumn id="14982" xr3:uid="{F0357E83-DECA-4867-9590-BC9DBADFA4D5}" name="Column14965"/>
    <tableColumn id="14983" xr3:uid="{CC416B33-7287-4C16-B7DB-132C69C1CD9C}" name="Column14966"/>
    <tableColumn id="14984" xr3:uid="{5E7A5863-B246-489A-A39C-2B6582998025}" name="Column14967"/>
    <tableColumn id="14985" xr3:uid="{A800925B-6557-438C-99EC-8DB124D934F0}" name="Column14968"/>
    <tableColumn id="14986" xr3:uid="{628BBD0F-010C-45CA-8617-3E1D816265EF}" name="Column14969"/>
    <tableColumn id="14987" xr3:uid="{44F9B14F-679B-432F-BEAA-E1AF910B0F10}" name="Column14970"/>
    <tableColumn id="14988" xr3:uid="{BF8DE548-7530-435E-8724-2114B2811AD6}" name="Column14971"/>
    <tableColumn id="14989" xr3:uid="{C864268F-62AC-4780-96B7-B9A71EA864A6}" name="Column14972"/>
    <tableColumn id="14990" xr3:uid="{E430151C-D8BE-4790-8181-C3EF58016807}" name="Column14973"/>
    <tableColumn id="14991" xr3:uid="{995AA97C-A146-4CD0-A953-50FF5E46FDEA}" name="Column14974"/>
    <tableColumn id="14992" xr3:uid="{1AD27233-10BA-4D79-A06D-B4ECFBF0235F}" name="Column14975"/>
    <tableColumn id="14993" xr3:uid="{B53FBC66-8DE0-455C-A7D4-4FE8717E7712}" name="Column14976"/>
    <tableColumn id="14994" xr3:uid="{5F3CFA5A-4347-405D-B900-37F5BE4B33EF}" name="Column14977"/>
    <tableColumn id="14995" xr3:uid="{16401E39-FA9A-4EAE-82DC-E41047DC4FEF}" name="Column14978"/>
    <tableColumn id="14996" xr3:uid="{65D7D503-57F0-4D69-A680-4C87B7D91720}" name="Column14979"/>
    <tableColumn id="14997" xr3:uid="{A66382C1-37A2-4E41-AE3F-32AED615177C}" name="Column14980"/>
    <tableColumn id="14998" xr3:uid="{3799183B-39CE-4BD9-BB6F-591BE3409A2B}" name="Column14981"/>
    <tableColumn id="14999" xr3:uid="{088FD7D8-2325-407E-9F25-6EDB422AF553}" name="Column14982"/>
    <tableColumn id="15000" xr3:uid="{506A96EB-0ACF-4C8B-8D39-904097A7E201}" name="Column14983"/>
    <tableColumn id="15001" xr3:uid="{870963E8-838F-45F9-8279-D2627AB7C2A0}" name="Column14984"/>
    <tableColumn id="15002" xr3:uid="{1DC3B41D-370E-4523-BD05-DB9990B8F65B}" name="Column14985"/>
    <tableColumn id="15003" xr3:uid="{BA21D743-69C6-41F4-A651-897695346624}" name="Column14986"/>
    <tableColumn id="15004" xr3:uid="{78DD664D-8533-4A1C-9996-0ABBDE94DCA4}" name="Column14987"/>
    <tableColumn id="15005" xr3:uid="{D8618458-D869-4E0B-B6A1-2E2CC9B6D714}" name="Column14988"/>
    <tableColumn id="15006" xr3:uid="{CBCC3AD8-E680-46D7-ADEE-263C35E00947}" name="Column14989"/>
    <tableColumn id="15007" xr3:uid="{136282F0-2FEE-4107-BA24-EAF523DDCA71}" name="Column14990"/>
    <tableColumn id="15008" xr3:uid="{C6A42566-4A8C-402E-96EC-6CC8F9B02CF0}" name="Column14991"/>
    <tableColumn id="15009" xr3:uid="{7DF65673-7639-493C-9C56-39378CDFA6DD}" name="Column14992"/>
    <tableColumn id="15010" xr3:uid="{C75383AF-E729-4FA1-8EC9-0F6497EB9775}" name="Column14993"/>
    <tableColumn id="15011" xr3:uid="{323B974D-0ADD-4C27-AD8A-0B764F83F34E}" name="Column14994"/>
    <tableColumn id="15012" xr3:uid="{72B6C527-9055-4DED-8FF9-5412A450CB74}" name="Column14995"/>
    <tableColumn id="15013" xr3:uid="{B7785A2C-52B0-4FDD-BD29-F6C2DD63F7F7}" name="Column14996"/>
    <tableColumn id="15014" xr3:uid="{F35078BF-A5ED-4CD7-937D-9CD7C0A759E3}" name="Column14997"/>
    <tableColumn id="15015" xr3:uid="{AD36549B-6939-4BE0-934A-18D775B08608}" name="Column14998"/>
    <tableColumn id="15016" xr3:uid="{804CC5BB-34FF-4187-8390-08833C1A765B}" name="Column14999"/>
    <tableColumn id="15017" xr3:uid="{A41B74DD-FE9B-467E-A5A0-46A7702D113C}" name="Column15000"/>
    <tableColumn id="15018" xr3:uid="{16572274-7DFF-448D-9E9D-E27789E252E9}" name="Column15001"/>
    <tableColumn id="15019" xr3:uid="{72E75B4C-1FAE-45F8-B83F-23B8E7DA0FD9}" name="Column15002"/>
    <tableColumn id="15020" xr3:uid="{3D8641E8-289C-42C7-96B9-C3BFA8492837}" name="Column15003"/>
    <tableColumn id="15021" xr3:uid="{0947E473-B1FC-41CA-A5DD-B81655935BAF}" name="Column15004"/>
    <tableColumn id="15022" xr3:uid="{5DF9FFA6-C6AB-4FC8-8B4A-E7138A5F3081}" name="Column15005"/>
    <tableColumn id="15023" xr3:uid="{29FB3FF4-47C8-45CF-BC8A-6633069722FF}" name="Column15006"/>
    <tableColumn id="15024" xr3:uid="{812BED7A-003A-4B77-A346-87D5C7FBF572}" name="Column15007"/>
    <tableColumn id="15025" xr3:uid="{D74F0AD3-42DF-4904-9D7E-32945186A2F2}" name="Column15008"/>
    <tableColumn id="15026" xr3:uid="{90DA0553-931E-4457-B646-4A865FC208FF}" name="Column15009"/>
    <tableColumn id="15027" xr3:uid="{67FF5675-92B3-446D-A53B-1DC4EDB6C7B3}" name="Column15010"/>
    <tableColumn id="15028" xr3:uid="{84E64F4D-DDFD-4992-86C8-7ECD32279C9B}" name="Column15011"/>
    <tableColumn id="15029" xr3:uid="{584074E8-D1F8-4D2C-8C01-94ADC70B5450}" name="Column15012"/>
    <tableColumn id="15030" xr3:uid="{9859FCDA-D61F-43B9-8AE0-67D0B05AF806}" name="Column15013"/>
    <tableColumn id="15031" xr3:uid="{3796F992-C4EF-413C-9F0E-758A45216976}" name="Column15014"/>
    <tableColumn id="15032" xr3:uid="{2EF745A6-DC0D-4EC8-A892-83618FCDF58E}" name="Column15015"/>
    <tableColumn id="15033" xr3:uid="{1714468B-64FF-4CB9-B45F-15205E97088E}" name="Column15016"/>
    <tableColumn id="15034" xr3:uid="{E7ED8180-F71B-4227-9F35-4CF6C199F922}" name="Column15017"/>
    <tableColumn id="15035" xr3:uid="{91611F21-D4CE-4297-B01E-6F05066CD71B}" name="Column15018"/>
    <tableColumn id="15036" xr3:uid="{6B8C4FCD-FB7F-428B-A656-741EB636F54C}" name="Column15019"/>
    <tableColumn id="15037" xr3:uid="{E615D4BB-8B5F-4B02-9C26-9659FF31FD78}" name="Column15020"/>
    <tableColumn id="15038" xr3:uid="{5498EFF6-FE39-48A8-8A96-354470310BB1}" name="Column15021"/>
    <tableColumn id="15039" xr3:uid="{5E836FBF-52B3-4308-B15C-456D4BE5F3F0}" name="Column15022"/>
    <tableColumn id="15040" xr3:uid="{D0C179CC-5F78-4667-A572-69B47682E546}" name="Column15023"/>
    <tableColumn id="15041" xr3:uid="{29985AFB-78ED-49E0-9C49-6506EF7CEE78}" name="Column15024"/>
    <tableColumn id="15042" xr3:uid="{FA14803C-3F30-4FAE-BB29-1EFA968D71B8}" name="Column15025"/>
    <tableColumn id="15043" xr3:uid="{4F0FA4CC-E473-47EC-A008-7A94A9921549}" name="Column15026"/>
    <tableColumn id="15044" xr3:uid="{0A26E4EB-C96F-41A6-93E6-DB25DC8C29F7}" name="Column15027"/>
    <tableColumn id="15045" xr3:uid="{4C44FD60-A55B-4065-9CDB-313FE40E3BBB}" name="Column15028"/>
    <tableColumn id="15046" xr3:uid="{C295B1B1-7B1E-4AC6-BA26-8BD8827DF028}" name="Column15029"/>
    <tableColumn id="15047" xr3:uid="{A6580706-963A-4DAB-9238-FFD26D77CB57}" name="Column15030"/>
    <tableColumn id="15048" xr3:uid="{77C461E8-EAF0-4779-A5BF-36C4AB768E7D}" name="Column15031"/>
    <tableColumn id="15049" xr3:uid="{F5A35C17-56F0-4EAE-A17B-B4DD457E019E}" name="Column15032"/>
    <tableColumn id="15050" xr3:uid="{EE60611F-5C5A-4A97-8185-CF3D554B89B6}" name="Column15033"/>
    <tableColumn id="15051" xr3:uid="{446E1621-FC15-43B4-A8F9-3FBAB0E77402}" name="Column15034"/>
    <tableColumn id="15052" xr3:uid="{2BE239E8-F2FC-4952-A909-7874435C3D91}" name="Column15035"/>
    <tableColumn id="15053" xr3:uid="{735F0A2B-A6DB-4DB1-B023-2AECB9289492}" name="Column15036"/>
    <tableColumn id="15054" xr3:uid="{BAB48E1F-9E06-43CB-BC24-6BDE62A58B9B}" name="Column15037"/>
    <tableColumn id="15055" xr3:uid="{45A4A911-79E6-408F-BC09-797B96ADD80B}" name="Column15038"/>
    <tableColumn id="15056" xr3:uid="{C6C917ED-4E61-407B-B000-CC45F8FF031F}" name="Column15039"/>
    <tableColumn id="15057" xr3:uid="{166069AE-1770-41C3-9C93-B290AD162C25}" name="Column15040"/>
    <tableColumn id="15058" xr3:uid="{9958F9FB-5F09-46D1-A582-C8D1DCE11CEF}" name="Column15041"/>
    <tableColumn id="15059" xr3:uid="{8A4D59DF-2118-48B4-8D73-3840F1C5C459}" name="Column15042"/>
    <tableColumn id="15060" xr3:uid="{C16B36E4-F987-4C81-866F-5A640E5BCB23}" name="Column15043"/>
    <tableColumn id="15061" xr3:uid="{CC30D32A-5086-4D8A-84B8-6BBD6739DF27}" name="Column15044"/>
    <tableColumn id="15062" xr3:uid="{1E26C748-228C-42ED-8C04-A4FD5EA9104F}" name="Column15045"/>
    <tableColumn id="15063" xr3:uid="{8E655B63-A4F0-4DA4-B396-D3213E77590B}" name="Column15046"/>
    <tableColumn id="15064" xr3:uid="{0C8EEB3B-FF1B-4524-95D2-5600BA8FFDF2}" name="Column15047"/>
    <tableColumn id="15065" xr3:uid="{B58C1F26-8F07-48FD-AB0B-C6F869F1E443}" name="Column15048"/>
    <tableColumn id="15066" xr3:uid="{0C29C01C-E958-4517-BAB6-CEEBC2967137}" name="Column15049"/>
    <tableColumn id="15067" xr3:uid="{20A1FC3F-0EE6-4082-A15B-61CCFEB4BBEF}" name="Column15050"/>
    <tableColumn id="15068" xr3:uid="{3FF58871-0657-44C6-A181-C926A5BA2A99}" name="Column15051"/>
    <tableColumn id="15069" xr3:uid="{E44D87C6-FB4B-43B0-8476-84C24E6F2644}" name="Column15052"/>
    <tableColumn id="15070" xr3:uid="{8F72383C-A38E-4827-A8F2-7FCB7DEF0DEC}" name="Column15053"/>
    <tableColumn id="15071" xr3:uid="{899B9CAD-81BD-4F74-924F-F35A1CE2ED4F}" name="Column15054"/>
    <tableColumn id="15072" xr3:uid="{4085D7FC-D478-4F27-9C21-CC46FE029B96}" name="Column15055"/>
    <tableColumn id="15073" xr3:uid="{4B0BCA13-9E52-40E9-9F82-D14C6A8FB0F8}" name="Column15056"/>
    <tableColumn id="15074" xr3:uid="{4C4D9DE4-12AE-41D2-8B34-8A5ED2EFF706}" name="Column15057"/>
    <tableColumn id="15075" xr3:uid="{CEEAD77D-BF07-4D19-B166-BDCC1AA6DA1D}" name="Column15058"/>
    <tableColumn id="15076" xr3:uid="{9762A7D9-04C3-408D-B566-571B677589D2}" name="Column15059"/>
    <tableColumn id="15077" xr3:uid="{5C4D18C0-2797-485A-AC75-FE74DCACA4D0}" name="Column15060"/>
    <tableColumn id="15078" xr3:uid="{C8551021-FEB2-4BBD-8D0C-65599949C7D5}" name="Column15061"/>
    <tableColumn id="15079" xr3:uid="{1210D6A5-64C5-426B-AFCB-D1FC5714FB21}" name="Column15062"/>
    <tableColumn id="15080" xr3:uid="{A918BC7B-ACAE-43F2-8BB9-201036C720AC}" name="Column15063"/>
    <tableColumn id="15081" xr3:uid="{56162ADB-1E5C-493F-9830-2A558842FA31}" name="Column15064"/>
    <tableColumn id="15082" xr3:uid="{5C817FD0-D3D5-4EBF-8451-390948D7EF96}" name="Column15065"/>
    <tableColumn id="15083" xr3:uid="{1A9A8B7C-6E39-4EFD-AAFA-32E32A5B7730}" name="Column15066"/>
    <tableColumn id="15084" xr3:uid="{F6346E4E-8D0E-4D04-BD6A-920D802DF552}" name="Column15067"/>
    <tableColumn id="15085" xr3:uid="{14F32A23-7910-4E50-9A01-1C7438C0AC77}" name="Column15068"/>
    <tableColumn id="15086" xr3:uid="{7CAC4694-A10A-42F4-BEAB-43D0DB305033}" name="Column15069"/>
    <tableColumn id="15087" xr3:uid="{5A48AB8F-D25F-4333-8A62-A5A021720492}" name="Column15070"/>
    <tableColumn id="15088" xr3:uid="{75780EA0-8328-424E-8371-B3B03EFAA603}" name="Column15071"/>
    <tableColumn id="15089" xr3:uid="{3C1A573B-4267-4CF4-B400-C8A70AAF5AB0}" name="Column15072"/>
    <tableColumn id="15090" xr3:uid="{40094D25-483A-4EB9-84EF-4916F31E2A2D}" name="Column15073"/>
    <tableColumn id="15091" xr3:uid="{45E534FF-C0CA-4841-9909-C43826D41434}" name="Column15074"/>
    <tableColumn id="15092" xr3:uid="{A11FFD66-8766-4DE3-A31E-9D44C81C1128}" name="Column15075"/>
    <tableColumn id="15093" xr3:uid="{1118F2A3-54DF-4B87-9AF3-30F1EF22CDF8}" name="Column15076"/>
    <tableColumn id="15094" xr3:uid="{89C8847E-9444-43B2-804F-CD9D8D7DE9C6}" name="Column15077"/>
    <tableColumn id="15095" xr3:uid="{70214101-9F46-4D3C-BDBC-9AAED7FB89AC}" name="Column15078"/>
    <tableColumn id="15096" xr3:uid="{6D350A39-D585-4945-B4E8-7EBE13DC9B01}" name="Column15079"/>
    <tableColumn id="15097" xr3:uid="{AAA3D77F-B5B2-4062-84D2-EBB49C861AAE}" name="Column15080"/>
    <tableColumn id="15098" xr3:uid="{33790444-52B9-4247-89E2-A9D1897A9725}" name="Column15081"/>
    <tableColumn id="15099" xr3:uid="{DD1A9CA7-F4A3-4FF5-B47F-6EF39071AC51}" name="Column15082"/>
    <tableColumn id="15100" xr3:uid="{BC137113-015B-4906-A65C-9482F56D6DE6}" name="Column15083"/>
    <tableColumn id="15101" xr3:uid="{463F03A1-55B7-434B-B04F-7508E4002726}" name="Column15084"/>
    <tableColumn id="15102" xr3:uid="{C3FC5B2C-3907-40F1-BC1D-6FB9FBBF1EF5}" name="Column15085"/>
    <tableColumn id="15103" xr3:uid="{8DD25135-9BF2-4A5A-8122-45DC67DE24A6}" name="Column15086"/>
    <tableColumn id="15104" xr3:uid="{DB181BC7-0B4D-4CCF-84FE-8D92B27A2826}" name="Column15087"/>
    <tableColumn id="15105" xr3:uid="{A168F679-6E02-47E3-BE23-38F236523E3A}" name="Column15088"/>
    <tableColumn id="15106" xr3:uid="{DBD37379-6474-4A01-AC85-BFC76F962527}" name="Column15089"/>
    <tableColumn id="15107" xr3:uid="{CB217F41-08D5-47E2-9BDD-5D137EA442F9}" name="Column15090"/>
    <tableColumn id="15108" xr3:uid="{BF2B54E4-0ECD-4C04-AF15-1C845F433CD6}" name="Column15091"/>
    <tableColumn id="15109" xr3:uid="{371F698D-86F7-46F7-9680-550490CE92B0}" name="Column15092"/>
    <tableColumn id="15110" xr3:uid="{D3AD7221-4399-4112-BDB2-EF67151E0451}" name="Column15093"/>
    <tableColumn id="15111" xr3:uid="{8A26782F-4863-4DEC-930C-25BC6D0C4E85}" name="Column15094"/>
    <tableColumn id="15112" xr3:uid="{975F302A-42EE-4025-A81A-2EC0C249A571}" name="Column15095"/>
    <tableColumn id="15113" xr3:uid="{D908EAC4-5F82-4F05-9B29-1F26FEEAB7EF}" name="Column15096"/>
    <tableColumn id="15114" xr3:uid="{24D0BA54-40FA-4508-A0FB-53204C0C3E64}" name="Column15097"/>
    <tableColumn id="15115" xr3:uid="{7A0D2538-BFB8-4900-972C-BBA7C6465251}" name="Column15098"/>
    <tableColumn id="15116" xr3:uid="{7EC57592-CB8D-47DB-8FBA-6826747123CB}" name="Column15099"/>
    <tableColumn id="15117" xr3:uid="{EE443F56-2BE0-4DBA-8A4D-4D25B2D6150B}" name="Column15100"/>
    <tableColumn id="15118" xr3:uid="{4AEC2C97-F8C6-46C4-BA96-9E5B196C8DD0}" name="Column15101"/>
    <tableColumn id="15119" xr3:uid="{F9E397FD-DBAB-4800-99BE-4461A482123C}" name="Column15102"/>
    <tableColumn id="15120" xr3:uid="{E758A4BC-62F3-4D10-9E64-AB35DA4A702F}" name="Column15103"/>
    <tableColumn id="15121" xr3:uid="{78D29A49-797F-4DA6-8DD5-F27A8ABD7C4B}" name="Column15104"/>
    <tableColumn id="15122" xr3:uid="{1D3ECA64-D095-45C7-897D-3B2DB5CAB5F7}" name="Column15105"/>
    <tableColumn id="15123" xr3:uid="{340B2F4E-C993-41BB-8E61-AAA11E23F42A}" name="Column15106"/>
    <tableColumn id="15124" xr3:uid="{5F553866-5BA4-4424-8A03-82E449B6F33E}" name="Column15107"/>
    <tableColumn id="15125" xr3:uid="{E0D0B576-ED39-4ED3-994F-932671C1E862}" name="Column15108"/>
    <tableColumn id="15126" xr3:uid="{D2D386C1-B3CD-4037-988C-EE5AC1A885ED}" name="Column15109"/>
    <tableColumn id="15127" xr3:uid="{E81454BB-4F15-439D-85E6-9CA3C067005D}" name="Column15110"/>
    <tableColumn id="15128" xr3:uid="{974840F9-32CF-40B9-A33C-D8E15E315707}" name="Column15111"/>
    <tableColumn id="15129" xr3:uid="{9A503591-DFA5-4B8B-B4F0-48A6A973D72C}" name="Column15112"/>
    <tableColumn id="15130" xr3:uid="{7066CA77-D541-4BAC-9A5C-DD77E60B574D}" name="Column15113"/>
    <tableColumn id="15131" xr3:uid="{E26FAD7C-2980-494C-B222-E3A641D63B53}" name="Column15114"/>
    <tableColumn id="15132" xr3:uid="{C028D518-C6F1-48EC-AE4A-C579EFDEC296}" name="Column15115"/>
    <tableColumn id="15133" xr3:uid="{6EF4E29C-3CB9-4793-A72F-BAA82C2E2655}" name="Column15116"/>
    <tableColumn id="15134" xr3:uid="{D3C70B5D-8CB5-41CE-AD63-EF3E0FA0C0A3}" name="Column15117"/>
    <tableColumn id="15135" xr3:uid="{ED00D14C-C62A-4797-9C9C-4A328D694192}" name="Column15118"/>
    <tableColumn id="15136" xr3:uid="{957B025B-FD78-4F87-9EE9-F1DC1EFAB6D6}" name="Column15119"/>
    <tableColumn id="15137" xr3:uid="{6FAF62D9-B3A5-4795-9C72-DEE308CEFB68}" name="Column15120"/>
    <tableColumn id="15138" xr3:uid="{E2FE76A8-A44D-4A99-8F9B-00A8BB12F522}" name="Column15121"/>
    <tableColumn id="15139" xr3:uid="{2E27B35B-4ACE-4744-9664-2E2471132333}" name="Column15122"/>
    <tableColumn id="15140" xr3:uid="{1CA454C0-A988-4CC7-8A82-A5058EB772E4}" name="Column15123"/>
    <tableColumn id="15141" xr3:uid="{A46FCB57-346D-4073-9A63-8B1F16D21BC7}" name="Column15124"/>
    <tableColumn id="15142" xr3:uid="{EBE36A45-1870-4B46-A049-23CFCBB9BA66}" name="Column15125"/>
    <tableColumn id="15143" xr3:uid="{6BCD2AD6-D13A-4C29-8FAD-18AC9ADB0DD2}" name="Column15126"/>
    <tableColumn id="15144" xr3:uid="{A60690DE-BA65-47BD-BB41-FAC149E546AF}" name="Column15127"/>
    <tableColumn id="15145" xr3:uid="{3AFCF57C-0907-46FC-9346-8A80BAFB5786}" name="Column15128"/>
    <tableColumn id="15146" xr3:uid="{CF357D66-5C90-4F1E-ABA0-1162D80B7295}" name="Column15129"/>
    <tableColumn id="15147" xr3:uid="{669F6B80-85D6-49E6-8F6B-F65F8941335F}" name="Column15130"/>
    <tableColumn id="15148" xr3:uid="{65E1748E-B08F-4BBE-AB08-901FB5F1EE0F}" name="Column15131"/>
    <tableColumn id="15149" xr3:uid="{1560325A-2BD4-48CF-9699-440FC2B4BD3E}" name="Column15132"/>
    <tableColumn id="15150" xr3:uid="{0B13B1DF-520E-46BA-A9EC-AADEBC45D9E4}" name="Column15133"/>
    <tableColumn id="15151" xr3:uid="{0FC30D39-C714-40AA-AAC0-2474F427C5AC}" name="Column15134"/>
    <tableColumn id="15152" xr3:uid="{D6CD4EC3-1DD8-4086-B101-E1F1A5B61F6E}" name="Column15135"/>
    <tableColumn id="15153" xr3:uid="{264B5776-F76B-42EE-BC44-86BEDDF726D1}" name="Column15136"/>
    <tableColumn id="15154" xr3:uid="{CB615F17-1775-4D30-90B6-5615AB31C145}" name="Column15137"/>
    <tableColumn id="15155" xr3:uid="{C37F1212-F2AC-4B83-AD50-FB80FE682B5C}" name="Column15138"/>
    <tableColumn id="15156" xr3:uid="{B992DE3D-12ED-476B-8C4B-CCDDE00E3C8A}" name="Column15139"/>
    <tableColumn id="15157" xr3:uid="{82969C24-1770-471A-9FE9-72685F44994B}" name="Column15140"/>
    <tableColumn id="15158" xr3:uid="{A0A25434-BBB6-4F21-873F-DA7C22278D88}" name="Column15141"/>
    <tableColumn id="15159" xr3:uid="{F1C919D1-9FDE-499B-8B44-678979C768BC}" name="Column15142"/>
    <tableColumn id="15160" xr3:uid="{2E10B206-3A07-4F43-85B2-5C4EB1AA91C6}" name="Column15143"/>
    <tableColumn id="15161" xr3:uid="{287DC987-04C3-4FE2-BD37-C29174F61F3B}" name="Column15144"/>
    <tableColumn id="15162" xr3:uid="{06977D0D-43DD-433A-9573-4B2ADBDE6645}" name="Column15145"/>
    <tableColumn id="15163" xr3:uid="{50C3FD98-8A0F-4227-96E5-F3C24B7E5799}" name="Column15146"/>
    <tableColumn id="15164" xr3:uid="{1AA54E30-665E-43C8-8F4F-B4D3656C9155}" name="Column15147"/>
    <tableColumn id="15165" xr3:uid="{FAD192D9-BD97-41B8-99D4-A1C1290E388D}" name="Column15148"/>
    <tableColumn id="15166" xr3:uid="{3D93FC48-2692-4049-9EDC-895AEA0846BC}" name="Column15149"/>
    <tableColumn id="15167" xr3:uid="{2E1A808A-AECB-467A-BBAF-DAC1CFADD2EF}" name="Column15150"/>
    <tableColumn id="15168" xr3:uid="{74E5C237-5E78-4BE0-803C-74C3CB8C0D23}" name="Column15151"/>
    <tableColumn id="15169" xr3:uid="{EFA75B38-821D-4D75-ACA3-94BD485C148E}" name="Column15152"/>
    <tableColumn id="15170" xr3:uid="{260D675A-4426-4C4A-8BFB-CFEA324001C3}" name="Column15153"/>
    <tableColumn id="15171" xr3:uid="{A3157439-CAFF-4D06-B309-5953530E9563}" name="Column15154"/>
    <tableColumn id="15172" xr3:uid="{A324BBC1-A783-4EDB-84C8-9FA939E5B6C4}" name="Column15155"/>
    <tableColumn id="15173" xr3:uid="{5588A4CC-A1B3-48B1-8BEE-2F942D402FA3}" name="Column15156"/>
    <tableColumn id="15174" xr3:uid="{F27A1DF3-F0D9-487D-96EC-FDC2D1D5AF97}" name="Column15157"/>
    <tableColumn id="15175" xr3:uid="{2BDCF8D4-09BF-4445-A552-E5B9B891C87F}" name="Column15158"/>
    <tableColumn id="15176" xr3:uid="{239CE062-4B10-4541-81F8-9B3AF95E33AB}" name="Column15159"/>
    <tableColumn id="15177" xr3:uid="{5C649956-260F-4FB8-9CDD-B1B41BDADAA9}" name="Column15160"/>
    <tableColumn id="15178" xr3:uid="{164BCF30-D779-4838-A95C-ED810B11B0AD}" name="Column15161"/>
    <tableColumn id="15179" xr3:uid="{A1A8761C-F5B7-426B-B99E-E08486B42405}" name="Column15162"/>
    <tableColumn id="15180" xr3:uid="{07EBC9C3-F125-4B3B-BE70-6DE818D8F7DA}" name="Column15163"/>
    <tableColumn id="15181" xr3:uid="{8FB1F5F1-4B47-47EF-BCFD-1499A096BBC1}" name="Column15164"/>
    <tableColumn id="15182" xr3:uid="{3B2A43D8-C0BD-4155-B124-B3E4FEDEAFF5}" name="Column15165"/>
    <tableColumn id="15183" xr3:uid="{E2E15455-54CB-4BAB-9619-0D982CB49D72}" name="Column15166"/>
    <tableColumn id="15184" xr3:uid="{092A7F93-C8E1-447D-8C51-F6563B1D8B4D}" name="Column15167"/>
    <tableColumn id="15185" xr3:uid="{96477FCC-A8F6-440E-A1BE-B964CD38A5E4}" name="Column15168"/>
    <tableColumn id="15186" xr3:uid="{3E493505-4CE6-4822-A5BA-DDC45A31EA48}" name="Column15169"/>
    <tableColumn id="15187" xr3:uid="{9755F896-7F53-4131-8D5E-6245F2DD0136}" name="Column15170"/>
    <tableColumn id="15188" xr3:uid="{EB6E3DF6-3AA7-4069-840B-CCC6B3A98BD5}" name="Column15171"/>
    <tableColumn id="15189" xr3:uid="{F07914C5-B9F4-40D1-AD3F-2470D3E51E09}" name="Column15172"/>
    <tableColumn id="15190" xr3:uid="{51D77B11-03E4-4382-AFF4-5E3C55E2A7B6}" name="Column15173"/>
    <tableColumn id="15191" xr3:uid="{87F53E2E-CAE6-49BF-AE44-1748BF2AEAF0}" name="Column15174"/>
    <tableColumn id="15192" xr3:uid="{877E8CFF-4784-4082-9316-4AD93AD95A57}" name="Column15175"/>
    <tableColumn id="15193" xr3:uid="{DCBB3764-85AA-4B22-9A8E-D13BDCD7BEDF}" name="Column15176"/>
    <tableColumn id="15194" xr3:uid="{C38D49DC-BB92-4CC6-BA08-656CB6C23B35}" name="Column15177"/>
    <tableColumn id="15195" xr3:uid="{8E9D03F0-7F52-4BE6-A3A6-CD536057648E}" name="Column15178"/>
    <tableColumn id="15196" xr3:uid="{9A73CB07-2F16-41D1-816D-5A00F68F4692}" name="Column15179"/>
    <tableColumn id="15197" xr3:uid="{69E49F18-75B4-4D94-9B6D-CC59890BF5DA}" name="Column15180"/>
    <tableColumn id="15198" xr3:uid="{65ADC887-28BA-4C49-890F-9882ADFF9DDE}" name="Column15181"/>
    <tableColumn id="15199" xr3:uid="{BA34F35A-0E5C-4D42-8EB9-290A7FAF33F4}" name="Column15182"/>
    <tableColumn id="15200" xr3:uid="{432AF71F-1695-49B4-AC7A-7E8C858F7DEE}" name="Column15183"/>
    <tableColumn id="15201" xr3:uid="{3A9E7214-C0D0-4B7D-A097-554533F0FAF3}" name="Column15184"/>
    <tableColumn id="15202" xr3:uid="{2AACF2A8-A108-4899-BEB5-FA9473BE4890}" name="Column15185"/>
    <tableColumn id="15203" xr3:uid="{9BC26D13-57B4-4D50-A7F2-62285A78BB6A}" name="Column15186"/>
    <tableColumn id="15204" xr3:uid="{D7A91BF7-4379-40EE-B01A-08DC0BC0C94F}" name="Column15187"/>
    <tableColumn id="15205" xr3:uid="{78BD9B9B-39F2-4E66-B4A1-17CCB85189C9}" name="Column15188"/>
    <tableColumn id="15206" xr3:uid="{1A01CADA-F64F-4FE5-BCAD-F350834FEBD8}" name="Column15189"/>
    <tableColumn id="15207" xr3:uid="{D9BE45DB-07CF-4AE1-99B0-AAF6BC00EBBD}" name="Column15190"/>
    <tableColumn id="15208" xr3:uid="{A38339FE-A7D6-43B8-8C05-070D132A1C60}" name="Column15191"/>
    <tableColumn id="15209" xr3:uid="{626A851A-6435-4AB9-A003-5189B6171AB4}" name="Column15192"/>
    <tableColumn id="15210" xr3:uid="{1DA91744-7950-4915-888C-20FD493B93EC}" name="Column15193"/>
    <tableColumn id="15211" xr3:uid="{F4A5E49D-1BBC-4787-83C2-3B52E77A2707}" name="Column15194"/>
    <tableColumn id="15212" xr3:uid="{B0DF9B73-0408-4C86-BFEE-BD0DCDE89672}" name="Column15195"/>
    <tableColumn id="15213" xr3:uid="{BC5A6D05-0F2F-4A87-BFF9-A13165DEE81E}" name="Column15196"/>
    <tableColumn id="15214" xr3:uid="{B25203FD-4B74-4D0A-85E2-752019069C77}" name="Column15197"/>
    <tableColumn id="15215" xr3:uid="{051EB4B9-2AB0-4980-ADA7-AADA7FDCE80E}" name="Column15198"/>
    <tableColumn id="15216" xr3:uid="{F33B30F9-1302-416D-97D6-A2C0DF15C832}" name="Column15199"/>
    <tableColumn id="15217" xr3:uid="{D4639FC4-5A39-4E77-BB73-77A9CCDAD623}" name="Column15200"/>
    <tableColumn id="15218" xr3:uid="{21FB243A-7057-463C-8BB8-5F5BB5B70AA2}" name="Column15201"/>
    <tableColumn id="15219" xr3:uid="{C9C4D85E-916C-4C6C-93FE-77DA388C608F}" name="Column15202"/>
    <tableColumn id="15220" xr3:uid="{41D2D133-A0B9-4D2F-8336-6DD27D3E618F}" name="Column15203"/>
    <tableColumn id="15221" xr3:uid="{8A570AFE-8F62-468A-B2A4-4DE691E8EFBB}" name="Column15204"/>
    <tableColumn id="15222" xr3:uid="{5F3B483E-7618-439D-826B-D6E8F11BE62F}" name="Column15205"/>
    <tableColumn id="15223" xr3:uid="{9B897A2F-F8B3-429B-8F96-EEF98E783768}" name="Column15206"/>
    <tableColumn id="15224" xr3:uid="{74573792-2B45-46D2-A3EE-879250BDAF5F}" name="Column15207"/>
    <tableColumn id="15225" xr3:uid="{AF24ABED-68C8-45BC-A326-B3A4F400FC29}" name="Column15208"/>
    <tableColumn id="15226" xr3:uid="{A110B117-EC35-4F08-BA6B-589F1F6B4ED9}" name="Column15209"/>
    <tableColumn id="15227" xr3:uid="{97E7A04F-6759-4979-9756-A5728B290973}" name="Column15210"/>
    <tableColumn id="15228" xr3:uid="{79B7AE08-8AC2-455E-B842-E339B9EE0A34}" name="Column15211"/>
    <tableColumn id="15229" xr3:uid="{5996B63D-5A20-441E-AB87-E2C58AF674B9}" name="Column15212"/>
    <tableColumn id="15230" xr3:uid="{F46FA3ED-EEEE-4D1F-BC85-FE1FD11EEF7F}" name="Column15213"/>
    <tableColumn id="15231" xr3:uid="{0BDA35DB-859B-4CEB-B497-D404A110D878}" name="Column15214"/>
    <tableColumn id="15232" xr3:uid="{4CE4517B-3394-4E17-9693-E53FD4CB216A}" name="Column15215"/>
    <tableColumn id="15233" xr3:uid="{FAA7EE29-4FB6-4340-B7F0-E871CB4C580A}" name="Column15216"/>
    <tableColumn id="15234" xr3:uid="{A93FDB94-5232-4DBA-AE78-AED0957F5B0B}" name="Column15217"/>
    <tableColumn id="15235" xr3:uid="{6A9F6D26-A144-4F9D-90AF-F0C25E255FB9}" name="Column15218"/>
    <tableColumn id="15236" xr3:uid="{3FF5DCCB-AD83-4505-A1C2-8B2FCF22D80B}" name="Column15219"/>
    <tableColumn id="15237" xr3:uid="{09604745-D9A4-4CE8-9552-B85D70638E66}" name="Column15220"/>
    <tableColumn id="15238" xr3:uid="{DDBD228B-16AF-4E4F-8C62-E974CBEEA846}" name="Column15221"/>
    <tableColumn id="15239" xr3:uid="{3B2D6BE4-9CFC-4D07-ADC4-A257FDA7B9A1}" name="Column15222"/>
    <tableColumn id="15240" xr3:uid="{D8451741-0C51-4C2C-BE73-C1305B0051A9}" name="Column15223"/>
    <tableColumn id="15241" xr3:uid="{26071192-D108-484B-8BA9-162D0786C1E7}" name="Column15224"/>
    <tableColumn id="15242" xr3:uid="{1FA41BF2-EA85-446E-87C3-E379B4195F44}" name="Column15225"/>
    <tableColumn id="15243" xr3:uid="{49DE74E2-6782-4DF9-A240-FBF07DF6561F}" name="Column15226"/>
    <tableColumn id="15244" xr3:uid="{30A25C4E-A0A1-469C-BD34-2A423DBE828C}" name="Column15227"/>
    <tableColumn id="15245" xr3:uid="{35AE20FF-01E2-42C1-962D-CD25DDA918D9}" name="Column15228"/>
    <tableColumn id="15246" xr3:uid="{1579C656-55AC-4ED2-B06F-6018A58CE455}" name="Column15229"/>
    <tableColumn id="15247" xr3:uid="{84AF7F24-B510-4D22-9A63-F0CC6BBFD239}" name="Column15230"/>
    <tableColumn id="15248" xr3:uid="{0CB9ED7F-0F4A-4657-A5AA-196A39AD397E}" name="Column15231"/>
    <tableColumn id="15249" xr3:uid="{2D16E7BD-79C9-4CE3-A336-11889F72DB03}" name="Column15232"/>
    <tableColumn id="15250" xr3:uid="{2793BB23-F4E8-47DB-821D-CA338595AB42}" name="Column15233"/>
    <tableColumn id="15251" xr3:uid="{9347254F-36BE-4BC2-BC16-084470E7CBDF}" name="Column15234"/>
    <tableColumn id="15252" xr3:uid="{019F62AD-B296-4748-9719-10879F5FCC14}" name="Column15235"/>
    <tableColumn id="15253" xr3:uid="{9186C2D5-0B41-44EE-B11E-2D135698F41D}" name="Column15236"/>
    <tableColumn id="15254" xr3:uid="{BFAAE171-2A20-4114-8E5D-39D7587E5EA8}" name="Column15237"/>
    <tableColumn id="15255" xr3:uid="{0AA454AA-67A5-4F1D-BBCF-CC2D8A87255A}" name="Column15238"/>
    <tableColumn id="15256" xr3:uid="{5045CDFF-11D0-4F27-9421-8F46BDC69FB9}" name="Column15239"/>
    <tableColumn id="15257" xr3:uid="{ED3E4729-8B43-4D9D-837E-902572994E67}" name="Column15240"/>
    <tableColumn id="15258" xr3:uid="{05739801-A708-4872-9508-71E70251363F}" name="Column15241"/>
    <tableColumn id="15259" xr3:uid="{6B5C8DFF-964E-4775-8E11-9E7DF8C87038}" name="Column15242"/>
    <tableColumn id="15260" xr3:uid="{B5536FD7-7415-4769-AD5F-BFA59D767A94}" name="Column15243"/>
    <tableColumn id="15261" xr3:uid="{5613C64E-6EDC-4569-9ADD-1FD194F4081B}" name="Column15244"/>
    <tableColumn id="15262" xr3:uid="{701665D2-26D0-44D8-BF5D-9DF17C8C2AB8}" name="Column15245"/>
    <tableColumn id="15263" xr3:uid="{3235E9D3-B8E3-45D2-94D6-83B36A0542AE}" name="Column15246"/>
    <tableColumn id="15264" xr3:uid="{DF82904B-DD17-41E8-BE77-59F2D0994057}" name="Column15247"/>
    <tableColumn id="15265" xr3:uid="{CA861066-247D-4F4E-9C19-F921CB8C52DD}" name="Column15248"/>
    <tableColumn id="15266" xr3:uid="{41F821F8-BA82-4BCE-A3F5-5543FBD77E4F}" name="Column15249"/>
    <tableColumn id="15267" xr3:uid="{0CBF616A-FEFB-44CB-A90E-9FA566113C2A}" name="Column15250"/>
    <tableColumn id="15268" xr3:uid="{15EEE1C0-8B46-4C05-8B5C-0137494501C3}" name="Column15251"/>
    <tableColumn id="15269" xr3:uid="{1F81EA1F-F61E-4E37-A4B1-3B5B4966B042}" name="Column15252"/>
    <tableColumn id="15270" xr3:uid="{0970221E-03EE-4115-8311-4C301DFC12FE}" name="Column15253"/>
    <tableColumn id="15271" xr3:uid="{E62222D2-A1E6-4889-AFF4-8565502D78E8}" name="Column15254"/>
    <tableColumn id="15272" xr3:uid="{1D45E0E1-2658-4B9D-AF8A-6A9E8613FB43}" name="Column15255"/>
    <tableColumn id="15273" xr3:uid="{98D03C2E-653B-4F43-A238-83B5E2D1EFAA}" name="Column15256"/>
    <tableColumn id="15274" xr3:uid="{DA2B68CD-C4CA-44C3-B380-6EC707578FD4}" name="Column15257"/>
    <tableColumn id="15275" xr3:uid="{47B3ACB1-4E8C-4DD9-AFF7-2E68B167D3EB}" name="Column15258"/>
    <tableColumn id="15276" xr3:uid="{AEA34688-0BA4-4495-AD36-E61FE039100D}" name="Column15259"/>
    <tableColumn id="15277" xr3:uid="{6709F02A-9183-4496-873E-B79C34012926}" name="Column15260"/>
    <tableColumn id="15278" xr3:uid="{58F49187-5BE4-4112-9FA7-4C9BC6DF75FC}" name="Column15261"/>
    <tableColumn id="15279" xr3:uid="{1990C1D5-84BC-4086-87B3-3F5A4DFE1F56}" name="Column15262"/>
    <tableColumn id="15280" xr3:uid="{E98EA8C5-7C6C-499B-9384-7DC8734AA95A}" name="Column15263"/>
    <tableColumn id="15281" xr3:uid="{EBDC2EBD-BA20-4B49-A784-6872F993B188}" name="Column15264"/>
    <tableColumn id="15282" xr3:uid="{DBD65FC4-19C8-4A99-8407-26288E03FD26}" name="Column15265"/>
    <tableColumn id="15283" xr3:uid="{822E8F1A-45A6-4C3D-AC5C-DFFB89018ADA}" name="Column15266"/>
    <tableColumn id="15284" xr3:uid="{43A72408-C584-458B-A049-F419D0E834E9}" name="Column15267"/>
    <tableColumn id="15285" xr3:uid="{84710EC9-581E-44B3-96BE-4AEF6FA6F84A}" name="Column15268"/>
    <tableColumn id="15286" xr3:uid="{092D3B3A-D268-4484-8A7A-087530A7B11E}" name="Column15269"/>
    <tableColumn id="15287" xr3:uid="{F965A488-24A2-4FFF-AC5D-831A4837552C}" name="Column15270"/>
    <tableColumn id="15288" xr3:uid="{69789D41-5C14-4E1C-A93D-EA48C240D085}" name="Column15271"/>
    <tableColumn id="15289" xr3:uid="{E5FB72B2-5BBA-4510-932D-575C130AD5B9}" name="Column15272"/>
    <tableColumn id="15290" xr3:uid="{F2B38CC1-D2EE-47F1-B27F-3640D55F3628}" name="Column15273"/>
    <tableColumn id="15291" xr3:uid="{1E1E4894-49C4-4213-815C-CA3153959C1D}" name="Column15274"/>
    <tableColumn id="15292" xr3:uid="{5CD1DA38-ED8E-4BFC-A8F1-FAF55D53D5A7}" name="Column15275"/>
    <tableColumn id="15293" xr3:uid="{A0A76C19-6B14-4C29-A145-36F004E54B5B}" name="Column15276"/>
    <tableColumn id="15294" xr3:uid="{9DF167A6-AAAC-4DCD-A95D-B1B90D4FD4A3}" name="Column15277"/>
    <tableColumn id="15295" xr3:uid="{8C7E16CB-49F4-4020-9EB9-A1E6945B8E2F}" name="Column15278"/>
    <tableColumn id="15296" xr3:uid="{F03AD9A9-B021-4052-A583-80E4053AE802}" name="Column15279"/>
    <tableColumn id="15297" xr3:uid="{DDEEAE9C-75A7-47E8-8559-FDD9F1694575}" name="Column15280"/>
    <tableColumn id="15298" xr3:uid="{A7995065-D593-4B59-B6BC-B195C4A4C6F6}" name="Column15281"/>
    <tableColumn id="15299" xr3:uid="{80DFF65C-8662-4EBE-98F7-D69022CB1E63}" name="Column15282"/>
    <tableColumn id="15300" xr3:uid="{2C1B7378-7391-45AD-B645-92F96EAA3ED3}" name="Column15283"/>
    <tableColumn id="15301" xr3:uid="{C1133BBB-9B03-4345-928C-0CB4DF98B001}" name="Column15284"/>
    <tableColumn id="15302" xr3:uid="{D8F95A62-6E35-4662-A9E3-80392F466994}" name="Column15285"/>
    <tableColumn id="15303" xr3:uid="{4F3A8873-9FF0-463E-8278-9EE3D37C312D}" name="Column15286"/>
    <tableColumn id="15304" xr3:uid="{166F1228-C2BE-4655-A187-C75E4BACF24F}" name="Column15287"/>
    <tableColumn id="15305" xr3:uid="{542EC52C-68F9-443B-A72C-9AC90B1B40AD}" name="Column15288"/>
    <tableColumn id="15306" xr3:uid="{92B5D241-EF10-4825-BBBB-2DDDC82D5A6B}" name="Column15289"/>
    <tableColumn id="15307" xr3:uid="{637CA527-47C4-496C-A3D9-3849FE4B4946}" name="Column15290"/>
    <tableColumn id="15308" xr3:uid="{F7B69278-E8EE-410F-AF63-4E8E6022D968}" name="Column15291"/>
    <tableColumn id="15309" xr3:uid="{F756824D-AD12-4ABB-B232-415CCB3B5C5F}" name="Column15292"/>
    <tableColumn id="15310" xr3:uid="{BA2C817C-3F0A-4E2D-8363-20F9136E72AA}" name="Column15293"/>
    <tableColumn id="15311" xr3:uid="{9AC737D1-D16F-4047-91F6-2D245497CCDD}" name="Column15294"/>
    <tableColumn id="15312" xr3:uid="{DC1F2B5B-F8EE-447C-BEFC-137AF67F7328}" name="Column15295"/>
    <tableColumn id="15313" xr3:uid="{E7B57909-5781-4D9C-B9A0-EAE5894C8632}" name="Column15296"/>
    <tableColumn id="15314" xr3:uid="{0786E5EF-164C-4DC4-9BFE-69E3AF3FAF77}" name="Column15297"/>
    <tableColumn id="15315" xr3:uid="{E40B7BDA-D5F4-430E-97B0-3891B27390D9}" name="Column15298"/>
    <tableColumn id="15316" xr3:uid="{11BAB2B3-BE2A-4EF8-BFEC-BBF03D5D5568}" name="Column15299"/>
    <tableColumn id="15317" xr3:uid="{78017B82-00CA-4310-B700-0AAC7A089E81}" name="Column15300"/>
    <tableColumn id="15318" xr3:uid="{6DCF0C17-1D74-46D4-B738-9FB7B873F0BB}" name="Column15301"/>
    <tableColumn id="15319" xr3:uid="{775D0A0F-FE05-41A8-B2DB-7BDD36297A4A}" name="Column15302"/>
    <tableColumn id="15320" xr3:uid="{EDA99C25-74E7-4B80-8C6E-8005644D62E1}" name="Column15303"/>
    <tableColumn id="15321" xr3:uid="{571E1EC0-2DA9-49AC-9AF3-F1BCC142F1C7}" name="Column15304"/>
    <tableColumn id="15322" xr3:uid="{24E4E44B-F2F9-476C-B82C-0DA0CA1342E4}" name="Column15305"/>
    <tableColumn id="15323" xr3:uid="{8EF1728C-C522-4CC8-92D9-AAB85C16CEAC}" name="Column15306"/>
    <tableColumn id="15324" xr3:uid="{156236BB-6F71-4774-8177-352132CC0921}" name="Column15307"/>
    <tableColumn id="15325" xr3:uid="{297C2C6E-C926-4745-BE9D-3AD6C77511CB}" name="Column15308"/>
    <tableColumn id="15326" xr3:uid="{492AE16C-B543-49E8-AA55-C19F557F84F9}" name="Column15309"/>
    <tableColumn id="15327" xr3:uid="{C36EDCA1-FED2-4397-8961-EF3D06334773}" name="Column15310"/>
    <tableColumn id="15328" xr3:uid="{062B58A3-9B19-4B5C-A774-5319A6248C0A}" name="Column15311"/>
    <tableColumn id="15329" xr3:uid="{BD60013F-9B59-45DA-BC48-4FA1B7C2EC21}" name="Column15312"/>
    <tableColumn id="15330" xr3:uid="{4A29B114-5000-4E75-AEA5-C0D14B470358}" name="Column15313"/>
    <tableColumn id="15331" xr3:uid="{ACCDDF48-D2D5-4C42-9479-76700DA21492}" name="Column15314"/>
    <tableColumn id="15332" xr3:uid="{B6572F72-8B26-42C6-A71A-6FDDEF143CFB}" name="Column15315"/>
    <tableColumn id="15333" xr3:uid="{2392AF14-E467-482C-9856-9A709F7AA4A0}" name="Column15316"/>
    <tableColumn id="15334" xr3:uid="{F7EC7163-C350-4BAE-8884-8E538A930BE4}" name="Column15317"/>
    <tableColumn id="15335" xr3:uid="{0ECB3547-4EFD-435E-A8CA-37309CFB00D9}" name="Column15318"/>
    <tableColumn id="15336" xr3:uid="{394E863D-3B00-48EB-A331-2AAD9D990027}" name="Column15319"/>
    <tableColumn id="15337" xr3:uid="{81FE665D-12C9-4C17-99BC-E0EC97EDD754}" name="Column15320"/>
    <tableColumn id="15338" xr3:uid="{84442B9F-76C4-42E2-AEA6-FAADA5C1BE77}" name="Column15321"/>
    <tableColumn id="15339" xr3:uid="{BCF2087F-4EC0-4382-94A4-A7445A516FAA}" name="Column15322"/>
    <tableColumn id="15340" xr3:uid="{72DA3C46-CC99-413B-B89F-600939608E12}" name="Column15323"/>
    <tableColumn id="15341" xr3:uid="{A41E0A53-527D-459B-9188-2B960E9B0EEF}" name="Column15324"/>
    <tableColumn id="15342" xr3:uid="{99C7F54C-105A-4D18-8E11-60524C5ECDFA}" name="Column15325"/>
    <tableColumn id="15343" xr3:uid="{9E36F209-796D-4E07-A698-7419974BAE31}" name="Column15326"/>
    <tableColumn id="15344" xr3:uid="{5F33F9F6-ACC2-4EB8-A046-A4EBFF091661}" name="Column15327"/>
    <tableColumn id="15345" xr3:uid="{8E31DDC4-1778-4636-A37C-CC2DE1EF4F52}" name="Column15328"/>
    <tableColumn id="15346" xr3:uid="{C1C37D5B-D9E9-4D54-BEDC-3AD694638F11}" name="Column15329"/>
    <tableColumn id="15347" xr3:uid="{4AC4F194-72E3-4729-BC70-9585ABC8E63B}" name="Column15330"/>
    <tableColumn id="15348" xr3:uid="{BAE2077E-46BD-4345-9E4B-05004A0BA606}" name="Column15331"/>
    <tableColumn id="15349" xr3:uid="{C4576229-4A01-4373-B5E5-123CD160A853}" name="Column15332"/>
    <tableColumn id="15350" xr3:uid="{62D40E16-43DE-449C-8B38-872A26C0BAC7}" name="Column15333"/>
    <tableColumn id="15351" xr3:uid="{889CF47A-A339-4E63-AB3D-4B9F027F7ED3}" name="Column15334"/>
    <tableColumn id="15352" xr3:uid="{CA828991-0472-4C6E-868C-7952DDDB0F2C}" name="Column15335"/>
    <tableColumn id="15353" xr3:uid="{9EB7C62E-EB4A-4030-BB04-6465C87B8188}" name="Column15336"/>
    <tableColumn id="15354" xr3:uid="{B789868A-F96C-48A8-A02E-E9079CD0497F}" name="Column15337"/>
    <tableColumn id="15355" xr3:uid="{B316E545-CD94-44C3-8A77-5B6BB8CB7EC0}" name="Column15338"/>
    <tableColumn id="15356" xr3:uid="{EA0A698B-FDE8-41DB-8CA6-B7176FF56643}" name="Column15339"/>
    <tableColumn id="15357" xr3:uid="{85717F62-00E2-480B-95ED-9903AB05DC8F}" name="Column15340"/>
    <tableColumn id="15358" xr3:uid="{0872061A-DEB7-4087-ACEE-7AA9A42F0D2F}" name="Column15341"/>
    <tableColumn id="15359" xr3:uid="{BBC7BFA0-1165-476D-9F93-D334E864CEA3}" name="Column15342"/>
    <tableColumn id="15360" xr3:uid="{88A7903B-BFA3-4A96-B67B-F32FA2EC494C}" name="Column15343"/>
    <tableColumn id="15361" xr3:uid="{A17376C2-6611-4B8A-9121-D31DFE54B62C}" name="Column15344"/>
    <tableColumn id="15362" xr3:uid="{6A6F06A0-B972-4621-885E-D23C6461316B}" name="Column15345"/>
    <tableColumn id="15363" xr3:uid="{24FFA5C3-9546-461D-A569-CB53DF5AAF31}" name="Column15346"/>
    <tableColumn id="15364" xr3:uid="{C568C368-A414-44D9-ADC0-8677CF2D2200}" name="Column15347"/>
    <tableColumn id="15365" xr3:uid="{F15FF30A-D8C6-47EB-8A8E-68A79A04E259}" name="Column15348"/>
    <tableColumn id="15366" xr3:uid="{A9EE42D5-049C-4471-A820-695728296425}" name="Column15349"/>
    <tableColumn id="15367" xr3:uid="{84D55F2C-D8A7-407C-A863-EF9A3D00533B}" name="Column15350"/>
    <tableColumn id="15368" xr3:uid="{9F2F4D7C-3138-401B-AFCD-D1E292A63F1D}" name="Column15351"/>
    <tableColumn id="15369" xr3:uid="{5F4860F6-5966-4AEB-B106-533FC71AFB0D}" name="Column15352"/>
    <tableColumn id="15370" xr3:uid="{AE21538E-2C3B-4BCC-B162-A51311D04F02}" name="Column15353"/>
    <tableColumn id="15371" xr3:uid="{81744A88-7B55-4AAB-80F2-4C54C320E857}" name="Column15354"/>
    <tableColumn id="15372" xr3:uid="{2A291C41-F9FC-4BE4-8B28-904E6BC267A0}" name="Column15355"/>
    <tableColumn id="15373" xr3:uid="{3F49FBD6-D241-41BF-B243-E430E9F5FAA4}" name="Column15356"/>
    <tableColumn id="15374" xr3:uid="{6F6C2795-0FF9-4652-A6F8-C52966FA6F89}" name="Column15357"/>
    <tableColumn id="15375" xr3:uid="{8A0DDE31-4264-44CC-BC8E-8FA72B0CDBBF}" name="Column15358"/>
    <tableColumn id="15376" xr3:uid="{A018591D-9FA3-4A8A-9E5B-DD31B3E62471}" name="Column15359"/>
    <tableColumn id="15377" xr3:uid="{A2BD0DA3-9528-4554-9911-972D42BDC418}" name="Column15360"/>
    <tableColumn id="15378" xr3:uid="{531DD77A-8167-4E3C-AB4B-DA837B0D9102}" name="Column15361"/>
    <tableColumn id="15379" xr3:uid="{4D23B4B9-63E6-4A35-98D2-2B69055557A4}" name="Column15362"/>
    <tableColumn id="15380" xr3:uid="{9BFA76CA-AC28-4DA1-A9AB-48FD3E2AC7A9}" name="Column15363"/>
    <tableColumn id="15381" xr3:uid="{6D3BE307-B79E-4C1E-8F34-9AC2C3ED9815}" name="Column15364"/>
    <tableColumn id="15382" xr3:uid="{271E7BE9-B412-4A66-905A-AD672BE58718}" name="Column15365"/>
    <tableColumn id="15383" xr3:uid="{A773D418-ABF8-4508-8909-36FD65EACF58}" name="Column15366"/>
    <tableColumn id="15384" xr3:uid="{685C4798-0458-446C-B939-1437AD09E308}" name="Column15367"/>
    <tableColumn id="15385" xr3:uid="{7D90970E-11C5-4AE4-A680-088D7313880C}" name="Column15368"/>
    <tableColumn id="15386" xr3:uid="{BFA87ECA-9D6B-453C-A78D-91A135DAF4AE}" name="Column15369"/>
    <tableColumn id="15387" xr3:uid="{480F452A-93A7-4C27-9BB1-796EDB69250E}" name="Column15370"/>
    <tableColumn id="15388" xr3:uid="{C922C95C-77BD-4952-8DA3-DB0ABC77EAE5}" name="Column15371"/>
    <tableColumn id="15389" xr3:uid="{70F6C99E-5CF9-4806-A4FB-6F727167282F}" name="Column15372"/>
    <tableColumn id="15390" xr3:uid="{0633A526-FB38-4E93-A7E3-2C4E206ACB70}" name="Column15373"/>
    <tableColumn id="15391" xr3:uid="{A7B9FD40-1A46-4892-9912-827F69639C5E}" name="Column15374"/>
    <tableColumn id="15392" xr3:uid="{5A8AF794-64CF-4DDA-A3BB-45CDC6969244}" name="Column15375"/>
    <tableColumn id="15393" xr3:uid="{C7CABA7B-CAE5-4FB1-874E-98A3F22B06ED}" name="Column15376"/>
    <tableColumn id="15394" xr3:uid="{D5039E5C-7EAC-4A1C-895C-9368036C4994}" name="Column15377"/>
    <tableColumn id="15395" xr3:uid="{0ADE4D21-98A5-4432-BBB2-990CF0CFB561}" name="Column15378"/>
    <tableColumn id="15396" xr3:uid="{A121C69E-14DB-4921-A67E-083E257A5E76}" name="Column15379"/>
    <tableColumn id="15397" xr3:uid="{64071E90-4417-48F5-B4F9-A31C1184E5C5}" name="Column15380"/>
    <tableColumn id="15398" xr3:uid="{C5ABE097-D3AE-4492-9464-C17624F2AEB7}" name="Column15381"/>
    <tableColumn id="15399" xr3:uid="{55EF82B0-4220-4CF2-AEF7-333DB91A3AB9}" name="Column15382"/>
    <tableColumn id="15400" xr3:uid="{10CB1B11-E585-4340-917A-1F9686CF12D6}" name="Column15383"/>
    <tableColumn id="15401" xr3:uid="{98579A7B-91E3-405A-9E10-B4C43FEAC96E}" name="Column15384"/>
    <tableColumn id="15402" xr3:uid="{06894604-1684-4AA2-A764-63288DAB5DB5}" name="Column15385"/>
    <tableColumn id="15403" xr3:uid="{E6F0C2F0-09B4-4C74-8EE3-A7D0DEB1BAA0}" name="Column15386"/>
    <tableColumn id="15404" xr3:uid="{965B99A6-B8F4-4196-B60F-46B0D27E1B04}" name="Column15387"/>
    <tableColumn id="15405" xr3:uid="{1BB75102-4730-46E3-BC84-6882EAFD43AA}" name="Column15388"/>
    <tableColumn id="15406" xr3:uid="{C9DF9D31-C112-40B3-B8BB-2DF4432CAF87}" name="Column15389"/>
    <tableColumn id="15407" xr3:uid="{6AB202C1-2C1F-4991-9E51-F8B7FA627952}" name="Column15390"/>
    <tableColumn id="15408" xr3:uid="{2CB8330D-3E25-4070-A5D4-F5A22A25B835}" name="Column15391"/>
    <tableColumn id="15409" xr3:uid="{96D0DC45-8410-4BAD-90EA-6AEE3AF55FD7}" name="Column15392"/>
    <tableColumn id="15410" xr3:uid="{D3A535B3-C528-4BB3-B27E-42FFEB7B1E3A}" name="Column15393"/>
    <tableColumn id="15411" xr3:uid="{EF63E754-4188-4FF0-9705-00535BBC728B}" name="Column15394"/>
    <tableColumn id="15412" xr3:uid="{74654E29-87ED-4FDB-BB16-7EC4667A1AFA}" name="Column15395"/>
    <tableColumn id="15413" xr3:uid="{7A68F2D7-BF73-49B4-B3EF-A5687D8B84A5}" name="Column15396"/>
    <tableColumn id="15414" xr3:uid="{749D8150-3CF5-43D2-B8A4-AD8525FC20DD}" name="Column15397"/>
    <tableColumn id="15415" xr3:uid="{CD002AE8-7095-487D-BB66-F5FFA5103DF4}" name="Column15398"/>
    <tableColumn id="15416" xr3:uid="{852F6430-E2E9-4B38-8D1E-D8C24CC7038A}" name="Column15399"/>
    <tableColumn id="15417" xr3:uid="{4349768C-4E14-475C-8AB9-46785B4007DB}" name="Column15400"/>
    <tableColumn id="15418" xr3:uid="{568B3463-EE77-4784-820E-C9678A67CCE9}" name="Column15401"/>
    <tableColumn id="15419" xr3:uid="{A66D4498-52D1-4528-9CDE-DD993A0C9350}" name="Column15402"/>
    <tableColumn id="15420" xr3:uid="{DEB9E170-ABD3-477D-ACE6-67BF0BA5E8B6}" name="Column15403"/>
    <tableColumn id="15421" xr3:uid="{999EBF4A-D30A-4636-862B-FCF104A93C92}" name="Column15404"/>
    <tableColumn id="15422" xr3:uid="{CF46871A-02EC-476C-8FC6-AF5D790380A0}" name="Column15405"/>
    <tableColumn id="15423" xr3:uid="{95DFF95D-EA91-44FF-8C45-F9025EAB1584}" name="Column15406"/>
    <tableColumn id="15424" xr3:uid="{08B84898-2717-44C3-9B08-50C37E6AEA5D}" name="Column15407"/>
    <tableColumn id="15425" xr3:uid="{E9B84209-7286-4768-8B1E-F53152A12E5A}" name="Column15408"/>
    <tableColumn id="15426" xr3:uid="{2FFF8B1A-2B4A-4AAA-AD18-116E89E43FE3}" name="Column15409"/>
    <tableColumn id="15427" xr3:uid="{37E3793B-6451-47EE-9373-042319E9ED36}" name="Column15410"/>
    <tableColumn id="15428" xr3:uid="{D871FDC8-A7A3-435C-90BE-0D7DF69118CE}" name="Column15411"/>
    <tableColumn id="15429" xr3:uid="{87EF0CFB-091D-472A-AF26-7470CD9D7578}" name="Column15412"/>
    <tableColumn id="15430" xr3:uid="{AA594783-1B0A-49B3-A25A-7F500D64114B}" name="Column15413"/>
    <tableColumn id="15431" xr3:uid="{1F4E6E01-E215-49DA-B1F4-BE2C04DB6322}" name="Column15414"/>
    <tableColumn id="15432" xr3:uid="{F35B2172-2835-4A28-B38A-9A9CD4D4745B}" name="Column15415"/>
    <tableColumn id="15433" xr3:uid="{C4AE7E65-AB79-4DD0-9A10-394974D095D7}" name="Column15416"/>
    <tableColumn id="15434" xr3:uid="{D5CFD2AA-8100-4543-9876-F2F51369A30D}" name="Column15417"/>
    <tableColumn id="15435" xr3:uid="{FA5A81FE-4EEB-435C-9E47-A308558BCC95}" name="Column15418"/>
    <tableColumn id="15436" xr3:uid="{829D6CF1-B8AD-4E61-832C-52BEEB76C571}" name="Column15419"/>
    <tableColumn id="15437" xr3:uid="{2EFA7788-7731-4854-9273-F025F19738F8}" name="Column15420"/>
    <tableColumn id="15438" xr3:uid="{3DC4F1FC-2CB4-4CD7-8D0F-16C6E598E322}" name="Column15421"/>
    <tableColumn id="15439" xr3:uid="{A0ACE7A4-8013-4831-81F0-0E9BE47A62E2}" name="Column15422"/>
    <tableColumn id="15440" xr3:uid="{4C2285BB-3A21-493E-9966-7B69229029E5}" name="Column15423"/>
    <tableColumn id="15441" xr3:uid="{9B9CE737-D08B-4C7C-BA38-F5D6522AEC94}" name="Column15424"/>
    <tableColumn id="15442" xr3:uid="{C635F921-C741-4226-AD05-47D5EF28B630}" name="Column15425"/>
    <tableColumn id="15443" xr3:uid="{CF6B9A8F-E79E-4A7B-A6B2-D37EA5317B50}" name="Column15426"/>
    <tableColumn id="15444" xr3:uid="{ABE15D7E-7D1B-4B51-A144-C3D4CDBD77CC}" name="Column15427"/>
    <tableColumn id="15445" xr3:uid="{99C16721-8E61-4078-97E4-32BD035D1762}" name="Column15428"/>
    <tableColumn id="15446" xr3:uid="{3E9ECA99-6AC3-41FB-8B28-5676F1DF5F41}" name="Column15429"/>
    <tableColumn id="15447" xr3:uid="{BE7C09AD-80BB-4001-A136-0586872F3777}" name="Column15430"/>
    <tableColumn id="15448" xr3:uid="{DCD51CA9-E07B-4D39-9E91-A57C4C8A14D1}" name="Column15431"/>
    <tableColumn id="15449" xr3:uid="{50B1855A-95CA-4530-AA96-54F3443A8D94}" name="Column15432"/>
    <tableColumn id="15450" xr3:uid="{1E246748-AB31-4545-B8AB-B7DA19BEFD1E}" name="Column15433"/>
    <tableColumn id="15451" xr3:uid="{E78DABCF-BFD4-4B52-90A1-B3490384C870}" name="Column15434"/>
    <tableColumn id="15452" xr3:uid="{C4D0ED9E-5B80-4BDF-A5E1-608597BBA2E0}" name="Column15435"/>
    <tableColumn id="15453" xr3:uid="{D070EE3C-75C9-4DD7-BF8C-2B7C4252ABB1}" name="Column15436"/>
    <tableColumn id="15454" xr3:uid="{982D18E4-6480-4BE8-8252-747F0A661040}" name="Column15437"/>
    <tableColumn id="15455" xr3:uid="{338F28B9-DFE6-42D1-A6FC-D3A938448DED}" name="Column15438"/>
    <tableColumn id="15456" xr3:uid="{E799E9A4-5F89-4DFE-952C-60E8A3AED809}" name="Column15439"/>
    <tableColumn id="15457" xr3:uid="{51B01188-53E1-4629-9581-B892D80092E7}" name="Column15440"/>
    <tableColumn id="15458" xr3:uid="{C60B2A8B-6934-4E72-AE86-F8E2A2E486EB}" name="Column15441"/>
    <tableColumn id="15459" xr3:uid="{988F4323-DD51-435C-9742-EA912D86ECC0}" name="Column15442"/>
    <tableColumn id="15460" xr3:uid="{02985BB0-09E7-4592-BFEA-C950C701979F}" name="Column15443"/>
    <tableColumn id="15461" xr3:uid="{BEF7F0D8-E1BA-4BC2-8D56-D8F650838334}" name="Column15444"/>
    <tableColumn id="15462" xr3:uid="{80E3C49F-48E6-4984-96AC-FF8245AA0AA5}" name="Column15445"/>
    <tableColumn id="15463" xr3:uid="{FC6E15FB-FFF8-43C0-B718-7D1BAA5D7501}" name="Column15446"/>
    <tableColumn id="15464" xr3:uid="{946DB956-0AF6-493B-A97C-6D1325C2C347}" name="Column15447"/>
    <tableColumn id="15465" xr3:uid="{1E33C4FD-5422-4D24-BABF-C420FFDEF59A}" name="Column15448"/>
    <tableColumn id="15466" xr3:uid="{CE39F269-FE58-4AB4-8420-747C3BE024AB}" name="Column15449"/>
    <tableColumn id="15467" xr3:uid="{37B7669B-3664-4980-8E6E-F57DCCBD689C}" name="Column15450"/>
    <tableColumn id="15468" xr3:uid="{609A6798-6FE6-4BB8-B7BE-56FBAACDDA12}" name="Column15451"/>
    <tableColumn id="15469" xr3:uid="{B423387A-C6DF-40B9-B569-C82262B00B32}" name="Column15452"/>
    <tableColumn id="15470" xr3:uid="{DC4EAF45-224B-4C11-8326-9B0B061537D9}" name="Column15453"/>
    <tableColumn id="15471" xr3:uid="{E6D1E9A7-9439-4DDE-A329-E3EF156CBA13}" name="Column15454"/>
    <tableColumn id="15472" xr3:uid="{5AACDDC0-9811-4BC4-81B4-932B7D797EC0}" name="Column15455"/>
    <tableColumn id="15473" xr3:uid="{8AF9423A-9339-48AD-B4F8-CC8D09804153}" name="Column15456"/>
    <tableColumn id="15474" xr3:uid="{6A1D7E47-D6EB-44A7-8CB3-FAF0F289CB90}" name="Column15457"/>
    <tableColumn id="15475" xr3:uid="{D75D893A-411F-4EEC-95EF-01F241A3CAE0}" name="Column15458"/>
    <tableColumn id="15476" xr3:uid="{F6D6FD86-DBB6-4A9C-9B03-F01BE054D60B}" name="Column15459"/>
    <tableColumn id="15477" xr3:uid="{F817463E-BE7E-4AAF-8128-EF018F449C56}" name="Column15460"/>
    <tableColumn id="15478" xr3:uid="{F80399C4-B7AF-47E1-A8C9-04474142F8E9}" name="Column15461"/>
    <tableColumn id="15479" xr3:uid="{9117A917-F647-4075-9285-18E9FE05B03B}" name="Column15462"/>
    <tableColumn id="15480" xr3:uid="{EC93D7F0-A307-43E6-ADCB-208FF8272CD5}" name="Column15463"/>
    <tableColumn id="15481" xr3:uid="{F7ACF8BB-54F8-444D-AF9E-9C7E7851147F}" name="Column15464"/>
    <tableColumn id="15482" xr3:uid="{6335CE19-0332-466E-AFEC-3FE4A4D5976D}" name="Column15465"/>
    <tableColumn id="15483" xr3:uid="{7A544F19-AA60-4C08-ACE2-F29ACA8521DF}" name="Column15466"/>
    <tableColumn id="15484" xr3:uid="{790B23EF-570F-4A01-B956-9BDD90EF737C}" name="Column15467"/>
    <tableColumn id="15485" xr3:uid="{D8BA3D73-F45D-47F8-8D90-DE0CE418F7B8}" name="Column15468"/>
    <tableColumn id="15486" xr3:uid="{2EE7E5C6-F991-4483-A1B4-CA329F0B0A50}" name="Column15469"/>
    <tableColumn id="15487" xr3:uid="{95E6352E-50A9-49F3-B3B5-833FBC0B8A46}" name="Column15470"/>
    <tableColumn id="15488" xr3:uid="{BBB3EC81-1496-4010-9FC5-0F857B0C4FDC}" name="Column15471"/>
    <tableColumn id="15489" xr3:uid="{98E3D5CD-727A-4BB5-A44E-758D9752DFE2}" name="Column15472"/>
    <tableColumn id="15490" xr3:uid="{EDF1D01C-007F-4444-A8D3-24D9C977276A}" name="Column15473"/>
    <tableColumn id="15491" xr3:uid="{155CA233-63F8-4843-BF8B-53F1FC8A5AAF}" name="Column15474"/>
    <tableColumn id="15492" xr3:uid="{E4090434-8F55-4498-901E-B0648CB33732}" name="Column15475"/>
    <tableColumn id="15493" xr3:uid="{9CE3A9F7-98D7-4559-A45B-7B33463A351A}" name="Column15476"/>
    <tableColumn id="15494" xr3:uid="{3847514F-5806-4C28-B7CE-8268533E6161}" name="Column15477"/>
    <tableColumn id="15495" xr3:uid="{A7D6D0A4-FCF5-48D2-A2C1-393D715658D5}" name="Column15478"/>
    <tableColumn id="15496" xr3:uid="{3538DDA5-4665-4CFC-B0E4-8B46C13A341F}" name="Column15479"/>
    <tableColumn id="15497" xr3:uid="{B04331D6-7EDA-497B-89DC-8ED0A2524290}" name="Column15480"/>
    <tableColumn id="15498" xr3:uid="{BF6940BC-030F-4F80-8699-FF0F3FF4DC09}" name="Column15481"/>
    <tableColumn id="15499" xr3:uid="{1C1A20E4-702D-49AB-A38F-B313BDA3EB61}" name="Column15482"/>
    <tableColumn id="15500" xr3:uid="{AD708681-B23C-493E-8A8F-351A2A85F76A}" name="Column15483"/>
    <tableColumn id="15501" xr3:uid="{F113352F-9C4A-477B-8610-DB29F2C521D9}" name="Column15484"/>
    <tableColumn id="15502" xr3:uid="{3FF9BC0F-0255-44DC-B840-DEB955C4FCBE}" name="Column15485"/>
    <tableColumn id="15503" xr3:uid="{3A3AAE17-039E-4AF7-9AF4-901A68F93E14}" name="Column15486"/>
    <tableColumn id="15504" xr3:uid="{BA8240BF-D844-4156-A01F-9151B8493004}" name="Column15487"/>
    <tableColumn id="15505" xr3:uid="{AACF390D-BAA7-471A-B6A8-37E538D750B0}" name="Column15488"/>
    <tableColumn id="15506" xr3:uid="{D3F5E54F-E788-4A1F-9D82-8732355FF66F}" name="Column15489"/>
    <tableColumn id="15507" xr3:uid="{460AA627-417D-44A3-A44F-E284FA96CEAB}" name="Column15490"/>
    <tableColumn id="15508" xr3:uid="{B7B1E384-4C57-4DED-BD65-64B413381CF6}" name="Column15491"/>
    <tableColumn id="15509" xr3:uid="{17E9EDDB-E9A5-42AF-937A-F8554FBF2816}" name="Column15492"/>
    <tableColumn id="15510" xr3:uid="{1BE6CA5E-5098-46D7-B2C1-EF8C42599D4A}" name="Column15493"/>
    <tableColumn id="15511" xr3:uid="{12F79C77-AB69-4F29-A856-FFDEC4447433}" name="Column15494"/>
    <tableColumn id="15512" xr3:uid="{EBC62A81-F421-404F-B719-D3B5EA65AF53}" name="Column15495"/>
    <tableColumn id="15513" xr3:uid="{0C89F705-24D8-4DE6-8D9C-B6A3EC727322}" name="Column15496"/>
    <tableColumn id="15514" xr3:uid="{A939ACA2-3C7C-4EF6-9332-50CF1AB8C7EA}" name="Column15497"/>
    <tableColumn id="15515" xr3:uid="{65B1DEAC-3F3E-4CB7-B53B-B7BE0B479706}" name="Column15498"/>
    <tableColumn id="15516" xr3:uid="{361CE23A-93D1-4538-BF91-B910210D95A1}" name="Column15499"/>
    <tableColumn id="15517" xr3:uid="{BE490E8A-BF27-4E04-BBED-E562DDD2F3BF}" name="Column15500"/>
    <tableColumn id="15518" xr3:uid="{4F21B2BF-8008-4DD4-B087-804224B7A083}" name="Column15501"/>
    <tableColumn id="15519" xr3:uid="{4EC537FF-56B3-4B29-B714-D827338806F5}" name="Column15502"/>
    <tableColumn id="15520" xr3:uid="{4480FCCB-664E-4FCF-8323-B818E68B82E1}" name="Column15503"/>
    <tableColumn id="15521" xr3:uid="{9FB24BC2-44FD-4F21-966F-7C4FBFBD9ACD}" name="Column15504"/>
    <tableColumn id="15522" xr3:uid="{FB6FF367-CAA9-4C70-9550-B88A3FCF5844}" name="Column15505"/>
    <tableColumn id="15523" xr3:uid="{8032A21B-6265-47F9-8BA4-4443EF0F6B3A}" name="Column15506"/>
    <tableColumn id="15524" xr3:uid="{A2B22C84-8FC1-447A-B093-9858F84A117B}" name="Column15507"/>
    <tableColumn id="15525" xr3:uid="{3A7987EE-F47F-4471-81D4-55ADC3B9D145}" name="Column15508"/>
    <tableColumn id="15526" xr3:uid="{B8D6F8DF-432C-4DDD-825E-E57D6FD3804E}" name="Column15509"/>
    <tableColumn id="15527" xr3:uid="{590297BC-A518-43DC-82AB-8FCC89E33907}" name="Column15510"/>
    <tableColumn id="15528" xr3:uid="{4B4A3030-7311-4149-B4C7-9F3D39321259}" name="Column15511"/>
    <tableColumn id="15529" xr3:uid="{75AA25CE-FBDF-44A5-BE4F-0C687B029069}" name="Column15512"/>
    <tableColumn id="15530" xr3:uid="{6E805315-EA5C-42DC-B4CF-4A556976C035}" name="Column15513"/>
    <tableColumn id="15531" xr3:uid="{1F86D154-4B5E-4585-9529-871CDB1525D6}" name="Column15514"/>
    <tableColumn id="15532" xr3:uid="{78BB894D-2D2D-4F29-B260-DBBE9D1738C7}" name="Column15515"/>
    <tableColumn id="15533" xr3:uid="{3E780DFB-27C1-42C2-B64B-A4E7FC572BB6}" name="Column15516"/>
    <tableColumn id="15534" xr3:uid="{D62119C8-FE6C-4412-892B-FB2366F09C6E}" name="Column15517"/>
    <tableColumn id="15535" xr3:uid="{36EFE32B-FDA0-4F9D-AE58-CCBA782D3A08}" name="Column15518"/>
    <tableColumn id="15536" xr3:uid="{EAE3D843-4E25-45A8-B23A-1F20F2C69857}" name="Column15519"/>
    <tableColumn id="15537" xr3:uid="{8614C647-0FBF-4521-AB26-BDD0F9A445EF}" name="Column15520"/>
    <tableColumn id="15538" xr3:uid="{01C28F08-5B23-4014-87A3-57B59951CC5C}" name="Column15521"/>
    <tableColumn id="15539" xr3:uid="{E1D66832-5A7E-45DD-9FBF-74D52809146D}" name="Column15522"/>
    <tableColumn id="15540" xr3:uid="{21A67DF8-A7DF-411C-B1B2-51CAF9F08BB1}" name="Column15523"/>
    <tableColumn id="15541" xr3:uid="{804AD8ED-7BBA-4C73-8A6E-1D4906DEC4FE}" name="Column15524"/>
    <tableColumn id="15542" xr3:uid="{E982FF33-8905-4FA4-B788-741BA76EBD50}" name="Column15525"/>
    <tableColumn id="15543" xr3:uid="{32676993-89B3-42EB-B6C5-D8C4E8024FE4}" name="Column15526"/>
    <tableColumn id="15544" xr3:uid="{69D8A8D7-3827-496C-94E5-1801799AD277}" name="Column15527"/>
    <tableColumn id="15545" xr3:uid="{51C13B6B-C26B-4C7E-A89F-D132DB5CDDAB}" name="Column15528"/>
    <tableColumn id="15546" xr3:uid="{4A2ACE8B-00E2-4D77-9D67-7A9647C86DBB}" name="Column15529"/>
    <tableColumn id="15547" xr3:uid="{F44C42CB-7A5F-4442-A056-AC157FCDB380}" name="Column15530"/>
    <tableColumn id="15548" xr3:uid="{4FE5860B-A5EB-4BC2-9D5B-1EA3176ADA73}" name="Column15531"/>
    <tableColumn id="15549" xr3:uid="{E6D7F632-7C3F-4CC2-83C0-FAF37B6D6551}" name="Column15532"/>
    <tableColumn id="15550" xr3:uid="{B9B75C75-F689-4580-8B17-3DAB56386E72}" name="Column15533"/>
    <tableColumn id="15551" xr3:uid="{66C5D899-0B78-47A7-965B-DB0A94509136}" name="Column15534"/>
    <tableColumn id="15552" xr3:uid="{14E8D7A7-B424-490A-AFFE-34C37EC72878}" name="Column15535"/>
    <tableColumn id="15553" xr3:uid="{C2A6299D-1E38-49EA-A7EB-96ECF0EA8CCA}" name="Column15536"/>
    <tableColumn id="15554" xr3:uid="{861DB035-56B1-4F42-A8AA-401DB13A2D1D}" name="Column15537"/>
    <tableColumn id="15555" xr3:uid="{96689981-09EE-4DAD-87E6-0508537A0BBE}" name="Column15538"/>
    <tableColumn id="15556" xr3:uid="{EDE87031-3BD6-4E2E-AA75-DE3D3C3547B2}" name="Column15539"/>
    <tableColumn id="15557" xr3:uid="{C783D7B7-C1A8-4DE0-9BCC-202002E9B9FA}" name="Column15540"/>
    <tableColumn id="15558" xr3:uid="{DDE34EB3-8809-479B-A1A0-0A8E798A5C4C}" name="Column15541"/>
    <tableColumn id="15559" xr3:uid="{9DA84717-8969-4B58-8234-3E15AB9EEA2B}" name="Column15542"/>
    <tableColumn id="15560" xr3:uid="{2111BBB4-1E6F-4FE6-AAEF-B4D2F14FE424}" name="Column15543"/>
    <tableColumn id="15561" xr3:uid="{C52C8900-BE2C-49FC-AC3B-E555E3FF303B}" name="Column15544"/>
    <tableColumn id="15562" xr3:uid="{12B795B6-828F-420E-8E85-638EC126829B}" name="Column15545"/>
    <tableColumn id="15563" xr3:uid="{BEF08F6D-EC41-46C3-903F-D7212831D9B0}" name="Column15546"/>
    <tableColumn id="15564" xr3:uid="{F39F218B-E309-431C-8591-B0E9E8C0AA08}" name="Column15547"/>
    <tableColumn id="15565" xr3:uid="{900E295C-B1C1-404D-BB3A-D1334E54B14C}" name="Column15548"/>
    <tableColumn id="15566" xr3:uid="{71B9542F-05C2-4CC4-BB6A-E0C79754AB66}" name="Column15549"/>
    <tableColumn id="15567" xr3:uid="{411576AF-0092-4E22-9C38-5B6E26C5CF90}" name="Column15550"/>
    <tableColumn id="15568" xr3:uid="{6078B5F5-E929-4D63-B5F3-E1FD463D56FB}" name="Column15551"/>
    <tableColumn id="15569" xr3:uid="{AB8B3DC7-B5E2-4C21-B967-2D421F057A3A}" name="Column15552"/>
    <tableColumn id="15570" xr3:uid="{B27C95FF-D6BA-48B1-99EE-6F85167C552C}" name="Column15553"/>
    <tableColumn id="15571" xr3:uid="{7E1C7AE2-B537-43F8-BFAF-06FE7D36032A}" name="Column15554"/>
    <tableColumn id="15572" xr3:uid="{302DA48A-3830-453C-9D23-EF412FCFAA7A}" name="Column15555"/>
    <tableColumn id="15573" xr3:uid="{28FC7DAE-DC3B-412B-A20D-CFE84420E2D9}" name="Column15556"/>
    <tableColumn id="15574" xr3:uid="{05694DFB-614C-4A1B-A81F-AC0CB9DCF017}" name="Column15557"/>
    <tableColumn id="15575" xr3:uid="{C4EDAB83-7D0D-4DCF-AEA1-FA0ACA7CE727}" name="Column15558"/>
    <tableColumn id="15576" xr3:uid="{6A3EF9B2-782F-4A8E-8D2F-8D6B523B4450}" name="Column15559"/>
    <tableColumn id="15577" xr3:uid="{C014B9A9-23C0-4694-B440-38E97DC992DE}" name="Column15560"/>
    <tableColumn id="15578" xr3:uid="{4A3C4677-261D-468D-9C04-ED65CE845F19}" name="Column15561"/>
    <tableColumn id="15579" xr3:uid="{BE9244A7-285A-4724-963E-7B9662F369DE}" name="Column15562"/>
    <tableColumn id="15580" xr3:uid="{37A537E2-4937-413A-B3B8-A345878F373F}" name="Column15563"/>
    <tableColumn id="15581" xr3:uid="{BB27ED3D-C8A0-443D-962F-E7A0CCEE65C3}" name="Column15564"/>
    <tableColumn id="15582" xr3:uid="{67129CE4-226A-4881-B4AB-D3C4B9A0C3C6}" name="Column15565"/>
    <tableColumn id="15583" xr3:uid="{8B3A93AB-CFFE-4F6C-B465-C3563C0F8DAF}" name="Column15566"/>
    <tableColumn id="15584" xr3:uid="{84EA8F90-712C-4FDA-9E56-2020ABDC628F}" name="Column15567"/>
    <tableColumn id="15585" xr3:uid="{650B1379-5F48-42F3-BEF6-CBAECDB1B052}" name="Column15568"/>
    <tableColumn id="15586" xr3:uid="{646DD793-9E1C-4B0C-8925-8A6120B31E6F}" name="Column15569"/>
    <tableColumn id="15587" xr3:uid="{B7841085-9F6D-4C87-93AF-458A4E3E2987}" name="Column15570"/>
    <tableColumn id="15588" xr3:uid="{D91E9BEE-C3A3-4237-A797-B2721C877059}" name="Column15571"/>
    <tableColumn id="15589" xr3:uid="{1E11017A-C4D2-4E23-9B91-7AA459A85C35}" name="Column15572"/>
    <tableColumn id="15590" xr3:uid="{6F9E888D-3626-44C9-A033-E897733D0955}" name="Column15573"/>
    <tableColumn id="15591" xr3:uid="{DF5D0469-9C7A-4728-9397-3EBAF4196FE0}" name="Column15574"/>
    <tableColumn id="15592" xr3:uid="{488281EE-F4C0-407F-865C-E16B2892B25A}" name="Column15575"/>
    <tableColumn id="15593" xr3:uid="{A077BB38-4A6C-4C18-BE15-8F21538101D2}" name="Column15576"/>
    <tableColumn id="15594" xr3:uid="{9A8CB9A3-B926-40BA-AB80-F2ACD71E390C}" name="Column15577"/>
    <tableColumn id="15595" xr3:uid="{DDF3D786-F05E-454C-B253-38814DCBC7A6}" name="Column15578"/>
    <tableColumn id="15596" xr3:uid="{95DD0677-1E27-4A09-B173-84449490C7B7}" name="Column15579"/>
    <tableColumn id="15597" xr3:uid="{F8BFD600-D703-4813-9CB5-579A62C4E82F}" name="Column15580"/>
    <tableColumn id="15598" xr3:uid="{A6B049AF-8BD5-481E-93CA-90D1789C9694}" name="Column15581"/>
    <tableColumn id="15599" xr3:uid="{B3F8A10E-BBB3-4107-BA08-A8F33CC92D05}" name="Column15582"/>
    <tableColumn id="15600" xr3:uid="{FC209731-A269-4A65-A61E-882D5C308CEF}" name="Column15583"/>
    <tableColumn id="15601" xr3:uid="{372A6EB9-03FB-4FAD-BBAF-947545A6C4C6}" name="Column15584"/>
    <tableColumn id="15602" xr3:uid="{D5756932-99DA-4B70-B240-FA8456D0EEC4}" name="Column15585"/>
    <tableColumn id="15603" xr3:uid="{5FE4AD23-A6C5-44D9-971E-E4323E43A914}" name="Column15586"/>
    <tableColumn id="15604" xr3:uid="{E46E0748-6C2E-4ADA-847D-FF0F8A93B3AF}" name="Column15587"/>
    <tableColumn id="15605" xr3:uid="{A23EE1FC-BF02-4C25-8391-22D9C99BE636}" name="Column15588"/>
    <tableColumn id="15606" xr3:uid="{6C1A1DC2-6385-47A8-8B5B-787E558A20FB}" name="Column15589"/>
    <tableColumn id="15607" xr3:uid="{F00109A7-CB19-4D15-A311-EBA79B0650C1}" name="Column15590"/>
    <tableColumn id="15608" xr3:uid="{522B37C8-59DA-4198-9769-493793E71DEB}" name="Column15591"/>
    <tableColumn id="15609" xr3:uid="{65F7DBA6-2AC1-4207-97F2-2CD38A4EF836}" name="Column15592"/>
    <tableColumn id="15610" xr3:uid="{0162806C-6428-4F96-8805-C20B4FE736D6}" name="Column15593"/>
    <tableColumn id="15611" xr3:uid="{F981D6CB-CD85-4D0F-9A08-0E51ABE9D67B}" name="Column15594"/>
    <tableColumn id="15612" xr3:uid="{34A7BD8D-BC01-46D5-8A06-93415A2C1EC0}" name="Column15595"/>
    <tableColumn id="15613" xr3:uid="{2F2673F1-E516-44E3-9741-B77CEE388884}" name="Column15596"/>
    <tableColumn id="15614" xr3:uid="{2FEF131E-73B9-4C49-8977-E8BF761204CF}" name="Column15597"/>
    <tableColumn id="15615" xr3:uid="{36FA8170-F0DF-4B58-8867-1ED932965B89}" name="Column15598"/>
    <tableColumn id="15616" xr3:uid="{FF60F9BE-EA42-4B36-8C53-797CDFB273E8}" name="Column15599"/>
    <tableColumn id="15617" xr3:uid="{074F2DDA-7334-4387-B5EE-D752C8DC7CB6}" name="Column15600"/>
    <tableColumn id="15618" xr3:uid="{F35D8973-1859-49E6-B30E-806DCF7C2875}" name="Column15601"/>
    <tableColumn id="15619" xr3:uid="{7461B6D1-EA7E-46B8-BE32-907DAA7ABEB8}" name="Column15602"/>
    <tableColumn id="15620" xr3:uid="{CB779B92-6D37-4515-A291-FEAD9389D65F}" name="Column15603"/>
    <tableColumn id="15621" xr3:uid="{0AE2CCAC-7A08-4218-9A10-31DCC5FEE340}" name="Column15604"/>
    <tableColumn id="15622" xr3:uid="{13C3B77B-323E-452A-A7AE-BB351A262DD6}" name="Column15605"/>
    <tableColumn id="15623" xr3:uid="{DAB3C6F6-56DA-43E2-A1C2-0F0A4AE9936B}" name="Column15606"/>
    <tableColumn id="15624" xr3:uid="{2ECAD406-FC2E-4F27-B3B6-FD12BFAEFC82}" name="Column15607"/>
    <tableColumn id="15625" xr3:uid="{669AFA88-537D-4F0E-B799-F39990DFB3DB}" name="Column15608"/>
    <tableColumn id="15626" xr3:uid="{8D57D8A2-FA56-4140-A088-B2531D7F6E95}" name="Column15609"/>
    <tableColumn id="15627" xr3:uid="{7C91304B-3BD6-4E95-A12B-570365459642}" name="Column15610"/>
    <tableColumn id="15628" xr3:uid="{CB5B5005-D9FB-46AA-9F78-137D37BD7893}" name="Column15611"/>
    <tableColumn id="15629" xr3:uid="{1ED46B36-C4AE-46C1-ABB4-64146FB59FA7}" name="Column15612"/>
    <tableColumn id="15630" xr3:uid="{35EA59A6-AC82-4509-AA8B-2EAF0C198304}" name="Column15613"/>
    <tableColumn id="15631" xr3:uid="{34905CDF-F3A1-4EC7-88E9-153696300C1F}" name="Column15614"/>
    <tableColumn id="15632" xr3:uid="{0C1B3841-8675-49BB-9D9E-11F64F455AD4}" name="Column15615"/>
    <tableColumn id="15633" xr3:uid="{C6ADFF4F-B4FE-4A71-BAA3-826E7251C18A}" name="Column15616"/>
    <tableColumn id="15634" xr3:uid="{CE6D56C9-13E6-4893-8694-248B99ADDB4C}" name="Column15617"/>
    <tableColumn id="15635" xr3:uid="{B602C1FA-F111-4C04-A284-6DEFBED66CD0}" name="Column15618"/>
    <tableColumn id="15636" xr3:uid="{41B9E98C-B2CE-49D5-BF4D-8F89DAEEF656}" name="Column15619"/>
    <tableColumn id="15637" xr3:uid="{E409F4CD-9FEE-4879-B053-255693801B87}" name="Column15620"/>
    <tableColumn id="15638" xr3:uid="{58A537E2-0F2B-4922-A5D5-237F53DEC012}" name="Column15621"/>
    <tableColumn id="15639" xr3:uid="{A3790ACA-7ED9-47B2-9D31-11889F823BB1}" name="Column15622"/>
    <tableColumn id="15640" xr3:uid="{B58907EB-C6E9-4C22-8289-565953509729}" name="Column15623"/>
    <tableColumn id="15641" xr3:uid="{5C0C09C8-93DE-4C9F-8594-3512A7ABC288}" name="Column15624"/>
    <tableColumn id="15642" xr3:uid="{7989977D-C8C6-4BE9-9F52-1FC31206F9C6}" name="Column15625"/>
    <tableColumn id="15643" xr3:uid="{B51DC442-5B67-4DD5-BAC9-668577550EC5}" name="Column15626"/>
    <tableColumn id="15644" xr3:uid="{DEF6670E-A7A7-4588-B19A-86E67F0E1CB0}" name="Column15627"/>
    <tableColumn id="15645" xr3:uid="{17926A44-59A6-4591-A7E4-545D8405B25A}" name="Column15628"/>
    <tableColumn id="15646" xr3:uid="{50A35228-681F-4B1A-A980-1B0575EB09FE}" name="Column15629"/>
    <tableColumn id="15647" xr3:uid="{DF6A713C-DE08-4101-A848-86B2C2AA5E51}" name="Column15630"/>
    <tableColumn id="15648" xr3:uid="{B9620C09-2348-4F69-BFC2-ABAD60518D1B}" name="Column15631"/>
    <tableColumn id="15649" xr3:uid="{305F469A-87FE-435A-878B-3EF9A108CBCA}" name="Column15632"/>
    <tableColumn id="15650" xr3:uid="{DC3839A7-B5CA-4B13-86DE-E3A876EFB38B}" name="Column15633"/>
    <tableColumn id="15651" xr3:uid="{791656EB-B390-46B8-8072-C3CB9AA68A34}" name="Column15634"/>
    <tableColumn id="15652" xr3:uid="{AFA04A59-6A43-4228-9F33-00514ECA4C3D}" name="Column15635"/>
    <tableColumn id="15653" xr3:uid="{5F8F0553-A33E-4B32-AC6B-D57AD6BA30F9}" name="Column15636"/>
    <tableColumn id="15654" xr3:uid="{C923832C-F6A9-4E78-98CA-80C3E45929C9}" name="Column15637"/>
    <tableColumn id="15655" xr3:uid="{7400D053-C93A-4CF6-B878-503976DBA00F}" name="Column15638"/>
    <tableColumn id="15656" xr3:uid="{29A07438-DA22-448A-A3C4-B3285B533941}" name="Column15639"/>
    <tableColumn id="15657" xr3:uid="{AD1B4A3C-4EEF-401B-97D8-31512E730096}" name="Column15640"/>
    <tableColumn id="15658" xr3:uid="{F5EE56CC-E20A-4A31-949C-257A0C9D2647}" name="Column15641"/>
    <tableColumn id="15659" xr3:uid="{7B85BA42-EC82-47DB-B9E0-C7A6851F3F6F}" name="Column15642"/>
    <tableColumn id="15660" xr3:uid="{27A98575-6F1D-427F-80D7-B7FD09E1EF9B}" name="Column15643"/>
    <tableColumn id="15661" xr3:uid="{9D7A0F5B-F0B4-4F6A-A64E-EB7449CD57C6}" name="Column15644"/>
    <tableColumn id="15662" xr3:uid="{DAB04DDC-79BE-448B-8A4E-BF4B96D785C2}" name="Column15645"/>
    <tableColumn id="15663" xr3:uid="{D5B864CE-8FC3-4DD3-A878-C57D4CCCA814}" name="Column15646"/>
    <tableColumn id="15664" xr3:uid="{6EB95D35-4FB8-4847-BE67-75A7EA1B3979}" name="Column15647"/>
    <tableColumn id="15665" xr3:uid="{8FDB9BF4-3197-4564-9499-9F8B7D920E75}" name="Column15648"/>
    <tableColumn id="15666" xr3:uid="{97D3760C-4A55-4584-A9C7-CF3B2D888199}" name="Column15649"/>
    <tableColumn id="15667" xr3:uid="{DDBE5913-F28C-4CB1-A8F7-ADA44B366B97}" name="Column15650"/>
    <tableColumn id="15668" xr3:uid="{8FA22529-1DB4-49E7-B913-3217708D6624}" name="Column15651"/>
    <tableColumn id="15669" xr3:uid="{BFDAF2B7-B982-47D5-A20E-DE13F64CAE86}" name="Column15652"/>
    <tableColumn id="15670" xr3:uid="{E79E51B2-CAD8-4E6F-B547-B3BB629FE7BE}" name="Column15653"/>
    <tableColumn id="15671" xr3:uid="{6B630E30-29C4-49E5-A68A-0D09CF343474}" name="Column15654"/>
    <tableColumn id="15672" xr3:uid="{E33F55A8-C850-4EB7-9C6E-7EB5B5606BEF}" name="Column15655"/>
    <tableColumn id="15673" xr3:uid="{E9DFF6F7-F5BE-4B80-809A-455651262455}" name="Column15656"/>
    <tableColumn id="15674" xr3:uid="{F28436DF-9EB7-4035-9F11-ED7E34B8F08B}" name="Column15657"/>
    <tableColumn id="15675" xr3:uid="{EA09FD5C-D14D-4B8B-8D9A-FDD5057BE26C}" name="Column15658"/>
    <tableColumn id="15676" xr3:uid="{2A49E646-663D-495C-8A8C-BC032C0200EC}" name="Column15659"/>
    <tableColumn id="15677" xr3:uid="{0DF6ACE1-DE10-4884-A47F-055094B28B97}" name="Column15660"/>
    <tableColumn id="15678" xr3:uid="{223FCB52-4E57-4A70-9B2B-DD8BD3CE1A7E}" name="Column15661"/>
    <tableColumn id="15679" xr3:uid="{B04785F0-2B8D-43A2-9309-B817B0947F34}" name="Column15662"/>
    <tableColumn id="15680" xr3:uid="{7B9AE1F9-EF07-4964-B7C8-E6FD60D6A3C8}" name="Column15663"/>
    <tableColumn id="15681" xr3:uid="{B34566BE-9ED3-48D3-B542-46803BE3DF12}" name="Column15664"/>
    <tableColumn id="15682" xr3:uid="{7D164374-9219-4BDE-8F32-4FF48C6CEFBD}" name="Column15665"/>
    <tableColumn id="15683" xr3:uid="{A6812B20-EF62-4B8B-807E-ED6B54A7670B}" name="Column15666"/>
    <tableColumn id="15684" xr3:uid="{C58E0553-F975-4ED2-92A1-3EF116845F9F}" name="Column15667"/>
    <tableColumn id="15685" xr3:uid="{20A51C4C-0122-4AE5-B955-0E16D2AC20ED}" name="Column15668"/>
    <tableColumn id="15686" xr3:uid="{8EFE46EB-1AD5-4862-A94D-D60308350895}" name="Column15669"/>
    <tableColumn id="15687" xr3:uid="{11A65DF0-F6B8-4235-B668-34D125BD91C5}" name="Column15670"/>
    <tableColumn id="15688" xr3:uid="{20096086-294E-44CE-AFF4-EA1D52E4D863}" name="Column15671"/>
    <tableColumn id="15689" xr3:uid="{93CAC36C-40F6-441B-AFEB-244A47E63A68}" name="Column15672"/>
    <tableColumn id="15690" xr3:uid="{C9BDEAC0-A36E-4A0E-A30D-CF5F13E5992D}" name="Column15673"/>
    <tableColumn id="15691" xr3:uid="{2B2769B2-206B-436C-81B1-1A1525C8B4D0}" name="Column15674"/>
    <tableColumn id="15692" xr3:uid="{A81219A1-707B-495E-BA59-809BF5453D24}" name="Column15675"/>
    <tableColumn id="15693" xr3:uid="{5DF404C3-E25E-464B-9C05-C1915E8C90AB}" name="Column15676"/>
    <tableColumn id="15694" xr3:uid="{AE56AD00-7C03-418E-A608-F68ED4793837}" name="Column15677"/>
    <tableColumn id="15695" xr3:uid="{2BE5817E-05EB-4FD6-A08A-A72D75875689}" name="Column15678"/>
    <tableColumn id="15696" xr3:uid="{D6CA2076-0E9E-406D-B4FB-07A5DF79C109}" name="Column15679"/>
    <tableColumn id="15697" xr3:uid="{7CDCBF1B-6259-49EB-B9A0-55E92026CD20}" name="Column15680"/>
    <tableColumn id="15698" xr3:uid="{8B2CF308-8DF1-448C-B616-C256AD1B9FEA}" name="Column15681"/>
    <tableColumn id="15699" xr3:uid="{564CD07F-04B9-4323-9E5C-F9EA301D5621}" name="Column15682"/>
    <tableColumn id="15700" xr3:uid="{190C56D0-CEA8-4739-A620-578725B6E980}" name="Column15683"/>
    <tableColumn id="15701" xr3:uid="{7ADB9EDA-809A-4F28-8497-7FDEA74EE004}" name="Column15684"/>
    <tableColumn id="15702" xr3:uid="{EE1D0073-A007-4FE5-9D54-39BD71BBA866}" name="Column15685"/>
    <tableColumn id="15703" xr3:uid="{AA1E7513-FD30-466E-AE41-7750638E7952}" name="Column15686"/>
    <tableColumn id="15704" xr3:uid="{C7F13BD5-4FAD-4F27-B411-D82267E1727E}" name="Column15687"/>
    <tableColumn id="15705" xr3:uid="{B77139A4-A72C-4EC2-AAEE-2D8E748EBF9A}" name="Column15688"/>
    <tableColumn id="15706" xr3:uid="{D07C59CC-C9B6-4CAC-B2AC-DAB4C26508F1}" name="Column15689"/>
    <tableColumn id="15707" xr3:uid="{0704FCEC-5477-4C27-B30D-90B8551BE205}" name="Column15690"/>
    <tableColumn id="15708" xr3:uid="{AED4A315-79BA-49AE-8F4F-9EB3267D44FE}" name="Column15691"/>
    <tableColumn id="15709" xr3:uid="{EC8F564D-8675-486C-A347-6260A93DC95E}" name="Column15692"/>
    <tableColumn id="15710" xr3:uid="{EC91D149-06F8-4700-9E62-001FE385BC3B}" name="Column15693"/>
    <tableColumn id="15711" xr3:uid="{B22850B8-7051-42D9-A972-63060ED8E645}" name="Column15694"/>
    <tableColumn id="15712" xr3:uid="{72D2EA8F-3543-4A56-BD6E-51A99641DE28}" name="Column15695"/>
    <tableColumn id="15713" xr3:uid="{856C790A-ECD1-426B-A81B-7C08E2CEC777}" name="Column15696"/>
    <tableColumn id="15714" xr3:uid="{86D78214-39F7-4AB5-9724-5FEFE9F1207D}" name="Column15697"/>
    <tableColumn id="15715" xr3:uid="{31D1830D-2FD6-433D-9A7E-AD73F1E76532}" name="Column15698"/>
    <tableColumn id="15716" xr3:uid="{253B2972-5894-4B85-BBE6-291DF3D44624}" name="Column15699"/>
    <tableColumn id="15717" xr3:uid="{5BA1C391-F858-41AF-A79A-CA2A59255622}" name="Column15700"/>
    <tableColumn id="15718" xr3:uid="{7523F4B1-F5A6-496D-BB16-88927564EB58}" name="Column15701"/>
    <tableColumn id="15719" xr3:uid="{D58B0A2F-88F4-4BAD-B729-C92924D5857C}" name="Column15702"/>
    <tableColumn id="15720" xr3:uid="{8B89C6B2-43C4-42DE-8080-5CC9D2564D25}" name="Column15703"/>
    <tableColumn id="15721" xr3:uid="{7268A7EF-93B2-4DA5-9AE8-6555AC217B4E}" name="Column15704"/>
    <tableColumn id="15722" xr3:uid="{6EB0964F-0D36-4250-B642-A3A55EDCEEE0}" name="Column15705"/>
    <tableColumn id="15723" xr3:uid="{2BA13E59-33FD-40B2-9F28-9052D860AE79}" name="Column15706"/>
    <tableColumn id="15724" xr3:uid="{554D24CE-F55A-4D77-B420-C0DEF50D4393}" name="Column15707"/>
    <tableColumn id="15725" xr3:uid="{F62CFC19-BBB4-42D9-B124-190F22510D15}" name="Column15708"/>
    <tableColumn id="15726" xr3:uid="{23A4A3FC-E8F9-4760-877D-7385808A6DBB}" name="Column15709"/>
    <tableColumn id="15727" xr3:uid="{0FCFE155-160E-4406-BE1D-DDCEEDE91448}" name="Column15710"/>
    <tableColumn id="15728" xr3:uid="{3D131ACF-9957-4366-997A-7B21DD21C17A}" name="Column15711"/>
    <tableColumn id="15729" xr3:uid="{E5DC6C22-14AB-4C04-8777-67CDE3F69BEC}" name="Column15712"/>
    <tableColumn id="15730" xr3:uid="{7ED259FB-349A-4BBF-B2EF-A148E78D5A4D}" name="Column15713"/>
    <tableColumn id="15731" xr3:uid="{28C51A7B-BAE9-4A68-A377-247AC514D1E9}" name="Column15714"/>
    <tableColumn id="15732" xr3:uid="{9C12812C-67AB-4739-8B79-B63869CBAFAE}" name="Column15715"/>
    <tableColumn id="15733" xr3:uid="{DE6FDA1B-00B0-45C0-8A21-9616267B199D}" name="Column15716"/>
    <tableColumn id="15734" xr3:uid="{BCCA2A84-D801-4093-B583-4AF9B202505D}" name="Column15717"/>
    <tableColumn id="15735" xr3:uid="{C502B5B9-2A75-4185-837C-9F143404BB4F}" name="Column15718"/>
    <tableColumn id="15736" xr3:uid="{27656773-9FE8-46F5-A094-B474FCB1644E}" name="Column15719"/>
    <tableColumn id="15737" xr3:uid="{0DB757DE-1F5A-4C27-9B2E-C7CCD90FF85C}" name="Column15720"/>
    <tableColumn id="15738" xr3:uid="{C920489D-9780-4D91-BB1B-6570B552B871}" name="Column15721"/>
    <tableColumn id="15739" xr3:uid="{BBE4B94B-C34B-46C5-9330-4B6D26DD58AA}" name="Column15722"/>
    <tableColumn id="15740" xr3:uid="{2A983B3B-A55E-4E80-8290-1B95A05F97D7}" name="Column15723"/>
    <tableColumn id="15741" xr3:uid="{F511102C-D397-47D5-955B-A6D6D93DEAE0}" name="Column15724"/>
    <tableColumn id="15742" xr3:uid="{5C6DDAAB-C2AF-4E92-9292-C3081336F5DD}" name="Column15725"/>
    <tableColumn id="15743" xr3:uid="{AC5776CA-8EB1-474E-8333-946194126288}" name="Column15726"/>
    <tableColumn id="15744" xr3:uid="{C232E217-230A-4B43-9C12-384BD2B05D67}" name="Column15727"/>
    <tableColumn id="15745" xr3:uid="{6E9C3016-0B09-498D-9700-11307AA7F762}" name="Column15728"/>
    <tableColumn id="15746" xr3:uid="{9B05A674-637B-459F-9E91-67AFBE91702F}" name="Column15729"/>
    <tableColumn id="15747" xr3:uid="{22E67613-BC91-43D8-84C1-91BBBCBAE606}" name="Column15730"/>
    <tableColumn id="15748" xr3:uid="{D80570EB-4037-482D-BCD8-E05A89E697D8}" name="Column15731"/>
    <tableColumn id="15749" xr3:uid="{EED0A888-77C9-47BB-9F8B-9AAA8C6B84E1}" name="Column15732"/>
    <tableColumn id="15750" xr3:uid="{C9B6B271-4BA9-42E6-B5C2-BCBE2E12500F}" name="Column15733"/>
    <tableColumn id="15751" xr3:uid="{7650B40A-5282-4E7F-B91F-BED6D717B0EB}" name="Column15734"/>
    <tableColumn id="15752" xr3:uid="{1D7C5F30-2A56-42F3-9803-263B23FF6A1A}" name="Column15735"/>
    <tableColumn id="15753" xr3:uid="{53411349-6D00-4A68-92CB-02C79459F03B}" name="Column15736"/>
    <tableColumn id="15754" xr3:uid="{0E499E5A-0083-437B-B429-88BA6B12CE9A}" name="Column15737"/>
    <tableColumn id="15755" xr3:uid="{23C0CFCC-D334-4E6C-AE24-CA8F7EDB232C}" name="Column15738"/>
    <tableColumn id="15756" xr3:uid="{6AFFA91F-C9A2-436D-B4BD-844373CCD80D}" name="Column15739"/>
    <tableColumn id="15757" xr3:uid="{12864C14-9190-4068-AC29-ADF88ADE18C1}" name="Column15740"/>
    <tableColumn id="15758" xr3:uid="{4281F619-6A8E-4201-8F73-35CE13C003E5}" name="Column15741"/>
    <tableColumn id="15759" xr3:uid="{C257E18F-B671-4D0C-80E5-65C7386E133E}" name="Column15742"/>
    <tableColumn id="15760" xr3:uid="{A94D5F6F-467F-49EC-B220-2AE363A7662B}" name="Column15743"/>
    <tableColumn id="15761" xr3:uid="{61F799B9-427B-4CEA-95DC-CCAFFD44F062}" name="Column15744"/>
    <tableColumn id="15762" xr3:uid="{4649ADAF-B093-41D1-8906-8298A5982C79}" name="Column15745"/>
    <tableColumn id="15763" xr3:uid="{C928598E-CDF8-4723-AD5E-62CAE1EE8354}" name="Column15746"/>
    <tableColumn id="15764" xr3:uid="{7506579C-E189-4C5A-B029-6FB473CD605B}" name="Column15747"/>
    <tableColumn id="15765" xr3:uid="{1EAE4DB4-E500-4C79-9BB5-6C939786704B}" name="Column15748"/>
    <tableColumn id="15766" xr3:uid="{9DF495D5-C03A-4C8E-8CDD-1CBD693D13E6}" name="Column15749"/>
    <tableColumn id="15767" xr3:uid="{20EDC550-4785-49AE-8187-D173C310E2FA}" name="Column15750"/>
    <tableColumn id="15768" xr3:uid="{B0DCDF10-296D-4F82-99E7-9C3D39824BE4}" name="Column15751"/>
    <tableColumn id="15769" xr3:uid="{C0B1A3C8-8C91-40BD-8C91-224580479AF9}" name="Column15752"/>
    <tableColumn id="15770" xr3:uid="{89004B7A-2831-41F1-B1F6-540188452535}" name="Column15753"/>
    <tableColumn id="15771" xr3:uid="{3C706E38-B69B-437F-B43B-56473E9003BA}" name="Column15754"/>
    <tableColumn id="15772" xr3:uid="{2901B473-B266-4F60-8D5C-B0AEA5CE06CC}" name="Column15755"/>
    <tableColumn id="15773" xr3:uid="{6C12A8AD-0D72-4D08-B4A6-434CA17136A9}" name="Column15756"/>
    <tableColumn id="15774" xr3:uid="{60098F10-F82F-46B7-9480-ABDBF995AD74}" name="Column15757"/>
    <tableColumn id="15775" xr3:uid="{4AC3C295-9416-4CE7-9B91-D207AD97B955}" name="Column15758"/>
    <tableColumn id="15776" xr3:uid="{2C162D21-0734-4B03-90CA-DEED35AC7424}" name="Column15759"/>
    <tableColumn id="15777" xr3:uid="{C06ABA39-F69E-4BA4-BCD0-9980D987AA76}" name="Column15760"/>
    <tableColumn id="15778" xr3:uid="{C2F6916E-3223-4DE7-A889-ADFCD2D171F4}" name="Column15761"/>
    <tableColumn id="15779" xr3:uid="{3615F8EB-8F58-43A6-8D45-C1D35BE30552}" name="Column15762"/>
    <tableColumn id="15780" xr3:uid="{A752E8FC-44CA-4392-BB54-236B85887431}" name="Column15763"/>
    <tableColumn id="15781" xr3:uid="{94D18182-7548-42D4-9AEB-51F04A705C47}" name="Column15764"/>
    <tableColumn id="15782" xr3:uid="{F719B042-C7D9-4A25-845E-3D0AA8E162AD}" name="Column15765"/>
    <tableColumn id="15783" xr3:uid="{1DD775DB-23A2-4FCA-AE77-9F8FCA92CC0A}" name="Column15766"/>
    <tableColumn id="15784" xr3:uid="{B4AE6BEB-AAFA-4E8F-BBD1-6CFCC518E6D8}" name="Column15767"/>
    <tableColumn id="15785" xr3:uid="{571A3779-1B13-4688-89F5-0DD751C566E2}" name="Column15768"/>
    <tableColumn id="15786" xr3:uid="{A9C14229-97F9-4767-941F-92FF72F26D99}" name="Column15769"/>
    <tableColumn id="15787" xr3:uid="{E110DE6F-315C-4F9F-939F-A2CB1C6EB507}" name="Column15770"/>
    <tableColumn id="15788" xr3:uid="{B31EA635-6786-487E-A1DC-0D98DBEAC847}" name="Column15771"/>
    <tableColumn id="15789" xr3:uid="{AE92BB24-0126-4C5F-8696-7E0E995566A0}" name="Column15772"/>
    <tableColumn id="15790" xr3:uid="{5AFEA9A6-4C38-4EDF-8E78-7212703F66DC}" name="Column15773"/>
    <tableColumn id="15791" xr3:uid="{731E02DE-82AD-4DF8-AA6D-DEBB98B2DDA7}" name="Column15774"/>
    <tableColumn id="15792" xr3:uid="{32DBE3D0-25EC-4F7B-946A-6A599B6E536D}" name="Column15775"/>
    <tableColumn id="15793" xr3:uid="{06247898-69BD-4AF1-9BBD-01B665512AD7}" name="Column15776"/>
    <tableColumn id="15794" xr3:uid="{3E7A8B21-4ABD-42E4-A741-14BF4F23F1A3}" name="Column15777"/>
    <tableColumn id="15795" xr3:uid="{2F88D6FD-5DAB-408C-A2FE-359B81FADB94}" name="Column15778"/>
    <tableColumn id="15796" xr3:uid="{42617720-7456-4D2A-911C-0A15E75309A7}" name="Column15779"/>
    <tableColumn id="15797" xr3:uid="{08D56A44-E8DC-481F-8C5A-2F5D28CBA8D4}" name="Column15780"/>
    <tableColumn id="15798" xr3:uid="{8DA99A66-F667-456A-917A-315BC8D830D2}" name="Column15781"/>
    <tableColumn id="15799" xr3:uid="{C5B8FD7B-1FA1-4476-B3CD-7B3A00F88932}" name="Column15782"/>
    <tableColumn id="15800" xr3:uid="{E3423712-F351-433C-A40C-5C9F3D67AD70}" name="Column15783"/>
    <tableColumn id="15801" xr3:uid="{9D0140A2-A393-4A3B-A070-F81500C9CD2F}" name="Column15784"/>
    <tableColumn id="15802" xr3:uid="{762B1981-50E9-4916-9FCA-157536906659}" name="Column15785"/>
    <tableColumn id="15803" xr3:uid="{DEE06931-BF8A-4945-A965-E2FE4CDBEF98}" name="Column15786"/>
    <tableColumn id="15804" xr3:uid="{7F855381-7EBC-4B3E-B008-8A0125E8D8ED}" name="Column15787"/>
    <tableColumn id="15805" xr3:uid="{6A94E12C-C605-4F74-94DC-9681D3F0A2A5}" name="Column15788"/>
    <tableColumn id="15806" xr3:uid="{385F6F5A-6624-44E5-A714-EFC6B06AC444}" name="Column15789"/>
    <tableColumn id="15807" xr3:uid="{FBECDC2E-9AE6-4F0F-ACC2-1B0D26ACC646}" name="Column15790"/>
    <tableColumn id="15808" xr3:uid="{E902E2E4-87E5-4BEA-A91F-2E9ABDDA353A}" name="Column15791"/>
    <tableColumn id="15809" xr3:uid="{55FB4705-2AAD-4FDA-82D9-9E163242BAFB}" name="Column15792"/>
    <tableColumn id="15810" xr3:uid="{BC237FF6-BDF2-4AC4-9881-7CE5F801FAFE}" name="Column15793"/>
    <tableColumn id="15811" xr3:uid="{0F11A7F1-9296-4413-BABC-04AA08733EC3}" name="Column15794"/>
    <tableColumn id="15812" xr3:uid="{B74A9722-27E6-47B6-8B14-00AF25278120}" name="Column15795"/>
    <tableColumn id="15813" xr3:uid="{9E624402-F687-42F4-912E-BA51D2153113}" name="Column15796"/>
    <tableColumn id="15814" xr3:uid="{71D884DA-8480-4312-B597-7EF393D113FE}" name="Column15797"/>
    <tableColumn id="15815" xr3:uid="{57AC4706-A8BD-4813-97EA-7F4CAF573199}" name="Column15798"/>
    <tableColumn id="15816" xr3:uid="{F4C60116-8DBA-421B-B75E-C772A871EA63}" name="Column15799"/>
    <tableColumn id="15817" xr3:uid="{A98AE6D6-71A6-4227-B1E3-6E54BBA96BB2}" name="Column15800"/>
    <tableColumn id="15818" xr3:uid="{25EB0EA4-661F-42A1-BDC8-7FBC253845F2}" name="Column15801"/>
    <tableColumn id="15819" xr3:uid="{9F3926E3-4FB2-4556-B226-E00F6F725C2D}" name="Column15802"/>
    <tableColumn id="15820" xr3:uid="{A5AA0679-0656-4796-AB04-CC66BD55C50E}" name="Column15803"/>
    <tableColumn id="15821" xr3:uid="{6BB1F9DA-3EAF-4383-B4D2-53C5A98F85F2}" name="Column15804"/>
    <tableColumn id="15822" xr3:uid="{3B7EAA7F-48DB-4B2E-90D0-E7776EDFC130}" name="Column15805"/>
    <tableColumn id="15823" xr3:uid="{1D32C9D2-D285-4E4A-A061-3BFF224BBA99}" name="Column15806"/>
    <tableColumn id="15824" xr3:uid="{FC240F38-A6A4-4764-9250-0D3B320A5B3D}" name="Column15807"/>
    <tableColumn id="15825" xr3:uid="{BE412191-9B76-448B-95B5-DAE718D78E58}" name="Column15808"/>
    <tableColumn id="15826" xr3:uid="{E4CA8876-6B1B-45B9-BF54-747EF9DA21DF}" name="Column15809"/>
    <tableColumn id="15827" xr3:uid="{9955D931-7416-4262-B538-BF7D199D21A0}" name="Column15810"/>
    <tableColumn id="15828" xr3:uid="{EC0AD7D0-DD34-4AC3-979B-834087968D63}" name="Column15811"/>
    <tableColumn id="15829" xr3:uid="{D17BD2B6-D6F7-4270-8968-2A5A4E881CE3}" name="Column15812"/>
    <tableColumn id="15830" xr3:uid="{5736637A-43AA-4030-AE6A-3C137EB24736}" name="Column15813"/>
    <tableColumn id="15831" xr3:uid="{2DD62B71-0239-4F42-94F3-8EE173E41572}" name="Column15814"/>
    <tableColumn id="15832" xr3:uid="{8FA7ED71-57A8-4F87-9701-AAC0B222857A}" name="Column15815"/>
    <tableColumn id="15833" xr3:uid="{1D19B241-4150-4A4D-81A9-687B886E41E8}" name="Column15816"/>
    <tableColumn id="15834" xr3:uid="{651C878A-D460-475B-9F81-5E3AB071E190}" name="Column15817"/>
    <tableColumn id="15835" xr3:uid="{199201C8-AC1C-4A5F-B5B1-82724BF1B4F8}" name="Column15818"/>
    <tableColumn id="15836" xr3:uid="{5FD84F99-E58A-496C-B638-48CFBC792CC9}" name="Column15819"/>
    <tableColumn id="15837" xr3:uid="{ACD7FCDB-2585-417A-8656-828B8E255F4D}" name="Column15820"/>
    <tableColumn id="15838" xr3:uid="{720E5C20-3626-4BEF-B4BE-EF04E66F43E9}" name="Column15821"/>
    <tableColumn id="15839" xr3:uid="{2247A045-CF15-4EE2-9739-9E8298AE5E66}" name="Column15822"/>
    <tableColumn id="15840" xr3:uid="{BFA2DC9C-873B-4159-9411-873EEC6EF65B}" name="Column15823"/>
    <tableColumn id="15841" xr3:uid="{B6F1E570-F5ED-4A6E-9050-5D5CB2B0C270}" name="Column15824"/>
    <tableColumn id="15842" xr3:uid="{459FEDB0-3103-4286-AC91-8CBCBB21CE49}" name="Column15825"/>
    <tableColumn id="15843" xr3:uid="{7A1BA876-CDF2-4143-97AD-4C04E0E84206}" name="Column15826"/>
    <tableColumn id="15844" xr3:uid="{9FFE5185-B67C-41E5-8A19-23F31EFC5B04}" name="Column15827"/>
    <tableColumn id="15845" xr3:uid="{4B64F82E-5708-4464-86A7-AE80FAA27200}" name="Column15828"/>
    <tableColumn id="15846" xr3:uid="{458987E3-B6A7-4F3F-8240-57A022EDF449}" name="Column15829"/>
    <tableColumn id="15847" xr3:uid="{21C839E2-E5F5-4C76-9530-2F00E68D669F}" name="Column15830"/>
    <tableColumn id="15848" xr3:uid="{99A37184-4BDC-4E8E-8ED9-135B2D4261B4}" name="Column15831"/>
    <tableColumn id="15849" xr3:uid="{9B370FAB-D28C-493A-A1A6-740A20CD38CF}" name="Column15832"/>
    <tableColumn id="15850" xr3:uid="{29F485FD-BCA4-4708-A252-11B7FAE0775F}" name="Column15833"/>
    <tableColumn id="15851" xr3:uid="{801BB475-DE09-430E-B930-6BA776F4F05D}" name="Column15834"/>
    <tableColumn id="15852" xr3:uid="{B3E1D412-2B8B-4971-899B-EF939CE9382C}" name="Column15835"/>
    <tableColumn id="15853" xr3:uid="{B0DD92A8-E9A9-49A9-8CCF-22FB3404E323}" name="Column15836"/>
    <tableColumn id="15854" xr3:uid="{854A6BAC-AA87-4B0F-A1C6-E2654C7ED6FC}" name="Column15837"/>
    <tableColumn id="15855" xr3:uid="{14EE17A3-69C4-4014-8F2F-1E3A2092BE82}" name="Column15838"/>
    <tableColumn id="15856" xr3:uid="{DC03CCC9-530F-44DC-B119-4403CFDCE4B1}" name="Column15839"/>
    <tableColumn id="15857" xr3:uid="{AB7F3C75-DE7C-4D20-9E4E-EEA3D286704B}" name="Column15840"/>
    <tableColumn id="15858" xr3:uid="{E0AA72B7-E375-49CF-A0D7-90C389C2F775}" name="Column15841"/>
    <tableColumn id="15859" xr3:uid="{19125C3D-494B-4744-8D86-76F81B0181F4}" name="Column15842"/>
    <tableColumn id="15860" xr3:uid="{3C220942-5CC1-4ECB-BB9F-20FC5B6D1FEE}" name="Column15843"/>
    <tableColumn id="15861" xr3:uid="{FC1C3676-6CC0-4F91-8A14-10BD835FACC8}" name="Column15844"/>
    <tableColumn id="15862" xr3:uid="{E0D01FE4-6A4D-495A-B7EB-90CACB875905}" name="Column15845"/>
    <tableColumn id="15863" xr3:uid="{CF86AF0C-959D-4379-B6B0-26BDF8829DEA}" name="Column15846"/>
    <tableColumn id="15864" xr3:uid="{FAB06187-0A93-4CBA-B7B8-87A9BE91A73B}" name="Column15847"/>
    <tableColumn id="15865" xr3:uid="{12044B9C-352B-40C9-97F9-EF73F38B019B}" name="Column15848"/>
    <tableColumn id="15866" xr3:uid="{21E62510-F32F-4CDF-86FB-0DBC807543C6}" name="Column15849"/>
    <tableColumn id="15867" xr3:uid="{ADA10E34-EAEE-48F3-A8EB-EA01D1C630BC}" name="Column15850"/>
    <tableColumn id="15868" xr3:uid="{6567540A-CF9C-4C6B-B496-72BA64F010C9}" name="Column15851"/>
    <tableColumn id="15869" xr3:uid="{D5132BCB-0160-4BC0-9225-E2EE380D2FD3}" name="Column15852"/>
    <tableColumn id="15870" xr3:uid="{557B91C4-46E2-4FA4-9AEF-595F197FB702}" name="Column15853"/>
    <tableColumn id="15871" xr3:uid="{711527BA-A655-4262-BFA8-4083EE0FFB77}" name="Column15854"/>
    <tableColumn id="15872" xr3:uid="{8DA9E5C0-D918-46FA-A4B3-65E8FF3502A1}" name="Column15855"/>
    <tableColumn id="15873" xr3:uid="{00494016-7698-412C-9AD7-BB9D1190C95E}" name="Column15856"/>
    <tableColumn id="15874" xr3:uid="{EA859FBA-25CD-479D-8B45-4A7640564BE0}" name="Column15857"/>
    <tableColumn id="15875" xr3:uid="{8E80D002-3499-44A0-96E7-CE767C7F88C6}" name="Column15858"/>
    <tableColumn id="15876" xr3:uid="{94905500-09D1-494C-B281-E15AB1406202}" name="Column15859"/>
    <tableColumn id="15877" xr3:uid="{AC626FF3-DEAD-4EEE-9AD2-CCE8195F2C4B}" name="Column15860"/>
    <tableColumn id="15878" xr3:uid="{8D491659-9E56-40D7-8D63-08A4752B8F7B}" name="Column15861"/>
    <tableColumn id="15879" xr3:uid="{E1590D53-FFE2-4A4D-B20D-5328FFD06D24}" name="Column15862"/>
    <tableColumn id="15880" xr3:uid="{A4DB9757-7CCB-4FC0-AA08-68A094957D8C}" name="Column15863"/>
    <tableColumn id="15881" xr3:uid="{8D136325-0BC9-417D-8C7F-DAF2A367693E}" name="Column15864"/>
    <tableColumn id="15882" xr3:uid="{6F5A3FD9-49F8-4D58-86D2-FF29178D672A}" name="Column15865"/>
    <tableColumn id="15883" xr3:uid="{07CF1264-3F34-45FC-B1F6-4B9BBB557F40}" name="Column15866"/>
    <tableColumn id="15884" xr3:uid="{D201423B-408A-408F-86CF-BFA8CD90A120}" name="Column15867"/>
    <tableColumn id="15885" xr3:uid="{5FBC1A1F-8F8D-4541-94AA-BB834F592E43}" name="Column15868"/>
    <tableColumn id="15886" xr3:uid="{5F0657F5-2C90-4C83-96B7-8DC4BD3200FA}" name="Column15869"/>
    <tableColumn id="15887" xr3:uid="{032C313E-FDAF-4A73-A25E-D2B8B333169F}" name="Column15870"/>
    <tableColumn id="15888" xr3:uid="{3C5389AC-FE70-45A0-B0CC-C854E5F5A767}" name="Column15871"/>
    <tableColumn id="15889" xr3:uid="{FF8B2A19-F639-4CB8-A9FA-D1F01B98D1A5}" name="Column15872"/>
    <tableColumn id="15890" xr3:uid="{3DB59E96-D19D-4E05-8DBA-EE6CC1A276C7}" name="Column15873"/>
    <tableColumn id="15891" xr3:uid="{7B163FFD-58BF-4C99-8421-BB22F89EA0D0}" name="Column15874"/>
    <tableColumn id="15892" xr3:uid="{14F0D094-E272-482B-A468-AE9510B177B0}" name="Column15875"/>
    <tableColumn id="15893" xr3:uid="{D0BE9482-BDFB-48C0-A40F-9CD9EE108FB8}" name="Column15876"/>
    <tableColumn id="15894" xr3:uid="{CC4309FE-DECB-4A67-B1ED-94B278F900A0}" name="Column15877"/>
    <tableColumn id="15895" xr3:uid="{0073D80D-7619-45BC-A112-BC1741ACA436}" name="Column15878"/>
    <tableColumn id="15896" xr3:uid="{900586C3-5AAC-44E5-89AA-C3CDDB1695F4}" name="Column15879"/>
    <tableColumn id="15897" xr3:uid="{CFCD5C93-1EBE-437E-B336-6CE7794A7402}" name="Column15880"/>
    <tableColumn id="15898" xr3:uid="{6C24E563-B67E-4855-9091-2C6D7CB91CCC}" name="Column15881"/>
    <tableColumn id="15899" xr3:uid="{E456B65E-BEBB-4330-8D7C-BC1688E59F76}" name="Column15882"/>
    <tableColumn id="15900" xr3:uid="{3D20846C-18C2-449A-9B23-12C98D8E99FB}" name="Column15883"/>
    <tableColumn id="15901" xr3:uid="{D2083183-C05E-447D-8D3E-5FB074CCA91C}" name="Column15884"/>
    <tableColumn id="15902" xr3:uid="{404E4F34-1860-486E-AE60-ED77456809ED}" name="Column15885"/>
    <tableColumn id="15903" xr3:uid="{1B6B0552-2606-4E2F-BC9D-BCF5888D3984}" name="Column15886"/>
    <tableColumn id="15904" xr3:uid="{6D0E8F24-3AFB-4F14-9ADE-DDE4EBD4AE2B}" name="Column15887"/>
    <tableColumn id="15905" xr3:uid="{32299200-4C15-40FA-9B7D-B2FDA6C2854E}" name="Column15888"/>
    <tableColumn id="15906" xr3:uid="{1032ECBA-3DC3-4BDB-A5D5-278782A5C938}" name="Column15889"/>
    <tableColumn id="15907" xr3:uid="{5CF18946-7B34-42B7-AEC2-316B1587F0BB}" name="Column15890"/>
    <tableColumn id="15908" xr3:uid="{A2409BE2-1F6C-4F7D-A521-4B9CB0146B4B}" name="Column15891"/>
    <tableColumn id="15909" xr3:uid="{76CF843F-BF22-459B-88F1-12C3A08F833B}" name="Column15892"/>
    <tableColumn id="15910" xr3:uid="{FBF97921-9439-4A4E-A84A-0A2713A95EE5}" name="Column15893"/>
    <tableColumn id="15911" xr3:uid="{934B992A-DB66-4A75-BCA4-76DEFB93101B}" name="Column15894"/>
    <tableColumn id="15912" xr3:uid="{74139673-ED8B-41E8-920B-74E435BAD3F5}" name="Column15895"/>
    <tableColumn id="15913" xr3:uid="{14C38696-4711-4FA9-A742-FC4DFB159001}" name="Column15896"/>
    <tableColumn id="15914" xr3:uid="{CF4B8076-3E11-47B6-8FAE-9F01EA9F588E}" name="Column15897"/>
    <tableColumn id="15915" xr3:uid="{41243F01-0306-42B7-850D-10BF6E1C9428}" name="Column15898"/>
    <tableColumn id="15916" xr3:uid="{E07DB1C3-2971-4D63-8BE5-EF1F19A0E522}" name="Column15899"/>
    <tableColumn id="15917" xr3:uid="{A749C273-8EB6-4D3C-8920-869FC1168623}" name="Column15900"/>
    <tableColumn id="15918" xr3:uid="{27CAB34A-D6B6-4079-B325-7E611BF00375}" name="Column15901"/>
    <tableColumn id="15919" xr3:uid="{024D9897-D46C-4BE3-B27A-EA596013BF8E}" name="Column15902"/>
    <tableColumn id="15920" xr3:uid="{AE897EBB-1964-4268-BBFB-14AF6F77994D}" name="Column15903"/>
    <tableColumn id="15921" xr3:uid="{06FEA158-D9FA-4AFE-B7D0-F6E00DA996B4}" name="Column15904"/>
    <tableColumn id="15922" xr3:uid="{B6FEAE51-80C7-4DB7-B52D-B3F319ECFAB9}" name="Column15905"/>
    <tableColumn id="15923" xr3:uid="{2917CABC-D2A0-4FAC-8540-7F91C7C4674B}" name="Column15906"/>
    <tableColumn id="15924" xr3:uid="{BEF4DE92-9DC5-47EC-8343-047364C836CE}" name="Column15907"/>
    <tableColumn id="15925" xr3:uid="{E458C2C8-03FE-4294-B523-F5E8317C22F1}" name="Column15908"/>
    <tableColumn id="15926" xr3:uid="{F3C55C00-438B-4B7A-8D57-C046395E925F}" name="Column15909"/>
    <tableColumn id="15927" xr3:uid="{B87FE088-3033-4415-A0EB-1D6D6637BE4A}" name="Column15910"/>
    <tableColumn id="15928" xr3:uid="{1355B4B1-107F-450B-A845-FA10C8AE90F8}" name="Column15911"/>
    <tableColumn id="15929" xr3:uid="{DC2FD9DB-59A4-4E9F-8C87-06DD4CFD3B65}" name="Column15912"/>
    <tableColumn id="15930" xr3:uid="{9AAB9984-6730-4FAD-ACAE-26D5E963F502}" name="Column15913"/>
    <tableColumn id="15931" xr3:uid="{FF459EE6-0661-4B4A-AA21-E0132062D016}" name="Column15914"/>
    <tableColumn id="15932" xr3:uid="{275FC5E9-4951-47C4-8186-0CB31AA9DA54}" name="Column15915"/>
    <tableColumn id="15933" xr3:uid="{C62F79A9-DB9F-473A-979F-C05597FABF4C}" name="Column15916"/>
    <tableColumn id="15934" xr3:uid="{A9A14739-2FDE-4449-8E09-58BDF7B7BF0F}" name="Column15917"/>
    <tableColumn id="15935" xr3:uid="{EAC04E81-263D-49F6-BC2C-DC3D9544237B}" name="Column15918"/>
    <tableColumn id="15936" xr3:uid="{E93C014E-8691-417A-92AC-0C175F13D3EB}" name="Column15919"/>
    <tableColumn id="15937" xr3:uid="{870F3DA5-E673-448B-9D42-DBFEB96FED84}" name="Column15920"/>
    <tableColumn id="15938" xr3:uid="{F1D32DB5-FA22-49AC-A2D0-8142F6036A21}" name="Column15921"/>
    <tableColumn id="15939" xr3:uid="{0DBA007B-9ABA-4488-B08A-5379AB4CDB54}" name="Column15922"/>
    <tableColumn id="15940" xr3:uid="{4F8A74FB-C55D-48AF-858E-7DFFB4DEB743}" name="Column15923"/>
    <tableColumn id="15941" xr3:uid="{C658930C-0EBD-4EC4-8B91-E04EDA8FA3FC}" name="Column15924"/>
    <tableColumn id="15942" xr3:uid="{14BB9877-EE45-40B0-8A7D-04D11818E974}" name="Column15925"/>
    <tableColumn id="15943" xr3:uid="{C9723227-1612-4E32-A27D-E9ACA038F69B}" name="Column15926"/>
    <tableColumn id="15944" xr3:uid="{A83B4E1B-2C14-4119-B479-1458C9B00E35}" name="Column15927"/>
    <tableColumn id="15945" xr3:uid="{E5766015-00FA-49B9-9663-E785DB68C6AF}" name="Column15928"/>
    <tableColumn id="15946" xr3:uid="{E251DB06-607E-4717-B222-DC6B64DDEC80}" name="Column15929"/>
    <tableColumn id="15947" xr3:uid="{E0A1B876-AC4C-47FA-B57D-D900B26A06C7}" name="Column15930"/>
    <tableColumn id="15948" xr3:uid="{49E21FAD-676C-479D-893A-F738DEBBB256}" name="Column15931"/>
    <tableColumn id="15949" xr3:uid="{71A016FA-E5C1-44B2-B0C4-5738FED257BD}" name="Column15932"/>
    <tableColumn id="15950" xr3:uid="{620A1F7B-449A-493F-BBC9-991E13BE1CAD}" name="Column15933"/>
    <tableColumn id="15951" xr3:uid="{6A585D0A-BCEA-4647-BC7C-0AFC6DA71DFB}" name="Column15934"/>
    <tableColumn id="15952" xr3:uid="{0FDF459D-7FAF-4599-BAF5-3D6CAA4FF4AB}" name="Column15935"/>
    <tableColumn id="15953" xr3:uid="{D0B3FA15-1209-49CA-B10E-EB8E5AD08DF7}" name="Column15936"/>
    <tableColumn id="15954" xr3:uid="{4F8CFC74-ADD3-4363-8028-1F02A0D59577}" name="Column15937"/>
    <tableColumn id="15955" xr3:uid="{E0055795-DDC0-4AD9-B041-8426858F31FD}" name="Column15938"/>
    <tableColumn id="15956" xr3:uid="{758497BA-EF7F-4610-A7A3-49C647057650}" name="Column15939"/>
    <tableColumn id="15957" xr3:uid="{E391676E-93EF-4CE7-9AF3-01A34CAC6C2C}" name="Column15940"/>
    <tableColumn id="15958" xr3:uid="{7D531F93-83CD-400A-A766-0A88ED180F5F}" name="Column15941"/>
    <tableColumn id="15959" xr3:uid="{E429050E-EBF1-4D25-9F57-6F05B3F49FA0}" name="Column15942"/>
    <tableColumn id="15960" xr3:uid="{9A495431-799D-418C-A175-CAABF7ACF984}" name="Column15943"/>
    <tableColumn id="15961" xr3:uid="{F024D400-904A-42A9-9159-335C7BDEE42D}" name="Column15944"/>
    <tableColumn id="15962" xr3:uid="{765B1468-40B8-412C-95C7-6CC7575C5702}" name="Column15945"/>
    <tableColumn id="15963" xr3:uid="{20F3C22F-8D00-470B-BFFF-CA332BBA8DB1}" name="Column15946"/>
    <tableColumn id="15964" xr3:uid="{18BA2E99-9EA2-4E6C-838F-71363E26E8D2}" name="Column15947"/>
    <tableColumn id="15965" xr3:uid="{28EF179C-6BBC-416B-AC71-AC73CA2F6DE7}" name="Column15948"/>
    <tableColumn id="15966" xr3:uid="{8249EA59-75E3-4278-8229-9D1EDEB7A7C5}" name="Column15949"/>
    <tableColumn id="15967" xr3:uid="{5C7903E2-BF1A-43FD-AEDA-7E3C1372D4B5}" name="Column15950"/>
    <tableColumn id="15968" xr3:uid="{293C871D-1903-4525-AF88-C8593DEC16FA}" name="Column15951"/>
    <tableColumn id="15969" xr3:uid="{ED7D3790-52BF-46B7-9006-A2AE01C24267}" name="Column15952"/>
    <tableColumn id="15970" xr3:uid="{DC396702-80F1-478F-A348-5DDC01623C56}" name="Column15953"/>
    <tableColumn id="15971" xr3:uid="{74087935-5F0D-4F0A-9D9A-DCD91D1BBA8E}" name="Column15954"/>
    <tableColumn id="15972" xr3:uid="{193D29B8-62B0-4E50-9FB7-0BCE1106D4A6}" name="Column15955"/>
    <tableColumn id="15973" xr3:uid="{CDC5A2E7-B195-4E74-B9C9-AFB416BC0228}" name="Column15956"/>
    <tableColumn id="15974" xr3:uid="{D3AFF784-FBFD-44BF-9A04-5E076A02119B}" name="Column15957"/>
    <tableColumn id="15975" xr3:uid="{89480FFC-CC30-424A-BD48-AA5289DFC96A}" name="Column15958"/>
    <tableColumn id="15976" xr3:uid="{FFFFD802-BB23-443D-BB49-1A77B6BFB5C6}" name="Column15959"/>
    <tableColumn id="15977" xr3:uid="{53879080-81F7-4A78-86DA-6A5834DF1681}" name="Column15960"/>
    <tableColumn id="15978" xr3:uid="{C8AD8BF6-6DB8-41AB-966B-7FCE94FF0D6D}" name="Column15961"/>
    <tableColumn id="15979" xr3:uid="{EE12392E-4C32-4047-83E7-C1924EB98223}" name="Column15962"/>
    <tableColumn id="15980" xr3:uid="{8291B09A-DB0F-468F-8D6A-AB437E53F2B0}" name="Column15963"/>
    <tableColumn id="15981" xr3:uid="{514EBDBA-C5C8-4A69-AD75-83A86F51ECBF}" name="Column15964"/>
    <tableColumn id="15982" xr3:uid="{342ED009-0D49-490E-B3EB-91F8332AEE3F}" name="Column15965"/>
    <tableColumn id="15983" xr3:uid="{E38E97A0-28A6-4F68-B2D8-D8FB78D6FE61}" name="Column15966"/>
    <tableColumn id="15984" xr3:uid="{BD9865AF-039D-439E-8438-561A71E3C0E6}" name="Column15967"/>
    <tableColumn id="15985" xr3:uid="{4A6E3EB0-115D-45D1-9406-C9622EE06C9D}" name="Column15968"/>
    <tableColumn id="15986" xr3:uid="{65488F7B-CAEA-45D0-AB18-8EAA14EB9136}" name="Column15969"/>
    <tableColumn id="15987" xr3:uid="{A0A49CAF-815F-490F-8870-6B9487911E90}" name="Column15970"/>
    <tableColumn id="15988" xr3:uid="{6B4F2A90-288F-42BD-88E5-65396510326D}" name="Column15971"/>
    <tableColumn id="15989" xr3:uid="{BD8B1ACA-D30C-42C6-B907-63B1F850E54C}" name="Column15972"/>
    <tableColumn id="15990" xr3:uid="{7B63CDB5-E032-4F97-9B4D-C08880DE2C21}" name="Column15973"/>
    <tableColumn id="15991" xr3:uid="{5546B556-A9B8-4F7F-9250-CEE6FD00850B}" name="Column15974"/>
    <tableColumn id="15992" xr3:uid="{BF7BF607-F957-4C83-83E4-23B082B31BBB}" name="Column15975"/>
    <tableColumn id="15993" xr3:uid="{077E986C-1352-4CD0-A8FD-ECDC1203C99B}" name="Column15976"/>
    <tableColumn id="15994" xr3:uid="{81512208-17D8-4A63-BE4D-0018A77778AB}" name="Column15977"/>
    <tableColumn id="15995" xr3:uid="{4115C86A-3E46-428C-8A9D-C51316B94854}" name="Column15978"/>
    <tableColumn id="15996" xr3:uid="{8CC67486-C0C3-4646-9916-54AE00AD9C97}" name="Column15979"/>
    <tableColumn id="15997" xr3:uid="{60823DAD-8A57-4F8A-B7D4-B18BE4CC1073}" name="Column15980"/>
    <tableColumn id="15998" xr3:uid="{2CA0A4B8-7139-4630-AF5D-6E76ED7E18F9}" name="Column15981"/>
    <tableColumn id="15999" xr3:uid="{E1189D2A-F888-449C-88A6-FAA6D6251804}" name="Column15982"/>
    <tableColumn id="16000" xr3:uid="{D765F1B2-F358-43E4-B575-3F87E7DCCA38}" name="Column15983"/>
    <tableColumn id="16001" xr3:uid="{400A8CEE-AF21-4ECA-9929-49500D950D2C}" name="Column15984"/>
    <tableColumn id="16002" xr3:uid="{1EF4E40B-3B24-4643-8E25-2F00F8DE352F}" name="Column15985"/>
    <tableColumn id="16003" xr3:uid="{8DC3F5B6-B540-4114-B81D-C8993D82A715}" name="Column15986"/>
    <tableColumn id="16004" xr3:uid="{D77BE3E1-E90E-4B2F-A0CF-7A7CFC6D7666}" name="Column15987"/>
    <tableColumn id="16005" xr3:uid="{612093CB-0868-4D3E-9265-B296E1D67F18}" name="Column15988"/>
    <tableColumn id="16006" xr3:uid="{EB173C0F-EF69-46BC-8A0A-3D050971B845}" name="Column15989"/>
    <tableColumn id="16007" xr3:uid="{25660B13-4CE1-41B5-8F1F-600EA5C23FA9}" name="Column15990"/>
    <tableColumn id="16008" xr3:uid="{FBDB20C3-C96D-4372-8B47-C95D7EA4D1C5}" name="Column15991"/>
    <tableColumn id="16009" xr3:uid="{4902D21C-75EB-466C-B461-5819C47805D3}" name="Column15992"/>
    <tableColumn id="16010" xr3:uid="{F486C0B2-5304-44CA-8890-5B12524029DA}" name="Column15993"/>
    <tableColumn id="16011" xr3:uid="{1EDBFEC8-9007-4543-9D5E-007643FFEB09}" name="Column15994"/>
    <tableColumn id="16012" xr3:uid="{11440A3A-7C83-4A71-842A-5069073FE1B8}" name="Column15995"/>
    <tableColumn id="16013" xr3:uid="{CA94BD2E-1041-424D-B3BA-912C9D1ECB0D}" name="Column15996"/>
    <tableColumn id="16014" xr3:uid="{CD044539-42DD-4672-BDD2-7DC067AC8B51}" name="Column15997"/>
    <tableColumn id="16015" xr3:uid="{753AEA4C-A6A5-4636-B036-89423483B8A1}" name="Column15998"/>
    <tableColumn id="16016" xr3:uid="{5265042B-133D-4658-8962-F5DC0FA9BE42}" name="Column15999"/>
    <tableColumn id="16017" xr3:uid="{F8B82F30-F316-433D-A941-6D435234BE88}" name="Column16000"/>
    <tableColumn id="16018" xr3:uid="{99D14205-7896-4A94-8FEA-39080AD8B6F2}" name="Column16001"/>
    <tableColumn id="16019" xr3:uid="{57CD2F93-E5BD-4F2B-BC04-A604CBFF13B7}" name="Column16002"/>
    <tableColumn id="16020" xr3:uid="{AE95AFB6-0FD2-47C4-8EA4-2BA841511ADD}" name="Column16003"/>
    <tableColumn id="16021" xr3:uid="{60151473-CD9D-435F-86D6-8FA9ABEF0702}" name="Column16004"/>
    <tableColumn id="16022" xr3:uid="{4094EBC5-0B9C-46B1-8301-DB7F8853404C}" name="Column16005"/>
    <tableColumn id="16023" xr3:uid="{5A891752-52CC-42FE-99F0-3E4288C90B53}" name="Column16006"/>
    <tableColumn id="16024" xr3:uid="{39915032-9087-4B32-B8AE-EC6F33B56F0D}" name="Column16007"/>
    <tableColumn id="16025" xr3:uid="{DCBA1480-9E26-43D6-9841-38404301C2FC}" name="Column16008"/>
    <tableColumn id="16026" xr3:uid="{3EE5B812-F7B2-4784-A9E6-30E8CB5E8B55}" name="Column16009"/>
    <tableColumn id="16027" xr3:uid="{A6E87395-3C14-4F78-A57A-D5A71D7D8DCF}" name="Column16010"/>
    <tableColumn id="16028" xr3:uid="{5F581E17-97F5-40F7-9EE1-A2D661813065}" name="Column16011"/>
    <tableColumn id="16029" xr3:uid="{503434B8-072C-4836-8906-5B7184503F92}" name="Column16012"/>
    <tableColumn id="16030" xr3:uid="{B1784053-0B80-44B1-87B0-8C46860DDE7B}" name="Column16013"/>
    <tableColumn id="16031" xr3:uid="{CCF92E52-E852-4365-ABAD-007850553A77}" name="Column16014"/>
    <tableColumn id="16032" xr3:uid="{DFB66179-207C-46C6-8A72-93670D22B1A0}" name="Column16015"/>
    <tableColumn id="16033" xr3:uid="{F3D1AED6-F2E8-4EB4-9ACB-49FDF6D223D9}" name="Column16016"/>
    <tableColumn id="16034" xr3:uid="{84D5E594-2533-4343-B9A6-BF404E4EEED5}" name="Column16017"/>
    <tableColumn id="16035" xr3:uid="{25670575-50A2-4818-AB0E-FC69B832481F}" name="Column16018"/>
    <tableColumn id="16036" xr3:uid="{C938D4BF-CF2F-4406-9423-E46CDD4B4E21}" name="Column16019"/>
    <tableColumn id="16037" xr3:uid="{E49E24C7-BE93-4FF4-9BAA-70AB6250A28A}" name="Column16020"/>
    <tableColumn id="16038" xr3:uid="{5FD0C2E7-66F1-4194-9635-B8011821FEB4}" name="Column16021"/>
    <tableColumn id="16039" xr3:uid="{756683E0-B6A0-4A97-9430-3D5E4D54B283}" name="Column16022"/>
    <tableColumn id="16040" xr3:uid="{E6EDFE32-2185-4F9B-9F98-5B64832C9000}" name="Column16023"/>
    <tableColumn id="16041" xr3:uid="{68E8012A-72A1-44DD-9691-523857BFE00F}" name="Column16024"/>
    <tableColumn id="16042" xr3:uid="{E08C6941-7B36-41FC-BB60-0F9B656700E3}" name="Column16025"/>
    <tableColumn id="16043" xr3:uid="{7935DE20-FDFD-415B-AFC0-CA28E16DA5ED}" name="Column16026"/>
    <tableColumn id="16044" xr3:uid="{3FA69E39-F193-461A-B0E7-CDC1FCF051DD}" name="Column16027"/>
    <tableColumn id="16045" xr3:uid="{9FAF7C17-2CFD-48A8-ADBA-FAC32AEDA84C}" name="Column16028"/>
    <tableColumn id="16046" xr3:uid="{D3E9AD65-2525-4060-95B8-4BCBACE7C47D}" name="Column16029"/>
    <tableColumn id="16047" xr3:uid="{C7240BA3-4B75-406F-83D4-D95710F95F2E}" name="Column16030"/>
    <tableColumn id="16048" xr3:uid="{B909A08D-7EBB-4EC4-A41B-78C6E502FFAA}" name="Column16031"/>
    <tableColumn id="16049" xr3:uid="{641CB6F5-9505-460E-8045-B7210D48E362}" name="Column16032"/>
    <tableColumn id="16050" xr3:uid="{CBB5E0D3-A55A-41C5-B972-D6B31D11BF5E}" name="Column16033"/>
    <tableColumn id="16051" xr3:uid="{42080649-A033-477F-B1E3-EA61A398C2F3}" name="Column16034"/>
    <tableColumn id="16052" xr3:uid="{3E46B98F-308B-4778-B87C-CF97311381F3}" name="Column16035"/>
    <tableColumn id="16053" xr3:uid="{074EBB67-8870-4D32-977E-417004967D51}" name="Column16036"/>
    <tableColumn id="16054" xr3:uid="{1189FBF0-9550-4DDA-8CFE-77AA521A3714}" name="Column16037"/>
    <tableColumn id="16055" xr3:uid="{90AABE5B-FC58-45ED-B23C-AE6602F3D868}" name="Column16038"/>
    <tableColumn id="16056" xr3:uid="{6232831E-BBA8-4ECC-81D2-CDE95CB25A85}" name="Column16039"/>
    <tableColumn id="16057" xr3:uid="{EED5AD8A-EE06-4AB4-AF79-607D85C88D76}" name="Column16040"/>
    <tableColumn id="16058" xr3:uid="{B45D8BEB-BBA8-43C6-88E4-E93AFD04D4DC}" name="Column16041"/>
    <tableColumn id="16059" xr3:uid="{F8E3E86C-F824-432A-8CCB-36D497312437}" name="Column16042"/>
    <tableColumn id="16060" xr3:uid="{4B516EA5-0F8B-4390-B85D-0BE8B1048682}" name="Column16043"/>
    <tableColumn id="16061" xr3:uid="{36FADD5D-19B4-46F4-BD10-34D43635848C}" name="Column16044"/>
    <tableColumn id="16062" xr3:uid="{A5830FA9-C476-482B-AA40-3668DF495260}" name="Column16045"/>
    <tableColumn id="16063" xr3:uid="{1EF7631B-67EC-4AEC-AECA-D85486485B9D}" name="Column16046"/>
    <tableColumn id="16064" xr3:uid="{528E31A5-D78F-4621-83D2-FAFCAF49DD27}" name="Column16047"/>
    <tableColumn id="16065" xr3:uid="{71DAA512-E9C1-43A3-9A3C-948B9226B530}" name="Column16048"/>
    <tableColumn id="16066" xr3:uid="{9BF8D3E9-9F9B-4775-B88A-8E89F66226DE}" name="Column16049"/>
    <tableColumn id="16067" xr3:uid="{D257ED80-9FB7-46D9-8F03-9FBB2C047CB0}" name="Column16050"/>
    <tableColumn id="16068" xr3:uid="{81708F3A-2828-4A44-A456-B689F6F9C1E3}" name="Column16051"/>
    <tableColumn id="16069" xr3:uid="{8A0D0359-9F7F-4D96-A9D6-7CD33B732CC7}" name="Column16052"/>
    <tableColumn id="16070" xr3:uid="{E7BDE71B-B874-44CD-9709-90BB69E5A0D3}" name="Column16053"/>
    <tableColumn id="16071" xr3:uid="{5A8C2CF2-8E6E-4BBE-9A42-9BCEEE965C4F}" name="Column16054"/>
    <tableColumn id="16072" xr3:uid="{35D75668-8F2F-44C8-B248-5D03D49BB47F}" name="Column16055"/>
    <tableColumn id="16073" xr3:uid="{63B0A08B-1F64-468C-8601-B0ADE622D9B8}" name="Column16056"/>
    <tableColumn id="16074" xr3:uid="{59D95090-637E-4E67-AA6A-C8DB0AE0DBED}" name="Column16057"/>
    <tableColumn id="16075" xr3:uid="{790F8939-D7A6-474F-95C6-04797518DCE2}" name="Column16058"/>
    <tableColumn id="16076" xr3:uid="{77DC2959-8289-43A3-8CEE-8C4E179A1A49}" name="Column16059"/>
    <tableColumn id="16077" xr3:uid="{5E607B4D-7039-4DAC-BA0C-EC94DDBAFAEE}" name="Column16060"/>
    <tableColumn id="16078" xr3:uid="{0BE7C392-A851-4302-A367-BA510D0FE717}" name="Column16061"/>
    <tableColumn id="16079" xr3:uid="{510CFED7-8EE0-4783-AA23-D69ED9E82C2F}" name="Column16062"/>
    <tableColumn id="16080" xr3:uid="{64A25FF5-F321-40CB-A596-593471F748AF}" name="Column16063"/>
    <tableColumn id="16081" xr3:uid="{FB7BF795-DE51-45E7-B666-9D91FEBA8DD8}" name="Column16064"/>
    <tableColumn id="16082" xr3:uid="{7192295D-9A0C-4F71-8102-E1DC3E718B1E}" name="Column16065"/>
    <tableColumn id="16083" xr3:uid="{94C850E3-A350-470E-B36E-58238851EE09}" name="Column16066"/>
    <tableColumn id="16084" xr3:uid="{F47A2C19-55DF-407B-9A67-17CA798D03B0}" name="Column16067"/>
    <tableColumn id="16085" xr3:uid="{30973FB6-816A-4064-B29E-929EF30296C8}" name="Column16068"/>
    <tableColumn id="16086" xr3:uid="{92041AFA-EBE0-45C4-BB0E-6CE3C2B21FDC}" name="Column16069"/>
    <tableColumn id="16087" xr3:uid="{9F6943F8-6E12-4435-AA72-185226947054}" name="Column16070"/>
    <tableColumn id="16088" xr3:uid="{5250AE4F-F3D5-4315-A963-866BEF255220}" name="Column16071"/>
    <tableColumn id="16089" xr3:uid="{526A9136-5987-42D5-AFB3-81FF61A566C8}" name="Column16072"/>
    <tableColumn id="16090" xr3:uid="{6A086098-AC23-4FD1-80F3-0D76C9B44342}" name="Column16073"/>
    <tableColumn id="16091" xr3:uid="{ADD84BF6-98CD-4167-B5FB-9FA5BECBF206}" name="Column16074"/>
    <tableColumn id="16092" xr3:uid="{EDE2FDC0-64EA-49F9-8AE5-B86588232287}" name="Column16075"/>
    <tableColumn id="16093" xr3:uid="{05E9B852-6EA1-41B0-9269-F1BF9A5B3826}" name="Column16076"/>
    <tableColumn id="16094" xr3:uid="{BC7424BB-02D2-48C7-8871-B62B5949B74D}" name="Column16077"/>
    <tableColumn id="16095" xr3:uid="{B410D445-B03A-4405-8C2B-FE3666C79778}" name="Column16078"/>
    <tableColumn id="16096" xr3:uid="{E43B9009-A066-4E81-992D-400E20647F81}" name="Column16079"/>
    <tableColumn id="16097" xr3:uid="{60A42BD5-3020-4E5D-B8F1-C7635526099D}" name="Column16080"/>
    <tableColumn id="16098" xr3:uid="{415C0667-94A3-4DAD-8BBE-A8C1C7DE8C74}" name="Column16081"/>
    <tableColumn id="16099" xr3:uid="{72C64066-963B-4B29-BDBD-97EC6BB9A170}" name="Column16082"/>
    <tableColumn id="16100" xr3:uid="{F95D4986-B57A-477F-95DF-795C6F921178}" name="Column16083"/>
    <tableColumn id="16101" xr3:uid="{9E58AC0E-8393-4DD0-83EC-F16C214F38F4}" name="Column16084"/>
    <tableColumn id="16102" xr3:uid="{A7D41837-8808-484D-B63D-D46B05D79C2F}" name="Column16085"/>
    <tableColumn id="16103" xr3:uid="{2852BD53-2BE4-46F6-B654-9BC2A3407EBA}" name="Column16086"/>
    <tableColumn id="16104" xr3:uid="{04F40885-3725-4140-A9BF-B4CBEC1DB4CF}" name="Column16087"/>
    <tableColumn id="16105" xr3:uid="{E3D7BD28-DE5B-42E6-B826-3E737411F2C9}" name="Column16088"/>
    <tableColumn id="16106" xr3:uid="{F6A6B7FF-EDBE-4090-AFD1-BF4564DE02F4}" name="Column16089"/>
    <tableColumn id="16107" xr3:uid="{C38BC655-8C45-4366-9E70-16C6485BE67C}" name="Column16090"/>
    <tableColumn id="16108" xr3:uid="{A96B0874-ACFC-4CE8-A329-31909428F409}" name="Column16091"/>
    <tableColumn id="16109" xr3:uid="{B20BFF3B-EC58-4B07-AEA9-774632664F04}" name="Column16092"/>
    <tableColumn id="16110" xr3:uid="{44F08525-538C-4357-8A70-133C9D1AFBA5}" name="Column16093"/>
    <tableColumn id="16111" xr3:uid="{9C67B37D-D08C-4E60-A0DB-70D93E4C00BB}" name="Column16094"/>
    <tableColumn id="16112" xr3:uid="{C16E9FB9-7A15-44CC-82BC-308E64848E7D}" name="Column16095"/>
    <tableColumn id="16113" xr3:uid="{2C59D02F-E19F-4BE9-90DE-0C9F85C8CDBF}" name="Column16096"/>
    <tableColumn id="16114" xr3:uid="{D20822F5-4F26-488F-9EDD-820602928398}" name="Column16097"/>
    <tableColumn id="16115" xr3:uid="{22DE2796-A411-4166-874F-352EB254804A}" name="Column16098"/>
    <tableColumn id="16116" xr3:uid="{78327522-7700-461B-9C76-04E1B31E5EBF}" name="Column16099"/>
    <tableColumn id="16117" xr3:uid="{48242903-91C8-4016-A8A3-9120F7144B98}" name="Column16100"/>
    <tableColumn id="16118" xr3:uid="{CB10D3F7-0493-419F-8321-3A16A8F7C4F4}" name="Column16101"/>
    <tableColumn id="16119" xr3:uid="{AE5A4F39-A59E-4C07-B372-7B4CE4B0AF60}" name="Column16102"/>
    <tableColumn id="16120" xr3:uid="{851165FD-B3EF-4C07-94DD-946A04944205}" name="Column16103"/>
    <tableColumn id="16121" xr3:uid="{F7F1B560-47B7-43F7-AC08-58A64AEF5AFA}" name="Column16104"/>
    <tableColumn id="16122" xr3:uid="{31E5BB0A-2785-4ADF-934B-0349439DAB0C}" name="Column16105"/>
    <tableColumn id="16123" xr3:uid="{92149BD9-FE7D-4F67-A86B-C0B859D2EB4E}" name="Column16106"/>
    <tableColumn id="16124" xr3:uid="{9B17512F-84CB-4B23-B1B2-24A9515E4718}" name="Column16107"/>
    <tableColumn id="16125" xr3:uid="{C7322380-3334-411D-BCC2-BC55E4CA2B47}" name="Column16108"/>
    <tableColumn id="16126" xr3:uid="{DF0E6410-7E85-48D4-9A5E-D2D740AD5EE0}" name="Column16109"/>
    <tableColumn id="16127" xr3:uid="{BE2E9E0E-8496-412B-8EF8-15AE65BB47CB}" name="Column16110"/>
    <tableColumn id="16128" xr3:uid="{A5072555-E362-4B14-9AB1-23835117F89A}" name="Column16111"/>
    <tableColumn id="16129" xr3:uid="{1A50900B-3A84-4BC4-88EE-CF04CF60918B}" name="Column16112"/>
    <tableColumn id="16130" xr3:uid="{43EECC32-A862-42C5-A160-AD992BE80D06}" name="Column16113"/>
    <tableColumn id="16131" xr3:uid="{5D7F13DA-81A0-451A-897A-0FD3B1E2F061}" name="Column16114"/>
    <tableColumn id="16132" xr3:uid="{C026363C-9955-4098-A3CC-9704E1E41A4E}" name="Column16115"/>
    <tableColumn id="16133" xr3:uid="{838507CD-4C7D-4665-AAEF-2DB6CA4FA8D9}" name="Column16116"/>
    <tableColumn id="16134" xr3:uid="{433CE595-346C-4490-8CF2-5355DF2BF61C}" name="Column16117"/>
    <tableColumn id="16135" xr3:uid="{926E51BC-D8F6-4B5C-9103-F785FC30BE82}" name="Column16118"/>
    <tableColumn id="16136" xr3:uid="{71B62F6F-59AC-487F-BF29-588860B8A377}" name="Column16119"/>
    <tableColumn id="16137" xr3:uid="{16D5B848-C124-42DF-9C33-07A1478EBC66}" name="Column16120"/>
    <tableColumn id="16138" xr3:uid="{2F902195-1331-4674-A240-CC0EF1E9E1CA}" name="Column16121"/>
    <tableColumn id="16139" xr3:uid="{AEEB38C0-4FD8-4EE1-90DB-3E15D2565A62}" name="Column16122"/>
    <tableColumn id="16140" xr3:uid="{F3F0211D-A7F6-4A8B-90E9-33117348EEBE}" name="Column16123"/>
    <tableColumn id="16141" xr3:uid="{182F6823-5D23-4434-B696-F9388A731CFB}" name="Column16124"/>
    <tableColumn id="16142" xr3:uid="{C52630F4-7EF2-422E-B062-69E9AF1AB59E}" name="Column16125"/>
    <tableColumn id="16143" xr3:uid="{9699A85B-1A35-4EBB-9499-AFE62C212E31}" name="Column16126"/>
    <tableColumn id="16144" xr3:uid="{77425422-23F3-41FE-81AA-FA994D4BF924}" name="Column16127"/>
    <tableColumn id="16145" xr3:uid="{B673F9D8-AB5E-44FF-AD1B-25BEF3B8E29E}" name="Column16128"/>
    <tableColumn id="16146" xr3:uid="{0C1293F0-ADD3-4191-A682-8677B9A9A306}" name="Column16129"/>
    <tableColumn id="16147" xr3:uid="{13E1CFCE-7FA9-46FE-8187-81899C9CA013}" name="Column16130"/>
    <tableColumn id="16148" xr3:uid="{29643482-6F87-4140-A8A8-C90F48B1F0BD}" name="Column16131"/>
    <tableColumn id="16149" xr3:uid="{BC09DCE3-9B72-4C43-94A8-4C66EDDFADE9}" name="Column16132"/>
    <tableColumn id="16150" xr3:uid="{653A1428-3A67-4D2C-91C8-E401D4295EE2}" name="Column16133"/>
    <tableColumn id="16151" xr3:uid="{2956383A-C5FC-4665-A051-9375BBF59708}" name="Column16134"/>
    <tableColumn id="16152" xr3:uid="{B172F58A-2E1E-49CD-88FC-B27B3B7B7F49}" name="Column16135"/>
    <tableColumn id="16153" xr3:uid="{1682DFE9-0695-4B94-87E5-7751EB1B705D}" name="Column16136"/>
    <tableColumn id="16154" xr3:uid="{5354BFAF-FCB7-44A4-8BCF-2F53E3E2AEB8}" name="Column16137"/>
    <tableColumn id="16155" xr3:uid="{CF6AF86F-C011-4790-BDD4-0EDCB4FD1842}" name="Column16138"/>
    <tableColumn id="16156" xr3:uid="{C6B05BB0-B7C0-4E86-B616-F5783627068C}" name="Column16139"/>
    <tableColumn id="16157" xr3:uid="{20CA01DF-1B3B-401C-A762-799BA9AAFF0E}" name="Column16140"/>
    <tableColumn id="16158" xr3:uid="{E42B708C-323E-4CB2-BB0A-9FF1E251E277}" name="Column16141"/>
    <tableColumn id="16159" xr3:uid="{05C5A9D0-C49D-4B85-BB0F-31B9DD3574BF}" name="Column16142"/>
    <tableColumn id="16160" xr3:uid="{42FA67C2-FFDB-4567-858F-0114842921F0}" name="Column16143"/>
    <tableColumn id="16161" xr3:uid="{F8E37840-4B4F-4200-B822-45FBA8AAF5A8}" name="Column16144"/>
    <tableColumn id="16162" xr3:uid="{85DB7C51-0481-4FB8-8BD8-18EE4FF293A6}" name="Column16145"/>
    <tableColumn id="16163" xr3:uid="{A04A90F5-8441-4FC8-992A-8C172901E08E}" name="Column16146"/>
    <tableColumn id="16164" xr3:uid="{1309B3AB-647C-405F-8CD1-C11F9B42C356}" name="Column16147"/>
    <tableColumn id="16165" xr3:uid="{F90FD445-436A-44D2-AD7F-5A3C115832AC}" name="Column16148"/>
    <tableColumn id="16166" xr3:uid="{26EF6EEF-AC0C-46A6-91BC-41BFCF355940}" name="Column16149"/>
    <tableColumn id="16167" xr3:uid="{8DA973C9-0AD9-43BE-864C-029B90271CCF}" name="Column16150"/>
    <tableColumn id="16168" xr3:uid="{2D076D94-0169-494A-B9C4-6B66ABE9739B}" name="Column16151"/>
    <tableColumn id="16169" xr3:uid="{FD9AEAD3-A184-491C-8087-55BD9A68E6C2}" name="Column16152"/>
    <tableColumn id="16170" xr3:uid="{4287D7F0-537A-4B4C-AF6E-6D6613128847}" name="Column16153"/>
    <tableColumn id="16171" xr3:uid="{AFE25B0F-2FD3-421E-A16B-4140D40325AC}" name="Column16154"/>
    <tableColumn id="16172" xr3:uid="{94E2AC63-1DBE-4157-9C43-BDD078D8C527}" name="Column16155"/>
    <tableColumn id="16173" xr3:uid="{259367AF-A0BA-474A-B9D3-61DF88E7AC2C}" name="Column16156"/>
    <tableColumn id="16174" xr3:uid="{236E010A-9ACB-4B7C-924F-428B24FC77F7}" name="Column16157"/>
    <tableColumn id="16175" xr3:uid="{94862679-B512-4D8F-8582-9F1B139990AA}" name="Column16158"/>
    <tableColumn id="16176" xr3:uid="{CFF4083D-3F13-49BF-9C1E-83CC6643FA08}" name="Column16159"/>
    <tableColumn id="16177" xr3:uid="{3A8356F3-3886-4F0B-96EE-8A7B1C3D049D}" name="Column16160"/>
    <tableColumn id="16178" xr3:uid="{197DB948-5410-4C77-B0FF-1054868D0983}" name="Column16161"/>
    <tableColumn id="16179" xr3:uid="{F06B8775-33E1-41F3-BADB-7A30274ACBEB}" name="Column16162"/>
    <tableColumn id="16180" xr3:uid="{F9CC19C1-4BCF-4F37-BFFB-599DCDD4F3D4}" name="Column16163"/>
    <tableColumn id="16181" xr3:uid="{11259719-AA87-4896-942F-503C6E3D8C77}" name="Column16164"/>
    <tableColumn id="16182" xr3:uid="{899F50B1-9C43-4FC9-9E57-44BF5F970AA0}" name="Column16165"/>
    <tableColumn id="16183" xr3:uid="{9F4AFAB3-8DE7-44B2-A6AE-923CC698221E}" name="Column16166"/>
    <tableColumn id="16184" xr3:uid="{62D623BF-24AD-49E6-9722-93989472E791}" name="Column16167"/>
    <tableColumn id="16185" xr3:uid="{C4B97B74-A7B4-49E7-B02D-5ED3AEE72793}" name="Column16168"/>
    <tableColumn id="16186" xr3:uid="{B8A60906-CF90-4B18-AE39-0169586F485B}" name="Column16169"/>
    <tableColumn id="16187" xr3:uid="{5A3472F2-79B6-4295-95E1-01D6059CA77E}" name="Column16170"/>
    <tableColumn id="16188" xr3:uid="{B72D5D9D-75F7-4B4A-84D5-EA82FF5FEC6A}" name="Column16171"/>
    <tableColumn id="16189" xr3:uid="{2A32070C-7DC7-4311-83FC-59127DCA52A1}" name="Column16172"/>
    <tableColumn id="16190" xr3:uid="{FDCBAAA5-2D49-460D-847F-53956B4526C4}" name="Column16173"/>
    <tableColumn id="16191" xr3:uid="{F479871E-2B1A-4B46-9132-0958E74A2083}" name="Column16174"/>
    <tableColumn id="16192" xr3:uid="{1D44519D-F6F9-4959-9CA2-8F1EB4B8FFB8}" name="Column16175"/>
    <tableColumn id="16193" xr3:uid="{A424E79A-8AD3-454E-B4DA-98FD2F001B1B}" name="Column16176"/>
    <tableColumn id="16194" xr3:uid="{DE746B55-0877-47A6-9A7D-67AAA89A7ECA}" name="Column16177"/>
    <tableColumn id="16195" xr3:uid="{81DF95E5-BB62-4535-891E-C4556F9ABF7B}" name="Column16178"/>
    <tableColumn id="16196" xr3:uid="{DA63C031-A3BC-47B9-80DB-1983E8D7AAF4}" name="Column16179"/>
    <tableColumn id="16197" xr3:uid="{39FF8B52-8F8A-413D-9964-60B525129386}" name="Column16180"/>
    <tableColumn id="16198" xr3:uid="{4A76CB63-94D4-43D4-B48E-8F37BB45C71A}" name="Column16181"/>
    <tableColumn id="16199" xr3:uid="{934C3851-E4AD-488A-9B50-82EEE1C096B1}" name="Column16182"/>
    <tableColumn id="16200" xr3:uid="{7A7DE4A6-F3A2-4C59-B803-BCDFE067F713}" name="Column16183"/>
    <tableColumn id="16201" xr3:uid="{693B1AC8-8323-4A37-80F8-F035BCC0DF14}" name="Column16184"/>
    <tableColumn id="16202" xr3:uid="{0325681A-89F7-4545-92C1-460FA5B1CBCC}" name="Column16185"/>
    <tableColumn id="16203" xr3:uid="{1920319B-06D1-42FD-8F83-E143724D565A}" name="Column16186"/>
    <tableColumn id="16204" xr3:uid="{E118E7C9-C89D-43D5-8C59-0A5B6783A35E}" name="Column16187"/>
    <tableColumn id="16205" xr3:uid="{55B719AA-43C7-4302-9374-51B61EC97ED4}" name="Column16188"/>
    <tableColumn id="16206" xr3:uid="{8CC53D8D-38C1-4091-AF8A-37D96B0441D1}" name="Column16189"/>
    <tableColumn id="16207" xr3:uid="{4BAEAD7F-80FC-4655-AA48-9BF8F38904F4}" name="Column16190"/>
    <tableColumn id="16208" xr3:uid="{AC231922-30A9-431E-9464-E67DBD17D6CC}" name="Column16191"/>
    <tableColumn id="16209" xr3:uid="{30926669-CC6F-4D2C-A0EC-1618796045C3}" name="Column16192"/>
    <tableColumn id="16210" xr3:uid="{074C2D04-3761-4458-BC69-E5B2C913DA28}" name="Column16193"/>
    <tableColumn id="16211" xr3:uid="{D55D5D54-1DB0-4B84-A464-F7BC714B2C2E}" name="Column16194"/>
    <tableColumn id="16212" xr3:uid="{20C307D1-E4A8-4B0B-8515-34DC40986B7B}" name="Column16195"/>
    <tableColumn id="16213" xr3:uid="{45571B23-A413-493B-9446-2A16DDAE1CE4}" name="Column16196"/>
    <tableColumn id="16214" xr3:uid="{39FA4AF9-7AFA-4435-8AC8-9E11CE5CFE9B}" name="Column16197"/>
    <tableColumn id="16215" xr3:uid="{33CB7690-F0BA-48D8-A9E6-8E8317857E32}" name="Column16198"/>
    <tableColumn id="16216" xr3:uid="{8D0AFF3C-23F8-481F-93F3-296725592190}" name="Column16199"/>
    <tableColumn id="16217" xr3:uid="{511F924B-04C9-4C2C-999E-AAEA610E8280}" name="Column16200"/>
    <tableColumn id="16218" xr3:uid="{1E84D191-DCE7-4841-9564-EADDFB1E1495}" name="Column16201"/>
    <tableColumn id="16219" xr3:uid="{2DE5512A-3DAE-4086-B6D3-CDB824FFF5D9}" name="Column16202"/>
    <tableColumn id="16220" xr3:uid="{A727B5D0-92B5-4BA9-B739-C51946418CCD}" name="Column16203"/>
    <tableColumn id="16221" xr3:uid="{FE185324-DD71-4340-AEBB-92ABCADAE914}" name="Column16204"/>
    <tableColumn id="16222" xr3:uid="{9D5B9B8F-F104-4D51-89B0-30ECB39C00B0}" name="Column16205"/>
    <tableColumn id="16223" xr3:uid="{C6766389-C23E-4E56-BCCF-D1FD98947A72}" name="Column16206"/>
    <tableColumn id="16224" xr3:uid="{0BE82B0C-88B2-4C0A-9667-5537E436BDB6}" name="Column16207"/>
    <tableColumn id="16225" xr3:uid="{739D37CD-6339-42AA-AAA9-FFCA78777E53}" name="Column16208"/>
    <tableColumn id="16226" xr3:uid="{324E1089-78E0-4B4C-BC1E-A305750AD4AF}" name="Column16209"/>
    <tableColumn id="16227" xr3:uid="{86595AB3-CA00-46F2-9B1A-2070EC18717C}" name="Column16210"/>
    <tableColumn id="16228" xr3:uid="{73EA2997-1151-470E-90CF-7C59B22B7840}" name="Column16211"/>
    <tableColumn id="16229" xr3:uid="{8AAA4A8A-BA66-408F-A515-3ACBAFB3CA8B}" name="Column16212"/>
    <tableColumn id="16230" xr3:uid="{3E660008-8DA8-43BC-ADF0-DA0E7161928C}" name="Column16213"/>
    <tableColumn id="16231" xr3:uid="{3FAB0E1C-367F-446D-9213-924141697747}" name="Column16214"/>
    <tableColumn id="16232" xr3:uid="{976C7898-0C8E-4231-8C9F-4629BA775A5A}" name="Column16215"/>
    <tableColumn id="16233" xr3:uid="{1ECFF6C4-A7A5-4E14-A686-A9FF599C6EC1}" name="Column16216"/>
    <tableColumn id="16234" xr3:uid="{26476D46-D5AE-4095-B1CA-9CB5FBE42F0E}" name="Column16217"/>
    <tableColumn id="16235" xr3:uid="{660AE139-4316-4010-80F0-9C06929243DB}" name="Column16218"/>
    <tableColumn id="16236" xr3:uid="{7D678786-60F5-40CF-BF47-C8E849FA2F15}" name="Column16219"/>
    <tableColumn id="16237" xr3:uid="{7D905270-9214-430E-B89E-C2D17289D62E}" name="Column16220"/>
    <tableColumn id="16238" xr3:uid="{94D283A4-0FF7-4262-BBF5-DCD8065FBC64}" name="Column16221"/>
    <tableColumn id="16239" xr3:uid="{84E9E828-A363-4CA5-A6D9-4EE412D0FF20}" name="Column16222"/>
    <tableColumn id="16240" xr3:uid="{8DB32EC9-D318-43C2-B03B-CB968555D045}" name="Column16223"/>
    <tableColumn id="16241" xr3:uid="{4871F47D-6F67-4CE0-8691-E0B7FC23C1C7}" name="Column16224"/>
    <tableColumn id="16242" xr3:uid="{032A33C1-5EA3-46FD-8E02-7DBAE5D8DBD0}" name="Column16225"/>
    <tableColumn id="16243" xr3:uid="{2154F80D-6845-49DF-93C5-E2294702A3CF}" name="Column16226"/>
    <tableColumn id="16244" xr3:uid="{F0ECBDB8-02B4-4CD6-8F56-E2226C74BA8C}" name="Column16227"/>
    <tableColumn id="16245" xr3:uid="{2318C915-F780-485A-912D-97B0D3A3ADAF}" name="Column16228"/>
    <tableColumn id="16246" xr3:uid="{13312F27-2EF7-484D-9C02-AD769D79D6DF}" name="Column16229"/>
    <tableColumn id="16247" xr3:uid="{EFB98BD9-139B-44B4-BDE6-087437FF02BD}" name="Column16230"/>
    <tableColumn id="16248" xr3:uid="{EA75099F-244C-467F-8F6C-53FD97726824}" name="Column16231"/>
    <tableColumn id="16249" xr3:uid="{57C637A4-91AC-420A-8171-C1E507C19B8B}" name="Column16232"/>
    <tableColumn id="16250" xr3:uid="{96FDD424-113E-4EBD-88F0-B7B9CAAB1A24}" name="Column16233"/>
    <tableColumn id="16251" xr3:uid="{EBBF15EE-6145-47BC-90CA-5D1204670998}" name="Column16234"/>
    <tableColumn id="16252" xr3:uid="{317619A4-28E3-4442-A26C-1420F3E9D8E7}" name="Column16235"/>
    <tableColumn id="16253" xr3:uid="{CD7746C3-96DA-4FE5-8799-BE64186115C3}" name="Column16236"/>
    <tableColumn id="16254" xr3:uid="{DC5A6DF8-67B7-4140-AB75-F125459E7303}" name="Column16237"/>
    <tableColumn id="16255" xr3:uid="{7A056C16-C075-4EE3-94BA-AB18338E9796}" name="Column16238"/>
    <tableColumn id="16256" xr3:uid="{958354C2-0925-4D38-85CE-F89A23740F87}" name="Column16239"/>
    <tableColumn id="16257" xr3:uid="{1113D75B-E3A9-4B66-A383-0650EB5601BD}" name="Column16240"/>
    <tableColumn id="16258" xr3:uid="{CF6D21D9-48C9-4602-B9F5-C00B4624B421}" name="Column16241"/>
    <tableColumn id="16259" xr3:uid="{56D3C5E8-6B1E-43EB-8719-DEBA52202133}" name="Column16242"/>
    <tableColumn id="16260" xr3:uid="{C7F234B3-EEE3-44E6-8FFC-18867937B168}" name="Column16243"/>
    <tableColumn id="16261" xr3:uid="{5F0FA7E2-B355-434D-9145-62304F8B6E52}" name="Column16244"/>
    <tableColumn id="16262" xr3:uid="{6831F6FC-2AB3-47B9-8484-983790CB8B8A}" name="Column16245"/>
    <tableColumn id="16263" xr3:uid="{5A7032C5-0E19-44EE-A120-F3E99255DC75}" name="Column16246"/>
    <tableColumn id="16264" xr3:uid="{FA5B8CF3-98B5-4E19-8A24-6898CAD1A909}" name="Column16247"/>
    <tableColumn id="16265" xr3:uid="{5BF1C35F-C9FD-4DEC-B4D5-63F2D7E6518C}" name="Column16248"/>
    <tableColumn id="16266" xr3:uid="{7DE283D4-7380-49AA-B61E-87AC7B1EA139}" name="Column16249"/>
    <tableColumn id="16267" xr3:uid="{8EB299F0-171F-4256-A0D2-6D52FC4E8D0A}" name="Column16250"/>
    <tableColumn id="16268" xr3:uid="{DBCEFC32-CB2D-4AE5-9F94-8565DEE0B001}" name="Column16251"/>
    <tableColumn id="16269" xr3:uid="{376F45D1-E8C8-4E46-BD06-DB990932435B}" name="Column16252"/>
    <tableColumn id="16270" xr3:uid="{EA172FCD-4A30-4D7D-AE41-C3F7E938AF2A}" name="Column16253"/>
    <tableColumn id="16271" xr3:uid="{B6763CD9-6241-42A9-928C-51BDD1499D68}" name="Column16254"/>
    <tableColumn id="16272" xr3:uid="{35353CFB-CFF9-4B8B-85D9-5A60D0CE9AF2}" name="Column16255"/>
    <tableColumn id="16273" xr3:uid="{6746561A-8351-4BCC-8176-F9C5030E59B0}" name="Column16256"/>
    <tableColumn id="16274" xr3:uid="{E5F0DE68-29CB-4056-9C7E-F41C695D7969}" name="Column16257"/>
    <tableColumn id="16275" xr3:uid="{AB053183-B3FF-4218-97C4-C1798310B0C9}" name="Column16258"/>
    <tableColumn id="16276" xr3:uid="{B173CC9F-49FA-4F3B-B59F-E7A950CEE9D0}" name="Column16259"/>
    <tableColumn id="16277" xr3:uid="{96BB5F77-F0BE-46F6-B3EF-5761F4C90F96}" name="Column16260"/>
    <tableColumn id="16278" xr3:uid="{3112153D-9ADD-4CC7-8D43-E38916258321}" name="Column16261"/>
    <tableColumn id="16279" xr3:uid="{0FBEC9A6-5DA3-4B4F-99C5-7EF84786EE44}" name="Column16262"/>
    <tableColumn id="16280" xr3:uid="{318C010F-67CC-4F17-8BE5-F2E6928B2D54}" name="Column16263"/>
    <tableColumn id="16281" xr3:uid="{5FEC908F-7577-4450-8305-63DF6C7C18CD}" name="Column16264"/>
    <tableColumn id="16282" xr3:uid="{7E1236C1-D94B-467D-83C5-6CAF9EEAF1BA}" name="Column16265"/>
    <tableColumn id="16283" xr3:uid="{F9EBB2EF-292A-407A-BEA8-151A9ED226D0}" name="Column16266"/>
    <tableColumn id="16284" xr3:uid="{2C7D05D7-D176-4247-9488-B8ECC82FB6BD}" name="Column16267"/>
    <tableColumn id="16285" xr3:uid="{951177EC-BE52-4F83-B13E-E0112B2799C9}" name="Column16268"/>
    <tableColumn id="16286" xr3:uid="{CA87AC2F-E8D4-463B-9449-754A4E6D0A51}" name="Column16269"/>
    <tableColumn id="16287" xr3:uid="{8C620EB2-BE51-4D57-BEE0-C170472766BD}" name="Column16270"/>
    <tableColumn id="16288" xr3:uid="{FFC6C6C5-656B-4960-AF54-0B80CCD67694}" name="Column16271"/>
    <tableColumn id="16289" xr3:uid="{5760C4B2-BED1-4B08-9A92-94256BDFD98D}" name="Column16272"/>
    <tableColumn id="16290" xr3:uid="{0B34E73E-2450-4DE7-BE96-B9B2AA9A33A6}" name="Column16273"/>
    <tableColumn id="16291" xr3:uid="{A10FE39C-9DA5-437D-BB27-8A463658FA71}" name="Column16274"/>
    <tableColumn id="16292" xr3:uid="{8208A76C-97E7-4EDC-A852-9902F72520C9}" name="Column16275"/>
    <tableColumn id="16293" xr3:uid="{86702607-B888-47F3-AB7A-5188DC89E3E3}" name="Column16276"/>
    <tableColumn id="16294" xr3:uid="{CB64A200-F9AF-425F-8464-ABEA13524BCB}" name="Column16277"/>
    <tableColumn id="16295" xr3:uid="{84BEED7F-E9C9-4ACE-B8E6-BE114FB21345}" name="Column16278"/>
    <tableColumn id="16296" xr3:uid="{B7B8D907-C58B-453D-B78F-C265302016D3}" name="Column16279"/>
    <tableColumn id="16297" xr3:uid="{54D2FAF4-4FA2-42B8-A901-A1E2B47093CB}" name="Column16280"/>
    <tableColumn id="16298" xr3:uid="{E7211F7D-5108-4A3E-933A-F9A97F0DA74D}" name="Column16281"/>
    <tableColumn id="16299" xr3:uid="{6BFC89EF-DFDA-4105-8E1F-B066F13CDA81}" name="Column16282"/>
    <tableColumn id="16300" xr3:uid="{3525A7F3-F591-4945-A5E5-038F54F56B0E}" name="Column16283"/>
    <tableColumn id="16301" xr3:uid="{918033EB-901C-42AD-81DF-0C87CF4945B7}" name="Column16284"/>
    <tableColumn id="16302" xr3:uid="{91770AEE-DE6B-42DE-8596-22DBBAED9C7D}" name="Column16285"/>
    <tableColumn id="16303" xr3:uid="{1AA37C3F-6E8D-4461-98D5-B3A4008A3E3C}" name="Column16286"/>
    <tableColumn id="16304" xr3:uid="{F73FE9B9-C676-45A9-ACF4-47A0119627C9}" name="Column16287"/>
    <tableColumn id="16305" xr3:uid="{1E734485-2136-4953-9FE8-755B80AC3AB5}" name="Column16288"/>
    <tableColumn id="16306" xr3:uid="{9E0F78B0-B68D-4C8E-A397-19630594D3D6}" name="Column16289"/>
    <tableColumn id="16307" xr3:uid="{8E05A43D-FBE2-456A-A09B-48336280CC2F}" name="Column16290"/>
    <tableColumn id="16308" xr3:uid="{5148F5B6-6D99-4216-BAA6-91C6AF03E233}" name="Column16291"/>
    <tableColumn id="16309" xr3:uid="{D086A80A-AA5E-4803-BBB9-49AAE902D722}" name="Column16292"/>
    <tableColumn id="16310" xr3:uid="{5527E4EA-BA78-46B0-910C-CD46AA89B882}" name="Column16293"/>
    <tableColumn id="16311" xr3:uid="{E2CF9B6A-C3D2-4BCB-9332-DA6E94634D32}" name="Column16294"/>
    <tableColumn id="16312" xr3:uid="{039E5166-D349-419A-9714-6E158A151F1C}" name="Column16295"/>
    <tableColumn id="16313" xr3:uid="{74427A72-049A-41EE-8DD1-4E8DD7EA2C88}" name="Column16296"/>
    <tableColumn id="16314" xr3:uid="{64C434ED-D07D-4848-8A64-E44F492A65D0}" name="Column16297"/>
    <tableColumn id="16315" xr3:uid="{B3DFFB9C-6B95-4257-AA2E-8B50524DE81E}" name="Column16298"/>
    <tableColumn id="16316" xr3:uid="{8FA717DD-A460-4045-846C-665947655FA6}" name="Column16299"/>
    <tableColumn id="16317" xr3:uid="{32CD1D4F-CA2A-4461-9EC2-62047EAEDAF1}" name="Column16300"/>
    <tableColumn id="16318" xr3:uid="{504154B6-59CA-462F-8CAF-22E12AFEEF18}" name="Column16301"/>
    <tableColumn id="16319" xr3:uid="{0831AD99-EC2B-4033-998E-22057BF27DCD}" name="Column16302"/>
    <tableColumn id="16320" xr3:uid="{C076CC7B-FA01-48D7-B44D-1887E3DF36BD}" name="Column16303"/>
    <tableColumn id="16321" xr3:uid="{45023ED9-C81F-4502-9407-F8178915264F}" name="Column16304"/>
    <tableColumn id="16322" xr3:uid="{DA24C833-DDDF-4EBC-8B71-B9A19790E5A3}" name="Column16305"/>
    <tableColumn id="16323" xr3:uid="{72C88CB2-C8A3-47F4-A19E-43C01FC35F20}" name="Column16306"/>
    <tableColumn id="16324" xr3:uid="{7FD24C98-DAFB-4F3B-94E7-116E6A6FA73E}" name="Column16307"/>
    <tableColumn id="16325" xr3:uid="{6634756A-CB6F-4C13-B73D-78C1E769A2CF}" name="Column16308"/>
    <tableColumn id="16326" xr3:uid="{7477485D-BEE6-4FE2-B974-0C174A180A6E}" name="Column16309"/>
    <tableColumn id="16327" xr3:uid="{E9FC84D6-DA63-4ADA-9B89-F5516AFDC766}" name="Column16310"/>
    <tableColumn id="16328" xr3:uid="{37D23A1E-838B-48BA-A116-AB0B6DB8BB43}" name="Column16311"/>
    <tableColumn id="16329" xr3:uid="{CC36DCBF-F9C5-4038-93F8-370E772BE8F5}" name="Column16312"/>
    <tableColumn id="16330" xr3:uid="{89B14B7B-B4E7-44C1-986E-8A9C68FEA9C8}" name="Column16313"/>
    <tableColumn id="16331" xr3:uid="{364E8EFC-EAB5-44F6-A0D0-72569C62A5B2}" name="Column16314"/>
    <tableColumn id="16332" xr3:uid="{0432DB5F-D1A5-454C-81EE-F38F90A10BAD}" name="Column16315"/>
    <tableColumn id="16333" xr3:uid="{E2E817B6-A51B-4157-B37B-2680FD2C4AD6}" name="Column16316"/>
    <tableColumn id="16334" xr3:uid="{B36D8830-82C4-49F7-89FB-DD6C7A117E37}" name="Column16317"/>
    <tableColumn id="16335" xr3:uid="{9A0ECB33-5FDE-47D5-BA1A-46C5AB0740EF}" name="Column16318"/>
    <tableColumn id="16336" xr3:uid="{48A30166-35AF-4FF2-AEC2-7229B8A398A3}" name="Column16319"/>
    <tableColumn id="16337" xr3:uid="{4707F4BC-8589-4D28-BFED-250D19511A5F}" name="Column16320"/>
    <tableColumn id="16338" xr3:uid="{D842D1B3-D9AD-49AD-8825-AE55F7A32376}" name="Column16321"/>
    <tableColumn id="16339" xr3:uid="{B023468D-6B2E-4E3E-9CF8-6E522C4F6699}" name="Column16322"/>
    <tableColumn id="16340" xr3:uid="{E05A6E67-DBBF-4E1F-9F9A-2799A6C294CA}" name="Column16323"/>
    <tableColumn id="16341" xr3:uid="{9B6B401B-A377-4C1E-B587-901B66704CD2}" name="Column16324"/>
    <tableColumn id="16342" xr3:uid="{DB7304CA-F635-444A-A642-1593F1290974}" name="Column16325"/>
    <tableColumn id="16343" xr3:uid="{EB4FBEA3-3A81-4E09-B862-038E4F50C1DF}" name="Column16326"/>
    <tableColumn id="16344" xr3:uid="{FA8A3EFD-D63E-46B2-9F6C-D90E9C09F8FA}" name="Column16327"/>
    <tableColumn id="16345" xr3:uid="{080DC191-8A8F-4813-976B-B0594503F4E8}" name="Column16328"/>
    <tableColumn id="16346" xr3:uid="{EBBDEC59-92E2-42F2-9566-3CE77DE84214}" name="Column16329"/>
    <tableColumn id="16347" xr3:uid="{4852C424-1A07-47D6-8DD3-FB98123D8F26}" name="Column16330"/>
    <tableColumn id="16348" xr3:uid="{6A20BBBE-B7C8-4E0E-881E-C22AA0E6C9CC}" name="Column16331"/>
    <tableColumn id="16349" xr3:uid="{3A3D53EF-8132-4BC7-B937-956272741480}" name="Column16332"/>
    <tableColumn id="16350" xr3:uid="{C76D9941-D99A-45A9-96F4-F14E46BCC7D8}" name="Column16333"/>
    <tableColumn id="16351" xr3:uid="{C6AD3298-7D39-4E0F-94B2-E3FF599B3677}" name="Column16334"/>
    <tableColumn id="16352" xr3:uid="{3A28D4CB-D5A3-4A7C-9708-07BCE04A7A80}" name="Column16335"/>
    <tableColumn id="16353" xr3:uid="{920B2FDA-ADB9-4334-B805-32A7C2F64677}" name="Column16336"/>
    <tableColumn id="16354" xr3:uid="{4E707333-F656-4776-A27E-23900CD7E387}" name="Column16337"/>
    <tableColumn id="16355" xr3:uid="{251B3F10-EDC4-4FA9-B0A1-0691294E91F0}" name="Column16338"/>
    <tableColumn id="16356" xr3:uid="{645A2EAB-E021-4AF3-8F56-198DD8F48422}" name="Column16339"/>
    <tableColumn id="16357" xr3:uid="{331DACAE-3765-4715-8059-3DFACD59016C}" name="Column16340"/>
    <tableColumn id="16358" xr3:uid="{7356A06C-1D6F-479A-A9F7-5654F7A86DBF}" name="Column16341"/>
    <tableColumn id="16359" xr3:uid="{5CF9461B-690C-4E88-B328-7CCE1E0D1EC7}" name="Column16342"/>
    <tableColumn id="16360" xr3:uid="{89D69A7D-6A11-42AB-B60E-0570C98405AD}" name="Column16343"/>
    <tableColumn id="16361" xr3:uid="{1348D270-92CA-4832-AB20-966D15443AEB}" name="Column16344"/>
    <tableColumn id="16362" xr3:uid="{E1336CFA-D538-4A4D-91D8-4D96F96A26D2}" name="Column16345"/>
    <tableColumn id="16363" xr3:uid="{9F16DDB4-4991-49DB-900D-CF0A0BDD8F7C}" name="Column16346"/>
    <tableColumn id="16364" xr3:uid="{A3E012F1-F60E-4487-B4A6-9E4DB8CD77AF}" name="Column16347"/>
    <tableColumn id="16365" xr3:uid="{2051E930-CC8F-49CF-96C6-1A903098D28E}" name="Column16348"/>
    <tableColumn id="16366" xr3:uid="{9E943382-17EC-4892-8419-B0E68619FE68}" name="Column16349"/>
    <tableColumn id="16367" xr3:uid="{176BFF37-F354-4C2C-BF8F-34008B9F61E3}" name="Column16350"/>
    <tableColumn id="16368" xr3:uid="{56422C7D-5AC3-44E4-9155-D294CA71D25A}" name="Column16351"/>
    <tableColumn id="16369" xr3:uid="{0524E628-E615-4DC4-818E-D72AD4D39DAD}" name="Column16352"/>
    <tableColumn id="16370" xr3:uid="{FFAAF642-7DD3-4A35-988F-D1C368A150E6}" name="Column16353"/>
    <tableColumn id="16371" xr3:uid="{495B4691-56D1-4FF1-9757-A8CDD74DF6BF}" name="Column16354"/>
    <tableColumn id="16372" xr3:uid="{5DDEDE2C-3402-46F8-B2E1-BE111E7B8001}" name="Column16355"/>
    <tableColumn id="16373" xr3:uid="{27D5CA6F-279E-48DD-9BE7-55DD944616D5}" name="Column16356"/>
    <tableColumn id="16374" xr3:uid="{CE554932-2FDF-4468-B8CE-38DA74B04934}" name="Column16357"/>
    <tableColumn id="16375" xr3:uid="{8DC98765-6A66-460A-92ED-14E5B03EA93D}" name="Column16358"/>
    <tableColumn id="16376" xr3:uid="{E663FF0A-35E8-4AD7-BF16-1D892692560E}" name="Column16359"/>
    <tableColumn id="16377" xr3:uid="{389A5BB6-1989-4105-96BE-C0E4E47FC6B3}" name="Column16360"/>
    <tableColumn id="16378" xr3:uid="{5902094B-9745-4F85-A751-BDD4E7F1C4A5}" name="Column16361"/>
    <tableColumn id="16379" xr3:uid="{CC0D4A19-9DE9-4E90-995D-C2DE09CB0C50}" name="Column16362"/>
    <tableColumn id="16380" xr3:uid="{BADDC297-2AA1-49D7-97D7-C8CA88A25410}" name="Column16363"/>
    <tableColumn id="16381" xr3:uid="{887DA0E4-FB14-4345-BD93-14859D0B6A05}" name="Column16364"/>
    <tableColumn id="16382" xr3:uid="{7F5A672E-68D4-40BD-93EE-052998C9E880}" name="Column16365"/>
    <tableColumn id="16383" xr3:uid="{2DDA7BC3-EC5B-4542-8D0E-1857DF780989}" name="Column16366"/>
    <tableColumn id="16384" xr3:uid="{32F6BDC7-CBBD-408C-AF7A-31A313C435BE}" name="Column16367"/>
    <tableColumn id="16385" xr3:uid="{E0E7457A-3F5C-423E-951F-D07F1208DB2A}" name="Column16368"/>
    <tableColumn id="16386" xr3:uid="{284C35C1-C6B8-4BE6-BAAE-7A5ADC11D07E}" name="Column1636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5:O182" totalsRowCount="1" headerRowDxfId="50" tableBorderDxfId="49">
  <autoFilter ref="A5:O181" xr:uid="{00000000-0009-0000-0100-000001000000}"/>
  <tableColumns count="15">
    <tableColumn id="1" xr3:uid="{00000000-0010-0000-0100-000001000000}" name="Census Tract" dataDxfId="48" totalsRowDxfId="47"/>
    <tableColumn id="2" xr3:uid="{00000000-0010-0000-0100-000002000000}" name="Town" dataDxfId="46" totalsRowDxfId="45"/>
    <tableColumn id="3" xr3:uid="{00000000-0010-0000-0100-000003000000}" name="Distressed Tract1" dataDxfId="44" totalsRowDxfId="43"/>
    <tableColumn id="4" xr3:uid="{00000000-0010-0000-0100-000004000000}" name="CLM $ Collected " dataDxfId="42" totalsRowDxfId="41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40" totalsRowDxfId="39" dataCellStyle="Percent"/>
    <tableColumn id="6" xr3:uid="{00000000-0010-0000-0100-000006000000}" name="Incentive Disbursements" dataDxfId="38" totalsRowDxfId="3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36" totalsRowDxfId="35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34" totalsRowDxfId="33"/>
    <tableColumn id="10" xr3:uid="{00000000-0010-0000-0100-00000A000000}" name="% of Total Residential CLM $ Collected" dataDxfId="32" totalsRowDxfId="31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30" totalsRowDxfId="29"/>
    <tableColumn id="12" xr3:uid="{00000000-0010-0000-0100-00000C000000}" name="% of Total Residential Incentive Disbursements " dataDxfId="28" totalsRowDxfId="27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6" totalsRowDxfId="25"/>
    <tableColumn id="15" xr3:uid="{00000000-0010-0000-0100-00000F000000}" name="% of Total C&amp;I CLM $ Collected" dataDxfId="24" totalsRowDxfId="23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22" totalsRowDxfId="21"/>
    <tableColumn id="17" xr3:uid="{00000000-0010-0000-0100-000011000000}" name="% of TotalC&amp;I Incentive Disbursements " dataDxfId="20" totalsRowDxfId="19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5:O339" totalsRowShown="0" headerRowDxfId="18" dataDxfId="16" headerRowBorderDxfId="17" tableBorderDxfId="15">
  <autoFilter ref="A5:O339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1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Total Units" dataDxfId="9">
      <calculatedColumnFormula>Table323[[#This Row],[Single Family]]+Table323[[#This Row],[2-4 Units]]+Table323[[#This Row],[&gt;4 Units]]</calculatedColumnFormula>
    </tableColumn>
    <tableColumn id="11" xr3:uid="{00000000-0010-0000-0200-00000B000000}" name="Single Family" dataDxfId="8"/>
    <tableColumn id="10" xr3:uid="{00000000-0010-0000-0200-00000A000000}" name="2-4 Units" dataDxfId="7"/>
    <tableColumn id="8" xr3:uid="{00000000-0010-0000-0200-000008000000}" name="&gt;4 Units" dataDxfId="6"/>
    <tableColumn id="7" xr3:uid="{00000000-0010-0000-0200-000007000000}" name="Incentives" dataDxfId="5"/>
    <tableColumn id="14" xr3:uid="{00000000-0010-0000-0200-00000E000000}" name="Total Units2" dataDxfId="4">
      <calculatedColumnFormula>SUM(Table323[[#This Row],[Single Family ]:[&gt;4 Units ]])</calculatedColumnFormula>
    </tableColumn>
    <tableColumn id="15" xr3:uid="{00000000-0010-0000-0200-00000F000000}" name="Single Family " dataDxfId="3"/>
    <tableColumn id="13" xr3:uid="{00000000-0010-0000-0200-00000D000000}" name="2-4 Units2" dataDxfId="2"/>
    <tableColumn id="12" xr3:uid="{00000000-0010-0000-0200-00000C000000}" name="&gt;4 Units " dataDxfId="1"/>
    <tableColumn id="16" xr3:uid="{00000000-0010-0000-0200-000010000000}" name="Incentives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baseColWidth="10" defaultColWidth="8.83203125" defaultRowHeight="15"/>
  <cols>
    <col min="1" max="1" width="17.5" customWidth="1"/>
    <col min="2" max="2" width="26" customWidth="1"/>
  </cols>
  <sheetData>
    <row r="1" spans="1:3" ht="24">
      <c r="A1" s="109" t="s">
        <v>16642</v>
      </c>
      <c r="B1" s="110"/>
      <c r="C1" s="111"/>
    </row>
    <row r="2" spans="1:3" ht="24">
      <c r="A2" s="112" t="s">
        <v>16643</v>
      </c>
      <c r="B2" s="113"/>
      <c r="C2" s="114"/>
    </row>
    <row r="3" spans="1:3" ht="25" thickBot="1">
      <c r="A3" s="115" t="s">
        <v>25</v>
      </c>
      <c r="B3" s="116"/>
      <c r="C3" s="117"/>
    </row>
    <row r="5" spans="1:3">
      <c r="A5" s="12" t="s">
        <v>26</v>
      </c>
      <c r="B5" t="s">
        <v>27</v>
      </c>
    </row>
    <row r="7" spans="1:3">
      <c r="B7" t="s">
        <v>28</v>
      </c>
    </row>
    <row r="9" spans="1:3">
      <c r="A9" s="12" t="s">
        <v>29</v>
      </c>
      <c r="B9" t="s">
        <v>30</v>
      </c>
    </row>
    <row r="10" spans="1:3">
      <c r="B10" s="108" t="s">
        <v>31</v>
      </c>
      <c r="C10" s="108"/>
    </row>
    <row r="11" spans="1:3">
      <c r="B11" s="14" t="s">
        <v>32</v>
      </c>
    </row>
    <row r="12" spans="1:3">
      <c r="B12" t="s">
        <v>33</v>
      </c>
    </row>
    <row r="15" spans="1:3">
      <c r="A15" s="12" t="s">
        <v>34</v>
      </c>
      <c r="B15" s="13" t="s">
        <v>52</v>
      </c>
    </row>
    <row r="17" spans="1:2">
      <c r="A17" s="12" t="s">
        <v>35</v>
      </c>
      <c r="B17" s="13">
        <v>2019</v>
      </c>
    </row>
    <row r="19" spans="1:2">
      <c r="A19" s="12" t="s">
        <v>36</v>
      </c>
      <c r="B19" s="39">
        <v>44931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1"/>
  <sheetViews>
    <sheetView tabSelected="1" workbookViewId="0">
      <pane xSplit="1" topLeftCell="B1" activePane="topRight" state="frozen"/>
      <selection pane="topRight" activeCell="J6" sqref="A1:J6"/>
    </sheetView>
  </sheetViews>
  <sheetFormatPr baseColWidth="10" defaultColWidth="8.83203125" defaultRowHeight="15"/>
  <cols>
    <col min="1" max="1" width="24.83203125" customWidth="1"/>
    <col min="2" max="6" width="15.33203125" bestFit="1" customWidth="1"/>
    <col min="7" max="7" width="14.33203125" bestFit="1" customWidth="1"/>
    <col min="8" max="8" width="15.33203125" bestFit="1" customWidth="1"/>
    <col min="9" max="9" width="12.5" bestFit="1" customWidth="1"/>
    <col min="10" max="10" width="17.5" customWidth="1"/>
    <col min="11" max="11" width="18.6640625" bestFit="1" customWidth="1"/>
    <col min="12" max="12" width="12.5" bestFit="1" customWidth="1"/>
  </cols>
  <sheetData>
    <row r="1" spans="1:19">
      <c r="A1" s="15" t="s">
        <v>255</v>
      </c>
    </row>
    <row r="2" spans="1:19">
      <c r="A2" s="125" t="s">
        <v>24</v>
      </c>
      <c r="B2" s="118" t="s">
        <v>20</v>
      </c>
      <c r="C2" s="118"/>
      <c r="D2" s="119"/>
      <c r="E2" s="120" t="s">
        <v>3</v>
      </c>
      <c r="F2" s="121"/>
      <c r="G2" s="121"/>
      <c r="H2" s="122" t="s">
        <v>4</v>
      </c>
      <c r="I2" s="123"/>
      <c r="J2" s="124"/>
    </row>
    <row r="3" spans="1:19">
      <c r="A3" s="126"/>
      <c r="B3" s="21" t="s">
        <v>38</v>
      </c>
      <c r="C3" s="22" t="s">
        <v>5</v>
      </c>
      <c r="D3" s="23" t="s">
        <v>6</v>
      </c>
      <c r="E3" s="21" t="s">
        <v>38</v>
      </c>
      <c r="F3" s="23" t="s">
        <v>5</v>
      </c>
      <c r="G3" s="22" t="s">
        <v>6</v>
      </c>
      <c r="H3" s="21" t="s">
        <v>38</v>
      </c>
      <c r="I3" s="22" t="s">
        <v>5</v>
      </c>
      <c r="J3" s="24" t="s">
        <v>6</v>
      </c>
    </row>
    <row r="4" spans="1:19" ht="14.75" customHeight="1">
      <c r="A4" s="25" t="s">
        <v>21</v>
      </c>
      <c r="B4" s="36">
        <f>SUM(C4:D4)</f>
        <v>29100612.598399997</v>
      </c>
      <c r="C4" s="36">
        <f>F4+I4</f>
        <v>12285079.162299993</v>
      </c>
      <c r="D4" s="36">
        <f>G4+J4</f>
        <v>16815533.436100006</v>
      </c>
      <c r="E4" s="36">
        <f>SUM(F4:G4)</f>
        <v>17547918.907499991</v>
      </c>
      <c r="F4" s="36">
        <f>'2.) Small Load'!H338</f>
        <v>12129792.930899993</v>
      </c>
      <c r="G4" s="36">
        <f>'2.) Small Load'!L338</f>
        <v>5418125.9766000006</v>
      </c>
      <c r="H4" s="36">
        <f>SUM(I4:J4)</f>
        <v>11552693.690900005</v>
      </c>
      <c r="I4" s="36">
        <f>'3.) Large Load'!H181</f>
        <v>155286.23139999996</v>
      </c>
      <c r="J4" s="37">
        <f>'3.) Large Load'!L181</f>
        <v>11397407.459500005</v>
      </c>
    </row>
    <row r="5" spans="1:19" ht="14.75" customHeight="1">
      <c r="A5" s="25" t="s">
        <v>37</v>
      </c>
      <c r="B5" s="36">
        <f>SUM(C5:D5)</f>
        <v>16800987.970000003</v>
      </c>
      <c r="C5" s="36">
        <f>F5+I5</f>
        <v>8495344.2900000028</v>
      </c>
      <c r="D5" s="36">
        <f>G5+J5</f>
        <v>8305643.6799999988</v>
      </c>
      <c r="E5" s="36">
        <f>SUM(F5:G5)</f>
        <v>11650460.610000003</v>
      </c>
      <c r="F5" s="36">
        <f>'2.) Small Load'!J338</f>
        <v>8494544.2900000028</v>
      </c>
      <c r="G5" s="36">
        <f>'2.) Small Load'!N338</f>
        <v>3155916.3199999994</v>
      </c>
      <c r="H5" s="36">
        <f>SUM(I5:J5)</f>
        <v>5150527.3599999994</v>
      </c>
      <c r="I5" s="36">
        <f>'3.) Large Load'!J181</f>
        <v>800</v>
      </c>
      <c r="J5" s="36">
        <f>'3.) Large Load'!N181</f>
        <v>5149727.3599999994</v>
      </c>
    </row>
    <row r="6" spans="1:19">
      <c r="A6" t="s">
        <v>271</v>
      </c>
      <c r="B6" s="5">
        <f>B5/B4</f>
        <v>0.57734138459077489</v>
      </c>
      <c r="C6" s="5">
        <f t="shared" ref="C6:J6" si="0">C5/C4</f>
        <v>0.69151726071657793</v>
      </c>
      <c r="D6" s="5">
        <f t="shared" si="0"/>
        <v>0.49392686301400562</v>
      </c>
      <c r="E6" s="5">
        <f t="shared" si="0"/>
        <v>0.66392263785881689</v>
      </c>
      <c r="F6" s="5">
        <f t="shared" si="0"/>
        <v>0.70030414685485765</v>
      </c>
      <c r="G6" s="5">
        <f t="shared" si="0"/>
        <v>0.58247378034949449</v>
      </c>
      <c r="H6" s="5">
        <f t="shared" si="0"/>
        <v>0.44582912849641654</v>
      </c>
      <c r="I6" s="5">
        <f t="shared" si="0"/>
        <v>5.1517767723996697E-3</v>
      </c>
      <c r="J6" s="5">
        <f t="shared" si="0"/>
        <v>0.4518332242046485</v>
      </c>
    </row>
    <row r="7" spans="1:19">
      <c r="A7" t="s">
        <v>272</v>
      </c>
      <c r="B7" s="5">
        <f>(B5/(B4-5350000))</f>
        <v>0.70739177359710848</v>
      </c>
    </row>
    <row r="8" spans="1:19">
      <c r="A8" s="38" t="s">
        <v>254</v>
      </c>
    </row>
    <row r="9" spans="1:19">
      <c r="A9" s="41" t="s">
        <v>16641</v>
      </c>
      <c r="B9" s="42"/>
      <c r="C9" s="43"/>
      <c r="D9" s="43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2"/>
      <c r="R9" s="42"/>
      <c r="S9" s="42"/>
    </row>
    <row r="10" spans="1:19">
      <c r="A10" s="41" t="s">
        <v>269</v>
      </c>
      <c r="B10" s="42"/>
      <c r="C10" s="43"/>
      <c r="D10" s="43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2"/>
      <c r="R10" s="42"/>
      <c r="S10" s="42"/>
    </row>
    <row r="11" spans="1:19">
      <c r="A11" t="s">
        <v>270</v>
      </c>
      <c r="Q11" s="45"/>
      <c r="R11" s="45"/>
      <c r="S11" s="45"/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C340"/>
  <sheetViews>
    <sheetView zoomScale="80" zoomScaleNormal="80" workbookViewId="0">
      <pane xSplit="3" ySplit="5" topLeftCell="N308" activePane="bottomRight" state="frozen"/>
      <selection pane="topRight" activeCell="D1" sqref="D1"/>
      <selection pane="bottomLeft" activeCell="A6" sqref="A6"/>
      <selection pane="bottomRight" activeCell="A6" sqref="A6:O338"/>
    </sheetView>
  </sheetViews>
  <sheetFormatPr baseColWidth="10" defaultColWidth="8.83203125" defaultRowHeight="15"/>
  <cols>
    <col min="1" max="1" width="15.6640625" customWidth="1"/>
    <col min="2" max="2" width="20.5" customWidth="1"/>
    <col min="3" max="3" width="20" customWidth="1"/>
    <col min="4" max="4" width="22.6640625" style="8" customWidth="1"/>
    <col min="5" max="5" width="27.33203125" style="5" customWidth="1"/>
    <col min="6" max="6" width="25" style="8" customWidth="1"/>
    <col min="7" max="7" width="34.5" style="46" customWidth="1"/>
    <col min="8" max="8" width="33" bestFit="1" customWidth="1"/>
    <col min="9" max="9" width="43.5" bestFit="1" customWidth="1"/>
    <col min="10" max="10" width="38.5" customWidth="1"/>
    <col min="11" max="11" width="49.33203125" customWidth="1"/>
    <col min="12" max="12" width="22.6640625" customWidth="1"/>
    <col min="13" max="13" width="32.6640625" customWidth="1"/>
    <col min="14" max="14" width="31.33203125" customWidth="1"/>
    <col min="15" max="15" width="41.33203125" customWidth="1"/>
    <col min="16" max="16" width="20.5" customWidth="1"/>
    <col min="17" max="17" width="14.33203125" customWidth="1"/>
    <col min="18" max="18" width="20.5" customWidth="1"/>
    <col min="19" max="19" width="14.33203125" customWidth="1"/>
  </cols>
  <sheetData>
    <row r="1" spans="1:16383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6383" ht="16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6383" ht="17" thickBot="1">
      <c r="A3" s="143" t="s">
        <v>255</v>
      </c>
      <c r="B3" s="144"/>
      <c r="C3" s="144"/>
      <c r="D3" s="127" t="s">
        <v>3</v>
      </c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9"/>
    </row>
    <row r="4" spans="1:16383" ht="16" thickBot="1">
      <c r="A4" s="145"/>
      <c r="B4" s="146"/>
      <c r="C4" s="147"/>
      <c r="D4" s="139" t="s">
        <v>38</v>
      </c>
      <c r="E4" s="140"/>
      <c r="F4" s="140"/>
      <c r="G4" s="140"/>
      <c r="H4" s="141" t="s">
        <v>5</v>
      </c>
      <c r="I4" s="142"/>
      <c r="J4" s="142"/>
      <c r="K4" s="142"/>
      <c r="L4" s="136" t="s">
        <v>6</v>
      </c>
      <c r="M4" s="137"/>
      <c r="N4" s="137"/>
      <c r="O4" s="138"/>
    </row>
    <row r="5" spans="1:16383" s="48" customFormat="1" ht="35" thickBot="1">
      <c r="A5" s="16" t="s">
        <v>1</v>
      </c>
      <c r="B5" s="2" t="s">
        <v>2</v>
      </c>
      <c r="C5" s="3" t="s">
        <v>11</v>
      </c>
      <c r="D5" s="9" t="s">
        <v>8</v>
      </c>
      <c r="E5" s="11" t="s">
        <v>9</v>
      </c>
      <c r="F5" s="6" t="s">
        <v>10</v>
      </c>
      <c r="G5" s="49" t="s">
        <v>15</v>
      </c>
      <c r="H5" s="32" t="s">
        <v>7</v>
      </c>
      <c r="I5" s="51" t="s">
        <v>13</v>
      </c>
      <c r="J5" s="51" t="s">
        <v>12</v>
      </c>
      <c r="K5" s="51" t="s">
        <v>14</v>
      </c>
      <c r="L5" s="32" t="s">
        <v>16</v>
      </c>
      <c r="M5" s="51" t="s">
        <v>17</v>
      </c>
      <c r="N5" s="51" t="s">
        <v>18</v>
      </c>
      <c r="O5" s="33" t="s">
        <v>19</v>
      </c>
      <c r="P5" s="47" t="s">
        <v>273</v>
      </c>
      <c r="Q5" s="48" t="s">
        <v>274</v>
      </c>
      <c r="R5" s="48" t="s">
        <v>275</v>
      </c>
      <c r="S5" s="48" t="s">
        <v>276</v>
      </c>
      <c r="T5" s="48" t="s">
        <v>277</v>
      </c>
      <c r="U5" s="48" t="s">
        <v>278</v>
      </c>
      <c r="V5" s="48" t="s">
        <v>279</v>
      </c>
      <c r="W5" s="48" t="s">
        <v>280</v>
      </c>
      <c r="X5" s="48" t="s">
        <v>281</v>
      </c>
      <c r="Y5" s="48" t="s">
        <v>282</v>
      </c>
      <c r="Z5" s="48" t="s">
        <v>283</v>
      </c>
      <c r="AA5" s="48" t="s">
        <v>284</v>
      </c>
      <c r="AB5" s="48" t="s">
        <v>285</v>
      </c>
      <c r="AC5" s="48" t="s">
        <v>286</v>
      </c>
      <c r="AD5" s="48" t="s">
        <v>287</v>
      </c>
      <c r="AE5" s="48" t="s">
        <v>288</v>
      </c>
      <c r="AF5" s="48" t="s">
        <v>289</v>
      </c>
      <c r="AG5" s="48" t="s">
        <v>290</v>
      </c>
      <c r="AH5" s="48" t="s">
        <v>291</v>
      </c>
      <c r="AI5" s="48" t="s">
        <v>292</v>
      </c>
      <c r="AJ5" s="48" t="s">
        <v>293</v>
      </c>
      <c r="AK5" s="48" t="s">
        <v>294</v>
      </c>
      <c r="AL5" s="48" t="s">
        <v>295</v>
      </c>
      <c r="AM5" s="48" t="s">
        <v>296</v>
      </c>
      <c r="AN5" s="48" t="s">
        <v>297</v>
      </c>
      <c r="AO5" s="48" t="s">
        <v>298</v>
      </c>
      <c r="AP5" s="48" t="s">
        <v>299</v>
      </c>
      <c r="AQ5" s="48" t="s">
        <v>300</v>
      </c>
      <c r="AR5" s="48" t="s">
        <v>301</v>
      </c>
      <c r="AS5" s="48" t="s">
        <v>302</v>
      </c>
      <c r="AT5" s="48" t="s">
        <v>303</v>
      </c>
      <c r="AU5" s="48" t="s">
        <v>304</v>
      </c>
      <c r="AV5" s="48" t="s">
        <v>305</v>
      </c>
      <c r="AW5" s="48" t="s">
        <v>306</v>
      </c>
      <c r="AX5" s="48" t="s">
        <v>307</v>
      </c>
      <c r="AY5" s="48" t="s">
        <v>308</v>
      </c>
      <c r="AZ5" s="48" t="s">
        <v>309</v>
      </c>
      <c r="BA5" s="48" t="s">
        <v>310</v>
      </c>
      <c r="BB5" s="48" t="s">
        <v>311</v>
      </c>
      <c r="BC5" s="48" t="s">
        <v>312</v>
      </c>
      <c r="BD5" s="48" t="s">
        <v>313</v>
      </c>
      <c r="BE5" s="48" t="s">
        <v>314</v>
      </c>
      <c r="BF5" s="48" t="s">
        <v>315</v>
      </c>
      <c r="BG5" s="48" t="s">
        <v>316</v>
      </c>
      <c r="BH5" s="48" t="s">
        <v>317</v>
      </c>
      <c r="BI5" s="48" t="s">
        <v>318</v>
      </c>
      <c r="BJ5" s="48" t="s">
        <v>319</v>
      </c>
      <c r="BK5" s="48" t="s">
        <v>320</v>
      </c>
      <c r="BL5" s="48" t="s">
        <v>321</v>
      </c>
      <c r="BM5" s="48" t="s">
        <v>322</v>
      </c>
      <c r="BN5" s="48" t="s">
        <v>323</v>
      </c>
      <c r="BO5" s="48" t="s">
        <v>324</v>
      </c>
      <c r="BP5" s="48" t="s">
        <v>325</v>
      </c>
      <c r="BQ5" s="48" t="s">
        <v>326</v>
      </c>
      <c r="BR5" s="48" t="s">
        <v>327</v>
      </c>
      <c r="BS5" s="48" t="s">
        <v>328</v>
      </c>
      <c r="BT5" s="48" t="s">
        <v>329</v>
      </c>
      <c r="BU5" s="48" t="s">
        <v>330</v>
      </c>
      <c r="BV5" s="48" t="s">
        <v>331</v>
      </c>
      <c r="BW5" s="48" t="s">
        <v>332</v>
      </c>
      <c r="BX5" s="48" t="s">
        <v>333</v>
      </c>
      <c r="BY5" s="48" t="s">
        <v>334</v>
      </c>
      <c r="BZ5" s="48" t="s">
        <v>335</v>
      </c>
      <c r="CA5" s="48" t="s">
        <v>336</v>
      </c>
      <c r="CB5" s="48" t="s">
        <v>337</v>
      </c>
      <c r="CC5" s="48" t="s">
        <v>338</v>
      </c>
      <c r="CD5" s="48" t="s">
        <v>339</v>
      </c>
      <c r="CE5" s="48" t="s">
        <v>340</v>
      </c>
      <c r="CF5" s="48" t="s">
        <v>341</v>
      </c>
      <c r="CG5" s="48" t="s">
        <v>342</v>
      </c>
      <c r="CH5" s="48" t="s">
        <v>343</v>
      </c>
      <c r="CI5" s="48" t="s">
        <v>344</v>
      </c>
      <c r="CJ5" s="48" t="s">
        <v>345</v>
      </c>
      <c r="CK5" s="48" t="s">
        <v>346</v>
      </c>
      <c r="CL5" s="48" t="s">
        <v>347</v>
      </c>
      <c r="CM5" s="48" t="s">
        <v>348</v>
      </c>
      <c r="CN5" s="48" t="s">
        <v>349</v>
      </c>
      <c r="CO5" s="48" t="s">
        <v>350</v>
      </c>
      <c r="CP5" s="48" t="s">
        <v>351</v>
      </c>
      <c r="CQ5" s="48" t="s">
        <v>352</v>
      </c>
      <c r="CR5" s="48" t="s">
        <v>353</v>
      </c>
      <c r="CS5" s="48" t="s">
        <v>354</v>
      </c>
      <c r="CT5" s="48" t="s">
        <v>355</v>
      </c>
      <c r="CU5" s="48" t="s">
        <v>356</v>
      </c>
      <c r="CV5" s="48" t="s">
        <v>357</v>
      </c>
      <c r="CW5" s="48" t="s">
        <v>358</v>
      </c>
      <c r="CX5" s="48" t="s">
        <v>359</v>
      </c>
      <c r="CY5" s="48" t="s">
        <v>360</v>
      </c>
      <c r="CZ5" s="48" t="s">
        <v>361</v>
      </c>
      <c r="DA5" s="48" t="s">
        <v>362</v>
      </c>
      <c r="DB5" s="48" t="s">
        <v>363</v>
      </c>
      <c r="DC5" s="48" t="s">
        <v>364</v>
      </c>
      <c r="DD5" s="48" t="s">
        <v>365</v>
      </c>
      <c r="DE5" s="48" t="s">
        <v>366</v>
      </c>
      <c r="DF5" s="48" t="s">
        <v>367</v>
      </c>
      <c r="DG5" s="48" t="s">
        <v>368</v>
      </c>
      <c r="DH5" s="48" t="s">
        <v>369</v>
      </c>
      <c r="DI5" s="48" t="s">
        <v>370</v>
      </c>
      <c r="DJ5" s="48" t="s">
        <v>371</v>
      </c>
      <c r="DK5" s="48" t="s">
        <v>372</v>
      </c>
      <c r="DL5" s="48" t="s">
        <v>373</v>
      </c>
      <c r="DM5" s="48" t="s">
        <v>374</v>
      </c>
      <c r="DN5" s="48" t="s">
        <v>375</v>
      </c>
      <c r="DO5" s="48" t="s">
        <v>376</v>
      </c>
      <c r="DP5" s="48" t="s">
        <v>377</v>
      </c>
      <c r="DQ5" s="48" t="s">
        <v>378</v>
      </c>
      <c r="DR5" s="48" t="s">
        <v>379</v>
      </c>
      <c r="DS5" s="48" t="s">
        <v>380</v>
      </c>
      <c r="DT5" s="48" t="s">
        <v>381</v>
      </c>
      <c r="DU5" s="48" t="s">
        <v>382</v>
      </c>
      <c r="DV5" s="48" t="s">
        <v>383</v>
      </c>
      <c r="DW5" s="48" t="s">
        <v>384</v>
      </c>
      <c r="DX5" s="48" t="s">
        <v>385</v>
      </c>
      <c r="DY5" s="48" t="s">
        <v>386</v>
      </c>
      <c r="DZ5" s="48" t="s">
        <v>387</v>
      </c>
      <c r="EA5" s="48" t="s">
        <v>388</v>
      </c>
      <c r="EB5" s="48" t="s">
        <v>389</v>
      </c>
      <c r="EC5" s="48" t="s">
        <v>390</v>
      </c>
      <c r="ED5" s="48" t="s">
        <v>391</v>
      </c>
      <c r="EE5" s="48" t="s">
        <v>392</v>
      </c>
      <c r="EF5" s="48" t="s">
        <v>393</v>
      </c>
      <c r="EG5" s="48" t="s">
        <v>394</v>
      </c>
      <c r="EH5" s="48" t="s">
        <v>395</v>
      </c>
      <c r="EI5" s="48" t="s">
        <v>396</v>
      </c>
      <c r="EJ5" s="48" t="s">
        <v>397</v>
      </c>
      <c r="EK5" s="48" t="s">
        <v>398</v>
      </c>
      <c r="EL5" s="48" t="s">
        <v>399</v>
      </c>
      <c r="EM5" s="48" t="s">
        <v>400</v>
      </c>
      <c r="EN5" s="48" t="s">
        <v>401</v>
      </c>
      <c r="EO5" s="48" t="s">
        <v>402</v>
      </c>
      <c r="EP5" s="48" t="s">
        <v>403</v>
      </c>
      <c r="EQ5" s="48" t="s">
        <v>404</v>
      </c>
      <c r="ER5" s="48" t="s">
        <v>405</v>
      </c>
      <c r="ES5" s="48" t="s">
        <v>406</v>
      </c>
      <c r="ET5" s="48" t="s">
        <v>407</v>
      </c>
      <c r="EU5" s="48" t="s">
        <v>408</v>
      </c>
      <c r="EV5" s="48" t="s">
        <v>409</v>
      </c>
      <c r="EW5" s="48" t="s">
        <v>410</v>
      </c>
      <c r="EX5" s="48" t="s">
        <v>411</v>
      </c>
      <c r="EY5" s="48" t="s">
        <v>412</v>
      </c>
      <c r="EZ5" s="48" t="s">
        <v>413</v>
      </c>
      <c r="FA5" s="48" t="s">
        <v>414</v>
      </c>
      <c r="FB5" s="48" t="s">
        <v>415</v>
      </c>
      <c r="FC5" s="48" t="s">
        <v>416</v>
      </c>
      <c r="FD5" s="48" t="s">
        <v>417</v>
      </c>
      <c r="FE5" s="48" t="s">
        <v>418</v>
      </c>
      <c r="FF5" s="48" t="s">
        <v>419</v>
      </c>
      <c r="FG5" s="48" t="s">
        <v>420</v>
      </c>
      <c r="FH5" s="48" t="s">
        <v>421</v>
      </c>
      <c r="FI5" s="48" t="s">
        <v>422</v>
      </c>
      <c r="FJ5" s="48" t="s">
        <v>423</v>
      </c>
      <c r="FK5" s="48" t="s">
        <v>424</v>
      </c>
      <c r="FL5" s="48" t="s">
        <v>425</v>
      </c>
      <c r="FM5" s="48" t="s">
        <v>426</v>
      </c>
      <c r="FN5" s="48" t="s">
        <v>427</v>
      </c>
      <c r="FO5" s="48" t="s">
        <v>428</v>
      </c>
      <c r="FP5" s="48" t="s">
        <v>429</v>
      </c>
      <c r="FQ5" s="48" t="s">
        <v>430</v>
      </c>
      <c r="FR5" s="48" t="s">
        <v>431</v>
      </c>
      <c r="FS5" s="48" t="s">
        <v>432</v>
      </c>
      <c r="FT5" s="48" t="s">
        <v>433</v>
      </c>
      <c r="FU5" s="48" t="s">
        <v>434</v>
      </c>
      <c r="FV5" s="48" t="s">
        <v>435</v>
      </c>
      <c r="FW5" s="48" t="s">
        <v>436</v>
      </c>
      <c r="FX5" s="48" t="s">
        <v>437</v>
      </c>
      <c r="FY5" s="48" t="s">
        <v>438</v>
      </c>
      <c r="FZ5" s="48" t="s">
        <v>439</v>
      </c>
      <c r="GA5" s="48" t="s">
        <v>440</v>
      </c>
      <c r="GB5" s="48" t="s">
        <v>441</v>
      </c>
      <c r="GC5" s="48" t="s">
        <v>442</v>
      </c>
      <c r="GD5" s="48" t="s">
        <v>443</v>
      </c>
      <c r="GE5" s="48" t="s">
        <v>444</v>
      </c>
      <c r="GF5" s="48" t="s">
        <v>445</v>
      </c>
      <c r="GG5" s="48" t="s">
        <v>446</v>
      </c>
      <c r="GH5" s="48" t="s">
        <v>447</v>
      </c>
      <c r="GI5" s="48" t="s">
        <v>448</v>
      </c>
      <c r="GJ5" s="48" t="s">
        <v>449</v>
      </c>
      <c r="GK5" s="48" t="s">
        <v>450</v>
      </c>
      <c r="GL5" s="48" t="s">
        <v>451</v>
      </c>
      <c r="GM5" s="48" t="s">
        <v>452</v>
      </c>
      <c r="GN5" s="48" t="s">
        <v>453</v>
      </c>
      <c r="GO5" s="48" t="s">
        <v>454</v>
      </c>
      <c r="GP5" s="48" t="s">
        <v>455</v>
      </c>
      <c r="GQ5" s="48" t="s">
        <v>456</v>
      </c>
      <c r="GR5" s="48" t="s">
        <v>457</v>
      </c>
      <c r="GS5" s="48" t="s">
        <v>458</v>
      </c>
      <c r="GT5" s="48" t="s">
        <v>459</v>
      </c>
      <c r="GU5" s="48" t="s">
        <v>460</v>
      </c>
      <c r="GV5" s="48" t="s">
        <v>461</v>
      </c>
      <c r="GW5" s="48" t="s">
        <v>462</v>
      </c>
      <c r="GX5" s="48" t="s">
        <v>463</v>
      </c>
      <c r="GY5" s="48" t="s">
        <v>464</v>
      </c>
      <c r="GZ5" s="48" t="s">
        <v>465</v>
      </c>
      <c r="HA5" s="48" t="s">
        <v>466</v>
      </c>
      <c r="HB5" s="48" t="s">
        <v>467</v>
      </c>
      <c r="HC5" s="48" t="s">
        <v>468</v>
      </c>
      <c r="HD5" s="48" t="s">
        <v>469</v>
      </c>
      <c r="HE5" s="48" t="s">
        <v>470</v>
      </c>
      <c r="HF5" s="48" t="s">
        <v>471</v>
      </c>
      <c r="HG5" s="48" t="s">
        <v>472</v>
      </c>
      <c r="HH5" s="48" t="s">
        <v>473</v>
      </c>
      <c r="HI5" s="48" t="s">
        <v>474</v>
      </c>
      <c r="HJ5" s="48" t="s">
        <v>475</v>
      </c>
      <c r="HK5" s="48" t="s">
        <v>476</v>
      </c>
      <c r="HL5" s="48" t="s">
        <v>477</v>
      </c>
      <c r="HM5" s="48" t="s">
        <v>478</v>
      </c>
      <c r="HN5" s="48" t="s">
        <v>479</v>
      </c>
      <c r="HO5" s="48" t="s">
        <v>480</v>
      </c>
      <c r="HP5" s="48" t="s">
        <v>481</v>
      </c>
      <c r="HQ5" s="48" t="s">
        <v>482</v>
      </c>
      <c r="HR5" s="48" t="s">
        <v>483</v>
      </c>
      <c r="HS5" s="48" t="s">
        <v>484</v>
      </c>
      <c r="HT5" s="48" t="s">
        <v>485</v>
      </c>
      <c r="HU5" s="48" t="s">
        <v>486</v>
      </c>
      <c r="HV5" s="48" t="s">
        <v>487</v>
      </c>
      <c r="HW5" s="48" t="s">
        <v>488</v>
      </c>
      <c r="HX5" s="48" t="s">
        <v>489</v>
      </c>
      <c r="HY5" s="48" t="s">
        <v>490</v>
      </c>
      <c r="HZ5" s="48" t="s">
        <v>491</v>
      </c>
      <c r="IA5" s="48" t="s">
        <v>492</v>
      </c>
      <c r="IB5" s="48" t="s">
        <v>493</v>
      </c>
      <c r="IC5" s="48" t="s">
        <v>494</v>
      </c>
      <c r="ID5" s="48" t="s">
        <v>495</v>
      </c>
      <c r="IE5" s="48" t="s">
        <v>496</v>
      </c>
      <c r="IF5" s="48" t="s">
        <v>497</v>
      </c>
      <c r="IG5" s="48" t="s">
        <v>498</v>
      </c>
      <c r="IH5" s="48" t="s">
        <v>499</v>
      </c>
      <c r="II5" s="48" t="s">
        <v>500</v>
      </c>
      <c r="IJ5" s="48" t="s">
        <v>501</v>
      </c>
      <c r="IK5" s="48" t="s">
        <v>502</v>
      </c>
      <c r="IL5" s="48" t="s">
        <v>503</v>
      </c>
      <c r="IM5" s="48" t="s">
        <v>504</v>
      </c>
      <c r="IN5" s="48" t="s">
        <v>505</v>
      </c>
      <c r="IO5" s="48" t="s">
        <v>506</v>
      </c>
      <c r="IP5" s="48" t="s">
        <v>507</v>
      </c>
      <c r="IQ5" s="48" t="s">
        <v>508</v>
      </c>
      <c r="IR5" s="48" t="s">
        <v>509</v>
      </c>
      <c r="IS5" s="48" t="s">
        <v>510</v>
      </c>
      <c r="IT5" s="48" t="s">
        <v>511</v>
      </c>
      <c r="IU5" s="48" t="s">
        <v>512</v>
      </c>
      <c r="IV5" s="48" t="s">
        <v>513</v>
      </c>
      <c r="IW5" s="48" t="s">
        <v>514</v>
      </c>
      <c r="IX5" s="48" t="s">
        <v>515</v>
      </c>
      <c r="IY5" s="48" t="s">
        <v>516</v>
      </c>
      <c r="IZ5" s="48" t="s">
        <v>517</v>
      </c>
      <c r="JA5" s="48" t="s">
        <v>518</v>
      </c>
      <c r="JB5" s="48" t="s">
        <v>519</v>
      </c>
      <c r="JC5" s="48" t="s">
        <v>520</v>
      </c>
      <c r="JD5" s="48" t="s">
        <v>521</v>
      </c>
      <c r="JE5" s="48" t="s">
        <v>522</v>
      </c>
      <c r="JF5" s="48" t="s">
        <v>523</v>
      </c>
      <c r="JG5" s="48" t="s">
        <v>524</v>
      </c>
      <c r="JH5" s="48" t="s">
        <v>525</v>
      </c>
      <c r="JI5" s="48" t="s">
        <v>526</v>
      </c>
      <c r="JJ5" s="48" t="s">
        <v>527</v>
      </c>
      <c r="JK5" s="48" t="s">
        <v>528</v>
      </c>
      <c r="JL5" s="48" t="s">
        <v>529</v>
      </c>
      <c r="JM5" s="48" t="s">
        <v>530</v>
      </c>
      <c r="JN5" s="48" t="s">
        <v>531</v>
      </c>
      <c r="JO5" s="48" t="s">
        <v>532</v>
      </c>
      <c r="JP5" s="48" t="s">
        <v>533</v>
      </c>
      <c r="JQ5" s="48" t="s">
        <v>534</v>
      </c>
      <c r="JR5" s="48" t="s">
        <v>535</v>
      </c>
      <c r="JS5" s="48" t="s">
        <v>536</v>
      </c>
      <c r="JT5" s="48" t="s">
        <v>537</v>
      </c>
      <c r="JU5" s="48" t="s">
        <v>538</v>
      </c>
      <c r="JV5" s="48" t="s">
        <v>539</v>
      </c>
      <c r="JW5" s="48" t="s">
        <v>540</v>
      </c>
      <c r="JX5" s="48" t="s">
        <v>541</v>
      </c>
      <c r="JY5" s="48" t="s">
        <v>542</v>
      </c>
      <c r="JZ5" s="48" t="s">
        <v>543</v>
      </c>
      <c r="KA5" s="48" t="s">
        <v>544</v>
      </c>
      <c r="KB5" s="48" t="s">
        <v>545</v>
      </c>
      <c r="KC5" s="48" t="s">
        <v>546</v>
      </c>
      <c r="KD5" s="48" t="s">
        <v>547</v>
      </c>
      <c r="KE5" s="48" t="s">
        <v>548</v>
      </c>
      <c r="KF5" s="48" t="s">
        <v>549</v>
      </c>
      <c r="KG5" s="48" t="s">
        <v>550</v>
      </c>
      <c r="KH5" s="48" t="s">
        <v>551</v>
      </c>
      <c r="KI5" s="48" t="s">
        <v>552</v>
      </c>
      <c r="KJ5" s="48" t="s">
        <v>553</v>
      </c>
      <c r="KK5" s="48" t="s">
        <v>554</v>
      </c>
      <c r="KL5" s="48" t="s">
        <v>555</v>
      </c>
      <c r="KM5" s="48" t="s">
        <v>556</v>
      </c>
      <c r="KN5" s="48" t="s">
        <v>557</v>
      </c>
      <c r="KO5" s="48" t="s">
        <v>558</v>
      </c>
      <c r="KP5" s="48" t="s">
        <v>559</v>
      </c>
      <c r="KQ5" s="48" t="s">
        <v>560</v>
      </c>
      <c r="KR5" s="48" t="s">
        <v>561</v>
      </c>
      <c r="KS5" s="48" t="s">
        <v>562</v>
      </c>
      <c r="KT5" s="48" t="s">
        <v>563</v>
      </c>
      <c r="KU5" s="48" t="s">
        <v>564</v>
      </c>
      <c r="KV5" s="48" t="s">
        <v>565</v>
      </c>
      <c r="KW5" s="48" t="s">
        <v>566</v>
      </c>
      <c r="KX5" s="48" t="s">
        <v>567</v>
      </c>
      <c r="KY5" s="48" t="s">
        <v>568</v>
      </c>
      <c r="KZ5" s="48" t="s">
        <v>569</v>
      </c>
      <c r="LA5" s="48" t="s">
        <v>570</v>
      </c>
      <c r="LB5" s="48" t="s">
        <v>571</v>
      </c>
      <c r="LC5" s="48" t="s">
        <v>572</v>
      </c>
      <c r="LD5" s="48" t="s">
        <v>573</v>
      </c>
      <c r="LE5" s="48" t="s">
        <v>574</v>
      </c>
      <c r="LF5" s="48" t="s">
        <v>575</v>
      </c>
      <c r="LG5" s="48" t="s">
        <v>576</v>
      </c>
      <c r="LH5" s="48" t="s">
        <v>577</v>
      </c>
      <c r="LI5" s="48" t="s">
        <v>578</v>
      </c>
      <c r="LJ5" s="48" t="s">
        <v>579</v>
      </c>
      <c r="LK5" s="48" t="s">
        <v>580</v>
      </c>
      <c r="LL5" s="48" t="s">
        <v>581</v>
      </c>
      <c r="LM5" s="48" t="s">
        <v>582</v>
      </c>
      <c r="LN5" s="48" t="s">
        <v>583</v>
      </c>
      <c r="LO5" s="48" t="s">
        <v>584</v>
      </c>
      <c r="LP5" s="48" t="s">
        <v>585</v>
      </c>
      <c r="LQ5" s="48" t="s">
        <v>586</v>
      </c>
      <c r="LR5" s="48" t="s">
        <v>587</v>
      </c>
      <c r="LS5" s="48" t="s">
        <v>588</v>
      </c>
      <c r="LT5" s="48" t="s">
        <v>589</v>
      </c>
      <c r="LU5" s="48" t="s">
        <v>590</v>
      </c>
      <c r="LV5" s="48" t="s">
        <v>591</v>
      </c>
      <c r="LW5" s="48" t="s">
        <v>592</v>
      </c>
      <c r="LX5" s="48" t="s">
        <v>593</v>
      </c>
      <c r="LY5" s="48" t="s">
        <v>594</v>
      </c>
      <c r="LZ5" s="48" t="s">
        <v>595</v>
      </c>
      <c r="MA5" s="48" t="s">
        <v>596</v>
      </c>
      <c r="MB5" s="48" t="s">
        <v>597</v>
      </c>
      <c r="MC5" s="48" t="s">
        <v>598</v>
      </c>
      <c r="MD5" s="48" t="s">
        <v>599</v>
      </c>
      <c r="ME5" s="48" t="s">
        <v>600</v>
      </c>
      <c r="MF5" s="48" t="s">
        <v>601</v>
      </c>
      <c r="MG5" s="48" t="s">
        <v>602</v>
      </c>
      <c r="MH5" s="48" t="s">
        <v>603</v>
      </c>
      <c r="MI5" s="48" t="s">
        <v>604</v>
      </c>
      <c r="MJ5" s="48" t="s">
        <v>605</v>
      </c>
      <c r="MK5" s="48" t="s">
        <v>606</v>
      </c>
      <c r="ML5" s="48" t="s">
        <v>607</v>
      </c>
      <c r="MM5" s="48" t="s">
        <v>608</v>
      </c>
      <c r="MN5" s="48" t="s">
        <v>609</v>
      </c>
      <c r="MO5" s="48" t="s">
        <v>610</v>
      </c>
      <c r="MP5" s="48" t="s">
        <v>611</v>
      </c>
      <c r="MQ5" s="48" t="s">
        <v>612</v>
      </c>
      <c r="MR5" s="48" t="s">
        <v>613</v>
      </c>
      <c r="MS5" s="48" t="s">
        <v>614</v>
      </c>
      <c r="MT5" s="48" t="s">
        <v>615</v>
      </c>
      <c r="MU5" s="48" t="s">
        <v>616</v>
      </c>
      <c r="MV5" s="48" t="s">
        <v>617</v>
      </c>
      <c r="MW5" s="48" t="s">
        <v>618</v>
      </c>
      <c r="MX5" s="48" t="s">
        <v>619</v>
      </c>
      <c r="MY5" s="48" t="s">
        <v>620</v>
      </c>
      <c r="MZ5" s="48" t="s">
        <v>621</v>
      </c>
      <c r="NA5" s="48" t="s">
        <v>622</v>
      </c>
      <c r="NB5" s="48" t="s">
        <v>623</v>
      </c>
      <c r="NC5" s="48" t="s">
        <v>624</v>
      </c>
      <c r="ND5" s="48" t="s">
        <v>625</v>
      </c>
      <c r="NE5" s="48" t="s">
        <v>626</v>
      </c>
      <c r="NF5" s="48" t="s">
        <v>627</v>
      </c>
      <c r="NG5" s="48" t="s">
        <v>628</v>
      </c>
      <c r="NH5" s="48" t="s">
        <v>629</v>
      </c>
      <c r="NI5" s="48" t="s">
        <v>630</v>
      </c>
      <c r="NJ5" s="48" t="s">
        <v>631</v>
      </c>
      <c r="NK5" s="48" t="s">
        <v>632</v>
      </c>
      <c r="NL5" s="48" t="s">
        <v>633</v>
      </c>
      <c r="NM5" s="48" t="s">
        <v>634</v>
      </c>
      <c r="NN5" s="48" t="s">
        <v>635</v>
      </c>
      <c r="NO5" s="48" t="s">
        <v>636</v>
      </c>
      <c r="NP5" s="48" t="s">
        <v>637</v>
      </c>
      <c r="NQ5" s="48" t="s">
        <v>638</v>
      </c>
      <c r="NR5" s="48" t="s">
        <v>639</v>
      </c>
      <c r="NS5" s="48" t="s">
        <v>640</v>
      </c>
      <c r="NT5" s="48" t="s">
        <v>641</v>
      </c>
      <c r="NU5" s="48" t="s">
        <v>642</v>
      </c>
      <c r="NV5" s="48" t="s">
        <v>643</v>
      </c>
      <c r="NW5" s="48" t="s">
        <v>644</v>
      </c>
      <c r="NX5" s="48" t="s">
        <v>645</v>
      </c>
      <c r="NY5" s="48" t="s">
        <v>646</v>
      </c>
      <c r="NZ5" s="48" t="s">
        <v>647</v>
      </c>
      <c r="OA5" s="48" t="s">
        <v>648</v>
      </c>
      <c r="OB5" s="48" t="s">
        <v>649</v>
      </c>
      <c r="OC5" s="48" t="s">
        <v>650</v>
      </c>
      <c r="OD5" s="48" t="s">
        <v>651</v>
      </c>
      <c r="OE5" s="48" t="s">
        <v>652</v>
      </c>
      <c r="OF5" s="48" t="s">
        <v>653</v>
      </c>
      <c r="OG5" s="48" t="s">
        <v>654</v>
      </c>
      <c r="OH5" s="48" t="s">
        <v>655</v>
      </c>
      <c r="OI5" s="48" t="s">
        <v>656</v>
      </c>
      <c r="OJ5" s="48" t="s">
        <v>657</v>
      </c>
      <c r="OK5" s="48" t="s">
        <v>658</v>
      </c>
      <c r="OL5" s="48" t="s">
        <v>659</v>
      </c>
      <c r="OM5" s="48" t="s">
        <v>660</v>
      </c>
      <c r="ON5" s="48" t="s">
        <v>661</v>
      </c>
      <c r="OO5" s="48" t="s">
        <v>662</v>
      </c>
      <c r="OP5" s="48" t="s">
        <v>663</v>
      </c>
      <c r="OQ5" s="48" t="s">
        <v>664</v>
      </c>
      <c r="OR5" s="48" t="s">
        <v>665</v>
      </c>
      <c r="OS5" s="48" t="s">
        <v>666</v>
      </c>
      <c r="OT5" s="48" t="s">
        <v>667</v>
      </c>
      <c r="OU5" s="48" t="s">
        <v>668</v>
      </c>
      <c r="OV5" s="48" t="s">
        <v>669</v>
      </c>
      <c r="OW5" s="48" t="s">
        <v>670</v>
      </c>
      <c r="OX5" s="48" t="s">
        <v>671</v>
      </c>
      <c r="OY5" s="48" t="s">
        <v>672</v>
      </c>
      <c r="OZ5" s="48" t="s">
        <v>673</v>
      </c>
      <c r="PA5" s="48" t="s">
        <v>674</v>
      </c>
      <c r="PB5" s="48" t="s">
        <v>675</v>
      </c>
      <c r="PC5" s="48" t="s">
        <v>676</v>
      </c>
      <c r="PD5" s="48" t="s">
        <v>677</v>
      </c>
      <c r="PE5" s="48" t="s">
        <v>678</v>
      </c>
      <c r="PF5" s="48" t="s">
        <v>679</v>
      </c>
      <c r="PG5" s="48" t="s">
        <v>680</v>
      </c>
      <c r="PH5" s="48" t="s">
        <v>681</v>
      </c>
      <c r="PI5" s="48" t="s">
        <v>682</v>
      </c>
      <c r="PJ5" s="48" t="s">
        <v>683</v>
      </c>
      <c r="PK5" s="48" t="s">
        <v>684</v>
      </c>
      <c r="PL5" s="48" t="s">
        <v>685</v>
      </c>
      <c r="PM5" s="48" t="s">
        <v>686</v>
      </c>
      <c r="PN5" s="48" t="s">
        <v>687</v>
      </c>
      <c r="PO5" s="48" t="s">
        <v>688</v>
      </c>
      <c r="PP5" s="48" t="s">
        <v>689</v>
      </c>
      <c r="PQ5" s="48" t="s">
        <v>690</v>
      </c>
      <c r="PR5" s="48" t="s">
        <v>691</v>
      </c>
      <c r="PS5" s="48" t="s">
        <v>692</v>
      </c>
      <c r="PT5" s="48" t="s">
        <v>693</v>
      </c>
      <c r="PU5" s="48" t="s">
        <v>694</v>
      </c>
      <c r="PV5" s="48" t="s">
        <v>695</v>
      </c>
      <c r="PW5" s="48" t="s">
        <v>696</v>
      </c>
      <c r="PX5" s="48" t="s">
        <v>697</v>
      </c>
      <c r="PY5" s="48" t="s">
        <v>698</v>
      </c>
      <c r="PZ5" s="48" t="s">
        <v>699</v>
      </c>
      <c r="QA5" s="48" t="s">
        <v>700</v>
      </c>
      <c r="QB5" s="48" t="s">
        <v>701</v>
      </c>
      <c r="QC5" s="48" t="s">
        <v>702</v>
      </c>
      <c r="QD5" s="48" t="s">
        <v>703</v>
      </c>
      <c r="QE5" s="48" t="s">
        <v>704</v>
      </c>
      <c r="QF5" s="48" t="s">
        <v>705</v>
      </c>
      <c r="QG5" s="48" t="s">
        <v>706</v>
      </c>
      <c r="QH5" s="48" t="s">
        <v>707</v>
      </c>
      <c r="QI5" s="48" t="s">
        <v>708</v>
      </c>
      <c r="QJ5" s="48" t="s">
        <v>709</v>
      </c>
      <c r="QK5" s="48" t="s">
        <v>710</v>
      </c>
      <c r="QL5" s="48" t="s">
        <v>711</v>
      </c>
      <c r="QM5" s="48" t="s">
        <v>712</v>
      </c>
      <c r="QN5" s="48" t="s">
        <v>713</v>
      </c>
      <c r="QO5" s="48" t="s">
        <v>714</v>
      </c>
      <c r="QP5" s="48" t="s">
        <v>715</v>
      </c>
      <c r="QQ5" s="48" t="s">
        <v>716</v>
      </c>
      <c r="QR5" s="48" t="s">
        <v>717</v>
      </c>
      <c r="QS5" s="48" t="s">
        <v>718</v>
      </c>
      <c r="QT5" s="48" t="s">
        <v>719</v>
      </c>
      <c r="QU5" s="48" t="s">
        <v>720</v>
      </c>
      <c r="QV5" s="48" t="s">
        <v>721</v>
      </c>
      <c r="QW5" s="48" t="s">
        <v>722</v>
      </c>
      <c r="QX5" s="48" t="s">
        <v>723</v>
      </c>
      <c r="QY5" s="48" t="s">
        <v>724</v>
      </c>
      <c r="QZ5" s="48" t="s">
        <v>725</v>
      </c>
      <c r="RA5" s="48" t="s">
        <v>726</v>
      </c>
      <c r="RB5" s="48" t="s">
        <v>727</v>
      </c>
      <c r="RC5" s="48" t="s">
        <v>728</v>
      </c>
      <c r="RD5" s="48" t="s">
        <v>729</v>
      </c>
      <c r="RE5" s="48" t="s">
        <v>730</v>
      </c>
      <c r="RF5" s="48" t="s">
        <v>731</v>
      </c>
      <c r="RG5" s="48" t="s">
        <v>732</v>
      </c>
      <c r="RH5" s="48" t="s">
        <v>733</v>
      </c>
      <c r="RI5" s="48" t="s">
        <v>734</v>
      </c>
      <c r="RJ5" s="48" t="s">
        <v>735</v>
      </c>
      <c r="RK5" s="48" t="s">
        <v>736</v>
      </c>
      <c r="RL5" s="48" t="s">
        <v>737</v>
      </c>
      <c r="RM5" s="48" t="s">
        <v>738</v>
      </c>
      <c r="RN5" s="48" t="s">
        <v>739</v>
      </c>
      <c r="RO5" s="48" t="s">
        <v>740</v>
      </c>
      <c r="RP5" s="48" t="s">
        <v>741</v>
      </c>
      <c r="RQ5" s="48" t="s">
        <v>742</v>
      </c>
      <c r="RR5" s="48" t="s">
        <v>743</v>
      </c>
      <c r="RS5" s="48" t="s">
        <v>744</v>
      </c>
      <c r="RT5" s="48" t="s">
        <v>745</v>
      </c>
      <c r="RU5" s="48" t="s">
        <v>746</v>
      </c>
      <c r="RV5" s="48" t="s">
        <v>747</v>
      </c>
      <c r="RW5" s="48" t="s">
        <v>748</v>
      </c>
      <c r="RX5" s="48" t="s">
        <v>749</v>
      </c>
      <c r="RY5" s="48" t="s">
        <v>750</v>
      </c>
      <c r="RZ5" s="48" t="s">
        <v>751</v>
      </c>
      <c r="SA5" s="48" t="s">
        <v>752</v>
      </c>
      <c r="SB5" s="48" t="s">
        <v>753</v>
      </c>
      <c r="SC5" s="48" t="s">
        <v>754</v>
      </c>
      <c r="SD5" s="48" t="s">
        <v>755</v>
      </c>
      <c r="SE5" s="48" t="s">
        <v>756</v>
      </c>
      <c r="SF5" s="48" t="s">
        <v>757</v>
      </c>
      <c r="SG5" s="48" t="s">
        <v>758</v>
      </c>
      <c r="SH5" s="48" t="s">
        <v>759</v>
      </c>
      <c r="SI5" s="48" t="s">
        <v>760</v>
      </c>
      <c r="SJ5" s="48" t="s">
        <v>761</v>
      </c>
      <c r="SK5" s="48" t="s">
        <v>762</v>
      </c>
      <c r="SL5" s="48" t="s">
        <v>763</v>
      </c>
      <c r="SM5" s="48" t="s">
        <v>764</v>
      </c>
      <c r="SN5" s="48" t="s">
        <v>765</v>
      </c>
      <c r="SO5" s="48" t="s">
        <v>766</v>
      </c>
      <c r="SP5" s="48" t="s">
        <v>767</v>
      </c>
      <c r="SQ5" s="48" t="s">
        <v>768</v>
      </c>
      <c r="SR5" s="48" t="s">
        <v>769</v>
      </c>
      <c r="SS5" s="48" t="s">
        <v>770</v>
      </c>
      <c r="ST5" s="48" t="s">
        <v>771</v>
      </c>
      <c r="SU5" s="48" t="s">
        <v>772</v>
      </c>
      <c r="SV5" s="48" t="s">
        <v>773</v>
      </c>
      <c r="SW5" s="48" t="s">
        <v>774</v>
      </c>
      <c r="SX5" s="48" t="s">
        <v>775</v>
      </c>
      <c r="SY5" s="48" t="s">
        <v>776</v>
      </c>
      <c r="SZ5" s="48" t="s">
        <v>777</v>
      </c>
      <c r="TA5" s="48" t="s">
        <v>778</v>
      </c>
      <c r="TB5" s="48" t="s">
        <v>779</v>
      </c>
      <c r="TC5" s="48" t="s">
        <v>780</v>
      </c>
      <c r="TD5" s="48" t="s">
        <v>781</v>
      </c>
      <c r="TE5" s="48" t="s">
        <v>782</v>
      </c>
      <c r="TF5" s="48" t="s">
        <v>783</v>
      </c>
      <c r="TG5" s="48" t="s">
        <v>784</v>
      </c>
      <c r="TH5" s="48" t="s">
        <v>785</v>
      </c>
      <c r="TI5" s="48" t="s">
        <v>786</v>
      </c>
      <c r="TJ5" s="48" t="s">
        <v>787</v>
      </c>
      <c r="TK5" s="48" t="s">
        <v>788</v>
      </c>
      <c r="TL5" s="48" t="s">
        <v>789</v>
      </c>
      <c r="TM5" s="48" t="s">
        <v>790</v>
      </c>
      <c r="TN5" s="48" t="s">
        <v>791</v>
      </c>
      <c r="TO5" s="48" t="s">
        <v>792</v>
      </c>
      <c r="TP5" s="48" t="s">
        <v>793</v>
      </c>
      <c r="TQ5" s="48" t="s">
        <v>794</v>
      </c>
      <c r="TR5" s="48" t="s">
        <v>795</v>
      </c>
      <c r="TS5" s="48" t="s">
        <v>796</v>
      </c>
      <c r="TT5" s="48" t="s">
        <v>797</v>
      </c>
      <c r="TU5" s="48" t="s">
        <v>798</v>
      </c>
      <c r="TV5" s="48" t="s">
        <v>799</v>
      </c>
      <c r="TW5" s="48" t="s">
        <v>800</v>
      </c>
      <c r="TX5" s="48" t="s">
        <v>801</v>
      </c>
      <c r="TY5" s="48" t="s">
        <v>802</v>
      </c>
      <c r="TZ5" s="48" t="s">
        <v>803</v>
      </c>
      <c r="UA5" s="48" t="s">
        <v>804</v>
      </c>
      <c r="UB5" s="48" t="s">
        <v>805</v>
      </c>
      <c r="UC5" s="48" t="s">
        <v>806</v>
      </c>
      <c r="UD5" s="48" t="s">
        <v>807</v>
      </c>
      <c r="UE5" s="48" t="s">
        <v>808</v>
      </c>
      <c r="UF5" s="48" t="s">
        <v>809</v>
      </c>
      <c r="UG5" s="48" t="s">
        <v>810</v>
      </c>
      <c r="UH5" s="48" t="s">
        <v>811</v>
      </c>
      <c r="UI5" s="48" t="s">
        <v>812</v>
      </c>
      <c r="UJ5" s="48" t="s">
        <v>813</v>
      </c>
      <c r="UK5" s="48" t="s">
        <v>814</v>
      </c>
      <c r="UL5" s="48" t="s">
        <v>815</v>
      </c>
      <c r="UM5" s="48" t="s">
        <v>816</v>
      </c>
      <c r="UN5" s="48" t="s">
        <v>817</v>
      </c>
      <c r="UO5" s="48" t="s">
        <v>818</v>
      </c>
      <c r="UP5" s="48" t="s">
        <v>819</v>
      </c>
      <c r="UQ5" s="48" t="s">
        <v>820</v>
      </c>
      <c r="UR5" s="48" t="s">
        <v>821</v>
      </c>
      <c r="US5" s="48" t="s">
        <v>822</v>
      </c>
      <c r="UT5" s="48" t="s">
        <v>823</v>
      </c>
      <c r="UU5" s="48" t="s">
        <v>824</v>
      </c>
      <c r="UV5" s="48" t="s">
        <v>825</v>
      </c>
      <c r="UW5" s="48" t="s">
        <v>826</v>
      </c>
      <c r="UX5" s="48" t="s">
        <v>827</v>
      </c>
      <c r="UY5" s="48" t="s">
        <v>828</v>
      </c>
      <c r="UZ5" s="48" t="s">
        <v>829</v>
      </c>
      <c r="VA5" s="48" t="s">
        <v>830</v>
      </c>
      <c r="VB5" s="48" t="s">
        <v>831</v>
      </c>
      <c r="VC5" s="48" t="s">
        <v>832</v>
      </c>
      <c r="VD5" s="48" t="s">
        <v>833</v>
      </c>
      <c r="VE5" s="48" t="s">
        <v>834</v>
      </c>
      <c r="VF5" s="48" t="s">
        <v>835</v>
      </c>
      <c r="VG5" s="48" t="s">
        <v>836</v>
      </c>
      <c r="VH5" s="48" t="s">
        <v>837</v>
      </c>
      <c r="VI5" s="48" t="s">
        <v>838</v>
      </c>
      <c r="VJ5" s="48" t="s">
        <v>839</v>
      </c>
      <c r="VK5" s="48" t="s">
        <v>840</v>
      </c>
      <c r="VL5" s="48" t="s">
        <v>841</v>
      </c>
      <c r="VM5" s="48" t="s">
        <v>842</v>
      </c>
      <c r="VN5" s="48" t="s">
        <v>843</v>
      </c>
      <c r="VO5" s="48" t="s">
        <v>844</v>
      </c>
      <c r="VP5" s="48" t="s">
        <v>845</v>
      </c>
      <c r="VQ5" s="48" t="s">
        <v>846</v>
      </c>
      <c r="VR5" s="48" t="s">
        <v>847</v>
      </c>
      <c r="VS5" s="48" t="s">
        <v>848</v>
      </c>
      <c r="VT5" s="48" t="s">
        <v>849</v>
      </c>
      <c r="VU5" s="48" t="s">
        <v>850</v>
      </c>
      <c r="VV5" s="48" t="s">
        <v>851</v>
      </c>
      <c r="VW5" s="48" t="s">
        <v>852</v>
      </c>
      <c r="VX5" s="48" t="s">
        <v>853</v>
      </c>
      <c r="VY5" s="48" t="s">
        <v>854</v>
      </c>
      <c r="VZ5" s="48" t="s">
        <v>855</v>
      </c>
      <c r="WA5" s="48" t="s">
        <v>856</v>
      </c>
      <c r="WB5" s="48" t="s">
        <v>857</v>
      </c>
      <c r="WC5" s="48" t="s">
        <v>858</v>
      </c>
      <c r="WD5" s="48" t="s">
        <v>859</v>
      </c>
      <c r="WE5" s="48" t="s">
        <v>860</v>
      </c>
      <c r="WF5" s="48" t="s">
        <v>861</v>
      </c>
      <c r="WG5" s="48" t="s">
        <v>862</v>
      </c>
      <c r="WH5" s="48" t="s">
        <v>863</v>
      </c>
      <c r="WI5" s="48" t="s">
        <v>864</v>
      </c>
      <c r="WJ5" s="48" t="s">
        <v>865</v>
      </c>
      <c r="WK5" s="48" t="s">
        <v>866</v>
      </c>
      <c r="WL5" s="48" t="s">
        <v>867</v>
      </c>
      <c r="WM5" s="48" t="s">
        <v>868</v>
      </c>
      <c r="WN5" s="48" t="s">
        <v>869</v>
      </c>
      <c r="WO5" s="48" t="s">
        <v>870</v>
      </c>
      <c r="WP5" s="48" t="s">
        <v>871</v>
      </c>
      <c r="WQ5" s="48" t="s">
        <v>872</v>
      </c>
      <c r="WR5" s="48" t="s">
        <v>873</v>
      </c>
      <c r="WS5" s="48" t="s">
        <v>874</v>
      </c>
      <c r="WT5" s="48" t="s">
        <v>875</v>
      </c>
      <c r="WU5" s="48" t="s">
        <v>876</v>
      </c>
      <c r="WV5" s="48" t="s">
        <v>877</v>
      </c>
      <c r="WW5" s="48" t="s">
        <v>878</v>
      </c>
      <c r="WX5" s="48" t="s">
        <v>879</v>
      </c>
      <c r="WY5" s="48" t="s">
        <v>880</v>
      </c>
      <c r="WZ5" s="48" t="s">
        <v>881</v>
      </c>
      <c r="XA5" s="48" t="s">
        <v>882</v>
      </c>
      <c r="XB5" s="48" t="s">
        <v>883</v>
      </c>
      <c r="XC5" s="48" t="s">
        <v>884</v>
      </c>
      <c r="XD5" s="48" t="s">
        <v>885</v>
      </c>
      <c r="XE5" s="48" t="s">
        <v>886</v>
      </c>
      <c r="XF5" s="48" t="s">
        <v>887</v>
      </c>
      <c r="XG5" s="48" t="s">
        <v>888</v>
      </c>
      <c r="XH5" s="48" t="s">
        <v>889</v>
      </c>
      <c r="XI5" s="48" t="s">
        <v>890</v>
      </c>
      <c r="XJ5" s="48" t="s">
        <v>891</v>
      </c>
      <c r="XK5" s="48" t="s">
        <v>892</v>
      </c>
      <c r="XL5" s="48" t="s">
        <v>893</v>
      </c>
      <c r="XM5" s="48" t="s">
        <v>894</v>
      </c>
      <c r="XN5" s="48" t="s">
        <v>895</v>
      </c>
      <c r="XO5" s="48" t="s">
        <v>896</v>
      </c>
      <c r="XP5" s="48" t="s">
        <v>897</v>
      </c>
      <c r="XQ5" s="48" t="s">
        <v>898</v>
      </c>
      <c r="XR5" s="48" t="s">
        <v>899</v>
      </c>
      <c r="XS5" s="48" t="s">
        <v>900</v>
      </c>
      <c r="XT5" s="48" t="s">
        <v>901</v>
      </c>
      <c r="XU5" s="48" t="s">
        <v>902</v>
      </c>
      <c r="XV5" s="48" t="s">
        <v>903</v>
      </c>
      <c r="XW5" s="48" t="s">
        <v>904</v>
      </c>
      <c r="XX5" s="48" t="s">
        <v>905</v>
      </c>
      <c r="XY5" s="48" t="s">
        <v>906</v>
      </c>
      <c r="XZ5" s="48" t="s">
        <v>907</v>
      </c>
      <c r="YA5" s="48" t="s">
        <v>908</v>
      </c>
      <c r="YB5" s="48" t="s">
        <v>909</v>
      </c>
      <c r="YC5" s="48" t="s">
        <v>910</v>
      </c>
      <c r="YD5" s="48" t="s">
        <v>911</v>
      </c>
      <c r="YE5" s="48" t="s">
        <v>912</v>
      </c>
      <c r="YF5" s="48" t="s">
        <v>913</v>
      </c>
      <c r="YG5" s="48" t="s">
        <v>914</v>
      </c>
      <c r="YH5" s="48" t="s">
        <v>915</v>
      </c>
      <c r="YI5" s="48" t="s">
        <v>916</v>
      </c>
      <c r="YJ5" s="48" t="s">
        <v>917</v>
      </c>
      <c r="YK5" s="48" t="s">
        <v>918</v>
      </c>
      <c r="YL5" s="48" t="s">
        <v>919</v>
      </c>
      <c r="YM5" s="48" t="s">
        <v>920</v>
      </c>
      <c r="YN5" s="48" t="s">
        <v>921</v>
      </c>
      <c r="YO5" s="48" t="s">
        <v>922</v>
      </c>
      <c r="YP5" s="48" t="s">
        <v>923</v>
      </c>
      <c r="YQ5" s="48" t="s">
        <v>924</v>
      </c>
      <c r="YR5" s="48" t="s">
        <v>925</v>
      </c>
      <c r="YS5" s="48" t="s">
        <v>926</v>
      </c>
      <c r="YT5" s="48" t="s">
        <v>927</v>
      </c>
      <c r="YU5" s="48" t="s">
        <v>928</v>
      </c>
      <c r="YV5" s="48" t="s">
        <v>929</v>
      </c>
      <c r="YW5" s="48" t="s">
        <v>930</v>
      </c>
      <c r="YX5" s="48" t="s">
        <v>931</v>
      </c>
      <c r="YY5" s="48" t="s">
        <v>932</v>
      </c>
      <c r="YZ5" s="48" t="s">
        <v>933</v>
      </c>
      <c r="ZA5" s="48" t="s">
        <v>934</v>
      </c>
      <c r="ZB5" s="48" t="s">
        <v>935</v>
      </c>
      <c r="ZC5" s="48" t="s">
        <v>936</v>
      </c>
      <c r="ZD5" s="48" t="s">
        <v>937</v>
      </c>
      <c r="ZE5" s="48" t="s">
        <v>938</v>
      </c>
      <c r="ZF5" s="48" t="s">
        <v>939</v>
      </c>
      <c r="ZG5" s="48" t="s">
        <v>940</v>
      </c>
      <c r="ZH5" s="48" t="s">
        <v>941</v>
      </c>
      <c r="ZI5" s="48" t="s">
        <v>942</v>
      </c>
      <c r="ZJ5" s="48" t="s">
        <v>943</v>
      </c>
      <c r="ZK5" s="48" t="s">
        <v>944</v>
      </c>
      <c r="ZL5" s="48" t="s">
        <v>945</v>
      </c>
      <c r="ZM5" s="48" t="s">
        <v>946</v>
      </c>
      <c r="ZN5" s="48" t="s">
        <v>947</v>
      </c>
      <c r="ZO5" s="48" t="s">
        <v>948</v>
      </c>
      <c r="ZP5" s="48" t="s">
        <v>949</v>
      </c>
      <c r="ZQ5" s="48" t="s">
        <v>950</v>
      </c>
      <c r="ZR5" s="48" t="s">
        <v>951</v>
      </c>
      <c r="ZS5" s="48" t="s">
        <v>952</v>
      </c>
      <c r="ZT5" s="48" t="s">
        <v>953</v>
      </c>
      <c r="ZU5" s="48" t="s">
        <v>954</v>
      </c>
      <c r="ZV5" s="48" t="s">
        <v>955</v>
      </c>
      <c r="ZW5" s="48" t="s">
        <v>956</v>
      </c>
      <c r="ZX5" s="48" t="s">
        <v>957</v>
      </c>
      <c r="ZY5" s="48" t="s">
        <v>958</v>
      </c>
      <c r="ZZ5" s="48" t="s">
        <v>959</v>
      </c>
      <c r="AAA5" s="48" t="s">
        <v>960</v>
      </c>
      <c r="AAB5" s="48" t="s">
        <v>961</v>
      </c>
      <c r="AAC5" s="48" t="s">
        <v>962</v>
      </c>
      <c r="AAD5" s="48" t="s">
        <v>963</v>
      </c>
      <c r="AAE5" s="48" t="s">
        <v>964</v>
      </c>
      <c r="AAF5" s="48" t="s">
        <v>965</v>
      </c>
      <c r="AAG5" s="48" t="s">
        <v>966</v>
      </c>
      <c r="AAH5" s="48" t="s">
        <v>967</v>
      </c>
      <c r="AAI5" s="48" t="s">
        <v>968</v>
      </c>
      <c r="AAJ5" s="48" t="s">
        <v>969</v>
      </c>
      <c r="AAK5" s="48" t="s">
        <v>970</v>
      </c>
      <c r="AAL5" s="48" t="s">
        <v>971</v>
      </c>
      <c r="AAM5" s="48" t="s">
        <v>972</v>
      </c>
      <c r="AAN5" s="48" t="s">
        <v>973</v>
      </c>
      <c r="AAO5" s="48" t="s">
        <v>974</v>
      </c>
      <c r="AAP5" s="48" t="s">
        <v>975</v>
      </c>
      <c r="AAQ5" s="48" t="s">
        <v>976</v>
      </c>
      <c r="AAR5" s="48" t="s">
        <v>977</v>
      </c>
      <c r="AAS5" s="48" t="s">
        <v>978</v>
      </c>
      <c r="AAT5" s="48" t="s">
        <v>979</v>
      </c>
      <c r="AAU5" s="48" t="s">
        <v>980</v>
      </c>
      <c r="AAV5" s="48" t="s">
        <v>981</v>
      </c>
      <c r="AAW5" s="48" t="s">
        <v>982</v>
      </c>
      <c r="AAX5" s="48" t="s">
        <v>983</v>
      </c>
      <c r="AAY5" s="48" t="s">
        <v>984</v>
      </c>
      <c r="AAZ5" s="48" t="s">
        <v>985</v>
      </c>
      <c r="ABA5" s="48" t="s">
        <v>986</v>
      </c>
      <c r="ABB5" s="48" t="s">
        <v>987</v>
      </c>
      <c r="ABC5" s="48" t="s">
        <v>988</v>
      </c>
      <c r="ABD5" s="48" t="s">
        <v>989</v>
      </c>
      <c r="ABE5" s="48" t="s">
        <v>990</v>
      </c>
      <c r="ABF5" s="48" t="s">
        <v>991</v>
      </c>
      <c r="ABG5" s="48" t="s">
        <v>992</v>
      </c>
      <c r="ABH5" s="48" t="s">
        <v>993</v>
      </c>
      <c r="ABI5" s="48" t="s">
        <v>994</v>
      </c>
      <c r="ABJ5" s="48" t="s">
        <v>995</v>
      </c>
      <c r="ABK5" s="48" t="s">
        <v>996</v>
      </c>
      <c r="ABL5" s="48" t="s">
        <v>997</v>
      </c>
      <c r="ABM5" s="48" t="s">
        <v>998</v>
      </c>
      <c r="ABN5" s="48" t="s">
        <v>999</v>
      </c>
      <c r="ABO5" s="48" t="s">
        <v>1000</v>
      </c>
      <c r="ABP5" s="48" t="s">
        <v>1001</v>
      </c>
      <c r="ABQ5" s="48" t="s">
        <v>1002</v>
      </c>
      <c r="ABR5" s="48" t="s">
        <v>1003</v>
      </c>
      <c r="ABS5" s="48" t="s">
        <v>1004</v>
      </c>
      <c r="ABT5" s="48" t="s">
        <v>1005</v>
      </c>
      <c r="ABU5" s="48" t="s">
        <v>1006</v>
      </c>
      <c r="ABV5" s="48" t="s">
        <v>1007</v>
      </c>
      <c r="ABW5" s="48" t="s">
        <v>1008</v>
      </c>
      <c r="ABX5" s="48" t="s">
        <v>1009</v>
      </c>
      <c r="ABY5" s="48" t="s">
        <v>1010</v>
      </c>
      <c r="ABZ5" s="48" t="s">
        <v>1011</v>
      </c>
      <c r="ACA5" s="48" t="s">
        <v>1012</v>
      </c>
      <c r="ACB5" s="48" t="s">
        <v>1013</v>
      </c>
      <c r="ACC5" s="48" t="s">
        <v>1014</v>
      </c>
      <c r="ACD5" s="48" t="s">
        <v>1015</v>
      </c>
      <c r="ACE5" s="48" t="s">
        <v>1016</v>
      </c>
      <c r="ACF5" s="48" t="s">
        <v>1017</v>
      </c>
      <c r="ACG5" s="48" t="s">
        <v>1018</v>
      </c>
      <c r="ACH5" s="48" t="s">
        <v>1019</v>
      </c>
      <c r="ACI5" s="48" t="s">
        <v>1020</v>
      </c>
      <c r="ACJ5" s="48" t="s">
        <v>1021</v>
      </c>
      <c r="ACK5" s="48" t="s">
        <v>1022</v>
      </c>
      <c r="ACL5" s="48" t="s">
        <v>1023</v>
      </c>
      <c r="ACM5" s="48" t="s">
        <v>1024</v>
      </c>
      <c r="ACN5" s="48" t="s">
        <v>1025</v>
      </c>
      <c r="ACO5" s="48" t="s">
        <v>1026</v>
      </c>
      <c r="ACP5" s="48" t="s">
        <v>1027</v>
      </c>
      <c r="ACQ5" s="48" t="s">
        <v>1028</v>
      </c>
      <c r="ACR5" s="48" t="s">
        <v>1029</v>
      </c>
      <c r="ACS5" s="48" t="s">
        <v>1030</v>
      </c>
      <c r="ACT5" s="48" t="s">
        <v>1031</v>
      </c>
      <c r="ACU5" s="48" t="s">
        <v>1032</v>
      </c>
      <c r="ACV5" s="48" t="s">
        <v>1033</v>
      </c>
      <c r="ACW5" s="48" t="s">
        <v>1034</v>
      </c>
      <c r="ACX5" s="48" t="s">
        <v>1035</v>
      </c>
      <c r="ACY5" s="48" t="s">
        <v>1036</v>
      </c>
      <c r="ACZ5" s="48" t="s">
        <v>1037</v>
      </c>
      <c r="ADA5" s="48" t="s">
        <v>1038</v>
      </c>
      <c r="ADB5" s="48" t="s">
        <v>1039</v>
      </c>
      <c r="ADC5" s="48" t="s">
        <v>1040</v>
      </c>
      <c r="ADD5" s="48" t="s">
        <v>1041</v>
      </c>
      <c r="ADE5" s="48" t="s">
        <v>1042</v>
      </c>
      <c r="ADF5" s="48" t="s">
        <v>1043</v>
      </c>
      <c r="ADG5" s="48" t="s">
        <v>1044</v>
      </c>
      <c r="ADH5" s="48" t="s">
        <v>1045</v>
      </c>
      <c r="ADI5" s="48" t="s">
        <v>1046</v>
      </c>
      <c r="ADJ5" s="48" t="s">
        <v>1047</v>
      </c>
      <c r="ADK5" s="48" t="s">
        <v>1048</v>
      </c>
      <c r="ADL5" s="48" t="s">
        <v>1049</v>
      </c>
      <c r="ADM5" s="48" t="s">
        <v>1050</v>
      </c>
      <c r="ADN5" s="48" t="s">
        <v>1051</v>
      </c>
      <c r="ADO5" s="48" t="s">
        <v>1052</v>
      </c>
      <c r="ADP5" s="48" t="s">
        <v>1053</v>
      </c>
      <c r="ADQ5" s="48" t="s">
        <v>1054</v>
      </c>
      <c r="ADR5" s="48" t="s">
        <v>1055</v>
      </c>
      <c r="ADS5" s="48" t="s">
        <v>1056</v>
      </c>
      <c r="ADT5" s="48" t="s">
        <v>1057</v>
      </c>
      <c r="ADU5" s="48" t="s">
        <v>1058</v>
      </c>
      <c r="ADV5" s="48" t="s">
        <v>1059</v>
      </c>
      <c r="ADW5" s="48" t="s">
        <v>1060</v>
      </c>
      <c r="ADX5" s="48" t="s">
        <v>1061</v>
      </c>
      <c r="ADY5" s="48" t="s">
        <v>1062</v>
      </c>
      <c r="ADZ5" s="48" t="s">
        <v>1063</v>
      </c>
      <c r="AEA5" s="48" t="s">
        <v>1064</v>
      </c>
      <c r="AEB5" s="48" t="s">
        <v>1065</v>
      </c>
      <c r="AEC5" s="48" t="s">
        <v>1066</v>
      </c>
      <c r="AED5" s="48" t="s">
        <v>1067</v>
      </c>
      <c r="AEE5" s="48" t="s">
        <v>1068</v>
      </c>
      <c r="AEF5" s="48" t="s">
        <v>1069</v>
      </c>
      <c r="AEG5" s="48" t="s">
        <v>1070</v>
      </c>
      <c r="AEH5" s="48" t="s">
        <v>1071</v>
      </c>
      <c r="AEI5" s="48" t="s">
        <v>1072</v>
      </c>
      <c r="AEJ5" s="48" t="s">
        <v>1073</v>
      </c>
      <c r="AEK5" s="48" t="s">
        <v>1074</v>
      </c>
      <c r="AEL5" s="48" t="s">
        <v>1075</v>
      </c>
      <c r="AEM5" s="48" t="s">
        <v>1076</v>
      </c>
      <c r="AEN5" s="48" t="s">
        <v>1077</v>
      </c>
      <c r="AEO5" s="48" t="s">
        <v>1078</v>
      </c>
      <c r="AEP5" s="48" t="s">
        <v>1079</v>
      </c>
      <c r="AEQ5" s="48" t="s">
        <v>1080</v>
      </c>
      <c r="AER5" s="48" t="s">
        <v>1081</v>
      </c>
      <c r="AES5" s="48" t="s">
        <v>1082</v>
      </c>
      <c r="AET5" s="48" t="s">
        <v>1083</v>
      </c>
      <c r="AEU5" s="48" t="s">
        <v>1084</v>
      </c>
      <c r="AEV5" s="48" t="s">
        <v>1085</v>
      </c>
      <c r="AEW5" s="48" t="s">
        <v>1086</v>
      </c>
      <c r="AEX5" s="48" t="s">
        <v>1087</v>
      </c>
      <c r="AEY5" s="48" t="s">
        <v>1088</v>
      </c>
      <c r="AEZ5" s="48" t="s">
        <v>1089</v>
      </c>
      <c r="AFA5" s="48" t="s">
        <v>1090</v>
      </c>
      <c r="AFB5" s="48" t="s">
        <v>1091</v>
      </c>
      <c r="AFC5" s="48" t="s">
        <v>1092</v>
      </c>
      <c r="AFD5" s="48" t="s">
        <v>1093</v>
      </c>
      <c r="AFE5" s="48" t="s">
        <v>1094</v>
      </c>
      <c r="AFF5" s="48" t="s">
        <v>1095</v>
      </c>
      <c r="AFG5" s="48" t="s">
        <v>1096</v>
      </c>
      <c r="AFH5" s="48" t="s">
        <v>1097</v>
      </c>
      <c r="AFI5" s="48" t="s">
        <v>1098</v>
      </c>
      <c r="AFJ5" s="48" t="s">
        <v>1099</v>
      </c>
      <c r="AFK5" s="48" t="s">
        <v>1100</v>
      </c>
      <c r="AFL5" s="48" t="s">
        <v>1101</v>
      </c>
      <c r="AFM5" s="48" t="s">
        <v>1102</v>
      </c>
      <c r="AFN5" s="48" t="s">
        <v>1103</v>
      </c>
      <c r="AFO5" s="48" t="s">
        <v>1104</v>
      </c>
      <c r="AFP5" s="48" t="s">
        <v>1105</v>
      </c>
      <c r="AFQ5" s="48" t="s">
        <v>1106</v>
      </c>
      <c r="AFR5" s="48" t="s">
        <v>1107</v>
      </c>
      <c r="AFS5" s="48" t="s">
        <v>1108</v>
      </c>
      <c r="AFT5" s="48" t="s">
        <v>1109</v>
      </c>
      <c r="AFU5" s="48" t="s">
        <v>1110</v>
      </c>
      <c r="AFV5" s="48" t="s">
        <v>1111</v>
      </c>
      <c r="AFW5" s="48" t="s">
        <v>1112</v>
      </c>
      <c r="AFX5" s="48" t="s">
        <v>1113</v>
      </c>
      <c r="AFY5" s="48" t="s">
        <v>1114</v>
      </c>
      <c r="AFZ5" s="48" t="s">
        <v>1115</v>
      </c>
      <c r="AGA5" s="48" t="s">
        <v>1116</v>
      </c>
      <c r="AGB5" s="48" t="s">
        <v>1117</v>
      </c>
      <c r="AGC5" s="48" t="s">
        <v>1118</v>
      </c>
      <c r="AGD5" s="48" t="s">
        <v>1119</v>
      </c>
      <c r="AGE5" s="48" t="s">
        <v>1120</v>
      </c>
      <c r="AGF5" s="48" t="s">
        <v>1121</v>
      </c>
      <c r="AGG5" s="48" t="s">
        <v>1122</v>
      </c>
      <c r="AGH5" s="48" t="s">
        <v>1123</v>
      </c>
      <c r="AGI5" s="48" t="s">
        <v>1124</v>
      </c>
      <c r="AGJ5" s="48" t="s">
        <v>1125</v>
      </c>
      <c r="AGK5" s="48" t="s">
        <v>1126</v>
      </c>
      <c r="AGL5" s="48" t="s">
        <v>1127</v>
      </c>
      <c r="AGM5" s="48" t="s">
        <v>1128</v>
      </c>
      <c r="AGN5" s="48" t="s">
        <v>1129</v>
      </c>
      <c r="AGO5" s="48" t="s">
        <v>1130</v>
      </c>
      <c r="AGP5" s="48" t="s">
        <v>1131</v>
      </c>
      <c r="AGQ5" s="48" t="s">
        <v>1132</v>
      </c>
      <c r="AGR5" s="48" t="s">
        <v>1133</v>
      </c>
      <c r="AGS5" s="48" t="s">
        <v>1134</v>
      </c>
      <c r="AGT5" s="48" t="s">
        <v>1135</v>
      </c>
      <c r="AGU5" s="48" t="s">
        <v>1136</v>
      </c>
      <c r="AGV5" s="48" t="s">
        <v>1137</v>
      </c>
      <c r="AGW5" s="48" t="s">
        <v>1138</v>
      </c>
      <c r="AGX5" s="48" t="s">
        <v>1139</v>
      </c>
      <c r="AGY5" s="48" t="s">
        <v>1140</v>
      </c>
      <c r="AGZ5" s="48" t="s">
        <v>1141</v>
      </c>
      <c r="AHA5" s="48" t="s">
        <v>1142</v>
      </c>
      <c r="AHB5" s="48" t="s">
        <v>1143</v>
      </c>
      <c r="AHC5" s="48" t="s">
        <v>1144</v>
      </c>
      <c r="AHD5" s="48" t="s">
        <v>1145</v>
      </c>
      <c r="AHE5" s="48" t="s">
        <v>1146</v>
      </c>
      <c r="AHF5" s="48" t="s">
        <v>1147</v>
      </c>
      <c r="AHG5" s="48" t="s">
        <v>1148</v>
      </c>
      <c r="AHH5" s="48" t="s">
        <v>1149</v>
      </c>
      <c r="AHI5" s="48" t="s">
        <v>1150</v>
      </c>
      <c r="AHJ5" s="48" t="s">
        <v>1151</v>
      </c>
      <c r="AHK5" s="48" t="s">
        <v>1152</v>
      </c>
      <c r="AHL5" s="48" t="s">
        <v>1153</v>
      </c>
      <c r="AHM5" s="48" t="s">
        <v>1154</v>
      </c>
      <c r="AHN5" s="48" t="s">
        <v>1155</v>
      </c>
      <c r="AHO5" s="48" t="s">
        <v>1156</v>
      </c>
      <c r="AHP5" s="48" t="s">
        <v>1157</v>
      </c>
      <c r="AHQ5" s="48" t="s">
        <v>1158</v>
      </c>
      <c r="AHR5" s="48" t="s">
        <v>1159</v>
      </c>
      <c r="AHS5" s="48" t="s">
        <v>1160</v>
      </c>
      <c r="AHT5" s="48" t="s">
        <v>1161</v>
      </c>
      <c r="AHU5" s="48" t="s">
        <v>1162</v>
      </c>
      <c r="AHV5" s="48" t="s">
        <v>1163</v>
      </c>
      <c r="AHW5" s="48" t="s">
        <v>1164</v>
      </c>
      <c r="AHX5" s="48" t="s">
        <v>1165</v>
      </c>
      <c r="AHY5" s="48" t="s">
        <v>1166</v>
      </c>
      <c r="AHZ5" s="48" t="s">
        <v>1167</v>
      </c>
      <c r="AIA5" s="48" t="s">
        <v>1168</v>
      </c>
      <c r="AIB5" s="48" t="s">
        <v>1169</v>
      </c>
      <c r="AIC5" s="48" t="s">
        <v>1170</v>
      </c>
      <c r="AID5" s="48" t="s">
        <v>1171</v>
      </c>
      <c r="AIE5" s="48" t="s">
        <v>1172</v>
      </c>
      <c r="AIF5" s="48" t="s">
        <v>1173</v>
      </c>
      <c r="AIG5" s="48" t="s">
        <v>1174</v>
      </c>
      <c r="AIH5" s="48" t="s">
        <v>1175</v>
      </c>
      <c r="AII5" s="48" t="s">
        <v>1176</v>
      </c>
      <c r="AIJ5" s="48" t="s">
        <v>1177</v>
      </c>
      <c r="AIK5" s="48" t="s">
        <v>1178</v>
      </c>
      <c r="AIL5" s="48" t="s">
        <v>1179</v>
      </c>
      <c r="AIM5" s="48" t="s">
        <v>1180</v>
      </c>
      <c r="AIN5" s="48" t="s">
        <v>1181</v>
      </c>
      <c r="AIO5" s="48" t="s">
        <v>1182</v>
      </c>
      <c r="AIP5" s="48" t="s">
        <v>1183</v>
      </c>
      <c r="AIQ5" s="48" t="s">
        <v>1184</v>
      </c>
      <c r="AIR5" s="48" t="s">
        <v>1185</v>
      </c>
      <c r="AIS5" s="48" t="s">
        <v>1186</v>
      </c>
      <c r="AIT5" s="48" t="s">
        <v>1187</v>
      </c>
      <c r="AIU5" s="48" t="s">
        <v>1188</v>
      </c>
      <c r="AIV5" s="48" t="s">
        <v>1189</v>
      </c>
      <c r="AIW5" s="48" t="s">
        <v>1190</v>
      </c>
      <c r="AIX5" s="48" t="s">
        <v>1191</v>
      </c>
      <c r="AIY5" s="48" t="s">
        <v>1192</v>
      </c>
      <c r="AIZ5" s="48" t="s">
        <v>1193</v>
      </c>
      <c r="AJA5" s="48" t="s">
        <v>1194</v>
      </c>
      <c r="AJB5" s="48" t="s">
        <v>1195</v>
      </c>
      <c r="AJC5" s="48" t="s">
        <v>1196</v>
      </c>
      <c r="AJD5" s="48" t="s">
        <v>1197</v>
      </c>
      <c r="AJE5" s="48" t="s">
        <v>1198</v>
      </c>
      <c r="AJF5" s="48" t="s">
        <v>1199</v>
      </c>
      <c r="AJG5" s="48" t="s">
        <v>1200</v>
      </c>
      <c r="AJH5" s="48" t="s">
        <v>1201</v>
      </c>
      <c r="AJI5" s="48" t="s">
        <v>1202</v>
      </c>
      <c r="AJJ5" s="48" t="s">
        <v>1203</v>
      </c>
      <c r="AJK5" s="48" t="s">
        <v>1204</v>
      </c>
      <c r="AJL5" s="48" t="s">
        <v>1205</v>
      </c>
      <c r="AJM5" s="48" t="s">
        <v>1206</v>
      </c>
      <c r="AJN5" s="48" t="s">
        <v>1207</v>
      </c>
      <c r="AJO5" s="48" t="s">
        <v>1208</v>
      </c>
      <c r="AJP5" s="48" t="s">
        <v>1209</v>
      </c>
      <c r="AJQ5" s="48" t="s">
        <v>1210</v>
      </c>
      <c r="AJR5" s="48" t="s">
        <v>1211</v>
      </c>
      <c r="AJS5" s="48" t="s">
        <v>1212</v>
      </c>
      <c r="AJT5" s="48" t="s">
        <v>1213</v>
      </c>
      <c r="AJU5" s="48" t="s">
        <v>1214</v>
      </c>
      <c r="AJV5" s="48" t="s">
        <v>1215</v>
      </c>
      <c r="AJW5" s="48" t="s">
        <v>1216</v>
      </c>
      <c r="AJX5" s="48" t="s">
        <v>1217</v>
      </c>
      <c r="AJY5" s="48" t="s">
        <v>1218</v>
      </c>
      <c r="AJZ5" s="48" t="s">
        <v>1219</v>
      </c>
      <c r="AKA5" s="48" t="s">
        <v>1220</v>
      </c>
      <c r="AKB5" s="48" t="s">
        <v>1221</v>
      </c>
      <c r="AKC5" s="48" t="s">
        <v>1222</v>
      </c>
      <c r="AKD5" s="48" t="s">
        <v>1223</v>
      </c>
      <c r="AKE5" s="48" t="s">
        <v>1224</v>
      </c>
      <c r="AKF5" s="48" t="s">
        <v>1225</v>
      </c>
      <c r="AKG5" s="48" t="s">
        <v>1226</v>
      </c>
      <c r="AKH5" s="48" t="s">
        <v>1227</v>
      </c>
      <c r="AKI5" s="48" t="s">
        <v>1228</v>
      </c>
      <c r="AKJ5" s="48" t="s">
        <v>1229</v>
      </c>
      <c r="AKK5" s="48" t="s">
        <v>1230</v>
      </c>
      <c r="AKL5" s="48" t="s">
        <v>1231</v>
      </c>
      <c r="AKM5" s="48" t="s">
        <v>1232</v>
      </c>
      <c r="AKN5" s="48" t="s">
        <v>1233</v>
      </c>
      <c r="AKO5" s="48" t="s">
        <v>1234</v>
      </c>
      <c r="AKP5" s="48" t="s">
        <v>1235</v>
      </c>
      <c r="AKQ5" s="48" t="s">
        <v>1236</v>
      </c>
      <c r="AKR5" s="48" t="s">
        <v>1237</v>
      </c>
      <c r="AKS5" s="48" t="s">
        <v>1238</v>
      </c>
      <c r="AKT5" s="48" t="s">
        <v>1239</v>
      </c>
      <c r="AKU5" s="48" t="s">
        <v>1240</v>
      </c>
      <c r="AKV5" s="48" t="s">
        <v>1241</v>
      </c>
      <c r="AKW5" s="48" t="s">
        <v>1242</v>
      </c>
      <c r="AKX5" s="48" t="s">
        <v>1243</v>
      </c>
      <c r="AKY5" s="48" t="s">
        <v>1244</v>
      </c>
      <c r="AKZ5" s="48" t="s">
        <v>1245</v>
      </c>
      <c r="ALA5" s="48" t="s">
        <v>1246</v>
      </c>
      <c r="ALB5" s="48" t="s">
        <v>1247</v>
      </c>
      <c r="ALC5" s="48" t="s">
        <v>1248</v>
      </c>
      <c r="ALD5" s="48" t="s">
        <v>1249</v>
      </c>
      <c r="ALE5" s="48" t="s">
        <v>1250</v>
      </c>
      <c r="ALF5" s="48" t="s">
        <v>1251</v>
      </c>
      <c r="ALG5" s="48" t="s">
        <v>1252</v>
      </c>
      <c r="ALH5" s="48" t="s">
        <v>1253</v>
      </c>
      <c r="ALI5" s="48" t="s">
        <v>1254</v>
      </c>
      <c r="ALJ5" s="48" t="s">
        <v>1255</v>
      </c>
      <c r="ALK5" s="48" t="s">
        <v>1256</v>
      </c>
      <c r="ALL5" s="48" t="s">
        <v>1257</v>
      </c>
      <c r="ALM5" s="48" t="s">
        <v>1258</v>
      </c>
      <c r="ALN5" s="48" t="s">
        <v>1259</v>
      </c>
      <c r="ALO5" s="48" t="s">
        <v>1260</v>
      </c>
      <c r="ALP5" s="48" t="s">
        <v>1261</v>
      </c>
      <c r="ALQ5" s="48" t="s">
        <v>1262</v>
      </c>
      <c r="ALR5" s="48" t="s">
        <v>1263</v>
      </c>
      <c r="ALS5" s="48" t="s">
        <v>1264</v>
      </c>
      <c r="ALT5" s="48" t="s">
        <v>1265</v>
      </c>
      <c r="ALU5" s="48" t="s">
        <v>1266</v>
      </c>
      <c r="ALV5" s="48" t="s">
        <v>1267</v>
      </c>
      <c r="ALW5" s="48" t="s">
        <v>1268</v>
      </c>
      <c r="ALX5" s="48" t="s">
        <v>1269</v>
      </c>
      <c r="ALY5" s="48" t="s">
        <v>1270</v>
      </c>
      <c r="ALZ5" s="48" t="s">
        <v>1271</v>
      </c>
      <c r="AMA5" s="48" t="s">
        <v>1272</v>
      </c>
      <c r="AMB5" s="48" t="s">
        <v>1273</v>
      </c>
      <c r="AMC5" s="48" t="s">
        <v>1274</v>
      </c>
      <c r="AMD5" s="48" t="s">
        <v>1275</v>
      </c>
      <c r="AME5" s="48" t="s">
        <v>1276</v>
      </c>
      <c r="AMF5" s="48" t="s">
        <v>1277</v>
      </c>
      <c r="AMG5" s="48" t="s">
        <v>1278</v>
      </c>
      <c r="AMH5" s="48" t="s">
        <v>1279</v>
      </c>
      <c r="AMI5" s="48" t="s">
        <v>1280</v>
      </c>
      <c r="AMJ5" s="48" t="s">
        <v>1281</v>
      </c>
      <c r="AMK5" s="48" t="s">
        <v>1282</v>
      </c>
      <c r="AML5" s="48" t="s">
        <v>1283</v>
      </c>
      <c r="AMM5" s="48" t="s">
        <v>1284</v>
      </c>
      <c r="AMN5" s="48" t="s">
        <v>1285</v>
      </c>
      <c r="AMO5" s="48" t="s">
        <v>1286</v>
      </c>
      <c r="AMP5" s="48" t="s">
        <v>1287</v>
      </c>
      <c r="AMQ5" s="48" t="s">
        <v>1288</v>
      </c>
      <c r="AMR5" s="48" t="s">
        <v>1289</v>
      </c>
      <c r="AMS5" s="48" t="s">
        <v>1290</v>
      </c>
      <c r="AMT5" s="48" t="s">
        <v>1291</v>
      </c>
      <c r="AMU5" s="48" t="s">
        <v>1292</v>
      </c>
      <c r="AMV5" s="48" t="s">
        <v>1293</v>
      </c>
      <c r="AMW5" s="48" t="s">
        <v>1294</v>
      </c>
      <c r="AMX5" s="48" t="s">
        <v>1295</v>
      </c>
      <c r="AMY5" s="48" t="s">
        <v>1296</v>
      </c>
      <c r="AMZ5" s="48" t="s">
        <v>1297</v>
      </c>
      <c r="ANA5" s="48" t="s">
        <v>1298</v>
      </c>
      <c r="ANB5" s="48" t="s">
        <v>1299</v>
      </c>
      <c r="ANC5" s="48" t="s">
        <v>1300</v>
      </c>
      <c r="AND5" s="48" t="s">
        <v>1301</v>
      </c>
      <c r="ANE5" s="48" t="s">
        <v>1302</v>
      </c>
      <c r="ANF5" s="48" t="s">
        <v>1303</v>
      </c>
      <c r="ANG5" s="48" t="s">
        <v>1304</v>
      </c>
      <c r="ANH5" s="48" t="s">
        <v>1305</v>
      </c>
      <c r="ANI5" s="48" t="s">
        <v>1306</v>
      </c>
      <c r="ANJ5" s="48" t="s">
        <v>1307</v>
      </c>
      <c r="ANK5" s="48" t="s">
        <v>1308</v>
      </c>
      <c r="ANL5" s="48" t="s">
        <v>1309</v>
      </c>
      <c r="ANM5" s="48" t="s">
        <v>1310</v>
      </c>
      <c r="ANN5" s="48" t="s">
        <v>1311</v>
      </c>
      <c r="ANO5" s="48" t="s">
        <v>1312</v>
      </c>
      <c r="ANP5" s="48" t="s">
        <v>1313</v>
      </c>
      <c r="ANQ5" s="48" t="s">
        <v>1314</v>
      </c>
      <c r="ANR5" s="48" t="s">
        <v>1315</v>
      </c>
      <c r="ANS5" s="48" t="s">
        <v>1316</v>
      </c>
      <c r="ANT5" s="48" t="s">
        <v>1317</v>
      </c>
      <c r="ANU5" s="48" t="s">
        <v>1318</v>
      </c>
      <c r="ANV5" s="48" t="s">
        <v>1319</v>
      </c>
      <c r="ANW5" s="48" t="s">
        <v>1320</v>
      </c>
      <c r="ANX5" s="48" t="s">
        <v>1321</v>
      </c>
      <c r="ANY5" s="48" t="s">
        <v>1322</v>
      </c>
      <c r="ANZ5" s="48" t="s">
        <v>1323</v>
      </c>
      <c r="AOA5" s="48" t="s">
        <v>1324</v>
      </c>
      <c r="AOB5" s="48" t="s">
        <v>1325</v>
      </c>
      <c r="AOC5" s="48" t="s">
        <v>1326</v>
      </c>
      <c r="AOD5" s="48" t="s">
        <v>1327</v>
      </c>
      <c r="AOE5" s="48" t="s">
        <v>1328</v>
      </c>
      <c r="AOF5" s="48" t="s">
        <v>1329</v>
      </c>
      <c r="AOG5" s="48" t="s">
        <v>1330</v>
      </c>
      <c r="AOH5" s="48" t="s">
        <v>1331</v>
      </c>
      <c r="AOI5" s="48" t="s">
        <v>1332</v>
      </c>
      <c r="AOJ5" s="48" t="s">
        <v>1333</v>
      </c>
      <c r="AOK5" s="48" t="s">
        <v>1334</v>
      </c>
      <c r="AOL5" s="48" t="s">
        <v>1335</v>
      </c>
      <c r="AOM5" s="48" t="s">
        <v>1336</v>
      </c>
      <c r="AON5" s="48" t="s">
        <v>1337</v>
      </c>
      <c r="AOO5" s="48" t="s">
        <v>1338</v>
      </c>
      <c r="AOP5" s="48" t="s">
        <v>1339</v>
      </c>
      <c r="AOQ5" s="48" t="s">
        <v>1340</v>
      </c>
      <c r="AOR5" s="48" t="s">
        <v>1341</v>
      </c>
      <c r="AOS5" s="48" t="s">
        <v>1342</v>
      </c>
      <c r="AOT5" s="48" t="s">
        <v>1343</v>
      </c>
      <c r="AOU5" s="48" t="s">
        <v>1344</v>
      </c>
      <c r="AOV5" s="48" t="s">
        <v>1345</v>
      </c>
      <c r="AOW5" s="48" t="s">
        <v>1346</v>
      </c>
      <c r="AOX5" s="48" t="s">
        <v>1347</v>
      </c>
      <c r="AOY5" s="48" t="s">
        <v>1348</v>
      </c>
      <c r="AOZ5" s="48" t="s">
        <v>1349</v>
      </c>
      <c r="APA5" s="48" t="s">
        <v>1350</v>
      </c>
      <c r="APB5" s="48" t="s">
        <v>1351</v>
      </c>
      <c r="APC5" s="48" t="s">
        <v>1352</v>
      </c>
      <c r="APD5" s="48" t="s">
        <v>1353</v>
      </c>
      <c r="APE5" s="48" t="s">
        <v>1354</v>
      </c>
      <c r="APF5" s="48" t="s">
        <v>1355</v>
      </c>
      <c r="APG5" s="48" t="s">
        <v>1356</v>
      </c>
      <c r="APH5" s="48" t="s">
        <v>1357</v>
      </c>
      <c r="API5" s="48" t="s">
        <v>1358</v>
      </c>
      <c r="APJ5" s="48" t="s">
        <v>1359</v>
      </c>
      <c r="APK5" s="48" t="s">
        <v>1360</v>
      </c>
      <c r="APL5" s="48" t="s">
        <v>1361</v>
      </c>
      <c r="APM5" s="48" t="s">
        <v>1362</v>
      </c>
      <c r="APN5" s="48" t="s">
        <v>1363</v>
      </c>
      <c r="APO5" s="48" t="s">
        <v>1364</v>
      </c>
      <c r="APP5" s="48" t="s">
        <v>1365</v>
      </c>
      <c r="APQ5" s="48" t="s">
        <v>1366</v>
      </c>
      <c r="APR5" s="48" t="s">
        <v>1367</v>
      </c>
      <c r="APS5" s="48" t="s">
        <v>1368</v>
      </c>
      <c r="APT5" s="48" t="s">
        <v>1369</v>
      </c>
      <c r="APU5" s="48" t="s">
        <v>1370</v>
      </c>
      <c r="APV5" s="48" t="s">
        <v>1371</v>
      </c>
      <c r="APW5" s="48" t="s">
        <v>1372</v>
      </c>
      <c r="APX5" s="48" t="s">
        <v>1373</v>
      </c>
      <c r="APY5" s="48" t="s">
        <v>1374</v>
      </c>
      <c r="APZ5" s="48" t="s">
        <v>1375</v>
      </c>
      <c r="AQA5" s="48" t="s">
        <v>1376</v>
      </c>
      <c r="AQB5" s="48" t="s">
        <v>1377</v>
      </c>
      <c r="AQC5" s="48" t="s">
        <v>1378</v>
      </c>
      <c r="AQD5" s="48" t="s">
        <v>1379</v>
      </c>
      <c r="AQE5" s="48" t="s">
        <v>1380</v>
      </c>
      <c r="AQF5" s="48" t="s">
        <v>1381</v>
      </c>
      <c r="AQG5" s="48" t="s">
        <v>1382</v>
      </c>
      <c r="AQH5" s="48" t="s">
        <v>1383</v>
      </c>
      <c r="AQI5" s="48" t="s">
        <v>1384</v>
      </c>
      <c r="AQJ5" s="48" t="s">
        <v>1385</v>
      </c>
      <c r="AQK5" s="48" t="s">
        <v>1386</v>
      </c>
      <c r="AQL5" s="48" t="s">
        <v>1387</v>
      </c>
      <c r="AQM5" s="48" t="s">
        <v>1388</v>
      </c>
      <c r="AQN5" s="48" t="s">
        <v>1389</v>
      </c>
      <c r="AQO5" s="48" t="s">
        <v>1390</v>
      </c>
      <c r="AQP5" s="48" t="s">
        <v>1391</v>
      </c>
      <c r="AQQ5" s="48" t="s">
        <v>1392</v>
      </c>
      <c r="AQR5" s="48" t="s">
        <v>1393</v>
      </c>
      <c r="AQS5" s="48" t="s">
        <v>1394</v>
      </c>
      <c r="AQT5" s="48" t="s">
        <v>1395</v>
      </c>
      <c r="AQU5" s="48" t="s">
        <v>1396</v>
      </c>
      <c r="AQV5" s="48" t="s">
        <v>1397</v>
      </c>
      <c r="AQW5" s="48" t="s">
        <v>1398</v>
      </c>
      <c r="AQX5" s="48" t="s">
        <v>1399</v>
      </c>
      <c r="AQY5" s="48" t="s">
        <v>1400</v>
      </c>
      <c r="AQZ5" s="48" t="s">
        <v>1401</v>
      </c>
      <c r="ARA5" s="48" t="s">
        <v>1402</v>
      </c>
      <c r="ARB5" s="48" t="s">
        <v>1403</v>
      </c>
      <c r="ARC5" s="48" t="s">
        <v>1404</v>
      </c>
      <c r="ARD5" s="48" t="s">
        <v>1405</v>
      </c>
      <c r="ARE5" s="48" t="s">
        <v>1406</v>
      </c>
      <c r="ARF5" s="48" t="s">
        <v>1407</v>
      </c>
      <c r="ARG5" s="48" t="s">
        <v>1408</v>
      </c>
      <c r="ARH5" s="48" t="s">
        <v>1409</v>
      </c>
      <c r="ARI5" s="48" t="s">
        <v>1410</v>
      </c>
      <c r="ARJ5" s="48" t="s">
        <v>1411</v>
      </c>
      <c r="ARK5" s="48" t="s">
        <v>1412</v>
      </c>
      <c r="ARL5" s="48" t="s">
        <v>1413</v>
      </c>
      <c r="ARM5" s="48" t="s">
        <v>1414</v>
      </c>
      <c r="ARN5" s="48" t="s">
        <v>1415</v>
      </c>
      <c r="ARO5" s="48" t="s">
        <v>1416</v>
      </c>
      <c r="ARP5" s="48" t="s">
        <v>1417</v>
      </c>
      <c r="ARQ5" s="48" t="s">
        <v>1418</v>
      </c>
      <c r="ARR5" s="48" t="s">
        <v>1419</v>
      </c>
      <c r="ARS5" s="48" t="s">
        <v>1420</v>
      </c>
      <c r="ART5" s="48" t="s">
        <v>1421</v>
      </c>
      <c r="ARU5" s="48" t="s">
        <v>1422</v>
      </c>
      <c r="ARV5" s="48" t="s">
        <v>1423</v>
      </c>
      <c r="ARW5" s="48" t="s">
        <v>1424</v>
      </c>
      <c r="ARX5" s="48" t="s">
        <v>1425</v>
      </c>
      <c r="ARY5" s="48" t="s">
        <v>1426</v>
      </c>
      <c r="ARZ5" s="48" t="s">
        <v>1427</v>
      </c>
      <c r="ASA5" s="48" t="s">
        <v>1428</v>
      </c>
      <c r="ASB5" s="48" t="s">
        <v>1429</v>
      </c>
      <c r="ASC5" s="48" t="s">
        <v>1430</v>
      </c>
      <c r="ASD5" s="48" t="s">
        <v>1431</v>
      </c>
      <c r="ASE5" s="48" t="s">
        <v>1432</v>
      </c>
      <c r="ASF5" s="48" t="s">
        <v>1433</v>
      </c>
      <c r="ASG5" s="48" t="s">
        <v>1434</v>
      </c>
      <c r="ASH5" s="48" t="s">
        <v>1435</v>
      </c>
      <c r="ASI5" s="48" t="s">
        <v>1436</v>
      </c>
      <c r="ASJ5" s="48" t="s">
        <v>1437</v>
      </c>
      <c r="ASK5" s="48" t="s">
        <v>1438</v>
      </c>
      <c r="ASL5" s="48" t="s">
        <v>1439</v>
      </c>
      <c r="ASM5" s="48" t="s">
        <v>1440</v>
      </c>
      <c r="ASN5" s="48" t="s">
        <v>1441</v>
      </c>
      <c r="ASO5" s="48" t="s">
        <v>1442</v>
      </c>
      <c r="ASP5" s="48" t="s">
        <v>1443</v>
      </c>
      <c r="ASQ5" s="48" t="s">
        <v>1444</v>
      </c>
      <c r="ASR5" s="48" t="s">
        <v>1445</v>
      </c>
      <c r="ASS5" s="48" t="s">
        <v>1446</v>
      </c>
      <c r="AST5" s="48" t="s">
        <v>1447</v>
      </c>
      <c r="ASU5" s="48" t="s">
        <v>1448</v>
      </c>
      <c r="ASV5" s="48" t="s">
        <v>1449</v>
      </c>
      <c r="ASW5" s="48" t="s">
        <v>1450</v>
      </c>
      <c r="ASX5" s="48" t="s">
        <v>1451</v>
      </c>
      <c r="ASY5" s="48" t="s">
        <v>1452</v>
      </c>
      <c r="ASZ5" s="48" t="s">
        <v>1453</v>
      </c>
      <c r="ATA5" s="48" t="s">
        <v>1454</v>
      </c>
      <c r="ATB5" s="48" t="s">
        <v>1455</v>
      </c>
      <c r="ATC5" s="48" t="s">
        <v>1456</v>
      </c>
      <c r="ATD5" s="48" t="s">
        <v>1457</v>
      </c>
      <c r="ATE5" s="48" t="s">
        <v>1458</v>
      </c>
      <c r="ATF5" s="48" t="s">
        <v>1459</v>
      </c>
      <c r="ATG5" s="48" t="s">
        <v>1460</v>
      </c>
      <c r="ATH5" s="48" t="s">
        <v>1461</v>
      </c>
      <c r="ATI5" s="48" t="s">
        <v>1462</v>
      </c>
      <c r="ATJ5" s="48" t="s">
        <v>1463</v>
      </c>
      <c r="ATK5" s="48" t="s">
        <v>1464</v>
      </c>
      <c r="ATL5" s="48" t="s">
        <v>1465</v>
      </c>
      <c r="ATM5" s="48" t="s">
        <v>1466</v>
      </c>
      <c r="ATN5" s="48" t="s">
        <v>1467</v>
      </c>
      <c r="ATO5" s="48" t="s">
        <v>1468</v>
      </c>
      <c r="ATP5" s="48" t="s">
        <v>1469</v>
      </c>
      <c r="ATQ5" s="48" t="s">
        <v>1470</v>
      </c>
      <c r="ATR5" s="48" t="s">
        <v>1471</v>
      </c>
      <c r="ATS5" s="48" t="s">
        <v>1472</v>
      </c>
      <c r="ATT5" s="48" t="s">
        <v>1473</v>
      </c>
      <c r="ATU5" s="48" t="s">
        <v>1474</v>
      </c>
      <c r="ATV5" s="48" t="s">
        <v>1475</v>
      </c>
      <c r="ATW5" s="48" t="s">
        <v>1476</v>
      </c>
      <c r="ATX5" s="48" t="s">
        <v>1477</v>
      </c>
      <c r="ATY5" s="48" t="s">
        <v>1478</v>
      </c>
      <c r="ATZ5" s="48" t="s">
        <v>1479</v>
      </c>
      <c r="AUA5" s="48" t="s">
        <v>1480</v>
      </c>
      <c r="AUB5" s="48" t="s">
        <v>1481</v>
      </c>
      <c r="AUC5" s="48" t="s">
        <v>1482</v>
      </c>
      <c r="AUD5" s="48" t="s">
        <v>1483</v>
      </c>
      <c r="AUE5" s="48" t="s">
        <v>1484</v>
      </c>
      <c r="AUF5" s="48" t="s">
        <v>1485</v>
      </c>
      <c r="AUG5" s="48" t="s">
        <v>1486</v>
      </c>
      <c r="AUH5" s="48" t="s">
        <v>1487</v>
      </c>
      <c r="AUI5" s="48" t="s">
        <v>1488</v>
      </c>
      <c r="AUJ5" s="48" t="s">
        <v>1489</v>
      </c>
      <c r="AUK5" s="48" t="s">
        <v>1490</v>
      </c>
      <c r="AUL5" s="48" t="s">
        <v>1491</v>
      </c>
      <c r="AUM5" s="48" t="s">
        <v>1492</v>
      </c>
      <c r="AUN5" s="48" t="s">
        <v>1493</v>
      </c>
      <c r="AUO5" s="48" t="s">
        <v>1494</v>
      </c>
      <c r="AUP5" s="48" t="s">
        <v>1495</v>
      </c>
      <c r="AUQ5" s="48" t="s">
        <v>1496</v>
      </c>
      <c r="AUR5" s="48" t="s">
        <v>1497</v>
      </c>
      <c r="AUS5" s="48" t="s">
        <v>1498</v>
      </c>
      <c r="AUT5" s="48" t="s">
        <v>1499</v>
      </c>
      <c r="AUU5" s="48" t="s">
        <v>1500</v>
      </c>
      <c r="AUV5" s="48" t="s">
        <v>1501</v>
      </c>
      <c r="AUW5" s="48" t="s">
        <v>1502</v>
      </c>
      <c r="AUX5" s="48" t="s">
        <v>1503</v>
      </c>
      <c r="AUY5" s="48" t="s">
        <v>1504</v>
      </c>
      <c r="AUZ5" s="48" t="s">
        <v>1505</v>
      </c>
      <c r="AVA5" s="48" t="s">
        <v>1506</v>
      </c>
      <c r="AVB5" s="48" t="s">
        <v>1507</v>
      </c>
      <c r="AVC5" s="48" t="s">
        <v>1508</v>
      </c>
      <c r="AVD5" s="48" t="s">
        <v>1509</v>
      </c>
      <c r="AVE5" s="48" t="s">
        <v>1510</v>
      </c>
      <c r="AVF5" s="48" t="s">
        <v>1511</v>
      </c>
      <c r="AVG5" s="48" t="s">
        <v>1512</v>
      </c>
      <c r="AVH5" s="48" t="s">
        <v>1513</v>
      </c>
      <c r="AVI5" s="48" t="s">
        <v>1514</v>
      </c>
      <c r="AVJ5" s="48" t="s">
        <v>1515</v>
      </c>
      <c r="AVK5" s="48" t="s">
        <v>1516</v>
      </c>
      <c r="AVL5" s="48" t="s">
        <v>1517</v>
      </c>
      <c r="AVM5" s="48" t="s">
        <v>1518</v>
      </c>
      <c r="AVN5" s="48" t="s">
        <v>1519</v>
      </c>
      <c r="AVO5" s="48" t="s">
        <v>1520</v>
      </c>
      <c r="AVP5" s="48" t="s">
        <v>1521</v>
      </c>
      <c r="AVQ5" s="48" t="s">
        <v>1522</v>
      </c>
      <c r="AVR5" s="48" t="s">
        <v>1523</v>
      </c>
      <c r="AVS5" s="48" t="s">
        <v>1524</v>
      </c>
      <c r="AVT5" s="48" t="s">
        <v>1525</v>
      </c>
      <c r="AVU5" s="48" t="s">
        <v>1526</v>
      </c>
      <c r="AVV5" s="48" t="s">
        <v>1527</v>
      </c>
      <c r="AVW5" s="48" t="s">
        <v>1528</v>
      </c>
      <c r="AVX5" s="48" t="s">
        <v>1529</v>
      </c>
      <c r="AVY5" s="48" t="s">
        <v>1530</v>
      </c>
      <c r="AVZ5" s="48" t="s">
        <v>1531</v>
      </c>
      <c r="AWA5" s="48" t="s">
        <v>1532</v>
      </c>
      <c r="AWB5" s="48" t="s">
        <v>1533</v>
      </c>
      <c r="AWC5" s="48" t="s">
        <v>1534</v>
      </c>
      <c r="AWD5" s="48" t="s">
        <v>1535</v>
      </c>
      <c r="AWE5" s="48" t="s">
        <v>1536</v>
      </c>
      <c r="AWF5" s="48" t="s">
        <v>1537</v>
      </c>
      <c r="AWG5" s="48" t="s">
        <v>1538</v>
      </c>
      <c r="AWH5" s="48" t="s">
        <v>1539</v>
      </c>
      <c r="AWI5" s="48" t="s">
        <v>1540</v>
      </c>
      <c r="AWJ5" s="48" t="s">
        <v>1541</v>
      </c>
      <c r="AWK5" s="48" t="s">
        <v>1542</v>
      </c>
      <c r="AWL5" s="48" t="s">
        <v>1543</v>
      </c>
      <c r="AWM5" s="48" t="s">
        <v>1544</v>
      </c>
      <c r="AWN5" s="48" t="s">
        <v>1545</v>
      </c>
      <c r="AWO5" s="48" t="s">
        <v>1546</v>
      </c>
      <c r="AWP5" s="48" t="s">
        <v>1547</v>
      </c>
      <c r="AWQ5" s="48" t="s">
        <v>1548</v>
      </c>
      <c r="AWR5" s="48" t="s">
        <v>1549</v>
      </c>
      <c r="AWS5" s="48" t="s">
        <v>1550</v>
      </c>
      <c r="AWT5" s="48" t="s">
        <v>1551</v>
      </c>
      <c r="AWU5" s="48" t="s">
        <v>1552</v>
      </c>
      <c r="AWV5" s="48" t="s">
        <v>1553</v>
      </c>
      <c r="AWW5" s="48" t="s">
        <v>1554</v>
      </c>
      <c r="AWX5" s="48" t="s">
        <v>1555</v>
      </c>
      <c r="AWY5" s="48" t="s">
        <v>1556</v>
      </c>
      <c r="AWZ5" s="48" t="s">
        <v>1557</v>
      </c>
      <c r="AXA5" s="48" t="s">
        <v>1558</v>
      </c>
      <c r="AXB5" s="48" t="s">
        <v>1559</v>
      </c>
      <c r="AXC5" s="48" t="s">
        <v>1560</v>
      </c>
      <c r="AXD5" s="48" t="s">
        <v>1561</v>
      </c>
      <c r="AXE5" s="48" t="s">
        <v>1562</v>
      </c>
      <c r="AXF5" s="48" t="s">
        <v>1563</v>
      </c>
      <c r="AXG5" s="48" t="s">
        <v>1564</v>
      </c>
      <c r="AXH5" s="48" t="s">
        <v>1565</v>
      </c>
      <c r="AXI5" s="48" t="s">
        <v>1566</v>
      </c>
      <c r="AXJ5" s="48" t="s">
        <v>1567</v>
      </c>
      <c r="AXK5" s="48" t="s">
        <v>1568</v>
      </c>
      <c r="AXL5" s="48" t="s">
        <v>1569</v>
      </c>
      <c r="AXM5" s="48" t="s">
        <v>1570</v>
      </c>
      <c r="AXN5" s="48" t="s">
        <v>1571</v>
      </c>
      <c r="AXO5" s="48" t="s">
        <v>1572</v>
      </c>
      <c r="AXP5" s="48" t="s">
        <v>1573</v>
      </c>
      <c r="AXQ5" s="48" t="s">
        <v>1574</v>
      </c>
      <c r="AXR5" s="48" t="s">
        <v>1575</v>
      </c>
      <c r="AXS5" s="48" t="s">
        <v>1576</v>
      </c>
      <c r="AXT5" s="48" t="s">
        <v>1577</v>
      </c>
      <c r="AXU5" s="48" t="s">
        <v>1578</v>
      </c>
      <c r="AXV5" s="48" t="s">
        <v>1579</v>
      </c>
      <c r="AXW5" s="48" t="s">
        <v>1580</v>
      </c>
      <c r="AXX5" s="48" t="s">
        <v>1581</v>
      </c>
      <c r="AXY5" s="48" t="s">
        <v>1582</v>
      </c>
      <c r="AXZ5" s="48" t="s">
        <v>1583</v>
      </c>
      <c r="AYA5" s="48" t="s">
        <v>1584</v>
      </c>
      <c r="AYB5" s="48" t="s">
        <v>1585</v>
      </c>
      <c r="AYC5" s="48" t="s">
        <v>1586</v>
      </c>
      <c r="AYD5" s="48" t="s">
        <v>1587</v>
      </c>
      <c r="AYE5" s="48" t="s">
        <v>1588</v>
      </c>
      <c r="AYF5" s="48" t="s">
        <v>1589</v>
      </c>
      <c r="AYG5" s="48" t="s">
        <v>1590</v>
      </c>
      <c r="AYH5" s="48" t="s">
        <v>1591</v>
      </c>
      <c r="AYI5" s="48" t="s">
        <v>1592</v>
      </c>
      <c r="AYJ5" s="48" t="s">
        <v>1593</v>
      </c>
      <c r="AYK5" s="48" t="s">
        <v>1594</v>
      </c>
      <c r="AYL5" s="48" t="s">
        <v>1595</v>
      </c>
      <c r="AYM5" s="48" t="s">
        <v>1596</v>
      </c>
      <c r="AYN5" s="48" t="s">
        <v>1597</v>
      </c>
      <c r="AYO5" s="48" t="s">
        <v>1598</v>
      </c>
      <c r="AYP5" s="48" t="s">
        <v>1599</v>
      </c>
      <c r="AYQ5" s="48" t="s">
        <v>1600</v>
      </c>
      <c r="AYR5" s="48" t="s">
        <v>1601</v>
      </c>
      <c r="AYS5" s="48" t="s">
        <v>1602</v>
      </c>
      <c r="AYT5" s="48" t="s">
        <v>1603</v>
      </c>
      <c r="AYU5" s="48" t="s">
        <v>1604</v>
      </c>
      <c r="AYV5" s="48" t="s">
        <v>1605</v>
      </c>
      <c r="AYW5" s="48" t="s">
        <v>1606</v>
      </c>
      <c r="AYX5" s="48" t="s">
        <v>1607</v>
      </c>
      <c r="AYY5" s="48" t="s">
        <v>1608</v>
      </c>
      <c r="AYZ5" s="48" t="s">
        <v>1609</v>
      </c>
      <c r="AZA5" s="48" t="s">
        <v>1610</v>
      </c>
      <c r="AZB5" s="48" t="s">
        <v>1611</v>
      </c>
      <c r="AZC5" s="48" t="s">
        <v>1612</v>
      </c>
      <c r="AZD5" s="48" t="s">
        <v>1613</v>
      </c>
      <c r="AZE5" s="48" t="s">
        <v>1614</v>
      </c>
      <c r="AZF5" s="48" t="s">
        <v>1615</v>
      </c>
      <c r="AZG5" s="48" t="s">
        <v>1616</v>
      </c>
      <c r="AZH5" s="48" t="s">
        <v>1617</v>
      </c>
      <c r="AZI5" s="48" t="s">
        <v>1618</v>
      </c>
      <c r="AZJ5" s="48" t="s">
        <v>1619</v>
      </c>
      <c r="AZK5" s="48" t="s">
        <v>1620</v>
      </c>
      <c r="AZL5" s="48" t="s">
        <v>1621</v>
      </c>
      <c r="AZM5" s="48" t="s">
        <v>1622</v>
      </c>
      <c r="AZN5" s="48" t="s">
        <v>1623</v>
      </c>
      <c r="AZO5" s="48" t="s">
        <v>1624</v>
      </c>
      <c r="AZP5" s="48" t="s">
        <v>1625</v>
      </c>
      <c r="AZQ5" s="48" t="s">
        <v>1626</v>
      </c>
      <c r="AZR5" s="48" t="s">
        <v>1627</v>
      </c>
      <c r="AZS5" s="48" t="s">
        <v>1628</v>
      </c>
      <c r="AZT5" s="48" t="s">
        <v>1629</v>
      </c>
      <c r="AZU5" s="48" t="s">
        <v>1630</v>
      </c>
      <c r="AZV5" s="48" t="s">
        <v>1631</v>
      </c>
      <c r="AZW5" s="48" t="s">
        <v>1632</v>
      </c>
      <c r="AZX5" s="48" t="s">
        <v>1633</v>
      </c>
      <c r="AZY5" s="48" t="s">
        <v>1634</v>
      </c>
      <c r="AZZ5" s="48" t="s">
        <v>1635</v>
      </c>
      <c r="BAA5" s="48" t="s">
        <v>1636</v>
      </c>
      <c r="BAB5" s="48" t="s">
        <v>1637</v>
      </c>
      <c r="BAC5" s="48" t="s">
        <v>1638</v>
      </c>
      <c r="BAD5" s="48" t="s">
        <v>1639</v>
      </c>
      <c r="BAE5" s="48" t="s">
        <v>1640</v>
      </c>
      <c r="BAF5" s="48" t="s">
        <v>1641</v>
      </c>
      <c r="BAG5" s="48" t="s">
        <v>1642</v>
      </c>
      <c r="BAH5" s="48" t="s">
        <v>1643</v>
      </c>
      <c r="BAI5" s="48" t="s">
        <v>1644</v>
      </c>
      <c r="BAJ5" s="48" t="s">
        <v>1645</v>
      </c>
      <c r="BAK5" s="48" t="s">
        <v>1646</v>
      </c>
      <c r="BAL5" s="48" t="s">
        <v>1647</v>
      </c>
      <c r="BAM5" s="48" t="s">
        <v>1648</v>
      </c>
      <c r="BAN5" s="48" t="s">
        <v>1649</v>
      </c>
      <c r="BAO5" s="48" t="s">
        <v>1650</v>
      </c>
      <c r="BAP5" s="48" t="s">
        <v>1651</v>
      </c>
      <c r="BAQ5" s="48" t="s">
        <v>1652</v>
      </c>
      <c r="BAR5" s="48" t="s">
        <v>1653</v>
      </c>
      <c r="BAS5" s="48" t="s">
        <v>1654</v>
      </c>
      <c r="BAT5" s="48" t="s">
        <v>1655</v>
      </c>
      <c r="BAU5" s="48" t="s">
        <v>1656</v>
      </c>
      <c r="BAV5" s="48" t="s">
        <v>1657</v>
      </c>
      <c r="BAW5" s="48" t="s">
        <v>1658</v>
      </c>
      <c r="BAX5" s="48" t="s">
        <v>1659</v>
      </c>
      <c r="BAY5" s="48" t="s">
        <v>1660</v>
      </c>
      <c r="BAZ5" s="48" t="s">
        <v>1661</v>
      </c>
      <c r="BBA5" s="48" t="s">
        <v>1662</v>
      </c>
      <c r="BBB5" s="48" t="s">
        <v>1663</v>
      </c>
      <c r="BBC5" s="48" t="s">
        <v>1664</v>
      </c>
      <c r="BBD5" s="48" t="s">
        <v>1665</v>
      </c>
      <c r="BBE5" s="48" t="s">
        <v>1666</v>
      </c>
      <c r="BBF5" s="48" t="s">
        <v>1667</v>
      </c>
      <c r="BBG5" s="48" t="s">
        <v>1668</v>
      </c>
      <c r="BBH5" s="48" t="s">
        <v>1669</v>
      </c>
      <c r="BBI5" s="48" t="s">
        <v>1670</v>
      </c>
      <c r="BBJ5" s="48" t="s">
        <v>1671</v>
      </c>
      <c r="BBK5" s="48" t="s">
        <v>1672</v>
      </c>
      <c r="BBL5" s="48" t="s">
        <v>1673</v>
      </c>
      <c r="BBM5" s="48" t="s">
        <v>1674</v>
      </c>
      <c r="BBN5" s="48" t="s">
        <v>1675</v>
      </c>
      <c r="BBO5" s="48" t="s">
        <v>1676</v>
      </c>
      <c r="BBP5" s="48" t="s">
        <v>1677</v>
      </c>
      <c r="BBQ5" s="48" t="s">
        <v>1678</v>
      </c>
      <c r="BBR5" s="48" t="s">
        <v>1679</v>
      </c>
      <c r="BBS5" s="48" t="s">
        <v>1680</v>
      </c>
      <c r="BBT5" s="48" t="s">
        <v>1681</v>
      </c>
      <c r="BBU5" s="48" t="s">
        <v>1682</v>
      </c>
      <c r="BBV5" s="48" t="s">
        <v>1683</v>
      </c>
      <c r="BBW5" s="48" t="s">
        <v>1684</v>
      </c>
      <c r="BBX5" s="48" t="s">
        <v>1685</v>
      </c>
      <c r="BBY5" s="48" t="s">
        <v>1686</v>
      </c>
      <c r="BBZ5" s="48" t="s">
        <v>1687</v>
      </c>
      <c r="BCA5" s="48" t="s">
        <v>1688</v>
      </c>
      <c r="BCB5" s="48" t="s">
        <v>1689</v>
      </c>
      <c r="BCC5" s="48" t="s">
        <v>1690</v>
      </c>
      <c r="BCD5" s="48" t="s">
        <v>1691</v>
      </c>
      <c r="BCE5" s="48" t="s">
        <v>1692</v>
      </c>
      <c r="BCF5" s="48" t="s">
        <v>1693</v>
      </c>
      <c r="BCG5" s="48" t="s">
        <v>1694</v>
      </c>
      <c r="BCH5" s="48" t="s">
        <v>1695</v>
      </c>
      <c r="BCI5" s="48" t="s">
        <v>1696</v>
      </c>
      <c r="BCJ5" s="48" t="s">
        <v>1697</v>
      </c>
      <c r="BCK5" s="48" t="s">
        <v>1698</v>
      </c>
      <c r="BCL5" s="48" t="s">
        <v>1699</v>
      </c>
      <c r="BCM5" s="48" t="s">
        <v>1700</v>
      </c>
      <c r="BCN5" s="48" t="s">
        <v>1701</v>
      </c>
      <c r="BCO5" s="48" t="s">
        <v>1702</v>
      </c>
      <c r="BCP5" s="48" t="s">
        <v>1703</v>
      </c>
      <c r="BCQ5" s="48" t="s">
        <v>1704</v>
      </c>
      <c r="BCR5" s="48" t="s">
        <v>1705</v>
      </c>
      <c r="BCS5" s="48" t="s">
        <v>1706</v>
      </c>
      <c r="BCT5" s="48" t="s">
        <v>1707</v>
      </c>
      <c r="BCU5" s="48" t="s">
        <v>1708</v>
      </c>
      <c r="BCV5" s="48" t="s">
        <v>1709</v>
      </c>
      <c r="BCW5" s="48" t="s">
        <v>1710</v>
      </c>
      <c r="BCX5" s="48" t="s">
        <v>1711</v>
      </c>
      <c r="BCY5" s="48" t="s">
        <v>1712</v>
      </c>
      <c r="BCZ5" s="48" t="s">
        <v>1713</v>
      </c>
      <c r="BDA5" s="48" t="s">
        <v>1714</v>
      </c>
      <c r="BDB5" s="48" t="s">
        <v>1715</v>
      </c>
      <c r="BDC5" s="48" t="s">
        <v>1716</v>
      </c>
      <c r="BDD5" s="48" t="s">
        <v>1717</v>
      </c>
      <c r="BDE5" s="48" t="s">
        <v>1718</v>
      </c>
      <c r="BDF5" s="48" t="s">
        <v>1719</v>
      </c>
      <c r="BDG5" s="48" t="s">
        <v>1720</v>
      </c>
      <c r="BDH5" s="48" t="s">
        <v>1721</v>
      </c>
      <c r="BDI5" s="48" t="s">
        <v>1722</v>
      </c>
      <c r="BDJ5" s="48" t="s">
        <v>1723</v>
      </c>
      <c r="BDK5" s="48" t="s">
        <v>1724</v>
      </c>
      <c r="BDL5" s="48" t="s">
        <v>1725</v>
      </c>
      <c r="BDM5" s="48" t="s">
        <v>1726</v>
      </c>
      <c r="BDN5" s="48" t="s">
        <v>1727</v>
      </c>
      <c r="BDO5" s="48" t="s">
        <v>1728</v>
      </c>
      <c r="BDP5" s="48" t="s">
        <v>1729</v>
      </c>
      <c r="BDQ5" s="48" t="s">
        <v>1730</v>
      </c>
      <c r="BDR5" s="48" t="s">
        <v>1731</v>
      </c>
      <c r="BDS5" s="48" t="s">
        <v>1732</v>
      </c>
      <c r="BDT5" s="48" t="s">
        <v>1733</v>
      </c>
      <c r="BDU5" s="48" t="s">
        <v>1734</v>
      </c>
      <c r="BDV5" s="48" t="s">
        <v>1735</v>
      </c>
      <c r="BDW5" s="48" t="s">
        <v>1736</v>
      </c>
      <c r="BDX5" s="48" t="s">
        <v>1737</v>
      </c>
      <c r="BDY5" s="48" t="s">
        <v>1738</v>
      </c>
      <c r="BDZ5" s="48" t="s">
        <v>1739</v>
      </c>
      <c r="BEA5" s="48" t="s">
        <v>1740</v>
      </c>
      <c r="BEB5" s="48" t="s">
        <v>1741</v>
      </c>
      <c r="BEC5" s="48" t="s">
        <v>1742</v>
      </c>
      <c r="BED5" s="48" t="s">
        <v>1743</v>
      </c>
      <c r="BEE5" s="48" t="s">
        <v>1744</v>
      </c>
      <c r="BEF5" s="48" t="s">
        <v>1745</v>
      </c>
      <c r="BEG5" s="48" t="s">
        <v>1746</v>
      </c>
      <c r="BEH5" s="48" t="s">
        <v>1747</v>
      </c>
      <c r="BEI5" s="48" t="s">
        <v>1748</v>
      </c>
      <c r="BEJ5" s="48" t="s">
        <v>1749</v>
      </c>
      <c r="BEK5" s="48" t="s">
        <v>1750</v>
      </c>
      <c r="BEL5" s="48" t="s">
        <v>1751</v>
      </c>
      <c r="BEM5" s="48" t="s">
        <v>1752</v>
      </c>
      <c r="BEN5" s="48" t="s">
        <v>1753</v>
      </c>
      <c r="BEO5" s="48" t="s">
        <v>1754</v>
      </c>
      <c r="BEP5" s="48" t="s">
        <v>1755</v>
      </c>
      <c r="BEQ5" s="48" t="s">
        <v>1756</v>
      </c>
      <c r="BER5" s="48" t="s">
        <v>1757</v>
      </c>
      <c r="BES5" s="48" t="s">
        <v>1758</v>
      </c>
      <c r="BET5" s="48" t="s">
        <v>1759</v>
      </c>
      <c r="BEU5" s="48" t="s">
        <v>1760</v>
      </c>
      <c r="BEV5" s="48" t="s">
        <v>1761</v>
      </c>
      <c r="BEW5" s="48" t="s">
        <v>1762</v>
      </c>
      <c r="BEX5" s="48" t="s">
        <v>1763</v>
      </c>
      <c r="BEY5" s="48" t="s">
        <v>1764</v>
      </c>
      <c r="BEZ5" s="48" t="s">
        <v>1765</v>
      </c>
      <c r="BFA5" s="48" t="s">
        <v>1766</v>
      </c>
      <c r="BFB5" s="48" t="s">
        <v>1767</v>
      </c>
      <c r="BFC5" s="48" t="s">
        <v>1768</v>
      </c>
      <c r="BFD5" s="48" t="s">
        <v>1769</v>
      </c>
      <c r="BFE5" s="48" t="s">
        <v>1770</v>
      </c>
      <c r="BFF5" s="48" t="s">
        <v>1771</v>
      </c>
      <c r="BFG5" s="48" t="s">
        <v>1772</v>
      </c>
      <c r="BFH5" s="48" t="s">
        <v>1773</v>
      </c>
      <c r="BFI5" s="48" t="s">
        <v>1774</v>
      </c>
      <c r="BFJ5" s="48" t="s">
        <v>1775</v>
      </c>
      <c r="BFK5" s="48" t="s">
        <v>1776</v>
      </c>
      <c r="BFL5" s="48" t="s">
        <v>1777</v>
      </c>
      <c r="BFM5" s="48" t="s">
        <v>1778</v>
      </c>
      <c r="BFN5" s="48" t="s">
        <v>1779</v>
      </c>
      <c r="BFO5" s="48" t="s">
        <v>1780</v>
      </c>
      <c r="BFP5" s="48" t="s">
        <v>1781</v>
      </c>
      <c r="BFQ5" s="48" t="s">
        <v>1782</v>
      </c>
      <c r="BFR5" s="48" t="s">
        <v>1783</v>
      </c>
      <c r="BFS5" s="48" t="s">
        <v>1784</v>
      </c>
      <c r="BFT5" s="48" t="s">
        <v>1785</v>
      </c>
      <c r="BFU5" s="48" t="s">
        <v>1786</v>
      </c>
      <c r="BFV5" s="48" t="s">
        <v>1787</v>
      </c>
      <c r="BFW5" s="48" t="s">
        <v>1788</v>
      </c>
      <c r="BFX5" s="48" t="s">
        <v>1789</v>
      </c>
      <c r="BFY5" s="48" t="s">
        <v>1790</v>
      </c>
      <c r="BFZ5" s="48" t="s">
        <v>1791</v>
      </c>
      <c r="BGA5" s="48" t="s">
        <v>1792</v>
      </c>
      <c r="BGB5" s="48" t="s">
        <v>1793</v>
      </c>
      <c r="BGC5" s="48" t="s">
        <v>1794</v>
      </c>
      <c r="BGD5" s="48" t="s">
        <v>1795</v>
      </c>
      <c r="BGE5" s="48" t="s">
        <v>1796</v>
      </c>
      <c r="BGF5" s="48" t="s">
        <v>1797</v>
      </c>
      <c r="BGG5" s="48" t="s">
        <v>1798</v>
      </c>
      <c r="BGH5" s="48" t="s">
        <v>1799</v>
      </c>
      <c r="BGI5" s="48" t="s">
        <v>1800</v>
      </c>
      <c r="BGJ5" s="48" t="s">
        <v>1801</v>
      </c>
      <c r="BGK5" s="48" t="s">
        <v>1802</v>
      </c>
      <c r="BGL5" s="48" t="s">
        <v>1803</v>
      </c>
      <c r="BGM5" s="48" t="s">
        <v>1804</v>
      </c>
      <c r="BGN5" s="48" t="s">
        <v>1805</v>
      </c>
      <c r="BGO5" s="48" t="s">
        <v>1806</v>
      </c>
      <c r="BGP5" s="48" t="s">
        <v>1807</v>
      </c>
      <c r="BGQ5" s="48" t="s">
        <v>1808</v>
      </c>
      <c r="BGR5" s="48" t="s">
        <v>1809</v>
      </c>
      <c r="BGS5" s="48" t="s">
        <v>1810</v>
      </c>
      <c r="BGT5" s="48" t="s">
        <v>1811</v>
      </c>
      <c r="BGU5" s="48" t="s">
        <v>1812</v>
      </c>
      <c r="BGV5" s="48" t="s">
        <v>1813</v>
      </c>
      <c r="BGW5" s="48" t="s">
        <v>1814</v>
      </c>
      <c r="BGX5" s="48" t="s">
        <v>1815</v>
      </c>
      <c r="BGY5" s="48" t="s">
        <v>1816</v>
      </c>
      <c r="BGZ5" s="48" t="s">
        <v>1817</v>
      </c>
      <c r="BHA5" s="48" t="s">
        <v>1818</v>
      </c>
      <c r="BHB5" s="48" t="s">
        <v>1819</v>
      </c>
      <c r="BHC5" s="48" t="s">
        <v>1820</v>
      </c>
      <c r="BHD5" s="48" t="s">
        <v>1821</v>
      </c>
      <c r="BHE5" s="48" t="s">
        <v>1822</v>
      </c>
      <c r="BHF5" s="48" t="s">
        <v>1823</v>
      </c>
      <c r="BHG5" s="48" t="s">
        <v>1824</v>
      </c>
      <c r="BHH5" s="48" t="s">
        <v>1825</v>
      </c>
      <c r="BHI5" s="48" t="s">
        <v>1826</v>
      </c>
      <c r="BHJ5" s="48" t="s">
        <v>1827</v>
      </c>
      <c r="BHK5" s="48" t="s">
        <v>1828</v>
      </c>
      <c r="BHL5" s="48" t="s">
        <v>1829</v>
      </c>
      <c r="BHM5" s="48" t="s">
        <v>1830</v>
      </c>
      <c r="BHN5" s="48" t="s">
        <v>1831</v>
      </c>
      <c r="BHO5" s="48" t="s">
        <v>1832</v>
      </c>
      <c r="BHP5" s="48" t="s">
        <v>1833</v>
      </c>
      <c r="BHQ5" s="48" t="s">
        <v>1834</v>
      </c>
      <c r="BHR5" s="48" t="s">
        <v>1835</v>
      </c>
      <c r="BHS5" s="48" t="s">
        <v>1836</v>
      </c>
      <c r="BHT5" s="48" t="s">
        <v>1837</v>
      </c>
      <c r="BHU5" s="48" t="s">
        <v>1838</v>
      </c>
      <c r="BHV5" s="48" t="s">
        <v>1839</v>
      </c>
      <c r="BHW5" s="48" t="s">
        <v>1840</v>
      </c>
      <c r="BHX5" s="48" t="s">
        <v>1841</v>
      </c>
      <c r="BHY5" s="48" t="s">
        <v>1842</v>
      </c>
      <c r="BHZ5" s="48" t="s">
        <v>1843</v>
      </c>
      <c r="BIA5" s="48" t="s">
        <v>1844</v>
      </c>
      <c r="BIB5" s="48" t="s">
        <v>1845</v>
      </c>
      <c r="BIC5" s="48" t="s">
        <v>1846</v>
      </c>
      <c r="BID5" s="48" t="s">
        <v>1847</v>
      </c>
      <c r="BIE5" s="48" t="s">
        <v>1848</v>
      </c>
      <c r="BIF5" s="48" t="s">
        <v>1849</v>
      </c>
      <c r="BIG5" s="48" t="s">
        <v>1850</v>
      </c>
      <c r="BIH5" s="48" t="s">
        <v>1851</v>
      </c>
      <c r="BII5" s="48" t="s">
        <v>1852</v>
      </c>
      <c r="BIJ5" s="48" t="s">
        <v>1853</v>
      </c>
      <c r="BIK5" s="48" t="s">
        <v>1854</v>
      </c>
      <c r="BIL5" s="48" t="s">
        <v>1855</v>
      </c>
      <c r="BIM5" s="48" t="s">
        <v>1856</v>
      </c>
      <c r="BIN5" s="48" t="s">
        <v>1857</v>
      </c>
      <c r="BIO5" s="48" t="s">
        <v>1858</v>
      </c>
      <c r="BIP5" s="48" t="s">
        <v>1859</v>
      </c>
      <c r="BIQ5" s="48" t="s">
        <v>1860</v>
      </c>
      <c r="BIR5" s="48" t="s">
        <v>1861</v>
      </c>
      <c r="BIS5" s="48" t="s">
        <v>1862</v>
      </c>
      <c r="BIT5" s="48" t="s">
        <v>1863</v>
      </c>
      <c r="BIU5" s="48" t="s">
        <v>1864</v>
      </c>
      <c r="BIV5" s="48" t="s">
        <v>1865</v>
      </c>
      <c r="BIW5" s="48" t="s">
        <v>1866</v>
      </c>
      <c r="BIX5" s="48" t="s">
        <v>1867</v>
      </c>
      <c r="BIY5" s="48" t="s">
        <v>1868</v>
      </c>
      <c r="BIZ5" s="48" t="s">
        <v>1869</v>
      </c>
      <c r="BJA5" s="48" t="s">
        <v>1870</v>
      </c>
      <c r="BJB5" s="48" t="s">
        <v>1871</v>
      </c>
      <c r="BJC5" s="48" t="s">
        <v>1872</v>
      </c>
      <c r="BJD5" s="48" t="s">
        <v>1873</v>
      </c>
      <c r="BJE5" s="48" t="s">
        <v>1874</v>
      </c>
      <c r="BJF5" s="48" t="s">
        <v>1875</v>
      </c>
      <c r="BJG5" s="48" t="s">
        <v>1876</v>
      </c>
      <c r="BJH5" s="48" t="s">
        <v>1877</v>
      </c>
      <c r="BJI5" s="48" t="s">
        <v>1878</v>
      </c>
      <c r="BJJ5" s="48" t="s">
        <v>1879</v>
      </c>
      <c r="BJK5" s="48" t="s">
        <v>1880</v>
      </c>
      <c r="BJL5" s="48" t="s">
        <v>1881</v>
      </c>
      <c r="BJM5" s="48" t="s">
        <v>1882</v>
      </c>
      <c r="BJN5" s="48" t="s">
        <v>1883</v>
      </c>
      <c r="BJO5" s="48" t="s">
        <v>1884</v>
      </c>
      <c r="BJP5" s="48" t="s">
        <v>1885</v>
      </c>
      <c r="BJQ5" s="48" t="s">
        <v>1886</v>
      </c>
      <c r="BJR5" s="48" t="s">
        <v>1887</v>
      </c>
      <c r="BJS5" s="48" t="s">
        <v>1888</v>
      </c>
      <c r="BJT5" s="48" t="s">
        <v>1889</v>
      </c>
      <c r="BJU5" s="48" t="s">
        <v>1890</v>
      </c>
      <c r="BJV5" s="48" t="s">
        <v>1891</v>
      </c>
      <c r="BJW5" s="48" t="s">
        <v>1892</v>
      </c>
      <c r="BJX5" s="48" t="s">
        <v>1893</v>
      </c>
      <c r="BJY5" s="48" t="s">
        <v>1894</v>
      </c>
      <c r="BJZ5" s="48" t="s">
        <v>1895</v>
      </c>
      <c r="BKA5" s="48" t="s">
        <v>1896</v>
      </c>
      <c r="BKB5" s="48" t="s">
        <v>1897</v>
      </c>
      <c r="BKC5" s="48" t="s">
        <v>1898</v>
      </c>
      <c r="BKD5" s="48" t="s">
        <v>1899</v>
      </c>
      <c r="BKE5" s="48" t="s">
        <v>1900</v>
      </c>
      <c r="BKF5" s="48" t="s">
        <v>1901</v>
      </c>
      <c r="BKG5" s="48" t="s">
        <v>1902</v>
      </c>
      <c r="BKH5" s="48" t="s">
        <v>1903</v>
      </c>
      <c r="BKI5" s="48" t="s">
        <v>1904</v>
      </c>
      <c r="BKJ5" s="48" t="s">
        <v>1905</v>
      </c>
      <c r="BKK5" s="48" t="s">
        <v>1906</v>
      </c>
      <c r="BKL5" s="48" t="s">
        <v>1907</v>
      </c>
      <c r="BKM5" s="48" t="s">
        <v>1908</v>
      </c>
      <c r="BKN5" s="48" t="s">
        <v>1909</v>
      </c>
      <c r="BKO5" s="48" t="s">
        <v>1910</v>
      </c>
      <c r="BKP5" s="48" t="s">
        <v>1911</v>
      </c>
      <c r="BKQ5" s="48" t="s">
        <v>1912</v>
      </c>
      <c r="BKR5" s="48" t="s">
        <v>1913</v>
      </c>
      <c r="BKS5" s="48" t="s">
        <v>1914</v>
      </c>
      <c r="BKT5" s="48" t="s">
        <v>1915</v>
      </c>
      <c r="BKU5" s="48" t="s">
        <v>1916</v>
      </c>
      <c r="BKV5" s="48" t="s">
        <v>1917</v>
      </c>
      <c r="BKW5" s="48" t="s">
        <v>1918</v>
      </c>
      <c r="BKX5" s="48" t="s">
        <v>1919</v>
      </c>
      <c r="BKY5" s="48" t="s">
        <v>1920</v>
      </c>
      <c r="BKZ5" s="48" t="s">
        <v>1921</v>
      </c>
      <c r="BLA5" s="48" t="s">
        <v>1922</v>
      </c>
      <c r="BLB5" s="48" t="s">
        <v>1923</v>
      </c>
      <c r="BLC5" s="48" t="s">
        <v>1924</v>
      </c>
      <c r="BLD5" s="48" t="s">
        <v>1925</v>
      </c>
      <c r="BLE5" s="48" t="s">
        <v>1926</v>
      </c>
      <c r="BLF5" s="48" t="s">
        <v>1927</v>
      </c>
      <c r="BLG5" s="48" t="s">
        <v>1928</v>
      </c>
      <c r="BLH5" s="48" t="s">
        <v>1929</v>
      </c>
      <c r="BLI5" s="48" t="s">
        <v>1930</v>
      </c>
      <c r="BLJ5" s="48" t="s">
        <v>1931</v>
      </c>
      <c r="BLK5" s="48" t="s">
        <v>1932</v>
      </c>
      <c r="BLL5" s="48" t="s">
        <v>1933</v>
      </c>
      <c r="BLM5" s="48" t="s">
        <v>1934</v>
      </c>
      <c r="BLN5" s="48" t="s">
        <v>1935</v>
      </c>
      <c r="BLO5" s="48" t="s">
        <v>1936</v>
      </c>
      <c r="BLP5" s="48" t="s">
        <v>1937</v>
      </c>
      <c r="BLQ5" s="48" t="s">
        <v>1938</v>
      </c>
      <c r="BLR5" s="48" t="s">
        <v>1939</v>
      </c>
      <c r="BLS5" s="48" t="s">
        <v>1940</v>
      </c>
      <c r="BLT5" s="48" t="s">
        <v>1941</v>
      </c>
      <c r="BLU5" s="48" t="s">
        <v>1942</v>
      </c>
      <c r="BLV5" s="48" t="s">
        <v>1943</v>
      </c>
      <c r="BLW5" s="48" t="s">
        <v>1944</v>
      </c>
      <c r="BLX5" s="48" t="s">
        <v>1945</v>
      </c>
      <c r="BLY5" s="48" t="s">
        <v>1946</v>
      </c>
      <c r="BLZ5" s="48" t="s">
        <v>1947</v>
      </c>
      <c r="BMA5" s="48" t="s">
        <v>1948</v>
      </c>
      <c r="BMB5" s="48" t="s">
        <v>1949</v>
      </c>
      <c r="BMC5" s="48" t="s">
        <v>1950</v>
      </c>
      <c r="BMD5" s="48" t="s">
        <v>1951</v>
      </c>
      <c r="BME5" s="48" t="s">
        <v>1952</v>
      </c>
      <c r="BMF5" s="48" t="s">
        <v>1953</v>
      </c>
      <c r="BMG5" s="48" t="s">
        <v>1954</v>
      </c>
      <c r="BMH5" s="48" t="s">
        <v>1955</v>
      </c>
      <c r="BMI5" s="48" t="s">
        <v>1956</v>
      </c>
      <c r="BMJ5" s="48" t="s">
        <v>1957</v>
      </c>
      <c r="BMK5" s="48" t="s">
        <v>1958</v>
      </c>
      <c r="BML5" s="48" t="s">
        <v>1959</v>
      </c>
      <c r="BMM5" s="48" t="s">
        <v>1960</v>
      </c>
      <c r="BMN5" s="48" t="s">
        <v>1961</v>
      </c>
      <c r="BMO5" s="48" t="s">
        <v>1962</v>
      </c>
      <c r="BMP5" s="48" t="s">
        <v>1963</v>
      </c>
      <c r="BMQ5" s="48" t="s">
        <v>1964</v>
      </c>
      <c r="BMR5" s="48" t="s">
        <v>1965</v>
      </c>
      <c r="BMS5" s="48" t="s">
        <v>1966</v>
      </c>
      <c r="BMT5" s="48" t="s">
        <v>1967</v>
      </c>
      <c r="BMU5" s="48" t="s">
        <v>1968</v>
      </c>
      <c r="BMV5" s="48" t="s">
        <v>1969</v>
      </c>
      <c r="BMW5" s="48" t="s">
        <v>1970</v>
      </c>
      <c r="BMX5" s="48" t="s">
        <v>1971</v>
      </c>
      <c r="BMY5" s="48" t="s">
        <v>1972</v>
      </c>
      <c r="BMZ5" s="48" t="s">
        <v>1973</v>
      </c>
      <c r="BNA5" s="48" t="s">
        <v>1974</v>
      </c>
      <c r="BNB5" s="48" t="s">
        <v>1975</v>
      </c>
      <c r="BNC5" s="48" t="s">
        <v>1976</v>
      </c>
      <c r="BND5" s="48" t="s">
        <v>1977</v>
      </c>
      <c r="BNE5" s="48" t="s">
        <v>1978</v>
      </c>
      <c r="BNF5" s="48" t="s">
        <v>1979</v>
      </c>
      <c r="BNG5" s="48" t="s">
        <v>1980</v>
      </c>
      <c r="BNH5" s="48" t="s">
        <v>1981</v>
      </c>
      <c r="BNI5" s="48" t="s">
        <v>1982</v>
      </c>
      <c r="BNJ5" s="48" t="s">
        <v>1983</v>
      </c>
      <c r="BNK5" s="48" t="s">
        <v>1984</v>
      </c>
      <c r="BNL5" s="48" t="s">
        <v>1985</v>
      </c>
      <c r="BNM5" s="48" t="s">
        <v>1986</v>
      </c>
      <c r="BNN5" s="48" t="s">
        <v>1987</v>
      </c>
      <c r="BNO5" s="48" t="s">
        <v>1988</v>
      </c>
      <c r="BNP5" s="48" t="s">
        <v>1989</v>
      </c>
      <c r="BNQ5" s="48" t="s">
        <v>1990</v>
      </c>
      <c r="BNR5" s="48" t="s">
        <v>1991</v>
      </c>
      <c r="BNS5" s="48" t="s">
        <v>1992</v>
      </c>
      <c r="BNT5" s="48" t="s">
        <v>1993</v>
      </c>
      <c r="BNU5" s="48" t="s">
        <v>1994</v>
      </c>
      <c r="BNV5" s="48" t="s">
        <v>1995</v>
      </c>
      <c r="BNW5" s="48" t="s">
        <v>1996</v>
      </c>
      <c r="BNX5" s="48" t="s">
        <v>1997</v>
      </c>
      <c r="BNY5" s="48" t="s">
        <v>1998</v>
      </c>
      <c r="BNZ5" s="48" t="s">
        <v>1999</v>
      </c>
      <c r="BOA5" s="48" t="s">
        <v>2000</v>
      </c>
      <c r="BOB5" s="48" t="s">
        <v>2001</v>
      </c>
      <c r="BOC5" s="48" t="s">
        <v>2002</v>
      </c>
      <c r="BOD5" s="48" t="s">
        <v>2003</v>
      </c>
      <c r="BOE5" s="48" t="s">
        <v>2004</v>
      </c>
      <c r="BOF5" s="48" t="s">
        <v>2005</v>
      </c>
      <c r="BOG5" s="48" t="s">
        <v>2006</v>
      </c>
      <c r="BOH5" s="48" t="s">
        <v>2007</v>
      </c>
      <c r="BOI5" s="48" t="s">
        <v>2008</v>
      </c>
      <c r="BOJ5" s="48" t="s">
        <v>2009</v>
      </c>
      <c r="BOK5" s="48" t="s">
        <v>2010</v>
      </c>
      <c r="BOL5" s="48" t="s">
        <v>2011</v>
      </c>
      <c r="BOM5" s="48" t="s">
        <v>2012</v>
      </c>
      <c r="BON5" s="48" t="s">
        <v>2013</v>
      </c>
      <c r="BOO5" s="48" t="s">
        <v>2014</v>
      </c>
      <c r="BOP5" s="48" t="s">
        <v>2015</v>
      </c>
      <c r="BOQ5" s="48" t="s">
        <v>2016</v>
      </c>
      <c r="BOR5" s="48" t="s">
        <v>2017</v>
      </c>
      <c r="BOS5" s="48" t="s">
        <v>2018</v>
      </c>
      <c r="BOT5" s="48" t="s">
        <v>2019</v>
      </c>
      <c r="BOU5" s="48" t="s">
        <v>2020</v>
      </c>
      <c r="BOV5" s="48" t="s">
        <v>2021</v>
      </c>
      <c r="BOW5" s="48" t="s">
        <v>2022</v>
      </c>
      <c r="BOX5" s="48" t="s">
        <v>2023</v>
      </c>
      <c r="BOY5" s="48" t="s">
        <v>2024</v>
      </c>
      <c r="BOZ5" s="48" t="s">
        <v>2025</v>
      </c>
      <c r="BPA5" s="48" t="s">
        <v>2026</v>
      </c>
      <c r="BPB5" s="48" t="s">
        <v>2027</v>
      </c>
      <c r="BPC5" s="48" t="s">
        <v>2028</v>
      </c>
      <c r="BPD5" s="48" t="s">
        <v>2029</v>
      </c>
      <c r="BPE5" s="48" t="s">
        <v>2030</v>
      </c>
      <c r="BPF5" s="48" t="s">
        <v>2031</v>
      </c>
      <c r="BPG5" s="48" t="s">
        <v>2032</v>
      </c>
      <c r="BPH5" s="48" t="s">
        <v>2033</v>
      </c>
      <c r="BPI5" s="48" t="s">
        <v>2034</v>
      </c>
      <c r="BPJ5" s="48" t="s">
        <v>2035</v>
      </c>
      <c r="BPK5" s="48" t="s">
        <v>2036</v>
      </c>
      <c r="BPL5" s="48" t="s">
        <v>2037</v>
      </c>
      <c r="BPM5" s="48" t="s">
        <v>2038</v>
      </c>
      <c r="BPN5" s="48" t="s">
        <v>2039</v>
      </c>
      <c r="BPO5" s="48" t="s">
        <v>2040</v>
      </c>
      <c r="BPP5" s="48" t="s">
        <v>2041</v>
      </c>
      <c r="BPQ5" s="48" t="s">
        <v>2042</v>
      </c>
      <c r="BPR5" s="48" t="s">
        <v>2043</v>
      </c>
      <c r="BPS5" s="48" t="s">
        <v>2044</v>
      </c>
      <c r="BPT5" s="48" t="s">
        <v>2045</v>
      </c>
      <c r="BPU5" s="48" t="s">
        <v>2046</v>
      </c>
      <c r="BPV5" s="48" t="s">
        <v>2047</v>
      </c>
      <c r="BPW5" s="48" t="s">
        <v>2048</v>
      </c>
      <c r="BPX5" s="48" t="s">
        <v>2049</v>
      </c>
      <c r="BPY5" s="48" t="s">
        <v>2050</v>
      </c>
      <c r="BPZ5" s="48" t="s">
        <v>2051</v>
      </c>
      <c r="BQA5" s="48" t="s">
        <v>2052</v>
      </c>
      <c r="BQB5" s="48" t="s">
        <v>2053</v>
      </c>
      <c r="BQC5" s="48" t="s">
        <v>2054</v>
      </c>
      <c r="BQD5" s="48" t="s">
        <v>2055</v>
      </c>
      <c r="BQE5" s="48" t="s">
        <v>2056</v>
      </c>
      <c r="BQF5" s="48" t="s">
        <v>2057</v>
      </c>
      <c r="BQG5" s="48" t="s">
        <v>2058</v>
      </c>
      <c r="BQH5" s="48" t="s">
        <v>2059</v>
      </c>
      <c r="BQI5" s="48" t="s">
        <v>2060</v>
      </c>
      <c r="BQJ5" s="48" t="s">
        <v>2061</v>
      </c>
      <c r="BQK5" s="48" t="s">
        <v>2062</v>
      </c>
      <c r="BQL5" s="48" t="s">
        <v>2063</v>
      </c>
      <c r="BQM5" s="48" t="s">
        <v>2064</v>
      </c>
      <c r="BQN5" s="48" t="s">
        <v>2065</v>
      </c>
      <c r="BQO5" s="48" t="s">
        <v>2066</v>
      </c>
      <c r="BQP5" s="48" t="s">
        <v>2067</v>
      </c>
      <c r="BQQ5" s="48" t="s">
        <v>2068</v>
      </c>
      <c r="BQR5" s="48" t="s">
        <v>2069</v>
      </c>
      <c r="BQS5" s="48" t="s">
        <v>2070</v>
      </c>
      <c r="BQT5" s="48" t="s">
        <v>2071</v>
      </c>
      <c r="BQU5" s="48" t="s">
        <v>2072</v>
      </c>
      <c r="BQV5" s="48" t="s">
        <v>2073</v>
      </c>
      <c r="BQW5" s="48" t="s">
        <v>2074</v>
      </c>
      <c r="BQX5" s="48" t="s">
        <v>2075</v>
      </c>
      <c r="BQY5" s="48" t="s">
        <v>2076</v>
      </c>
      <c r="BQZ5" s="48" t="s">
        <v>2077</v>
      </c>
      <c r="BRA5" s="48" t="s">
        <v>2078</v>
      </c>
      <c r="BRB5" s="48" t="s">
        <v>2079</v>
      </c>
      <c r="BRC5" s="48" t="s">
        <v>2080</v>
      </c>
      <c r="BRD5" s="48" t="s">
        <v>2081</v>
      </c>
      <c r="BRE5" s="48" t="s">
        <v>2082</v>
      </c>
      <c r="BRF5" s="48" t="s">
        <v>2083</v>
      </c>
      <c r="BRG5" s="48" t="s">
        <v>2084</v>
      </c>
      <c r="BRH5" s="48" t="s">
        <v>2085</v>
      </c>
      <c r="BRI5" s="48" t="s">
        <v>2086</v>
      </c>
      <c r="BRJ5" s="48" t="s">
        <v>2087</v>
      </c>
      <c r="BRK5" s="48" t="s">
        <v>2088</v>
      </c>
      <c r="BRL5" s="48" t="s">
        <v>2089</v>
      </c>
      <c r="BRM5" s="48" t="s">
        <v>2090</v>
      </c>
      <c r="BRN5" s="48" t="s">
        <v>2091</v>
      </c>
      <c r="BRO5" s="48" t="s">
        <v>2092</v>
      </c>
      <c r="BRP5" s="48" t="s">
        <v>2093</v>
      </c>
      <c r="BRQ5" s="48" t="s">
        <v>2094</v>
      </c>
      <c r="BRR5" s="48" t="s">
        <v>2095</v>
      </c>
      <c r="BRS5" s="48" t="s">
        <v>2096</v>
      </c>
      <c r="BRT5" s="48" t="s">
        <v>2097</v>
      </c>
      <c r="BRU5" s="48" t="s">
        <v>2098</v>
      </c>
      <c r="BRV5" s="48" t="s">
        <v>2099</v>
      </c>
      <c r="BRW5" s="48" t="s">
        <v>2100</v>
      </c>
      <c r="BRX5" s="48" t="s">
        <v>2101</v>
      </c>
      <c r="BRY5" s="48" t="s">
        <v>2102</v>
      </c>
      <c r="BRZ5" s="48" t="s">
        <v>2103</v>
      </c>
      <c r="BSA5" s="48" t="s">
        <v>2104</v>
      </c>
      <c r="BSB5" s="48" t="s">
        <v>2105</v>
      </c>
      <c r="BSC5" s="48" t="s">
        <v>2106</v>
      </c>
      <c r="BSD5" s="48" t="s">
        <v>2107</v>
      </c>
      <c r="BSE5" s="48" t="s">
        <v>2108</v>
      </c>
      <c r="BSF5" s="48" t="s">
        <v>2109</v>
      </c>
      <c r="BSG5" s="48" t="s">
        <v>2110</v>
      </c>
      <c r="BSH5" s="48" t="s">
        <v>2111</v>
      </c>
      <c r="BSI5" s="48" t="s">
        <v>2112</v>
      </c>
      <c r="BSJ5" s="48" t="s">
        <v>2113</v>
      </c>
      <c r="BSK5" s="48" t="s">
        <v>2114</v>
      </c>
      <c r="BSL5" s="48" t="s">
        <v>2115</v>
      </c>
      <c r="BSM5" s="48" t="s">
        <v>2116</v>
      </c>
      <c r="BSN5" s="48" t="s">
        <v>2117</v>
      </c>
      <c r="BSO5" s="48" t="s">
        <v>2118</v>
      </c>
      <c r="BSP5" s="48" t="s">
        <v>2119</v>
      </c>
      <c r="BSQ5" s="48" t="s">
        <v>2120</v>
      </c>
      <c r="BSR5" s="48" t="s">
        <v>2121</v>
      </c>
      <c r="BSS5" s="48" t="s">
        <v>2122</v>
      </c>
      <c r="BST5" s="48" t="s">
        <v>2123</v>
      </c>
      <c r="BSU5" s="48" t="s">
        <v>2124</v>
      </c>
      <c r="BSV5" s="48" t="s">
        <v>2125</v>
      </c>
      <c r="BSW5" s="48" t="s">
        <v>2126</v>
      </c>
      <c r="BSX5" s="48" t="s">
        <v>2127</v>
      </c>
      <c r="BSY5" s="48" t="s">
        <v>2128</v>
      </c>
      <c r="BSZ5" s="48" t="s">
        <v>2129</v>
      </c>
      <c r="BTA5" s="48" t="s">
        <v>2130</v>
      </c>
      <c r="BTB5" s="48" t="s">
        <v>2131</v>
      </c>
      <c r="BTC5" s="48" t="s">
        <v>2132</v>
      </c>
      <c r="BTD5" s="48" t="s">
        <v>2133</v>
      </c>
      <c r="BTE5" s="48" t="s">
        <v>2134</v>
      </c>
      <c r="BTF5" s="48" t="s">
        <v>2135</v>
      </c>
      <c r="BTG5" s="48" t="s">
        <v>2136</v>
      </c>
      <c r="BTH5" s="48" t="s">
        <v>2137</v>
      </c>
      <c r="BTI5" s="48" t="s">
        <v>2138</v>
      </c>
      <c r="BTJ5" s="48" t="s">
        <v>2139</v>
      </c>
      <c r="BTK5" s="48" t="s">
        <v>2140</v>
      </c>
      <c r="BTL5" s="48" t="s">
        <v>2141</v>
      </c>
      <c r="BTM5" s="48" t="s">
        <v>2142</v>
      </c>
      <c r="BTN5" s="48" t="s">
        <v>2143</v>
      </c>
      <c r="BTO5" s="48" t="s">
        <v>2144</v>
      </c>
      <c r="BTP5" s="48" t="s">
        <v>2145</v>
      </c>
      <c r="BTQ5" s="48" t="s">
        <v>2146</v>
      </c>
      <c r="BTR5" s="48" t="s">
        <v>2147</v>
      </c>
      <c r="BTS5" s="48" t="s">
        <v>2148</v>
      </c>
      <c r="BTT5" s="48" t="s">
        <v>2149</v>
      </c>
      <c r="BTU5" s="48" t="s">
        <v>2150</v>
      </c>
      <c r="BTV5" s="48" t="s">
        <v>2151</v>
      </c>
      <c r="BTW5" s="48" t="s">
        <v>2152</v>
      </c>
      <c r="BTX5" s="48" t="s">
        <v>2153</v>
      </c>
      <c r="BTY5" s="48" t="s">
        <v>2154</v>
      </c>
      <c r="BTZ5" s="48" t="s">
        <v>2155</v>
      </c>
      <c r="BUA5" s="48" t="s">
        <v>2156</v>
      </c>
      <c r="BUB5" s="48" t="s">
        <v>2157</v>
      </c>
      <c r="BUC5" s="48" t="s">
        <v>2158</v>
      </c>
      <c r="BUD5" s="48" t="s">
        <v>2159</v>
      </c>
      <c r="BUE5" s="48" t="s">
        <v>2160</v>
      </c>
      <c r="BUF5" s="48" t="s">
        <v>2161</v>
      </c>
      <c r="BUG5" s="48" t="s">
        <v>2162</v>
      </c>
      <c r="BUH5" s="48" t="s">
        <v>2163</v>
      </c>
      <c r="BUI5" s="48" t="s">
        <v>2164</v>
      </c>
      <c r="BUJ5" s="48" t="s">
        <v>2165</v>
      </c>
      <c r="BUK5" s="48" t="s">
        <v>2166</v>
      </c>
      <c r="BUL5" s="48" t="s">
        <v>2167</v>
      </c>
      <c r="BUM5" s="48" t="s">
        <v>2168</v>
      </c>
      <c r="BUN5" s="48" t="s">
        <v>2169</v>
      </c>
      <c r="BUO5" s="48" t="s">
        <v>2170</v>
      </c>
      <c r="BUP5" s="48" t="s">
        <v>2171</v>
      </c>
      <c r="BUQ5" s="48" t="s">
        <v>2172</v>
      </c>
      <c r="BUR5" s="48" t="s">
        <v>2173</v>
      </c>
      <c r="BUS5" s="48" t="s">
        <v>2174</v>
      </c>
      <c r="BUT5" s="48" t="s">
        <v>2175</v>
      </c>
      <c r="BUU5" s="48" t="s">
        <v>2176</v>
      </c>
      <c r="BUV5" s="48" t="s">
        <v>2177</v>
      </c>
      <c r="BUW5" s="48" t="s">
        <v>2178</v>
      </c>
      <c r="BUX5" s="48" t="s">
        <v>2179</v>
      </c>
      <c r="BUY5" s="48" t="s">
        <v>2180</v>
      </c>
      <c r="BUZ5" s="48" t="s">
        <v>2181</v>
      </c>
      <c r="BVA5" s="48" t="s">
        <v>2182</v>
      </c>
      <c r="BVB5" s="48" t="s">
        <v>2183</v>
      </c>
      <c r="BVC5" s="48" t="s">
        <v>2184</v>
      </c>
      <c r="BVD5" s="48" t="s">
        <v>2185</v>
      </c>
      <c r="BVE5" s="48" t="s">
        <v>2186</v>
      </c>
      <c r="BVF5" s="48" t="s">
        <v>2187</v>
      </c>
      <c r="BVG5" s="48" t="s">
        <v>2188</v>
      </c>
      <c r="BVH5" s="48" t="s">
        <v>2189</v>
      </c>
      <c r="BVI5" s="48" t="s">
        <v>2190</v>
      </c>
      <c r="BVJ5" s="48" t="s">
        <v>2191</v>
      </c>
      <c r="BVK5" s="48" t="s">
        <v>2192</v>
      </c>
      <c r="BVL5" s="48" t="s">
        <v>2193</v>
      </c>
      <c r="BVM5" s="48" t="s">
        <v>2194</v>
      </c>
      <c r="BVN5" s="48" t="s">
        <v>2195</v>
      </c>
      <c r="BVO5" s="48" t="s">
        <v>2196</v>
      </c>
      <c r="BVP5" s="48" t="s">
        <v>2197</v>
      </c>
      <c r="BVQ5" s="48" t="s">
        <v>2198</v>
      </c>
      <c r="BVR5" s="48" t="s">
        <v>2199</v>
      </c>
      <c r="BVS5" s="48" t="s">
        <v>2200</v>
      </c>
      <c r="BVT5" s="48" t="s">
        <v>2201</v>
      </c>
      <c r="BVU5" s="48" t="s">
        <v>2202</v>
      </c>
      <c r="BVV5" s="48" t="s">
        <v>2203</v>
      </c>
      <c r="BVW5" s="48" t="s">
        <v>2204</v>
      </c>
      <c r="BVX5" s="48" t="s">
        <v>2205</v>
      </c>
      <c r="BVY5" s="48" t="s">
        <v>2206</v>
      </c>
      <c r="BVZ5" s="48" t="s">
        <v>2207</v>
      </c>
      <c r="BWA5" s="48" t="s">
        <v>2208</v>
      </c>
      <c r="BWB5" s="48" t="s">
        <v>2209</v>
      </c>
      <c r="BWC5" s="48" t="s">
        <v>2210</v>
      </c>
      <c r="BWD5" s="48" t="s">
        <v>2211</v>
      </c>
      <c r="BWE5" s="48" t="s">
        <v>2212</v>
      </c>
      <c r="BWF5" s="48" t="s">
        <v>2213</v>
      </c>
      <c r="BWG5" s="48" t="s">
        <v>2214</v>
      </c>
      <c r="BWH5" s="48" t="s">
        <v>2215</v>
      </c>
      <c r="BWI5" s="48" t="s">
        <v>2216</v>
      </c>
      <c r="BWJ5" s="48" t="s">
        <v>2217</v>
      </c>
      <c r="BWK5" s="48" t="s">
        <v>2218</v>
      </c>
      <c r="BWL5" s="48" t="s">
        <v>2219</v>
      </c>
      <c r="BWM5" s="48" t="s">
        <v>2220</v>
      </c>
      <c r="BWN5" s="48" t="s">
        <v>2221</v>
      </c>
      <c r="BWO5" s="48" t="s">
        <v>2222</v>
      </c>
      <c r="BWP5" s="48" t="s">
        <v>2223</v>
      </c>
      <c r="BWQ5" s="48" t="s">
        <v>2224</v>
      </c>
      <c r="BWR5" s="48" t="s">
        <v>2225</v>
      </c>
      <c r="BWS5" s="48" t="s">
        <v>2226</v>
      </c>
      <c r="BWT5" s="48" t="s">
        <v>2227</v>
      </c>
      <c r="BWU5" s="48" t="s">
        <v>2228</v>
      </c>
      <c r="BWV5" s="48" t="s">
        <v>2229</v>
      </c>
      <c r="BWW5" s="48" t="s">
        <v>2230</v>
      </c>
      <c r="BWX5" s="48" t="s">
        <v>2231</v>
      </c>
      <c r="BWY5" s="48" t="s">
        <v>2232</v>
      </c>
      <c r="BWZ5" s="48" t="s">
        <v>2233</v>
      </c>
      <c r="BXA5" s="48" t="s">
        <v>2234</v>
      </c>
      <c r="BXB5" s="48" t="s">
        <v>2235</v>
      </c>
      <c r="BXC5" s="48" t="s">
        <v>2236</v>
      </c>
      <c r="BXD5" s="48" t="s">
        <v>2237</v>
      </c>
      <c r="BXE5" s="48" t="s">
        <v>2238</v>
      </c>
      <c r="BXF5" s="48" t="s">
        <v>2239</v>
      </c>
      <c r="BXG5" s="48" t="s">
        <v>2240</v>
      </c>
      <c r="BXH5" s="48" t="s">
        <v>2241</v>
      </c>
      <c r="BXI5" s="48" t="s">
        <v>2242</v>
      </c>
      <c r="BXJ5" s="48" t="s">
        <v>2243</v>
      </c>
      <c r="BXK5" s="48" t="s">
        <v>2244</v>
      </c>
      <c r="BXL5" s="48" t="s">
        <v>2245</v>
      </c>
      <c r="BXM5" s="48" t="s">
        <v>2246</v>
      </c>
      <c r="BXN5" s="48" t="s">
        <v>2247</v>
      </c>
      <c r="BXO5" s="48" t="s">
        <v>2248</v>
      </c>
      <c r="BXP5" s="48" t="s">
        <v>2249</v>
      </c>
      <c r="BXQ5" s="48" t="s">
        <v>2250</v>
      </c>
      <c r="BXR5" s="48" t="s">
        <v>2251</v>
      </c>
      <c r="BXS5" s="48" t="s">
        <v>2252</v>
      </c>
      <c r="BXT5" s="48" t="s">
        <v>2253</v>
      </c>
      <c r="BXU5" s="48" t="s">
        <v>2254</v>
      </c>
      <c r="BXV5" s="48" t="s">
        <v>2255</v>
      </c>
      <c r="BXW5" s="48" t="s">
        <v>2256</v>
      </c>
      <c r="BXX5" s="48" t="s">
        <v>2257</v>
      </c>
      <c r="BXY5" s="48" t="s">
        <v>2258</v>
      </c>
      <c r="BXZ5" s="48" t="s">
        <v>2259</v>
      </c>
      <c r="BYA5" s="48" t="s">
        <v>2260</v>
      </c>
      <c r="BYB5" s="48" t="s">
        <v>2261</v>
      </c>
      <c r="BYC5" s="48" t="s">
        <v>2262</v>
      </c>
      <c r="BYD5" s="48" t="s">
        <v>2263</v>
      </c>
      <c r="BYE5" s="48" t="s">
        <v>2264</v>
      </c>
      <c r="BYF5" s="48" t="s">
        <v>2265</v>
      </c>
      <c r="BYG5" s="48" t="s">
        <v>2266</v>
      </c>
      <c r="BYH5" s="48" t="s">
        <v>2267</v>
      </c>
      <c r="BYI5" s="48" t="s">
        <v>2268</v>
      </c>
      <c r="BYJ5" s="48" t="s">
        <v>2269</v>
      </c>
      <c r="BYK5" s="48" t="s">
        <v>2270</v>
      </c>
      <c r="BYL5" s="48" t="s">
        <v>2271</v>
      </c>
      <c r="BYM5" s="48" t="s">
        <v>2272</v>
      </c>
      <c r="BYN5" s="48" t="s">
        <v>2273</v>
      </c>
      <c r="BYO5" s="48" t="s">
        <v>2274</v>
      </c>
      <c r="BYP5" s="48" t="s">
        <v>2275</v>
      </c>
      <c r="BYQ5" s="48" t="s">
        <v>2276</v>
      </c>
      <c r="BYR5" s="48" t="s">
        <v>2277</v>
      </c>
      <c r="BYS5" s="48" t="s">
        <v>2278</v>
      </c>
      <c r="BYT5" s="48" t="s">
        <v>2279</v>
      </c>
      <c r="BYU5" s="48" t="s">
        <v>2280</v>
      </c>
      <c r="BYV5" s="48" t="s">
        <v>2281</v>
      </c>
      <c r="BYW5" s="48" t="s">
        <v>2282</v>
      </c>
      <c r="BYX5" s="48" t="s">
        <v>2283</v>
      </c>
      <c r="BYY5" s="48" t="s">
        <v>2284</v>
      </c>
      <c r="BYZ5" s="48" t="s">
        <v>2285</v>
      </c>
      <c r="BZA5" s="48" t="s">
        <v>2286</v>
      </c>
      <c r="BZB5" s="48" t="s">
        <v>2287</v>
      </c>
      <c r="BZC5" s="48" t="s">
        <v>2288</v>
      </c>
      <c r="BZD5" s="48" t="s">
        <v>2289</v>
      </c>
      <c r="BZE5" s="48" t="s">
        <v>2290</v>
      </c>
      <c r="BZF5" s="48" t="s">
        <v>2291</v>
      </c>
      <c r="BZG5" s="48" t="s">
        <v>2292</v>
      </c>
      <c r="BZH5" s="48" t="s">
        <v>2293</v>
      </c>
      <c r="BZI5" s="48" t="s">
        <v>2294</v>
      </c>
      <c r="BZJ5" s="48" t="s">
        <v>2295</v>
      </c>
      <c r="BZK5" s="48" t="s">
        <v>2296</v>
      </c>
      <c r="BZL5" s="48" t="s">
        <v>2297</v>
      </c>
      <c r="BZM5" s="48" t="s">
        <v>2298</v>
      </c>
      <c r="BZN5" s="48" t="s">
        <v>2299</v>
      </c>
      <c r="BZO5" s="48" t="s">
        <v>2300</v>
      </c>
      <c r="BZP5" s="48" t="s">
        <v>2301</v>
      </c>
      <c r="BZQ5" s="48" t="s">
        <v>2302</v>
      </c>
      <c r="BZR5" s="48" t="s">
        <v>2303</v>
      </c>
      <c r="BZS5" s="48" t="s">
        <v>2304</v>
      </c>
      <c r="BZT5" s="48" t="s">
        <v>2305</v>
      </c>
      <c r="BZU5" s="48" t="s">
        <v>2306</v>
      </c>
      <c r="BZV5" s="48" t="s">
        <v>2307</v>
      </c>
      <c r="BZW5" s="48" t="s">
        <v>2308</v>
      </c>
      <c r="BZX5" s="48" t="s">
        <v>2309</v>
      </c>
      <c r="BZY5" s="48" t="s">
        <v>2310</v>
      </c>
      <c r="BZZ5" s="48" t="s">
        <v>2311</v>
      </c>
      <c r="CAA5" s="48" t="s">
        <v>2312</v>
      </c>
      <c r="CAB5" s="48" t="s">
        <v>2313</v>
      </c>
      <c r="CAC5" s="48" t="s">
        <v>2314</v>
      </c>
      <c r="CAD5" s="48" t="s">
        <v>2315</v>
      </c>
      <c r="CAE5" s="48" t="s">
        <v>2316</v>
      </c>
      <c r="CAF5" s="48" t="s">
        <v>2317</v>
      </c>
      <c r="CAG5" s="48" t="s">
        <v>2318</v>
      </c>
      <c r="CAH5" s="48" t="s">
        <v>2319</v>
      </c>
      <c r="CAI5" s="48" t="s">
        <v>2320</v>
      </c>
      <c r="CAJ5" s="48" t="s">
        <v>2321</v>
      </c>
      <c r="CAK5" s="48" t="s">
        <v>2322</v>
      </c>
      <c r="CAL5" s="48" t="s">
        <v>2323</v>
      </c>
      <c r="CAM5" s="48" t="s">
        <v>2324</v>
      </c>
      <c r="CAN5" s="48" t="s">
        <v>2325</v>
      </c>
      <c r="CAO5" s="48" t="s">
        <v>2326</v>
      </c>
      <c r="CAP5" s="48" t="s">
        <v>2327</v>
      </c>
      <c r="CAQ5" s="48" t="s">
        <v>2328</v>
      </c>
      <c r="CAR5" s="48" t="s">
        <v>2329</v>
      </c>
      <c r="CAS5" s="48" t="s">
        <v>2330</v>
      </c>
      <c r="CAT5" s="48" t="s">
        <v>2331</v>
      </c>
      <c r="CAU5" s="48" t="s">
        <v>2332</v>
      </c>
      <c r="CAV5" s="48" t="s">
        <v>2333</v>
      </c>
      <c r="CAW5" s="48" t="s">
        <v>2334</v>
      </c>
      <c r="CAX5" s="48" t="s">
        <v>2335</v>
      </c>
      <c r="CAY5" s="48" t="s">
        <v>2336</v>
      </c>
      <c r="CAZ5" s="48" t="s">
        <v>2337</v>
      </c>
      <c r="CBA5" s="48" t="s">
        <v>2338</v>
      </c>
      <c r="CBB5" s="48" t="s">
        <v>2339</v>
      </c>
      <c r="CBC5" s="48" t="s">
        <v>2340</v>
      </c>
      <c r="CBD5" s="48" t="s">
        <v>2341</v>
      </c>
      <c r="CBE5" s="48" t="s">
        <v>2342</v>
      </c>
      <c r="CBF5" s="48" t="s">
        <v>2343</v>
      </c>
      <c r="CBG5" s="48" t="s">
        <v>2344</v>
      </c>
      <c r="CBH5" s="48" t="s">
        <v>2345</v>
      </c>
      <c r="CBI5" s="48" t="s">
        <v>2346</v>
      </c>
      <c r="CBJ5" s="48" t="s">
        <v>2347</v>
      </c>
      <c r="CBK5" s="48" t="s">
        <v>2348</v>
      </c>
      <c r="CBL5" s="48" t="s">
        <v>2349</v>
      </c>
      <c r="CBM5" s="48" t="s">
        <v>2350</v>
      </c>
      <c r="CBN5" s="48" t="s">
        <v>2351</v>
      </c>
      <c r="CBO5" s="48" t="s">
        <v>2352</v>
      </c>
      <c r="CBP5" s="48" t="s">
        <v>2353</v>
      </c>
      <c r="CBQ5" s="48" t="s">
        <v>2354</v>
      </c>
      <c r="CBR5" s="48" t="s">
        <v>2355</v>
      </c>
      <c r="CBS5" s="48" t="s">
        <v>2356</v>
      </c>
      <c r="CBT5" s="48" t="s">
        <v>2357</v>
      </c>
      <c r="CBU5" s="48" t="s">
        <v>2358</v>
      </c>
      <c r="CBV5" s="48" t="s">
        <v>2359</v>
      </c>
      <c r="CBW5" s="48" t="s">
        <v>2360</v>
      </c>
      <c r="CBX5" s="48" t="s">
        <v>2361</v>
      </c>
      <c r="CBY5" s="48" t="s">
        <v>2362</v>
      </c>
      <c r="CBZ5" s="48" t="s">
        <v>2363</v>
      </c>
      <c r="CCA5" s="48" t="s">
        <v>2364</v>
      </c>
      <c r="CCB5" s="48" t="s">
        <v>2365</v>
      </c>
      <c r="CCC5" s="48" t="s">
        <v>2366</v>
      </c>
      <c r="CCD5" s="48" t="s">
        <v>2367</v>
      </c>
      <c r="CCE5" s="48" t="s">
        <v>2368</v>
      </c>
      <c r="CCF5" s="48" t="s">
        <v>2369</v>
      </c>
      <c r="CCG5" s="48" t="s">
        <v>2370</v>
      </c>
      <c r="CCH5" s="48" t="s">
        <v>2371</v>
      </c>
      <c r="CCI5" s="48" t="s">
        <v>2372</v>
      </c>
      <c r="CCJ5" s="48" t="s">
        <v>2373</v>
      </c>
      <c r="CCK5" s="48" t="s">
        <v>2374</v>
      </c>
      <c r="CCL5" s="48" t="s">
        <v>2375</v>
      </c>
      <c r="CCM5" s="48" t="s">
        <v>2376</v>
      </c>
      <c r="CCN5" s="48" t="s">
        <v>2377</v>
      </c>
      <c r="CCO5" s="48" t="s">
        <v>2378</v>
      </c>
      <c r="CCP5" s="48" t="s">
        <v>2379</v>
      </c>
      <c r="CCQ5" s="48" t="s">
        <v>2380</v>
      </c>
      <c r="CCR5" s="48" t="s">
        <v>2381</v>
      </c>
      <c r="CCS5" s="48" t="s">
        <v>2382</v>
      </c>
      <c r="CCT5" s="48" t="s">
        <v>2383</v>
      </c>
      <c r="CCU5" s="48" t="s">
        <v>2384</v>
      </c>
      <c r="CCV5" s="48" t="s">
        <v>2385</v>
      </c>
      <c r="CCW5" s="48" t="s">
        <v>2386</v>
      </c>
      <c r="CCX5" s="48" t="s">
        <v>2387</v>
      </c>
      <c r="CCY5" s="48" t="s">
        <v>2388</v>
      </c>
      <c r="CCZ5" s="48" t="s">
        <v>2389</v>
      </c>
      <c r="CDA5" s="48" t="s">
        <v>2390</v>
      </c>
      <c r="CDB5" s="48" t="s">
        <v>2391</v>
      </c>
      <c r="CDC5" s="48" t="s">
        <v>2392</v>
      </c>
      <c r="CDD5" s="48" t="s">
        <v>2393</v>
      </c>
      <c r="CDE5" s="48" t="s">
        <v>2394</v>
      </c>
      <c r="CDF5" s="48" t="s">
        <v>2395</v>
      </c>
      <c r="CDG5" s="48" t="s">
        <v>2396</v>
      </c>
      <c r="CDH5" s="48" t="s">
        <v>2397</v>
      </c>
      <c r="CDI5" s="48" t="s">
        <v>2398</v>
      </c>
      <c r="CDJ5" s="48" t="s">
        <v>2399</v>
      </c>
      <c r="CDK5" s="48" t="s">
        <v>2400</v>
      </c>
      <c r="CDL5" s="48" t="s">
        <v>2401</v>
      </c>
      <c r="CDM5" s="48" t="s">
        <v>2402</v>
      </c>
      <c r="CDN5" s="48" t="s">
        <v>2403</v>
      </c>
      <c r="CDO5" s="48" t="s">
        <v>2404</v>
      </c>
      <c r="CDP5" s="48" t="s">
        <v>2405</v>
      </c>
      <c r="CDQ5" s="48" t="s">
        <v>2406</v>
      </c>
      <c r="CDR5" s="48" t="s">
        <v>2407</v>
      </c>
      <c r="CDS5" s="48" t="s">
        <v>2408</v>
      </c>
      <c r="CDT5" s="48" t="s">
        <v>2409</v>
      </c>
      <c r="CDU5" s="48" t="s">
        <v>2410</v>
      </c>
      <c r="CDV5" s="48" t="s">
        <v>2411</v>
      </c>
      <c r="CDW5" s="48" t="s">
        <v>2412</v>
      </c>
      <c r="CDX5" s="48" t="s">
        <v>2413</v>
      </c>
      <c r="CDY5" s="48" t="s">
        <v>2414</v>
      </c>
      <c r="CDZ5" s="48" t="s">
        <v>2415</v>
      </c>
      <c r="CEA5" s="48" t="s">
        <v>2416</v>
      </c>
      <c r="CEB5" s="48" t="s">
        <v>2417</v>
      </c>
      <c r="CEC5" s="48" t="s">
        <v>2418</v>
      </c>
      <c r="CED5" s="48" t="s">
        <v>2419</v>
      </c>
      <c r="CEE5" s="48" t="s">
        <v>2420</v>
      </c>
      <c r="CEF5" s="48" t="s">
        <v>2421</v>
      </c>
      <c r="CEG5" s="48" t="s">
        <v>2422</v>
      </c>
      <c r="CEH5" s="48" t="s">
        <v>2423</v>
      </c>
      <c r="CEI5" s="48" t="s">
        <v>2424</v>
      </c>
      <c r="CEJ5" s="48" t="s">
        <v>2425</v>
      </c>
      <c r="CEK5" s="48" t="s">
        <v>2426</v>
      </c>
      <c r="CEL5" s="48" t="s">
        <v>2427</v>
      </c>
      <c r="CEM5" s="48" t="s">
        <v>2428</v>
      </c>
      <c r="CEN5" s="48" t="s">
        <v>2429</v>
      </c>
      <c r="CEO5" s="48" t="s">
        <v>2430</v>
      </c>
      <c r="CEP5" s="48" t="s">
        <v>2431</v>
      </c>
      <c r="CEQ5" s="48" t="s">
        <v>2432</v>
      </c>
      <c r="CER5" s="48" t="s">
        <v>2433</v>
      </c>
      <c r="CES5" s="48" t="s">
        <v>2434</v>
      </c>
      <c r="CET5" s="48" t="s">
        <v>2435</v>
      </c>
      <c r="CEU5" s="48" t="s">
        <v>2436</v>
      </c>
      <c r="CEV5" s="48" t="s">
        <v>2437</v>
      </c>
      <c r="CEW5" s="48" t="s">
        <v>2438</v>
      </c>
      <c r="CEX5" s="48" t="s">
        <v>2439</v>
      </c>
      <c r="CEY5" s="48" t="s">
        <v>2440</v>
      </c>
      <c r="CEZ5" s="48" t="s">
        <v>2441</v>
      </c>
      <c r="CFA5" s="48" t="s">
        <v>2442</v>
      </c>
      <c r="CFB5" s="48" t="s">
        <v>2443</v>
      </c>
      <c r="CFC5" s="48" t="s">
        <v>2444</v>
      </c>
      <c r="CFD5" s="48" t="s">
        <v>2445</v>
      </c>
      <c r="CFE5" s="48" t="s">
        <v>2446</v>
      </c>
      <c r="CFF5" s="48" t="s">
        <v>2447</v>
      </c>
      <c r="CFG5" s="48" t="s">
        <v>2448</v>
      </c>
      <c r="CFH5" s="48" t="s">
        <v>2449</v>
      </c>
      <c r="CFI5" s="48" t="s">
        <v>2450</v>
      </c>
      <c r="CFJ5" s="48" t="s">
        <v>2451</v>
      </c>
      <c r="CFK5" s="48" t="s">
        <v>2452</v>
      </c>
      <c r="CFL5" s="48" t="s">
        <v>2453</v>
      </c>
      <c r="CFM5" s="48" t="s">
        <v>2454</v>
      </c>
      <c r="CFN5" s="48" t="s">
        <v>2455</v>
      </c>
      <c r="CFO5" s="48" t="s">
        <v>2456</v>
      </c>
      <c r="CFP5" s="48" t="s">
        <v>2457</v>
      </c>
      <c r="CFQ5" s="48" t="s">
        <v>2458</v>
      </c>
      <c r="CFR5" s="48" t="s">
        <v>2459</v>
      </c>
      <c r="CFS5" s="48" t="s">
        <v>2460</v>
      </c>
      <c r="CFT5" s="48" t="s">
        <v>2461</v>
      </c>
      <c r="CFU5" s="48" t="s">
        <v>2462</v>
      </c>
      <c r="CFV5" s="48" t="s">
        <v>2463</v>
      </c>
      <c r="CFW5" s="48" t="s">
        <v>2464</v>
      </c>
      <c r="CFX5" s="48" t="s">
        <v>2465</v>
      </c>
      <c r="CFY5" s="48" t="s">
        <v>2466</v>
      </c>
      <c r="CFZ5" s="48" t="s">
        <v>2467</v>
      </c>
      <c r="CGA5" s="48" t="s">
        <v>2468</v>
      </c>
      <c r="CGB5" s="48" t="s">
        <v>2469</v>
      </c>
      <c r="CGC5" s="48" t="s">
        <v>2470</v>
      </c>
      <c r="CGD5" s="48" t="s">
        <v>2471</v>
      </c>
      <c r="CGE5" s="48" t="s">
        <v>2472</v>
      </c>
      <c r="CGF5" s="48" t="s">
        <v>2473</v>
      </c>
      <c r="CGG5" s="48" t="s">
        <v>2474</v>
      </c>
      <c r="CGH5" s="48" t="s">
        <v>2475</v>
      </c>
      <c r="CGI5" s="48" t="s">
        <v>2476</v>
      </c>
      <c r="CGJ5" s="48" t="s">
        <v>2477</v>
      </c>
      <c r="CGK5" s="48" t="s">
        <v>2478</v>
      </c>
      <c r="CGL5" s="48" t="s">
        <v>2479</v>
      </c>
      <c r="CGM5" s="48" t="s">
        <v>2480</v>
      </c>
      <c r="CGN5" s="48" t="s">
        <v>2481</v>
      </c>
      <c r="CGO5" s="48" t="s">
        <v>2482</v>
      </c>
      <c r="CGP5" s="48" t="s">
        <v>2483</v>
      </c>
      <c r="CGQ5" s="48" t="s">
        <v>2484</v>
      </c>
      <c r="CGR5" s="48" t="s">
        <v>2485</v>
      </c>
      <c r="CGS5" s="48" t="s">
        <v>2486</v>
      </c>
      <c r="CGT5" s="48" t="s">
        <v>2487</v>
      </c>
      <c r="CGU5" s="48" t="s">
        <v>2488</v>
      </c>
      <c r="CGV5" s="48" t="s">
        <v>2489</v>
      </c>
      <c r="CGW5" s="48" t="s">
        <v>2490</v>
      </c>
      <c r="CGX5" s="48" t="s">
        <v>2491</v>
      </c>
      <c r="CGY5" s="48" t="s">
        <v>2492</v>
      </c>
      <c r="CGZ5" s="48" t="s">
        <v>2493</v>
      </c>
      <c r="CHA5" s="48" t="s">
        <v>2494</v>
      </c>
      <c r="CHB5" s="48" t="s">
        <v>2495</v>
      </c>
      <c r="CHC5" s="48" t="s">
        <v>2496</v>
      </c>
      <c r="CHD5" s="48" t="s">
        <v>2497</v>
      </c>
      <c r="CHE5" s="48" t="s">
        <v>2498</v>
      </c>
      <c r="CHF5" s="48" t="s">
        <v>2499</v>
      </c>
      <c r="CHG5" s="48" t="s">
        <v>2500</v>
      </c>
      <c r="CHH5" s="48" t="s">
        <v>2501</v>
      </c>
      <c r="CHI5" s="48" t="s">
        <v>2502</v>
      </c>
      <c r="CHJ5" s="48" t="s">
        <v>2503</v>
      </c>
      <c r="CHK5" s="48" t="s">
        <v>2504</v>
      </c>
      <c r="CHL5" s="48" t="s">
        <v>2505</v>
      </c>
      <c r="CHM5" s="48" t="s">
        <v>2506</v>
      </c>
      <c r="CHN5" s="48" t="s">
        <v>2507</v>
      </c>
      <c r="CHO5" s="48" t="s">
        <v>2508</v>
      </c>
      <c r="CHP5" s="48" t="s">
        <v>2509</v>
      </c>
      <c r="CHQ5" s="48" t="s">
        <v>2510</v>
      </c>
      <c r="CHR5" s="48" t="s">
        <v>2511</v>
      </c>
      <c r="CHS5" s="48" t="s">
        <v>2512</v>
      </c>
      <c r="CHT5" s="48" t="s">
        <v>2513</v>
      </c>
      <c r="CHU5" s="48" t="s">
        <v>2514</v>
      </c>
      <c r="CHV5" s="48" t="s">
        <v>2515</v>
      </c>
      <c r="CHW5" s="48" t="s">
        <v>2516</v>
      </c>
      <c r="CHX5" s="48" t="s">
        <v>2517</v>
      </c>
      <c r="CHY5" s="48" t="s">
        <v>2518</v>
      </c>
      <c r="CHZ5" s="48" t="s">
        <v>2519</v>
      </c>
      <c r="CIA5" s="48" t="s">
        <v>2520</v>
      </c>
      <c r="CIB5" s="48" t="s">
        <v>2521</v>
      </c>
      <c r="CIC5" s="48" t="s">
        <v>2522</v>
      </c>
      <c r="CID5" s="48" t="s">
        <v>2523</v>
      </c>
      <c r="CIE5" s="48" t="s">
        <v>2524</v>
      </c>
      <c r="CIF5" s="48" t="s">
        <v>2525</v>
      </c>
      <c r="CIG5" s="48" t="s">
        <v>2526</v>
      </c>
      <c r="CIH5" s="48" t="s">
        <v>2527</v>
      </c>
      <c r="CII5" s="48" t="s">
        <v>2528</v>
      </c>
      <c r="CIJ5" s="48" t="s">
        <v>2529</v>
      </c>
      <c r="CIK5" s="48" t="s">
        <v>2530</v>
      </c>
      <c r="CIL5" s="48" t="s">
        <v>2531</v>
      </c>
      <c r="CIM5" s="48" t="s">
        <v>2532</v>
      </c>
      <c r="CIN5" s="48" t="s">
        <v>2533</v>
      </c>
      <c r="CIO5" s="48" t="s">
        <v>2534</v>
      </c>
      <c r="CIP5" s="48" t="s">
        <v>2535</v>
      </c>
      <c r="CIQ5" s="48" t="s">
        <v>2536</v>
      </c>
      <c r="CIR5" s="48" t="s">
        <v>2537</v>
      </c>
      <c r="CIS5" s="48" t="s">
        <v>2538</v>
      </c>
      <c r="CIT5" s="48" t="s">
        <v>2539</v>
      </c>
      <c r="CIU5" s="48" t="s">
        <v>2540</v>
      </c>
      <c r="CIV5" s="48" t="s">
        <v>2541</v>
      </c>
      <c r="CIW5" s="48" t="s">
        <v>2542</v>
      </c>
      <c r="CIX5" s="48" t="s">
        <v>2543</v>
      </c>
      <c r="CIY5" s="48" t="s">
        <v>2544</v>
      </c>
      <c r="CIZ5" s="48" t="s">
        <v>2545</v>
      </c>
      <c r="CJA5" s="48" t="s">
        <v>2546</v>
      </c>
      <c r="CJB5" s="48" t="s">
        <v>2547</v>
      </c>
      <c r="CJC5" s="48" t="s">
        <v>2548</v>
      </c>
      <c r="CJD5" s="48" t="s">
        <v>2549</v>
      </c>
      <c r="CJE5" s="48" t="s">
        <v>2550</v>
      </c>
      <c r="CJF5" s="48" t="s">
        <v>2551</v>
      </c>
      <c r="CJG5" s="48" t="s">
        <v>2552</v>
      </c>
      <c r="CJH5" s="48" t="s">
        <v>2553</v>
      </c>
      <c r="CJI5" s="48" t="s">
        <v>2554</v>
      </c>
      <c r="CJJ5" s="48" t="s">
        <v>2555</v>
      </c>
      <c r="CJK5" s="48" t="s">
        <v>2556</v>
      </c>
      <c r="CJL5" s="48" t="s">
        <v>2557</v>
      </c>
      <c r="CJM5" s="48" t="s">
        <v>2558</v>
      </c>
      <c r="CJN5" s="48" t="s">
        <v>2559</v>
      </c>
      <c r="CJO5" s="48" t="s">
        <v>2560</v>
      </c>
      <c r="CJP5" s="48" t="s">
        <v>2561</v>
      </c>
      <c r="CJQ5" s="48" t="s">
        <v>2562</v>
      </c>
      <c r="CJR5" s="48" t="s">
        <v>2563</v>
      </c>
      <c r="CJS5" s="48" t="s">
        <v>2564</v>
      </c>
      <c r="CJT5" s="48" t="s">
        <v>2565</v>
      </c>
      <c r="CJU5" s="48" t="s">
        <v>2566</v>
      </c>
      <c r="CJV5" s="48" t="s">
        <v>2567</v>
      </c>
      <c r="CJW5" s="48" t="s">
        <v>2568</v>
      </c>
      <c r="CJX5" s="48" t="s">
        <v>2569</v>
      </c>
      <c r="CJY5" s="48" t="s">
        <v>2570</v>
      </c>
      <c r="CJZ5" s="48" t="s">
        <v>2571</v>
      </c>
      <c r="CKA5" s="48" t="s">
        <v>2572</v>
      </c>
      <c r="CKB5" s="48" t="s">
        <v>2573</v>
      </c>
      <c r="CKC5" s="48" t="s">
        <v>2574</v>
      </c>
      <c r="CKD5" s="48" t="s">
        <v>2575</v>
      </c>
      <c r="CKE5" s="48" t="s">
        <v>2576</v>
      </c>
      <c r="CKF5" s="48" t="s">
        <v>2577</v>
      </c>
      <c r="CKG5" s="48" t="s">
        <v>2578</v>
      </c>
      <c r="CKH5" s="48" t="s">
        <v>2579</v>
      </c>
      <c r="CKI5" s="48" t="s">
        <v>2580</v>
      </c>
      <c r="CKJ5" s="48" t="s">
        <v>2581</v>
      </c>
      <c r="CKK5" s="48" t="s">
        <v>2582</v>
      </c>
      <c r="CKL5" s="48" t="s">
        <v>2583</v>
      </c>
      <c r="CKM5" s="48" t="s">
        <v>2584</v>
      </c>
      <c r="CKN5" s="48" t="s">
        <v>2585</v>
      </c>
      <c r="CKO5" s="48" t="s">
        <v>2586</v>
      </c>
      <c r="CKP5" s="48" t="s">
        <v>2587</v>
      </c>
      <c r="CKQ5" s="48" t="s">
        <v>2588</v>
      </c>
      <c r="CKR5" s="48" t="s">
        <v>2589</v>
      </c>
      <c r="CKS5" s="48" t="s">
        <v>2590</v>
      </c>
      <c r="CKT5" s="48" t="s">
        <v>2591</v>
      </c>
      <c r="CKU5" s="48" t="s">
        <v>2592</v>
      </c>
      <c r="CKV5" s="48" t="s">
        <v>2593</v>
      </c>
      <c r="CKW5" s="48" t="s">
        <v>2594</v>
      </c>
      <c r="CKX5" s="48" t="s">
        <v>2595</v>
      </c>
      <c r="CKY5" s="48" t="s">
        <v>2596</v>
      </c>
      <c r="CKZ5" s="48" t="s">
        <v>2597</v>
      </c>
      <c r="CLA5" s="48" t="s">
        <v>2598</v>
      </c>
      <c r="CLB5" s="48" t="s">
        <v>2599</v>
      </c>
      <c r="CLC5" s="48" t="s">
        <v>2600</v>
      </c>
      <c r="CLD5" s="48" t="s">
        <v>2601</v>
      </c>
      <c r="CLE5" s="48" t="s">
        <v>2602</v>
      </c>
      <c r="CLF5" s="48" t="s">
        <v>2603</v>
      </c>
      <c r="CLG5" s="48" t="s">
        <v>2604</v>
      </c>
      <c r="CLH5" s="48" t="s">
        <v>2605</v>
      </c>
      <c r="CLI5" s="48" t="s">
        <v>2606</v>
      </c>
      <c r="CLJ5" s="48" t="s">
        <v>2607</v>
      </c>
      <c r="CLK5" s="48" t="s">
        <v>2608</v>
      </c>
      <c r="CLL5" s="48" t="s">
        <v>2609</v>
      </c>
      <c r="CLM5" s="48" t="s">
        <v>2610</v>
      </c>
      <c r="CLN5" s="48" t="s">
        <v>2611</v>
      </c>
      <c r="CLO5" s="48" t="s">
        <v>2612</v>
      </c>
      <c r="CLP5" s="48" t="s">
        <v>2613</v>
      </c>
      <c r="CLQ5" s="48" t="s">
        <v>2614</v>
      </c>
      <c r="CLR5" s="48" t="s">
        <v>2615</v>
      </c>
      <c r="CLS5" s="48" t="s">
        <v>2616</v>
      </c>
      <c r="CLT5" s="48" t="s">
        <v>2617</v>
      </c>
      <c r="CLU5" s="48" t="s">
        <v>2618</v>
      </c>
      <c r="CLV5" s="48" t="s">
        <v>2619</v>
      </c>
      <c r="CLW5" s="48" t="s">
        <v>2620</v>
      </c>
      <c r="CLX5" s="48" t="s">
        <v>2621</v>
      </c>
      <c r="CLY5" s="48" t="s">
        <v>2622</v>
      </c>
      <c r="CLZ5" s="48" t="s">
        <v>2623</v>
      </c>
      <c r="CMA5" s="48" t="s">
        <v>2624</v>
      </c>
      <c r="CMB5" s="48" t="s">
        <v>2625</v>
      </c>
      <c r="CMC5" s="48" t="s">
        <v>2626</v>
      </c>
      <c r="CMD5" s="48" t="s">
        <v>2627</v>
      </c>
      <c r="CME5" s="48" t="s">
        <v>2628</v>
      </c>
      <c r="CMF5" s="48" t="s">
        <v>2629</v>
      </c>
      <c r="CMG5" s="48" t="s">
        <v>2630</v>
      </c>
      <c r="CMH5" s="48" t="s">
        <v>2631</v>
      </c>
      <c r="CMI5" s="48" t="s">
        <v>2632</v>
      </c>
      <c r="CMJ5" s="48" t="s">
        <v>2633</v>
      </c>
      <c r="CMK5" s="48" t="s">
        <v>2634</v>
      </c>
      <c r="CML5" s="48" t="s">
        <v>2635</v>
      </c>
      <c r="CMM5" s="48" t="s">
        <v>2636</v>
      </c>
      <c r="CMN5" s="48" t="s">
        <v>2637</v>
      </c>
      <c r="CMO5" s="48" t="s">
        <v>2638</v>
      </c>
      <c r="CMP5" s="48" t="s">
        <v>2639</v>
      </c>
      <c r="CMQ5" s="48" t="s">
        <v>2640</v>
      </c>
      <c r="CMR5" s="48" t="s">
        <v>2641</v>
      </c>
      <c r="CMS5" s="48" t="s">
        <v>2642</v>
      </c>
      <c r="CMT5" s="48" t="s">
        <v>2643</v>
      </c>
      <c r="CMU5" s="48" t="s">
        <v>2644</v>
      </c>
      <c r="CMV5" s="48" t="s">
        <v>2645</v>
      </c>
      <c r="CMW5" s="48" t="s">
        <v>2646</v>
      </c>
      <c r="CMX5" s="48" t="s">
        <v>2647</v>
      </c>
      <c r="CMY5" s="48" t="s">
        <v>2648</v>
      </c>
      <c r="CMZ5" s="48" t="s">
        <v>2649</v>
      </c>
      <c r="CNA5" s="48" t="s">
        <v>2650</v>
      </c>
      <c r="CNB5" s="48" t="s">
        <v>2651</v>
      </c>
      <c r="CNC5" s="48" t="s">
        <v>2652</v>
      </c>
      <c r="CND5" s="48" t="s">
        <v>2653</v>
      </c>
      <c r="CNE5" s="48" t="s">
        <v>2654</v>
      </c>
      <c r="CNF5" s="48" t="s">
        <v>2655</v>
      </c>
      <c r="CNG5" s="48" t="s">
        <v>2656</v>
      </c>
      <c r="CNH5" s="48" t="s">
        <v>2657</v>
      </c>
      <c r="CNI5" s="48" t="s">
        <v>2658</v>
      </c>
      <c r="CNJ5" s="48" t="s">
        <v>2659</v>
      </c>
      <c r="CNK5" s="48" t="s">
        <v>2660</v>
      </c>
      <c r="CNL5" s="48" t="s">
        <v>2661</v>
      </c>
      <c r="CNM5" s="48" t="s">
        <v>2662</v>
      </c>
      <c r="CNN5" s="48" t="s">
        <v>2663</v>
      </c>
      <c r="CNO5" s="48" t="s">
        <v>2664</v>
      </c>
      <c r="CNP5" s="48" t="s">
        <v>2665</v>
      </c>
      <c r="CNQ5" s="48" t="s">
        <v>2666</v>
      </c>
      <c r="CNR5" s="48" t="s">
        <v>2667</v>
      </c>
      <c r="CNS5" s="48" t="s">
        <v>2668</v>
      </c>
      <c r="CNT5" s="48" t="s">
        <v>2669</v>
      </c>
      <c r="CNU5" s="48" t="s">
        <v>2670</v>
      </c>
      <c r="CNV5" s="48" t="s">
        <v>2671</v>
      </c>
      <c r="CNW5" s="48" t="s">
        <v>2672</v>
      </c>
      <c r="CNX5" s="48" t="s">
        <v>2673</v>
      </c>
      <c r="CNY5" s="48" t="s">
        <v>2674</v>
      </c>
      <c r="CNZ5" s="48" t="s">
        <v>2675</v>
      </c>
      <c r="COA5" s="48" t="s">
        <v>2676</v>
      </c>
      <c r="COB5" s="48" t="s">
        <v>2677</v>
      </c>
      <c r="COC5" s="48" t="s">
        <v>2678</v>
      </c>
      <c r="COD5" s="48" t="s">
        <v>2679</v>
      </c>
      <c r="COE5" s="48" t="s">
        <v>2680</v>
      </c>
      <c r="COF5" s="48" t="s">
        <v>2681</v>
      </c>
      <c r="COG5" s="48" t="s">
        <v>2682</v>
      </c>
      <c r="COH5" s="48" t="s">
        <v>2683</v>
      </c>
      <c r="COI5" s="48" t="s">
        <v>2684</v>
      </c>
      <c r="COJ5" s="48" t="s">
        <v>2685</v>
      </c>
      <c r="COK5" s="48" t="s">
        <v>2686</v>
      </c>
      <c r="COL5" s="48" t="s">
        <v>2687</v>
      </c>
      <c r="COM5" s="48" t="s">
        <v>2688</v>
      </c>
      <c r="CON5" s="48" t="s">
        <v>2689</v>
      </c>
      <c r="COO5" s="48" t="s">
        <v>2690</v>
      </c>
      <c r="COP5" s="48" t="s">
        <v>2691</v>
      </c>
      <c r="COQ5" s="48" t="s">
        <v>2692</v>
      </c>
      <c r="COR5" s="48" t="s">
        <v>2693</v>
      </c>
      <c r="COS5" s="48" t="s">
        <v>2694</v>
      </c>
      <c r="COT5" s="48" t="s">
        <v>2695</v>
      </c>
      <c r="COU5" s="48" t="s">
        <v>2696</v>
      </c>
      <c r="COV5" s="48" t="s">
        <v>2697</v>
      </c>
      <c r="COW5" s="48" t="s">
        <v>2698</v>
      </c>
      <c r="COX5" s="48" t="s">
        <v>2699</v>
      </c>
      <c r="COY5" s="48" t="s">
        <v>2700</v>
      </c>
      <c r="COZ5" s="48" t="s">
        <v>2701</v>
      </c>
      <c r="CPA5" s="48" t="s">
        <v>2702</v>
      </c>
      <c r="CPB5" s="48" t="s">
        <v>2703</v>
      </c>
      <c r="CPC5" s="48" t="s">
        <v>2704</v>
      </c>
      <c r="CPD5" s="48" t="s">
        <v>2705</v>
      </c>
      <c r="CPE5" s="48" t="s">
        <v>2706</v>
      </c>
      <c r="CPF5" s="48" t="s">
        <v>2707</v>
      </c>
      <c r="CPG5" s="48" t="s">
        <v>2708</v>
      </c>
      <c r="CPH5" s="48" t="s">
        <v>2709</v>
      </c>
      <c r="CPI5" s="48" t="s">
        <v>2710</v>
      </c>
      <c r="CPJ5" s="48" t="s">
        <v>2711</v>
      </c>
      <c r="CPK5" s="48" t="s">
        <v>2712</v>
      </c>
      <c r="CPL5" s="48" t="s">
        <v>2713</v>
      </c>
      <c r="CPM5" s="48" t="s">
        <v>2714</v>
      </c>
      <c r="CPN5" s="48" t="s">
        <v>2715</v>
      </c>
      <c r="CPO5" s="48" t="s">
        <v>2716</v>
      </c>
      <c r="CPP5" s="48" t="s">
        <v>2717</v>
      </c>
      <c r="CPQ5" s="48" t="s">
        <v>2718</v>
      </c>
      <c r="CPR5" s="48" t="s">
        <v>2719</v>
      </c>
      <c r="CPS5" s="48" t="s">
        <v>2720</v>
      </c>
      <c r="CPT5" s="48" t="s">
        <v>2721</v>
      </c>
      <c r="CPU5" s="48" t="s">
        <v>2722</v>
      </c>
      <c r="CPV5" s="48" t="s">
        <v>2723</v>
      </c>
      <c r="CPW5" s="48" t="s">
        <v>2724</v>
      </c>
      <c r="CPX5" s="48" t="s">
        <v>2725</v>
      </c>
      <c r="CPY5" s="48" t="s">
        <v>2726</v>
      </c>
      <c r="CPZ5" s="48" t="s">
        <v>2727</v>
      </c>
      <c r="CQA5" s="48" t="s">
        <v>2728</v>
      </c>
      <c r="CQB5" s="48" t="s">
        <v>2729</v>
      </c>
      <c r="CQC5" s="48" t="s">
        <v>2730</v>
      </c>
      <c r="CQD5" s="48" t="s">
        <v>2731</v>
      </c>
      <c r="CQE5" s="48" t="s">
        <v>2732</v>
      </c>
      <c r="CQF5" s="48" t="s">
        <v>2733</v>
      </c>
      <c r="CQG5" s="48" t="s">
        <v>2734</v>
      </c>
      <c r="CQH5" s="48" t="s">
        <v>2735</v>
      </c>
      <c r="CQI5" s="48" t="s">
        <v>2736</v>
      </c>
      <c r="CQJ5" s="48" t="s">
        <v>2737</v>
      </c>
      <c r="CQK5" s="48" t="s">
        <v>2738</v>
      </c>
      <c r="CQL5" s="48" t="s">
        <v>2739</v>
      </c>
      <c r="CQM5" s="48" t="s">
        <v>2740</v>
      </c>
      <c r="CQN5" s="48" t="s">
        <v>2741</v>
      </c>
      <c r="CQO5" s="48" t="s">
        <v>2742</v>
      </c>
      <c r="CQP5" s="48" t="s">
        <v>2743</v>
      </c>
      <c r="CQQ5" s="48" t="s">
        <v>2744</v>
      </c>
      <c r="CQR5" s="48" t="s">
        <v>2745</v>
      </c>
      <c r="CQS5" s="48" t="s">
        <v>2746</v>
      </c>
      <c r="CQT5" s="48" t="s">
        <v>2747</v>
      </c>
      <c r="CQU5" s="48" t="s">
        <v>2748</v>
      </c>
      <c r="CQV5" s="48" t="s">
        <v>2749</v>
      </c>
      <c r="CQW5" s="48" t="s">
        <v>2750</v>
      </c>
      <c r="CQX5" s="48" t="s">
        <v>2751</v>
      </c>
      <c r="CQY5" s="48" t="s">
        <v>2752</v>
      </c>
      <c r="CQZ5" s="48" t="s">
        <v>2753</v>
      </c>
      <c r="CRA5" s="48" t="s">
        <v>2754</v>
      </c>
      <c r="CRB5" s="48" t="s">
        <v>2755</v>
      </c>
      <c r="CRC5" s="48" t="s">
        <v>2756</v>
      </c>
      <c r="CRD5" s="48" t="s">
        <v>2757</v>
      </c>
      <c r="CRE5" s="48" t="s">
        <v>2758</v>
      </c>
      <c r="CRF5" s="48" t="s">
        <v>2759</v>
      </c>
      <c r="CRG5" s="48" t="s">
        <v>2760</v>
      </c>
      <c r="CRH5" s="48" t="s">
        <v>2761</v>
      </c>
      <c r="CRI5" s="48" t="s">
        <v>2762</v>
      </c>
      <c r="CRJ5" s="48" t="s">
        <v>2763</v>
      </c>
      <c r="CRK5" s="48" t="s">
        <v>2764</v>
      </c>
      <c r="CRL5" s="48" t="s">
        <v>2765</v>
      </c>
      <c r="CRM5" s="48" t="s">
        <v>2766</v>
      </c>
      <c r="CRN5" s="48" t="s">
        <v>2767</v>
      </c>
      <c r="CRO5" s="48" t="s">
        <v>2768</v>
      </c>
      <c r="CRP5" s="48" t="s">
        <v>2769</v>
      </c>
      <c r="CRQ5" s="48" t="s">
        <v>2770</v>
      </c>
      <c r="CRR5" s="48" t="s">
        <v>2771</v>
      </c>
      <c r="CRS5" s="48" t="s">
        <v>2772</v>
      </c>
      <c r="CRT5" s="48" t="s">
        <v>2773</v>
      </c>
      <c r="CRU5" s="48" t="s">
        <v>2774</v>
      </c>
      <c r="CRV5" s="48" t="s">
        <v>2775</v>
      </c>
      <c r="CRW5" s="48" t="s">
        <v>2776</v>
      </c>
      <c r="CRX5" s="48" t="s">
        <v>2777</v>
      </c>
      <c r="CRY5" s="48" t="s">
        <v>2778</v>
      </c>
      <c r="CRZ5" s="48" t="s">
        <v>2779</v>
      </c>
      <c r="CSA5" s="48" t="s">
        <v>2780</v>
      </c>
      <c r="CSB5" s="48" t="s">
        <v>2781</v>
      </c>
      <c r="CSC5" s="48" t="s">
        <v>2782</v>
      </c>
      <c r="CSD5" s="48" t="s">
        <v>2783</v>
      </c>
      <c r="CSE5" s="48" t="s">
        <v>2784</v>
      </c>
      <c r="CSF5" s="48" t="s">
        <v>2785</v>
      </c>
      <c r="CSG5" s="48" t="s">
        <v>2786</v>
      </c>
      <c r="CSH5" s="48" t="s">
        <v>2787</v>
      </c>
      <c r="CSI5" s="48" t="s">
        <v>2788</v>
      </c>
      <c r="CSJ5" s="48" t="s">
        <v>2789</v>
      </c>
      <c r="CSK5" s="48" t="s">
        <v>2790</v>
      </c>
      <c r="CSL5" s="48" t="s">
        <v>2791</v>
      </c>
      <c r="CSM5" s="48" t="s">
        <v>2792</v>
      </c>
      <c r="CSN5" s="48" t="s">
        <v>2793</v>
      </c>
      <c r="CSO5" s="48" t="s">
        <v>2794</v>
      </c>
      <c r="CSP5" s="48" t="s">
        <v>2795</v>
      </c>
      <c r="CSQ5" s="48" t="s">
        <v>2796</v>
      </c>
      <c r="CSR5" s="48" t="s">
        <v>2797</v>
      </c>
      <c r="CSS5" s="48" t="s">
        <v>2798</v>
      </c>
      <c r="CST5" s="48" t="s">
        <v>2799</v>
      </c>
      <c r="CSU5" s="48" t="s">
        <v>2800</v>
      </c>
      <c r="CSV5" s="48" t="s">
        <v>2801</v>
      </c>
      <c r="CSW5" s="48" t="s">
        <v>2802</v>
      </c>
      <c r="CSX5" s="48" t="s">
        <v>2803</v>
      </c>
      <c r="CSY5" s="48" t="s">
        <v>2804</v>
      </c>
      <c r="CSZ5" s="48" t="s">
        <v>2805</v>
      </c>
      <c r="CTA5" s="48" t="s">
        <v>2806</v>
      </c>
      <c r="CTB5" s="48" t="s">
        <v>2807</v>
      </c>
      <c r="CTC5" s="48" t="s">
        <v>2808</v>
      </c>
      <c r="CTD5" s="48" t="s">
        <v>2809</v>
      </c>
      <c r="CTE5" s="48" t="s">
        <v>2810</v>
      </c>
      <c r="CTF5" s="48" t="s">
        <v>2811</v>
      </c>
      <c r="CTG5" s="48" t="s">
        <v>2812</v>
      </c>
      <c r="CTH5" s="48" t="s">
        <v>2813</v>
      </c>
      <c r="CTI5" s="48" t="s">
        <v>2814</v>
      </c>
      <c r="CTJ5" s="48" t="s">
        <v>2815</v>
      </c>
      <c r="CTK5" s="48" t="s">
        <v>2816</v>
      </c>
      <c r="CTL5" s="48" t="s">
        <v>2817</v>
      </c>
      <c r="CTM5" s="48" t="s">
        <v>2818</v>
      </c>
      <c r="CTN5" s="48" t="s">
        <v>2819</v>
      </c>
      <c r="CTO5" s="48" t="s">
        <v>2820</v>
      </c>
      <c r="CTP5" s="48" t="s">
        <v>2821</v>
      </c>
      <c r="CTQ5" s="48" t="s">
        <v>2822</v>
      </c>
      <c r="CTR5" s="48" t="s">
        <v>2823</v>
      </c>
      <c r="CTS5" s="48" t="s">
        <v>2824</v>
      </c>
      <c r="CTT5" s="48" t="s">
        <v>2825</v>
      </c>
      <c r="CTU5" s="48" t="s">
        <v>2826</v>
      </c>
      <c r="CTV5" s="48" t="s">
        <v>2827</v>
      </c>
      <c r="CTW5" s="48" t="s">
        <v>2828</v>
      </c>
      <c r="CTX5" s="48" t="s">
        <v>2829</v>
      </c>
      <c r="CTY5" s="48" t="s">
        <v>2830</v>
      </c>
      <c r="CTZ5" s="48" t="s">
        <v>2831</v>
      </c>
      <c r="CUA5" s="48" t="s">
        <v>2832</v>
      </c>
      <c r="CUB5" s="48" t="s">
        <v>2833</v>
      </c>
      <c r="CUC5" s="48" t="s">
        <v>2834</v>
      </c>
      <c r="CUD5" s="48" t="s">
        <v>2835</v>
      </c>
      <c r="CUE5" s="48" t="s">
        <v>2836</v>
      </c>
      <c r="CUF5" s="48" t="s">
        <v>2837</v>
      </c>
      <c r="CUG5" s="48" t="s">
        <v>2838</v>
      </c>
      <c r="CUH5" s="48" t="s">
        <v>2839</v>
      </c>
      <c r="CUI5" s="48" t="s">
        <v>2840</v>
      </c>
      <c r="CUJ5" s="48" t="s">
        <v>2841</v>
      </c>
      <c r="CUK5" s="48" t="s">
        <v>2842</v>
      </c>
      <c r="CUL5" s="48" t="s">
        <v>2843</v>
      </c>
      <c r="CUM5" s="48" t="s">
        <v>2844</v>
      </c>
      <c r="CUN5" s="48" t="s">
        <v>2845</v>
      </c>
      <c r="CUO5" s="48" t="s">
        <v>2846</v>
      </c>
      <c r="CUP5" s="48" t="s">
        <v>2847</v>
      </c>
      <c r="CUQ5" s="48" t="s">
        <v>2848</v>
      </c>
      <c r="CUR5" s="48" t="s">
        <v>2849</v>
      </c>
      <c r="CUS5" s="48" t="s">
        <v>2850</v>
      </c>
      <c r="CUT5" s="48" t="s">
        <v>2851</v>
      </c>
      <c r="CUU5" s="48" t="s">
        <v>2852</v>
      </c>
      <c r="CUV5" s="48" t="s">
        <v>2853</v>
      </c>
      <c r="CUW5" s="48" t="s">
        <v>2854</v>
      </c>
      <c r="CUX5" s="48" t="s">
        <v>2855</v>
      </c>
      <c r="CUY5" s="48" t="s">
        <v>2856</v>
      </c>
      <c r="CUZ5" s="48" t="s">
        <v>2857</v>
      </c>
      <c r="CVA5" s="48" t="s">
        <v>2858</v>
      </c>
      <c r="CVB5" s="48" t="s">
        <v>2859</v>
      </c>
      <c r="CVC5" s="48" t="s">
        <v>2860</v>
      </c>
      <c r="CVD5" s="48" t="s">
        <v>2861</v>
      </c>
      <c r="CVE5" s="48" t="s">
        <v>2862</v>
      </c>
      <c r="CVF5" s="48" t="s">
        <v>2863</v>
      </c>
      <c r="CVG5" s="48" t="s">
        <v>2864</v>
      </c>
      <c r="CVH5" s="48" t="s">
        <v>2865</v>
      </c>
      <c r="CVI5" s="48" t="s">
        <v>2866</v>
      </c>
      <c r="CVJ5" s="48" t="s">
        <v>2867</v>
      </c>
      <c r="CVK5" s="48" t="s">
        <v>2868</v>
      </c>
      <c r="CVL5" s="48" t="s">
        <v>2869</v>
      </c>
      <c r="CVM5" s="48" t="s">
        <v>2870</v>
      </c>
      <c r="CVN5" s="48" t="s">
        <v>2871</v>
      </c>
      <c r="CVO5" s="48" t="s">
        <v>2872</v>
      </c>
      <c r="CVP5" s="48" t="s">
        <v>2873</v>
      </c>
      <c r="CVQ5" s="48" t="s">
        <v>2874</v>
      </c>
      <c r="CVR5" s="48" t="s">
        <v>2875</v>
      </c>
      <c r="CVS5" s="48" t="s">
        <v>2876</v>
      </c>
      <c r="CVT5" s="48" t="s">
        <v>2877</v>
      </c>
      <c r="CVU5" s="48" t="s">
        <v>2878</v>
      </c>
      <c r="CVV5" s="48" t="s">
        <v>2879</v>
      </c>
      <c r="CVW5" s="48" t="s">
        <v>2880</v>
      </c>
      <c r="CVX5" s="48" t="s">
        <v>2881</v>
      </c>
      <c r="CVY5" s="48" t="s">
        <v>2882</v>
      </c>
      <c r="CVZ5" s="48" t="s">
        <v>2883</v>
      </c>
      <c r="CWA5" s="48" t="s">
        <v>2884</v>
      </c>
      <c r="CWB5" s="48" t="s">
        <v>2885</v>
      </c>
      <c r="CWC5" s="48" t="s">
        <v>2886</v>
      </c>
      <c r="CWD5" s="48" t="s">
        <v>2887</v>
      </c>
      <c r="CWE5" s="48" t="s">
        <v>2888</v>
      </c>
      <c r="CWF5" s="48" t="s">
        <v>2889</v>
      </c>
      <c r="CWG5" s="48" t="s">
        <v>2890</v>
      </c>
      <c r="CWH5" s="48" t="s">
        <v>2891</v>
      </c>
      <c r="CWI5" s="48" t="s">
        <v>2892</v>
      </c>
      <c r="CWJ5" s="48" t="s">
        <v>2893</v>
      </c>
      <c r="CWK5" s="48" t="s">
        <v>2894</v>
      </c>
      <c r="CWL5" s="48" t="s">
        <v>2895</v>
      </c>
      <c r="CWM5" s="48" t="s">
        <v>2896</v>
      </c>
      <c r="CWN5" s="48" t="s">
        <v>2897</v>
      </c>
      <c r="CWO5" s="48" t="s">
        <v>2898</v>
      </c>
      <c r="CWP5" s="48" t="s">
        <v>2899</v>
      </c>
      <c r="CWQ5" s="48" t="s">
        <v>2900</v>
      </c>
      <c r="CWR5" s="48" t="s">
        <v>2901</v>
      </c>
      <c r="CWS5" s="48" t="s">
        <v>2902</v>
      </c>
      <c r="CWT5" s="48" t="s">
        <v>2903</v>
      </c>
      <c r="CWU5" s="48" t="s">
        <v>2904</v>
      </c>
      <c r="CWV5" s="48" t="s">
        <v>2905</v>
      </c>
      <c r="CWW5" s="48" t="s">
        <v>2906</v>
      </c>
      <c r="CWX5" s="48" t="s">
        <v>2907</v>
      </c>
      <c r="CWY5" s="48" t="s">
        <v>2908</v>
      </c>
      <c r="CWZ5" s="48" t="s">
        <v>2909</v>
      </c>
      <c r="CXA5" s="48" t="s">
        <v>2910</v>
      </c>
      <c r="CXB5" s="48" t="s">
        <v>2911</v>
      </c>
      <c r="CXC5" s="48" t="s">
        <v>2912</v>
      </c>
      <c r="CXD5" s="48" t="s">
        <v>2913</v>
      </c>
      <c r="CXE5" s="48" t="s">
        <v>2914</v>
      </c>
      <c r="CXF5" s="48" t="s">
        <v>2915</v>
      </c>
      <c r="CXG5" s="48" t="s">
        <v>2916</v>
      </c>
      <c r="CXH5" s="48" t="s">
        <v>2917</v>
      </c>
      <c r="CXI5" s="48" t="s">
        <v>2918</v>
      </c>
      <c r="CXJ5" s="48" t="s">
        <v>2919</v>
      </c>
      <c r="CXK5" s="48" t="s">
        <v>2920</v>
      </c>
      <c r="CXL5" s="48" t="s">
        <v>2921</v>
      </c>
      <c r="CXM5" s="48" t="s">
        <v>2922</v>
      </c>
      <c r="CXN5" s="48" t="s">
        <v>2923</v>
      </c>
      <c r="CXO5" s="48" t="s">
        <v>2924</v>
      </c>
      <c r="CXP5" s="48" t="s">
        <v>2925</v>
      </c>
      <c r="CXQ5" s="48" t="s">
        <v>2926</v>
      </c>
      <c r="CXR5" s="48" t="s">
        <v>2927</v>
      </c>
      <c r="CXS5" s="48" t="s">
        <v>2928</v>
      </c>
      <c r="CXT5" s="48" t="s">
        <v>2929</v>
      </c>
      <c r="CXU5" s="48" t="s">
        <v>2930</v>
      </c>
      <c r="CXV5" s="48" t="s">
        <v>2931</v>
      </c>
      <c r="CXW5" s="48" t="s">
        <v>2932</v>
      </c>
      <c r="CXX5" s="48" t="s">
        <v>2933</v>
      </c>
      <c r="CXY5" s="48" t="s">
        <v>2934</v>
      </c>
      <c r="CXZ5" s="48" t="s">
        <v>2935</v>
      </c>
      <c r="CYA5" s="48" t="s">
        <v>2936</v>
      </c>
      <c r="CYB5" s="48" t="s">
        <v>2937</v>
      </c>
      <c r="CYC5" s="48" t="s">
        <v>2938</v>
      </c>
      <c r="CYD5" s="48" t="s">
        <v>2939</v>
      </c>
      <c r="CYE5" s="48" t="s">
        <v>2940</v>
      </c>
      <c r="CYF5" s="48" t="s">
        <v>2941</v>
      </c>
      <c r="CYG5" s="48" t="s">
        <v>2942</v>
      </c>
      <c r="CYH5" s="48" t="s">
        <v>2943</v>
      </c>
      <c r="CYI5" s="48" t="s">
        <v>2944</v>
      </c>
      <c r="CYJ5" s="48" t="s">
        <v>2945</v>
      </c>
      <c r="CYK5" s="48" t="s">
        <v>2946</v>
      </c>
      <c r="CYL5" s="48" t="s">
        <v>2947</v>
      </c>
      <c r="CYM5" s="48" t="s">
        <v>2948</v>
      </c>
      <c r="CYN5" s="48" t="s">
        <v>2949</v>
      </c>
      <c r="CYO5" s="48" t="s">
        <v>2950</v>
      </c>
      <c r="CYP5" s="48" t="s">
        <v>2951</v>
      </c>
      <c r="CYQ5" s="48" t="s">
        <v>2952</v>
      </c>
      <c r="CYR5" s="48" t="s">
        <v>2953</v>
      </c>
      <c r="CYS5" s="48" t="s">
        <v>2954</v>
      </c>
      <c r="CYT5" s="48" t="s">
        <v>2955</v>
      </c>
      <c r="CYU5" s="48" t="s">
        <v>2956</v>
      </c>
      <c r="CYV5" s="48" t="s">
        <v>2957</v>
      </c>
      <c r="CYW5" s="48" t="s">
        <v>2958</v>
      </c>
      <c r="CYX5" s="48" t="s">
        <v>2959</v>
      </c>
      <c r="CYY5" s="48" t="s">
        <v>2960</v>
      </c>
      <c r="CYZ5" s="48" t="s">
        <v>2961</v>
      </c>
      <c r="CZA5" s="48" t="s">
        <v>2962</v>
      </c>
      <c r="CZB5" s="48" t="s">
        <v>2963</v>
      </c>
      <c r="CZC5" s="48" t="s">
        <v>2964</v>
      </c>
      <c r="CZD5" s="48" t="s">
        <v>2965</v>
      </c>
      <c r="CZE5" s="48" t="s">
        <v>2966</v>
      </c>
      <c r="CZF5" s="48" t="s">
        <v>2967</v>
      </c>
      <c r="CZG5" s="48" t="s">
        <v>2968</v>
      </c>
      <c r="CZH5" s="48" t="s">
        <v>2969</v>
      </c>
      <c r="CZI5" s="48" t="s">
        <v>2970</v>
      </c>
      <c r="CZJ5" s="48" t="s">
        <v>2971</v>
      </c>
      <c r="CZK5" s="48" t="s">
        <v>2972</v>
      </c>
      <c r="CZL5" s="48" t="s">
        <v>2973</v>
      </c>
      <c r="CZM5" s="48" t="s">
        <v>2974</v>
      </c>
      <c r="CZN5" s="48" t="s">
        <v>2975</v>
      </c>
      <c r="CZO5" s="48" t="s">
        <v>2976</v>
      </c>
      <c r="CZP5" s="48" t="s">
        <v>2977</v>
      </c>
      <c r="CZQ5" s="48" t="s">
        <v>2978</v>
      </c>
      <c r="CZR5" s="48" t="s">
        <v>2979</v>
      </c>
      <c r="CZS5" s="48" t="s">
        <v>2980</v>
      </c>
      <c r="CZT5" s="48" t="s">
        <v>2981</v>
      </c>
      <c r="CZU5" s="48" t="s">
        <v>2982</v>
      </c>
      <c r="CZV5" s="48" t="s">
        <v>2983</v>
      </c>
      <c r="CZW5" s="48" t="s">
        <v>2984</v>
      </c>
      <c r="CZX5" s="48" t="s">
        <v>2985</v>
      </c>
      <c r="CZY5" s="48" t="s">
        <v>2986</v>
      </c>
      <c r="CZZ5" s="48" t="s">
        <v>2987</v>
      </c>
      <c r="DAA5" s="48" t="s">
        <v>2988</v>
      </c>
      <c r="DAB5" s="48" t="s">
        <v>2989</v>
      </c>
      <c r="DAC5" s="48" t="s">
        <v>2990</v>
      </c>
      <c r="DAD5" s="48" t="s">
        <v>2991</v>
      </c>
      <c r="DAE5" s="48" t="s">
        <v>2992</v>
      </c>
      <c r="DAF5" s="48" t="s">
        <v>2993</v>
      </c>
      <c r="DAG5" s="48" t="s">
        <v>2994</v>
      </c>
      <c r="DAH5" s="48" t="s">
        <v>2995</v>
      </c>
      <c r="DAI5" s="48" t="s">
        <v>2996</v>
      </c>
      <c r="DAJ5" s="48" t="s">
        <v>2997</v>
      </c>
      <c r="DAK5" s="48" t="s">
        <v>2998</v>
      </c>
      <c r="DAL5" s="48" t="s">
        <v>2999</v>
      </c>
      <c r="DAM5" s="48" t="s">
        <v>3000</v>
      </c>
      <c r="DAN5" s="48" t="s">
        <v>3001</v>
      </c>
      <c r="DAO5" s="48" t="s">
        <v>3002</v>
      </c>
      <c r="DAP5" s="48" t="s">
        <v>3003</v>
      </c>
      <c r="DAQ5" s="48" t="s">
        <v>3004</v>
      </c>
      <c r="DAR5" s="48" t="s">
        <v>3005</v>
      </c>
      <c r="DAS5" s="48" t="s">
        <v>3006</v>
      </c>
      <c r="DAT5" s="48" t="s">
        <v>3007</v>
      </c>
      <c r="DAU5" s="48" t="s">
        <v>3008</v>
      </c>
      <c r="DAV5" s="48" t="s">
        <v>3009</v>
      </c>
      <c r="DAW5" s="48" t="s">
        <v>3010</v>
      </c>
      <c r="DAX5" s="48" t="s">
        <v>3011</v>
      </c>
      <c r="DAY5" s="48" t="s">
        <v>3012</v>
      </c>
      <c r="DAZ5" s="48" t="s">
        <v>3013</v>
      </c>
      <c r="DBA5" s="48" t="s">
        <v>3014</v>
      </c>
      <c r="DBB5" s="48" t="s">
        <v>3015</v>
      </c>
      <c r="DBC5" s="48" t="s">
        <v>3016</v>
      </c>
      <c r="DBD5" s="48" t="s">
        <v>3017</v>
      </c>
      <c r="DBE5" s="48" t="s">
        <v>3018</v>
      </c>
      <c r="DBF5" s="48" t="s">
        <v>3019</v>
      </c>
      <c r="DBG5" s="48" t="s">
        <v>3020</v>
      </c>
      <c r="DBH5" s="48" t="s">
        <v>3021</v>
      </c>
      <c r="DBI5" s="48" t="s">
        <v>3022</v>
      </c>
      <c r="DBJ5" s="48" t="s">
        <v>3023</v>
      </c>
      <c r="DBK5" s="48" t="s">
        <v>3024</v>
      </c>
      <c r="DBL5" s="48" t="s">
        <v>3025</v>
      </c>
      <c r="DBM5" s="48" t="s">
        <v>3026</v>
      </c>
      <c r="DBN5" s="48" t="s">
        <v>3027</v>
      </c>
      <c r="DBO5" s="48" t="s">
        <v>3028</v>
      </c>
      <c r="DBP5" s="48" t="s">
        <v>3029</v>
      </c>
      <c r="DBQ5" s="48" t="s">
        <v>3030</v>
      </c>
      <c r="DBR5" s="48" t="s">
        <v>3031</v>
      </c>
      <c r="DBS5" s="48" t="s">
        <v>3032</v>
      </c>
      <c r="DBT5" s="48" t="s">
        <v>3033</v>
      </c>
      <c r="DBU5" s="48" t="s">
        <v>3034</v>
      </c>
      <c r="DBV5" s="48" t="s">
        <v>3035</v>
      </c>
      <c r="DBW5" s="48" t="s">
        <v>3036</v>
      </c>
      <c r="DBX5" s="48" t="s">
        <v>3037</v>
      </c>
      <c r="DBY5" s="48" t="s">
        <v>3038</v>
      </c>
      <c r="DBZ5" s="48" t="s">
        <v>3039</v>
      </c>
      <c r="DCA5" s="48" t="s">
        <v>3040</v>
      </c>
      <c r="DCB5" s="48" t="s">
        <v>3041</v>
      </c>
      <c r="DCC5" s="48" t="s">
        <v>3042</v>
      </c>
      <c r="DCD5" s="48" t="s">
        <v>3043</v>
      </c>
      <c r="DCE5" s="48" t="s">
        <v>3044</v>
      </c>
      <c r="DCF5" s="48" t="s">
        <v>3045</v>
      </c>
      <c r="DCG5" s="48" t="s">
        <v>3046</v>
      </c>
      <c r="DCH5" s="48" t="s">
        <v>3047</v>
      </c>
      <c r="DCI5" s="48" t="s">
        <v>3048</v>
      </c>
      <c r="DCJ5" s="48" t="s">
        <v>3049</v>
      </c>
      <c r="DCK5" s="48" t="s">
        <v>3050</v>
      </c>
      <c r="DCL5" s="48" t="s">
        <v>3051</v>
      </c>
      <c r="DCM5" s="48" t="s">
        <v>3052</v>
      </c>
      <c r="DCN5" s="48" t="s">
        <v>3053</v>
      </c>
      <c r="DCO5" s="48" t="s">
        <v>3054</v>
      </c>
      <c r="DCP5" s="48" t="s">
        <v>3055</v>
      </c>
      <c r="DCQ5" s="48" t="s">
        <v>3056</v>
      </c>
      <c r="DCR5" s="48" t="s">
        <v>3057</v>
      </c>
      <c r="DCS5" s="48" t="s">
        <v>3058</v>
      </c>
      <c r="DCT5" s="48" t="s">
        <v>3059</v>
      </c>
      <c r="DCU5" s="48" t="s">
        <v>3060</v>
      </c>
      <c r="DCV5" s="48" t="s">
        <v>3061</v>
      </c>
      <c r="DCW5" s="48" t="s">
        <v>3062</v>
      </c>
      <c r="DCX5" s="48" t="s">
        <v>3063</v>
      </c>
      <c r="DCY5" s="48" t="s">
        <v>3064</v>
      </c>
      <c r="DCZ5" s="48" t="s">
        <v>3065</v>
      </c>
      <c r="DDA5" s="48" t="s">
        <v>3066</v>
      </c>
      <c r="DDB5" s="48" t="s">
        <v>3067</v>
      </c>
      <c r="DDC5" s="48" t="s">
        <v>3068</v>
      </c>
      <c r="DDD5" s="48" t="s">
        <v>3069</v>
      </c>
      <c r="DDE5" s="48" t="s">
        <v>3070</v>
      </c>
      <c r="DDF5" s="48" t="s">
        <v>3071</v>
      </c>
      <c r="DDG5" s="48" t="s">
        <v>3072</v>
      </c>
      <c r="DDH5" s="48" t="s">
        <v>3073</v>
      </c>
      <c r="DDI5" s="48" t="s">
        <v>3074</v>
      </c>
      <c r="DDJ5" s="48" t="s">
        <v>3075</v>
      </c>
      <c r="DDK5" s="48" t="s">
        <v>3076</v>
      </c>
      <c r="DDL5" s="48" t="s">
        <v>3077</v>
      </c>
      <c r="DDM5" s="48" t="s">
        <v>3078</v>
      </c>
      <c r="DDN5" s="48" t="s">
        <v>3079</v>
      </c>
      <c r="DDO5" s="48" t="s">
        <v>3080</v>
      </c>
      <c r="DDP5" s="48" t="s">
        <v>3081</v>
      </c>
      <c r="DDQ5" s="48" t="s">
        <v>3082</v>
      </c>
      <c r="DDR5" s="48" t="s">
        <v>3083</v>
      </c>
      <c r="DDS5" s="48" t="s">
        <v>3084</v>
      </c>
      <c r="DDT5" s="48" t="s">
        <v>3085</v>
      </c>
      <c r="DDU5" s="48" t="s">
        <v>3086</v>
      </c>
      <c r="DDV5" s="48" t="s">
        <v>3087</v>
      </c>
      <c r="DDW5" s="48" t="s">
        <v>3088</v>
      </c>
      <c r="DDX5" s="48" t="s">
        <v>3089</v>
      </c>
      <c r="DDY5" s="48" t="s">
        <v>3090</v>
      </c>
      <c r="DDZ5" s="48" t="s">
        <v>3091</v>
      </c>
      <c r="DEA5" s="48" t="s">
        <v>3092</v>
      </c>
      <c r="DEB5" s="48" t="s">
        <v>3093</v>
      </c>
      <c r="DEC5" s="48" t="s">
        <v>3094</v>
      </c>
      <c r="DED5" s="48" t="s">
        <v>3095</v>
      </c>
      <c r="DEE5" s="48" t="s">
        <v>3096</v>
      </c>
      <c r="DEF5" s="48" t="s">
        <v>3097</v>
      </c>
      <c r="DEG5" s="48" t="s">
        <v>3098</v>
      </c>
      <c r="DEH5" s="48" t="s">
        <v>3099</v>
      </c>
      <c r="DEI5" s="48" t="s">
        <v>3100</v>
      </c>
      <c r="DEJ5" s="48" t="s">
        <v>3101</v>
      </c>
      <c r="DEK5" s="48" t="s">
        <v>3102</v>
      </c>
      <c r="DEL5" s="48" t="s">
        <v>3103</v>
      </c>
      <c r="DEM5" s="48" t="s">
        <v>3104</v>
      </c>
      <c r="DEN5" s="48" t="s">
        <v>3105</v>
      </c>
      <c r="DEO5" s="48" t="s">
        <v>3106</v>
      </c>
      <c r="DEP5" s="48" t="s">
        <v>3107</v>
      </c>
      <c r="DEQ5" s="48" t="s">
        <v>3108</v>
      </c>
      <c r="DER5" s="48" t="s">
        <v>3109</v>
      </c>
      <c r="DES5" s="48" t="s">
        <v>3110</v>
      </c>
      <c r="DET5" s="48" t="s">
        <v>3111</v>
      </c>
      <c r="DEU5" s="48" t="s">
        <v>3112</v>
      </c>
      <c r="DEV5" s="48" t="s">
        <v>3113</v>
      </c>
      <c r="DEW5" s="48" t="s">
        <v>3114</v>
      </c>
      <c r="DEX5" s="48" t="s">
        <v>3115</v>
      </c>
      <c r="DEY5" s="48" t="s">
        <v>3116</v>
      </c>
      <c r="DEZ5" s="48" t="s">
        <v>3117</v>
      </c>
      <c r="DFA5" s="48" t="s">
        <v>3118</v>
      </c>
      <c r="DFB5" s="48" t="s">
        <v>3119</v>
      </c>
      <c r="DFC5" s="48" t="s">
        <v>3120</v>
      </c>
      <c r="DFD5" s="48" t="s">
        <v>3121</v>
      </c>
      <c r="DFE5" s="48" t="s">
        <v>3122</v>
      </c>
      <c r="DFF5" s="48" t="s">
        <v>3123</v>
      </c>
      <c r="DFG5" s="48" t="s">
        <v>3124</v>
      </c>
      <c r="DFH5" s="48" t="s">
        <v>3125</v>
      </c>
      <c r="DFI5" s="48" t="s">
        <v>3126</v>
      </c>
      <c r="DFJ5" s="48" t="s">
        <v>3127</v>
      </c>
      <c r="DFK5" s="48" t="s">
        <v>3128</v>
      </c>
      <c r="DFL5" s="48" t="s">
        <v>3129</v>
      </c>
      <c r="DFM5" s="48" t="s">
        <v>3130</v>
      </c>
      <c r="DFN5" s="48" t="s">
        <v>3131</v>
      </c>
      <c r="DFO5" s="48" t="s">
        <v>3132</v>
      </c>
      <c r="DFP5" s="48" t="s">
        <v>3133</v>
      </c>
      <c r="DFQ5" s="48" t="s">
        <v>3134</v>
      </c>
      <c r="DFR5" s="48" t="s">
        <v>3135</v>
      </c>
      <c r="DFS5" s="48" t="s">
        <v>3136</v>
      </c>
      <c r="DFT5" s="48" t="s">
        <v>3137</v>
      </c>
      <c r="DFU5" s="48" t="s">
        <v>3138</v>
      </c>
      <c r="DFV5" s="48" t="s">
        <v>3139</v>
      </c>
      <c r="DFW5" s="48" t="s">
        <v>3140</v>
      </c>
      <c r="DFX5" s="48" t="s">
        <v>3141</v>
      </c>
      <c r="DFY5" s="48" t="s">
        <v>3142</v>
      </c>
      <c r="DFZ5" s="48" t="s">
        <v>3143</v>
      </c>
      <c r="DGA5" s="48" t="s">
        <v>3144</v>
      </c>
      <c r="DGB5" s="48" t="s">
        <v>3145</v>
      </c>
      <c r="DGC5" s="48" t="s">
        <v>3146</v>
      </c>
      <c r="DGD5" s="48" t="s">
        <v>3147</v>
      </c>
      <c r="DGE5" s="48" t="s">
        <v>3148</v>
      </c>
      <c r="DGF5" s="48" t="s">
        <v>3149</v>
      </c>
      <c r="DGG5" s="48" t="s">
        <v>3150</v>
      </c>
      <c r="DGH5" s="48" t="s">
        <v>3151</v>
      </c>
      <c r="DGI5" s="48" t="s">
        <v>3152</v>
      </c>
      <c r="DGJ5" s="48" t="s">
        <v>3153</v>
      </c>
      <c r="DGK5" s="48" t="s">
        <v>3154</v>
      </c>
      <c r="DGL5" s="48" t="s">
        <v>3155</v>
      </c>
      <c r="DGM5" s="48" t="s">
        <v>3156</v>
      </c>
      <c r="DGN5" s="48" t="s">
        <v>3157</v>
      </c>
      <c r="DGO5" s="48" t="s">
        <v>3158</v>
      </c>
      <c r="DGP5" s="48" t="s">
        <v>3159</v>
      </c>
      <c r="DGQ5" s="48" t="s">
        <v>3160</v>
      </c>
      <c r="DGR5" s="48" t="s">
        <v>3161</v>
      </c>
      <c r="DGS5" s="48" t="s">
        <v>3162</v>
      </c>
      <c r="DGT5" s="48" t="s">
        <v>3163</v>
      </c>
      <c r="DGU5" s="48" t="s">
        <v>3164</v>
      </c>
      <c r="DGV5" s="48" t="s">
        <v>3165</v>
      </c>
      <c r="DGW5" s="48" t="s">
        <v>3166</v>
      </c>
      <c r="DGX5" s="48" t="s">
        <v>3167</v>
      </c>
      <c r="DGY5" s="48" t="s">
        <v>3168</v>
      </c>
      <c r="DGZ5" s="48" t="s">
        <v>3169</v>
      </c>
      <c r="DHA5" s="48" t="s">
        <v>3170</v>
      </c>
      <c r="DHB5" s="48" t="s">
        <v>3171</v>
      </c>
      <c r="DHC5" s="48" t="s">
        <v>3172</v>
      </c>
      <c r="DHD5" s="48" t="s">
        <v>3173</v>
      </c>
      <c r="DHE5" s="48" t="s">
        <v>3174</v>
      </c>
      <c r="DHF5" s="48" t="s">
        <v>3175</v>
      </c>
      <c r="DHG5" s="48" t="s">
        <v>3176</v>
      </c>
      <c r="DHH5" s="48" t="s">
        <v>3177</v>
      </c>
      <c r="DHI5" s="48" t="s">
        <v>3178</v>
      </c>
      <c r="DHJ5" s="48" t="s">
        <v>3179</v>
      </c>
      <c r="DHK5" s="48" t="s">
        <v>3180</v>
      </c>
      <c r="DHL5" s="48" t="s">
        <v>3181</v>
      </c>
      <c r="DHM5" s="48" t="s">
        <v>3182</v>
      </c>
      <c r="DHN5" s="48" t="s">
        <v>3183</v>
      </c>
      <c r="DHO5" s="48" t="s">
        <v>3184</v>
      </c>
      <c r="DHP5" s="48" t="s">
        <v>3185</v>
      </c>
      <c r="DHQ5" s="48" t="s">
        <v>3186</v>
      </c>
      <c r="DHR5" s="48" t="s">
        <v>3187</v>
      </c>
      <c r="DHS5" s="48" t="s">
        <v>3188</v>
      </c>
      <c r="DHT5" s="48" t="s">
        <v>3189</v>
      </c>
      <c r="DHU5" s="48" t="s">
        <v>3190</v>
      </c>
      <c r="DHV5" s="48" t="s">
        <v>3191</v>
      </c>
      <c r="DHW5" s="48" t="s">
        <v>3192</v>
      </c>
      <c r="DHX5" s="48" t="s">
        <v>3193</v>
      </c>
      <c r="DHY5" s="48" t="s">
        <v>3194</v>
      </c>
      <c r="DHZ5" s="48" t="s">
        <v>3195</v>
      </c>
      <c r="DIA5" s="48" t="s">
        <v>3196</v>
      </c>
      <c r="DIB5" s="48" t="s">
        <v>3197</v>
      </c>
      <c r="DIC5" s="48" t="s">
        <v>3198</v>
      </c>
      <c r="DID5" s="48" t="s">
        <v>3199</v>
      </c>
      <c r="DIE5" s="48" t="s">
        <v>3200</v>
      </c>
      <c r="DIF5" s="48" t="s">
        <v>3201</v>
      </c>
      <c r="DIG5" s="48" t="s">
        <v>3202</v>
      </c>
      <c r="DIH5" s="48" t="s">
        <v>3203</v>
      </c>
      <c r="DII5" s="48" t="s">
        <v>3204</v>
      </c>
      <c r="DIJ5" s="48" t="s">
        <v>3205</v>
      </c>
      <c r="DIK5" s="48" t="s">
        <v>3206</v>
      </c>
      <c r="DIL5" s="48" t="s">
        <v>3207</v>
      </c>
      <c r="DIM5" s="48" t="s">
        <v>3208</v>
      </c>
      <c r="DIN5" s="48" t="s">
        <v>3209</v>
      </c>
      <c r="DIO5" s="48" t="s">
        <v>3210</v>
      </c>
      <c r="DIP5" s="48" t="s">
        <v>3211</v>
      </c>
      <c r="DIQ5" s="48" t="s">
        <v>3212</v>
      </c>
      <c r="DIR5" s="48" t="s">
        <v>3213</v>
      </c>
      <c r="DIS5" s="48" t="s">
        <v>3214</v>
      </c>
      <c r="DIT5" s="48" t="s">
        <v>3215</v>
      </c>
      <c r="DIU5" s="48" t="s">
        <v>3216</v>
      </c>
      <c r="DIV5" s="48" t="s">
        <v>3217</v>
      </c>
      <c r="DIW5" s="48" t="s">
        <v>3218</v>
      </c>
      <c r="DIX5" s="48" t="s">
        <v>3219</v>
      </c>
      <c r="DIY5" s="48" t="s">
        <v>3220</v>
      </c>
      <c r="DIZ5" s="48" t="s">
        <v>3221</v>
      </c>
      <c r="DJA5" s="48" t="s">
        <v>3222</v>
      </c>
      <c r="DJB5" s="48" t="s">
        <v>3223</v>
      </c>
      <c r="DJC5" s="48" t="s">
        <v>3224</v>
      </c>
      <c r="DJD5" s="48" t="s">
        <v>3225</v>
      </c>
      <c r="DJE5" s="48" t="s">
        <v>3226</v>
      </c>
      <c r="DJF5" s="48" t="s">
        <v>3227</v>
      </c>
      <c r="DJG5" s="48" t="s">
        <v>3228</v>
      </c>
      <c r="DJH5" s="48" t="s">
        <v>3229</v>
      </c>
      <c r="DJI5" s="48" t="s">
        <v>3230</v>
      </c>
      <c r="DJJ5" s="48" t="s">
        <v>3231</v>
      </c>
      <c r="DJK5" s="48" t="s">
        <v>3232</v>
      </c>
      <c r="DJL5" s="48" t="s">
        <v>3233</v>
      </c>
      <c r="DJM5" s="48" t="s">
        <v>3234</v>
      </c>
      <c r="DJN5" s="48" t="s">
        <v>3235</v>
      </c>
      <c r="DJO5" s="48" t="s">
        <v>3236</v>
      </c>
      <c r="DJP5" s="48" t="s">
        <v>3237</v>
      </c>
      <c r="DJQ5" s="48" t="s">
        <v>3238</v>
      </c>
      <c r="DJR5" s="48" t="s">
        <v>3239</v>
      </c>
      <c r="DJS5" s="48" t="s">
        <v>3240</v>
      </c>
      <c r="DJT5" s="48" t="s">
        <v>3241</v>
      </c>
      <c r="DJU5" s="48" t="s">
        <v>3242</v>
      </c>
      <c r="DJV5" s="48" t="s">
        <v>3243</v>
      </c>
      <c r="DJW5" s="48" t="s">
        <v>3244</v>
      </c>
      <c r="DJX5" s="48" t="s">
        <v>3245</v>
      </c>
      <c r="DJY5" s="48" t="s">
        <v>3246</v>
      </c>
      <c r="DJZ5" s="48" t="s">
        <v>3247</v>
      </c>
      <c r="DKA5" s="48" t="s">
        <v>3248</v>
      </c>
      <c r="DKB5" s="48" t="s">
        <v>3249</v>
      </c>
      <c r="DKC5" s="48" t="s">
        <v>3250</v>
      </c>
      <c r="DKD5" s="48" t="s">
        <v>3251</v>
      </c>
      <c r="DKE5" s="48" t="s">
        <v>3252</v>
      </c>
      <c r="DKF5" s="48" t="s">
        <v>3253</v>
      </c>
      <c r="DKG5" s="48" t="s">
        <v>3254</v>
      </c>
      <c r="DKH5" s="48" t="s">
        <v>3255</v>
      </c>
      <c r="DKI5" s="48" t="s">
        <v>3256</v>
      </c>
      <c r="DKJ5" s="48" t="s">
        <v>3257</v>
      </c>
      <c r="DKK5" s="48" t="s">
        <v>3258</v>
      </c>
      <c r="DKL5" s="48" t="s">
        <v>3259</v>
      </c>
      <c r="DKM5" s="48" t="s">
        <v>3260</v>
      </c>
      <c r="DKN5" s="48" t="s">
        <v>3261</v>
      </c>
      <c r="DKO5" s="48" t="s">
        <v>3262</v>
      </c>
      <c r="DKP5" s="48" t="s">
        <v>3263</v>
      </c>
      <c r="DKQ5" s="48" t="s">
        <v>3264</v>
      </c>
      <c r="DKR5" s="48" t="s">
        <v>3265</v>
      </c>
      <c r="DKS5" s="48" t="s">
        <v>3266</v>
      </c>
      <c r="DKT5" s="48" t="s">
        <v>3267</v>
      </c>
      <c r="DKU5" s="48" t="s">
        <v>3268</v>
      </c>
      <c r="DKV5" s="48" t="s">
        <v>3269</v>
      </c>
      <c r="DKW5" s="48" t="s">
        <v>3270</v>
      </c>
      <c r="DKX5" s="48" t="s">
        <v>3271</v>
      </c>
      <c r="DKY5" s="48" t="s">
        <v>3272</v>
      </c>
      <c r="DKZ5" s="48" t="s">
        <v>3273</v>
      </c>
      <c r="DLA5" s="48" t="s">
        <v>3274</v>
      </c>
      <c r="DLB5" s="48" t="s">
        <v>3275</v>
      </c>
      <c r="DLC5" s="48" t="s">
        <v>3276</v>
      </c>
      <c r="DLD5" s="48" t="s">
        <v>3277</v>
      </c>
      <c r="DLE5" s="48" t="s">
        <v>3278</v>
      </c>
      <c r="DLF5" s="48" t="s">
        <v>3279</v>
      </c>
      <c r="DLG5" s="48" t="s">
        <v>3280</v>
      </c>
      <c r="DLH5" s="48" t="s">
        <v>3281</v>
      </c>
      <c r="DLI5" s="48" t="s">
        <v>3282</v>
      </c>
      <c r="DLJ5" s="48" t="s">
        <v>3283</v>
      </c>
      <c r="DLK5" s="48" t="s">
        <v>3284</v>
      </c>
      <c r="DLL5" s="48" t="s">
        <v>3285</v>
      </c>
      <c r="DLM5" s="48" t="s">
        <v>3286</v>
      </c>
      <c r="DLN5" s="48" t="s">
        <v>3287</v>
      </c>
      <c r="DLO5" s="48" t="s">
        <v>3288</v>
      </c>
      <c r="DLP5" s="48" t="s">
        <v>3289</v>
      </c>
      <c r="DLQ5" s="48" t="s">
        <v>3290</v>
      </c>
      <c r="DLR5" s="48" t="s">
        <v>3291</v>
      </c>
      <c r="DLS5" s="48" t="s">
        <v>3292</v>
      </c>
      <c r="DLT5" s="48" t="s">
        <v>3293</v>
      </c>
      <c r="DLU5" s="48" t="s">
        <v>3294</v>
      </c>
      <c r="DLV5" s="48" t="s">
        <v>3295</v>
      </c>
      <c r="DLW5" s="48" t="s">
        <v>3296</v>
      </c>
      <c r="DLX5" s="48" t="s">
        <v>3297</v>
      </c>
      <c r="DLY5" s="48" t="s">
        <v>3298</v>
      </c>
      <c r="DLZ5" s="48" t="s">
        <v>3299</v>
      </c>
      <c r="DMA5" s="48" t="s">
        <v>3300</v>
      </c>
      <c r="DMB5" s="48" t="s">
        <v>3301</v>
      </c>
      <c r="DMC5" s="48" t="s">
        <v>3302</v>
      </c>
      <c r="DMD5" s="48" t="s">
        <v>3303</v>
      </c>
      <c r="DME5" s="48" t="s">
        <v>3304</v>
      </c>
      <c r="DMF5" s="48" t="s">
        <v>3305</v>
      </c>
      <c r="DMG5" s="48" t="s">
        <v>3306</v>
      </c>
      <c r="DMH5" s="48" t="s">
        <v>3307</v>
      </c>
      <c r="DMI5" s="48" t="s">
        <v>3308</v>
      </c>
      <c r="DMJ5" s="48" t="s">
        <v>3309</v>
      </c>
      <c r="DMK5" s="48" t="s">
        <v>3310</v>
      </c>
      <c r="DML5" s="48" t="s">
        <v>3311</v>
      </c>
      <c r="DMM5" s="48" t="s">
        <v>3312</v>
      </c>
      <c r="DMN5" s="48" t="s">
        <v>3313</v>
      </c>
      <c r="DMO5" s="48" t="s">
        <v>3314</v>
      </c>
      <c r="DMP5" s="48" t="s">
        <v>3315</v>
      </c>
      <c r="DMQ5" s="48" t="s">
        <v>3316</v>
      </c>
      <c r="DMR5" s="48" t="s">
        <v>3317</v>
      </c>
      <c r="DMS5" s="48" t="s">
        <v>3318</v>
      </c>
      <c r="DMT5" s="48" t="s">
        <v>3319</v>
      </c>
      <c r="DMU5" s="48" t="s">
        <v>3320</v>
      </c>
      <c r="DMV5" s="48" t="s">
        <v>3321</v>
      </c>
      <c r="DMW5" s="48" t="s">
        <v>3322</v>
      </c>
      <c r="DMX5" s="48" t="s">
        <v>3323</v>
      </c>
      <c r="DMY5" s="48" t="s">
        <v>3324</v>
      </c>
      <c r="DMZ5" s="48" t="s">
        <v>3325</v>
      </c>
      <c r="DNA5" s="48" t="s">
        <v>3326</v>
      </c>
      <c r="DNB5" s="48" t="s">
        <v>3327</v>
      </c>
      <c r="DNC5" s="48" t="s">
        <v>3328</v>
      </c>
      <c r="DND5" s="48" t="s">
        <v>3329</v>
      </c>
      <c r="DNE5" s="48" t="s">
        <v>3330</v>
      </c>
      <c r="DNF5" s="48" t="s">
        <v>3331</v>
      </c>
      <c r="DNG5" s="48" t="s">
        <v>3332</v>
      </c>
      <c r="DNH5" s="48" t="s">
        <v>3333</v>
      </c>
      <c r="DNI5" s="48" t="s">
        <v>3334</v>
      </c>
      <c r="DNJ5" s="48" t="s">
        <v>3335</v>
      </c>
      <c r="DNK5" s="48" t="s">
        <v>3336</v>
      </c>
      <c r="DNL5" s="48" t="s">
        <v>3337</v>
      </c>
      <c r="DNM5" s="48" t="s">
        <v>3338</v>
      </c>
      <c r="DNN5" s="48" t="s">
        <v>3339</v>
      </c>
      <c r="DNO5" s="48" t="s">
        <v>3340</v>
      </c>
      <c r="DNP5" s="48" t="s">
        <v>3341</v>
      </c>
      <c r="DNQ5" s="48" t="s">
        <v>3342</v>
      </c>
      <c r="DNR5" s="48" t="s">
        <v>3343</v>
      </c>
      <c r="DNS5" s="48" t="s">
        <v>3344</v>
      </c>
      <c r="DNT5" s="48" t="s">
        <v>3345</v>
      </c>
      <c r="DNU5" s="48" t="s">
        <v>3346</v>
      </c>
      <c r="DNV5" s="48" t="s">
        <v>3347</v>
      </c>
      <c r="DNW5" s="48" t="s">
        <v>3348</v>
      </c>
      <c r="DNX5" s="48" t="s">
        <v>3349</v>
      </c>
      <c r="DNY5" s="48" t="s">
        <v>3350</v>
      </c>
      <c r="DNZ5" s="48" t="s">
        <v>3351</v>
      </c>
      <c r="DOA5" s="48" t="s">
        <v>3352</v>
      </c>
      <c r="DOB5" s="48" t="s">
        <v>3353</v>
      </c>
      <c r="DOC5" s="48" t="s">
        <v>3354</v>
      </c>
      <c r="DOD5" s="48" t="s">
        <v>3355</v>
      </c>
      <c r="DOE5" s="48" t="s">
        <v>3356</v>
      </c>
      <c r="DOF5" s="48" t="s">
        <v>3357</v>
      </c>
      <c r="DOG5" s="48" t="s">
        <v>3358</v>
      </c>
      <c r="DOH5" s="48" t="s">
        <v>3359</v>
      </c>
      <c r="DOI5" s="48" t="s">
        <v>3360</v>
      </c>
      <c r="DOJ5" s="48" t="s">
        <v>3361</v>
      </c>
      <c r="DOK5" s="48" t="s">
        <v>3362</v>
      </c>
      <c r="DOL5" s="48" t="s">
        <v>3363</v>
      </c>
      <c r="DOM5" s="48" t="s">
        <v>3364</v>
      </c>
      <c r="DON5" s="48" t="s">
        <v>3365</v>
      </c>
      <c r="DOO5" s="48" t="s">
        <v>3366</v>
      </c>
      <c r="DOP5" s="48" t="s">
        <v>3367</v>
      </c>
      <c r="DOQ5" s="48" t="s">
        <v>3368</v>
      </c>
      <c r="DOR5" s="48" t="s">
        <v>3369</v>
      </c>
      <c r="DOS5" s="48" t="s">
        <v>3370</v>
      </c>
      <c r="DOT5" s="48" t="s">
        <v>3371</v>
      </c>
      <c r="DOU5" s="48" t="s">
        <v>3372</v>
      </c>
      <c r="DOV5" s="48" t="s">
        <v>3373</v>
      </c>
      <c r="DOW5" s="48" t="s">
        <v>3374</v>
      </c>
      <c r="DOX5" s="48" t="s">
        <v>3375</v>
      </c>
      <c r="DOY5" s="48" t="s">
        <v>3376</v>
      </c>
      <c r="DOZ5" s="48" t="s">
        <v>3377</v>
      </c>
      <c r="DPA5" s="48" t="s">
        <v>3378</v>
      </c>
      <c r="DPB5" s="48" t="s">
        <v>3379</v>
      </c>
      <c r="DPC5" s="48" t="s">
        <v>3380</v>
      </c>
      <c r="DPD5" s="48" t="s">
        <v>3381</v>
      </c>
      <c r="DPE5" s="48" t="s">
        <v>3382</v>
      </c>
      <c r="DPF5" s="48" t="s">
        <v>3383</v>
      </c>
      <c r="DPG5" s="48" t="s">
        <v>3384</v>
      </c>
      <c r="DPH5" s="48" t="s">
        <v>3385</v>
      </c>
      <c r="DPI5" s="48" t="s">
        <v>3386</v>
      </c>
      <c r="DPJ5" s="48" t="s">
        <v>3387</v>
      </c>
      <c r="DPK5" s="48" t="s">
        <v>3388</v>
      </c>
      <c r="DPL5" s="48" t="s">
        <v>3389</v>
      </c>
      <c r="DPM5" s="48" t="s">
        <v>3390</v>
      </c>
      <c r="DPN5" s="48" t="s">
        <v>3391</v>
      </c>
      <c r="DPO5" s="48" t="s">
        <v>3392</v>
      </c>
      <c r="DPP5" s="48" t="s">
        <v>3393</v>
      </c>
      <c r="DPQ5" s="48" t="s">
        <v>3394</v>
      </c>
      <c r="DPR5" s="48" t="s">
        <v>3395</v>
      </c>
      <c r="DPS5" s="48" t="s">
        <v>3396</v>
      </c>
      <c r="DPT5" s="48" t="s">
        <v>3397</v>
      </c>
      <c r="DPU5" s="48" t="s">
        <v>3398</v>
      </c>
      <c r="DPV5" s="48" t="s">
        <v>3399</v>
      </c>
      <c r="DPW5" s="48" t="s">
        <v>3400</v>
      </c>
      <c r="DPX5" s="48" t="s">
        <v>3401</v>
      </c>
      <c r="DPY5" s="48" t="s">
        <v>3402</v>
      </c>
      <c r="DPZ5" s="48" t="s">
        <v>3403</v>
      </c>
      <c r="DQA5" s="48" t="s">
        <v>3404</v>
      </c>
      <c r="DQB5" s="48" t="s">
        <v>3405</v>
      </c>
      <c r="DQC5" s="48" t="s">
        <v>3406</v>
      </c>
      <c r="DQD5" s="48" t="s">
        <v>3407</v>
      </c>
      <c r="DQE5" s="48" t="s">
        <v>3408</v>
      </c>
      <c r="DQF5" s="48" t="s">
        <v>3409</v>
      </c>
      <c r="DQG5" s="48" t="s">
        <v>3410</v>
      </c>
      <c r="DQH5" s="48" t="s">
        <v>3411</v>
      </c>
      <c r="DQI5" s="48" t="s">
        <v>3412</v>
      </c>
      <c r="DQJ5" s="48" t="s">
        <v>3413</v>
      </c>
      <c r="DQK5" s="48" t="s">
        <v>3414</v>
      </c>
      <c r="DQL5" s="48" t="s">
        <v>3415</v>
      </c>
      <c r="DQM5" s="48" t="s">
        <v>3416</v>
      </c>
      <c r="DQN5" s="48" t="s">
        <v>3417</v>
      </c>
      <c r="DQO5" s="48" t="s">
        <v>3418</v>
      </c>
      <c r="DQP5" s="48" t="s">
        <v>3419</v>
      </c>
      <c r="DQQ5" s="48" t="s">
        <v>3420</v>
      </c>
      <c r="DQR5" s="48" t="s">
        <v>3421</v>
      </c>
      <c r="DQS5" s="48" t="s">
        <v>3422</v>
      </c>
      <c r="DQT5" s="48" t="s">
        <v>3423</v>
      </c>
      <c r="DQU5" s="48" t="s">
        <v>3424</v>
      </c>
      <c r="DQV5" s="48" t="s">
        <v>3425</v>
      </c>
      <c r="DQW5" s="48" t="s">
        <v>3426</v>
      </c>
      <c r="DQX5" s="48" t="s">
        <v>3427</v>
      </c>
      <c r="DQY5" s="48" t="s">
        <v>3428</v>
      </c>
      <c r="DQZ5" s="48" t="s">
        <v>3429</v>
      </c>
      <c r="DRA5" s="48" t="s">
        <v>3430</v>
      </c>
      <c r="DRB5" s="48" t="s">
        <v>3431</v>
      </c>
      <c r="DRC5" s="48" t="s">
        <v>3432</v>
      </c>
      <c r="DRD5" s="48" t="s">
        <v>3433</v>
      </c>
      <c r="DRE5" s="48" t="s">
        <v>3434</v>
      </c>
      <c r="DRF5" s="48" t="s">
        <v>3435</v>
      </c>
      <c r="DRG5" s="48" t="s">
        <v>3436</v>
      </c>
      <c r="DRH5" s="48" t="s">
        <v>3437</v>
      </c>
      <c r="DRI5" s="48" t="s">
        <v>3438</v>
      </c>
      <c r="DRJ5" s="48" t="s">
        <v>3439</v>
      </c>
      <c r="DRK5" s="48" t="s">
        <v>3440</v>
      </c>
      <c r="DRL5" s="48" t="s">
        <v>3441</v>
      </c>
      <c r="DRM5" s="48" t="s">
        <v>3442</v>
      </c>
      <c r="DRN5" s="48" t="s">
        <v>3443</v>
      </c>
      <c r="DRO5" s="48" t="s">
        <v>3444</v>
      </c>
      <c r="DRP5" s="48" t="s">
        <v>3445</v>
      </c>
      <c r="DRQ5" s="48" t="s">
        <v>3446</v>
      </c>
      <c r="DRR5" s="48" t="s">
        <v>3447</v>
      </c>
      <c r="DRS5" s="48" t="s">
        <v>3448</v>
      </c>
      <c r="DRT5" s="48" t="s">
        <v>3449</v>
      </c>
      <c r="DRU5" s="48" t="s">
        <v>3450</v>
      </c>
      <c r="DRV5" s="48" t="s">
        <v>3451</v>
      </c>
      <c r="DRW5" s="48" t="s">
        <v>3452</v>
      </c>
      <c r="DRX5" s="48" t="s">
        <v>3453</v>
      </c>
      <c r="DRY5" s="48" t="s">
        <v>3454</v>
      </c>
      <c r="DRZ5" s="48" t="s">
        <v>3455</v>
      </c>
      <c r="DSA5" s="48" t="s">
        <v>3456</v>
      </c>
      <c r="DSB5" s="48" t="s">
        <v>3457</v>
      </c>
      <c r="DSC5" s="48" t="s">
        <v>3458</v>
      </c>
      <c r="DSD5" s="48" t="s">
        <v>3459</v>
      </c>
      <c r="DSE5" s="48" t="s">
        <v>3460</v>
      </c>
      <c r="DSF5" s="48" t="s">
        <v>3461</v>
      </c>
      <c r="DSG5" s="48" t="s">
        <v>3462</v>
      </c>
      <c r="DSH5" s="48" t="s">
        <v>3463</v>
      </c>
      <c r="DSI5" s="48" t="s">
        <v>3464</v>
      </c>
      <c r="DSJ5" s="48" t="s">
        <v>3465</v>
      </c>
      <c r="DSK5" s="48" t="s">
        <v>3466</v>
      </c>
      <c r="DSL5" s="48" t="s">
        <v>3467</v>
      </c>
      <c r="DSM5" s="48" t="s">
        <v>3468</v>
      </c>
      <c r="DSN5" s="48" t="s">
        <v>3469</v>
      </c>
      <c r="DSO5" s="48" t="s">
        <v>3470</v>
      </c>
      <c r="DSP5" s="48" t="s">
        <v>3471</v>
      </c>
      <c r="DSQ5" s="48" t="s">
        <v>3472</v>
      </c>
      <c r="DSR5" s="48" t="s">
        <v>3473</v>
      </c>
      <c r="DSS5" s="48" t="s">
        <v>3474</v>
      </c>
      <c r="DST5" s="48" t="s">
        <v>3475</v>
      </c>
      <c r="DSU5" s="48" t="s">
        <v>3476</v>
      </c>
      <c r="DSV5" s="48" t="s">
        <v>3477</v>
      </c>
      <c r="DSW5" s="48" t="s">
        <v>3478</v>
      </c>
      <c r="DSX5" s="48" t="s">
        <v>3479</v>
      </c>
      <c r="DSY5" s="48" t="s">
        <v>3480</v>
      </c>
      <c r="DSZ5" s="48" t="s">
        <v>3481</v>
      </c>
      <c r="DTA5" s="48" t="s">
        <v>3482</v>
      </c>
      <c r="DTB5" s="48" t="s">
        <v>3483</v>
      </c>
      <c r="DTC5" s="48" t="s">
        <v>3484</v>
      </c>
      <c r="DTD5" s="48" t="s">
        <v>3485</v>
      </c>
      <c r="DTE5" s="48" t="s">
        <v>3486</v>
      </c>
      <c r="DTF5" s="48" t="s">
        <v>3487</v>
      </c>
      <c r="DTG5" s="48" t="s">
        <v>3488</v>
      </c>
      <c r="DTH5" s="48" t="s">
        <v>3489</v>
      </c>
      <c r="DTI5" s="48" t="s">
        <v>3490</v>
      </c>
      <c r="DTJ5" s="48" t="s">
        <v>3491</v>
      </c>
      <c r="DTK5" s="48" t="s">
        <v>3492</v>
      </c>
      <c r="DTL5" s="48" t="s">
        <v>3493</v>
      </c>
      <c r="DTM5" s="48" t="s">
        <v>3494</v>
      </c>
      <c r="DTN5" s="48" t="s">
        <v>3495</v>
      </c>
      <c r="DTO5" s="48" t="s">
        <v>3496</v>
      </c>
      <c r="DTP5" s="48" t="s">
        <v>3497</v>
      </c>
      <c r="DTQ5" s="48" t="s">
        <v>3498</v>
      </c>
      <c r="DTR5" s="48" t="s">
        <v>3499</v>
      </c>
      <c r="DTS5" s="48" t="s">
        <v>3500</v>
      </c>
      <c r="DTT5" s="48" t="s">
        <v>3501</v>
      </c>
      <c r="DTU5" s="48" t="s">
        <v>3502</v>
      </c>
      <c r="DTV5" s="48" t="s">
        <v>3503</v>
      </c>
      <c r="DTW5" s="48" t="s">
        <v>3504</v>
      </c>
      <c r="DTX5" s="48" t="s">
        <v>3505</v>
      </c>
      <c r="DTY5" s="48" t="s">
        <v>3506</v>
      </c>
      <c r="DTZ5" s="48" t="s">
        <v>3507</v>
      </c>
      <c r="DUA5" s="48" t="s">
        <v>3508</v>
      </c>
      <c r="DUB5" s="48" t="s">
        <v>3509</v>
      </c>
      <c r="DUC5" s="48" t="s">
        <v>3510</v>
      </c>
      <c r="DUD5" s="48" t="s">
        <v>3511</v>
      </c>
      <c r="DUE5" s="48" t="s">
        <v>3512</v>
      </c>
      <c r="DUF5" s="48" t="s">
        <v>3513</v>
      </c>
      <c r="DUG5" s="48" t="s">
        <v>3514</v>
      </c>
      <c r="DUH5" s="48" t="s">
        <v>3515</v>
      </c>
      <c r="DUI5" s="48" t="s">
        <v>3516</v>
      </c>
      <c r="DUJ5" s="48" t="s">
        <v>3517</v>
      </c>
      <c r="DUK5" s="48" t="s">
        <v>3518</v>
      </c>
      <c r="DUL5" s="48" t="s">
        <v>3519</v>
      </c>
      <c r="DUM5" s="48" t="s">
        <v>3520</v>
      </c>
      <c r="DUN5" s="48" t="s">
        <v>3521</v>
      </c>
      <c r="DUO5" s="48" t="s">
        <v>3522</v>
      </c>
      <c r="DUP5" s="48" t="s">
        <v>3523</v>
      </c>
      <c r="DUQ5" s="48" t="s">
        <v>3524</v>
      </c>
      <c r="DUR5" s="48" t="s">
        <v>3525</v>
      </c>
      <c r="DUS5" s="48" t="s">
        <v>3526</v>
      </c>
      <c r="DUT5" s="48" t="s">
        <v>3527</v>
      </c>
      <c r="DUU5" s="48" t="s">
        <v>3528</v>
      </c>
      <c r="DUV5" s="48" t="s">
        <v>3529</v>
      </c>
      <c r="DUW5" s="48" t="s">
        <v>3530</v>
      </c>
      <c r="DUX5" s="48" t="s">
        <v>3531</v>
      </c>
      <c r="DUY5" s="48" t="s">
        <v>3532</v>
      </c>
      <c r="DUZ5" s="48" t="s">
        <v>3533</v>
      </c>
      <c r="DVA5" s="48" t="s">
        <v>3534</v>
      </c>
      <c r="DVB5" s="48" t="s">
        <v>3535</v>
      </c>
      <c r="DVC5" s="48" t="s">
        <v>3536</v>
      </c>
      <c r="DVD5" s="48" t="s">
        <v>3537</v>
      </c>
      <c r="DVE5" s="48" t="s">
        <v>3538</v>
      </c>
      <c r="DVF5" s="48" t="s">
        <v>3539</v>
      </c>
      <c r="DVG5" s="48" t="s">
        <v>3540</v>
      </c>
      <c r="DVH5" s="48" t="s">
        <v>3541</v>
      </c>
      <c r="DVI5" s="48" t="s">
        <v>3542</v>
      </c>
      <c r="DVJ5" s="48" t="s">
        <v>3543</v>
      </c>
      <c r="DVK5" s="48" t="s">
        <v>3544</v>
      </c>
      <c r="DVL5" s="48" t="s">
        <v>3545</v>
      </c>
      <c r="DVM5" s="48" t="s">
        <v>3546</v>
      </c>
      <c r="DVN5" s="48" t="s">
        <v>3547</v>
      </c>
      <c r="DVO5" s="48" t="s">
        <v>3548</v>
      </c>
      <c r="DVP5" s="48" t="s">
        <v>3549</v>
      </c>
      <c r="DVQ5" s="48" t="s">
        <v>3550</v>
      </c>
      <c r="DVR5" s="48" t="s">
        <v>3551</v>
      </c>
      <c r="DVS5" s="48" t="s">
        <v>3552</v>
      </c>
      <c r="DVT5" s="48" t="s">
        <v>3553</v>
      </c>
      <c r="DVU5" s="48" t="s">
        <v>3554</v>
      </c>
      <c r="DVV5" s="48" t="s">
        <v>3555</v>
      </c>
      <c r="DVW5" s="48" t="s">
        <v>3556</v>
      </c>
      <c r="DVX5" s="48" t="s">
        <v>3557</v>
      </c>
      <c r="DVY5" s="48" t="s">
        <v>3558</v>
      </c>
      <c r="DVZ5" s="48" t="s">
        <v>3559</v>
      </c>
      <c r="DWA5" s="48" t="s">
        <v>3560</v>
      </c>
      <c r="DWB5" s="48" t="s">
        <v>3561</v>
      </c>
      <c r="DWC5" s="48" t="s">
        <v>3562</v>
      </c>
      <c r="DWD5" s="48" t="s">
        <v>3563</v>
      </c>
      <c r="DWE5" s="48" t="s">
        <v>3564</v>
      </c>
      <c r="DWF5" s="48" t="s">
        <v>3565</v>
      </c>
      <c r="DWG5" s="48" t="s">
        <v>3566</v>
      </c>
      <c r="DWH5" s="48" t="s">
        <v>3567</v>
      </c>
      <c r="DWI5" s="48" t="s">
        <v>3568</v>
      </c>
      <c r="DWJ5" s="48" t="s">
        <v>3569</v>
      </c>
      <c r="DWK5" s="48" t="s">
        <v>3570</v>
      </c>
      <c r="DWL5" s="48" t="s">
        <v>3571</v>
      </c>
      <c r="DWM5" s="48" t="s">
        <v>3572</v>
      </c>
      <c r="DWN5" s="48" t="s">
        <v>3573</v>
      </c>
      <c r="DWO5" s="48" t="s">
        <v>3574</v>
      </c>
      <c r="DWP5" s="48" t="s">
        <v>3575</v>
      </c>
      <c r="DWQ5" s="48" t="s">
        <v>3576</v>
      </c>
      <c r="DWR5" s="48" t="s">
        <v>3577</v>
      </c>
      <c r="DWS5" s="48" t="s">
        <v>3578</v>
      </c>
      <c r="DWT5" s="48" t="s">
        <v>3579</v>
      </c>
      <c r="DWU5" s="48" t="s">
        <v>3580</v>
      </c>
      <c r="DWV5" s="48" t="s">
        <v>3581</v>
      </c>
      <c r="DWW5" s="48" t="s">
        <v>3582</v>
      </c>
      <c r="DWX5" s="48" t="s">
        <v>3583</v>
      </c>
      <c r="DWY5" s="48" t="s">
        <v>3584</v>
      </c>
      <c r="DWZ5" s="48" t="s">
        <v>3585</v>
      </c>
      <c r="DXA5" s="48" t="s">
        <v>3586</v>
      </c>
      <c r="DXB5" s="48" t="s">
        <v>3587</v>
      </c>
      <c r="DXC5" s="48" t="s">
        <v>3588</v>
      </c>
      <c r="DXD5" s="48" t="s">
        <v>3589</v>
      </c>
      <c r="DXE5" s="48" t="s">
        <v>3590</v>
      </c>
      <c r="DXF5" s="48" t="s">
        <v>3591</v>
      </c>
      <c r="DXG5" s="48" t="s">
        <v>3592</v>
      </c>
      <c r="DXH5" s="48" t="s">
        <v>3593</v>
      </c>
      <c r="DXI5" s="48" t="s">
        <v>3594</v>
      </c>
      <c r="DXJ5" s="48" t="s">
        <v>3595</v>
      </c>
      <c r="DXK5" s="48" t="s">
        <v>3596</v>
      </c>
      <c r="DXL5" s="48" t="s">
        <v>3597</v>
      </c>
      <c r="DXM5" s="48" t="s">
        <v>3598</v>
      </c>
      <c r="DXN5" s="48" t="s">
        <v>3599</v>
      </c>
      <c r="DXO5" s="48" t="s">
        <v>3600</v>
      </c>
      <c r="DXP5" s="48" t="s">
        <v>3601</v>
      </c>
      <c r="DXQ5" s="48" t="s">
        <v>3602</v>
      </c>
      <c r="DXR5" s="48" t="s">
        <v>3603</v>
      </c>
      <c r="DXS5" s="48" t="s">
        <v>3604</v>
      </c>
      <c r="DXT5" s="48" t="s">
        <v>3605</v>
      </c>
      <c r="DXU5" s="48" t="s">
        <v>3606</v>
      </c>
      <c r="DXV5" s="48" t="s">
        <v>3607</v>
      </c>
      <c r="DXW5" s="48" t="s">
        <v>3608</v>
      </c>
      <c r="DXX5" s="48" t="s">
        <v>3609</v>
      </c>
      <c r="DXY5" s="48" t="s">
        <v>3610</v>
      </c>
      <c r="DXZ5" s="48" t="s">
        <v>3611</v>
      </c>
      <c r="DYA5" s="48" t="s">
        <v>3612</v>
      </c>
      <c r="DYB5" s="48" t="s">
        <v>3613</v>
      </c>
      <c r="DYC5" s="48" t="s">
        <v>3614</v>
      </c>
      <c r="DYD5" s="48" t="s">
        <v>3615</v>
      </c>
      <c r="DYE5" s="48" t="s">
        <v>3616</v>
      </c>
      <c r="DYF5" s="48" t="s">
        <v>3617</v>
      </c>
      <c r="DYG5" s="48" t="s">
        <v>3618</v>
      </c>
      <c r="DYH5" s="48" t="s">
        <v>3619</v>
      </c>
      <c r="DYI5" s="48" t="s">
        <v>3620</v>
      </c>
      <c r="DYJ5" s="48" t="s">
        <v>3621</v>
      </c>
      <c r="DYK5" s="48" t="s">
        <v>3622</v>
      </c>
      <c r="DYL5" s="48" t="s">
        <v>3623</v>
      </c>
      <c r="DYM5" s="48" t="s">
        <v>3624</v>
      </c>
      <c r="DYN5" s="48" t="s">
        <v>3625</v>
      </c>
      <c r="DYO5" s="48" t="s">
        <v>3626</v>
      </c>
      <c r="DYP5" s="48" t="s">
        <v>3627</v>
      </c>
      <c r="DYQ5" s="48" t="s">
        <v>3628</v>
      </c>
      <c r="DYR5" s="48" t="s">
        <v>3629</v>
      </c>
      <c r="DYS5" s="48" t="s">
        <v>3630</v>
      </c>
      <c r="DYT5" s="48" t="s">
        <v>3631</v>
      </c>
      <c r="DYU5" s="48" t="s">
        <v>3632</v>
      </c>
      <c r="DYV5" s="48" t="s">
        <v>3633</v>
      </c>
      <c r="DYW5" s="48" t="s">
        <v>3634</v>
      </c>
      <c r="DYX5" s="48" t="s">
        <v>3635</v>
      </c>
      <c r="DYY5" s="48" t="s">
        <v>3636</v>
      </c>
      <c r="DYZ5" s="48" t="s">
        <v>3637</v>
      </c>
      <c r="DZA5" s="48" t="s">
        <v>3638</v>
      </c>
      <c r="DZB5" s="48" t="s">
        <v>3639</v>
      </c>
      <c r="DZC5" s="48" t="s">
        <v>3640</v>
      </c>
      <c r="DZD5" s="48" t="s">
        <v>3641</v>
      </c>
      <c r="DZE5" s="48" t="s">
        <v>3642</v>
      </c>
      <c r="DZF5" s="48" t="s">
        <v>3643</v>
      </c>
      <c r="DZG5" s="48" t="s">
        <v>3644</v>
      </c>
      <c r="DZH5" s="48" t="s">
        <v>3645</v>
      </c>
      <c r="DZI5" s="48" t="s">
        <v>3646</v>
      </c>
      <c r="DZJ5" s="48" t="s">
        <v>3647</v>
      </c>
      <c r="DZK5" s="48" t="s">
        <v>3648</v>
      </c>
      <c r="DZL5" s="48" t="s">
        <v>3649</v>
      </c>
      <c r="DZM5" s="48" t="s">
        <v>3650</v>
      </c>
      <c r="DZN5" s="48" t="s">
        <v>3651</v>
      </c>
      <c r="DZO5" s="48" t="s">
        <v>3652</v>
      </c>
      <c r="DZP5" s="48" t="s">
        <v>3653</v>
      </c>
      <c r="DZQ5" s="48" t="s">
        <v>3654</v>
      </c>
      <c r="DZR5" s="48" t="s">
        <v>3655</v>
      </c>
      <c r="DZS5" s="48" t="s">
        <v>3656</v>
      </c>
      <c r="DZT5" s="48" t="s">
        <v>3657</v>
      </c>
      <c r="DZU5" s="48" t="s">
        <v>3658</v>
      </c>
      <c r="DZV5" s="48" t="s">
        <v>3659</v>
      </c>
      <c r="DZW5" s="48" t="s">
        <v>3660</v>
      </c>
      <c r="DZX5" s="48" t="s">
        <v>3661</v>
      </c>
      <c r="DZY5" s="48" t="s">
        <v>3662</v>
      </c>
      <c r="DZZ5" s="48" t="s">
        <v>3663</v>
      </c>
      <c r="EAA5" s="48" t="s">
        <v>3664</v>
      </c>
      <c r="EAB5" s="48" t="s">
        <v>3665</v>
      </c>
      <c r="EAC5" s="48" t="s">
        <v>3666</v>
      </c>
      <c r="EAD5" s="48" t="s">
        <v>3667</v>
      </c>
      <c r="EAE5" s="48" t="s">
        <v>3668</v>
      </c>
      <c r="EAF5" s="48" t="s">
        <v>3669</v>
      </c>
      <c r="EAG5" s="48" t="s">
        <v>3670</v>
      </c>
      <c r="EAH5" s="48" t="s">
        <v>3671</v>
      </c>
      <c r="EAI5" s="48" t="s">
        <v>3672</v>
      </c>
      <c r="EAJ5" s="48" t="s">
        <v>3673</v>
      </c>
      <c r="EAK5" s="48" t="s">
        <v>3674</v>
      </c>
      <c r="EAL5" s="48" t="s">
        <v>3675</v>
      </c>
      <c r="EAM5" s="48" t="s">
        <v>3676</v>
      </c>
      <c r="EAN5" s="48" t="s">
        <v>3677</v>
      </c>
      <c r="EAO5" s="48" t="s">
        <v>3678</v>
      </c>
      <c r="EAP5" s="48" t="s">
        <v>3679</v>
      </c>
      <c r="EAQ5" s="48" t="s">
        <v>3680</v>
      </c>
      <c r="EAR5" s="48" t="s">
        <v>3681</v>
      </c>
      <c r="EAS5" s="48" t="s">
        <v>3682</v>
      </c>
      <c r="EAT5" s="48" t="s">
        <v>3683</v>
      </c>
      <c r="EAU5" s="48" t="s">
        <v>3684</v>
      </c>
      <c r="EAV5" s="48" t="s">
        <v>3685</v>
      </c>
      <c r="EAW5" s="48" t="s">
        <v>3686</v>
      </c>
      <c r="EAX5" s="48" t="s">
        <v>3687</v>
      </c>
      <c r="EAY5" s="48" t="s">
        <v>3688</v>
      </c>
      <c r="EAZ5" s="48" t="s">
        <v>3689</v>
      </c>
      <c r="EBA5" s="48" t="s">
        <v>3690</v>
      </c>
      <c r="EBB5" s="48" t="s">
        <v>3691</v>
      </c>
      <c r="EBC5" s="48" t="s">
        <v>3692</v>
      </c>
      <c r="EBD5" s="48" t="s">
        <v>3693</v>
      </c>
      <c r="EBE5" s="48" t="s">
        <v>3694</v>
      </c>
      <c r="EBF5" s="48" t="s">
        <v>3695</v>
      </c>
      <c r="EBG5" s="48" t="s">
        <v>3696</v>
      </c>
      <c r="EBH5" s="48" t="s">
        <v>3697</v>
      </c>
      <c r="EBI5" s="48" t="s">
        <v>3698</v>
      </c>
      <c r="EBJ5" s="48" t="s">
        <v>3699</v>
      </c>
      <c r="EBK5" s="48" t="s">
        <v>3700</v>
      </c>
      <c r="EBL5" s="48" t="s">
        <v>3701</v>
      </c>
      <c r="EBM5" s="48" t="s">
        <v>3702</v>
      </c>
      <c r="EBN5" s="48" t="s">
        <v>3703</v>
      </c>
      <c r="EBO5" s="48" t="s">
        <v>3704</v>
      </c>
      <c r="EBP5" s="48" t="s">
        <v>3705</v>
      </c>
      <c r="EBQ5" s="48" t="s">
        <v>3706</v>
      </c>
      <c r="EBR5" s="48" t="s">
        <v>3707</v>
      </c>
      <c r="EBS5" s="48" t="s">
        <v>3708</v>
      </c>
      <c r="EBT5" s="48" t="s">
        <v>3709</v>
      </c>
      <c r="EBU5" s="48" t="s">
        <v>3710</v>
      </c>
      <c r="EBV5" s="48" t="s">
        <v>3711</v>
      </c>
      <c r="EBW5" s="48" t="s">
        <v>3712</v>
      </c>
      <c r="EBX5" s="48" t="s">
        <v>3713</v>
      </c>
      <c r="EBY5" s="48" t="s">
        <v>3714</v>
      </c>
      <c r="EBZ5" s="48" t="s">
        <v>3715</v>
      </c>
      <c r="ECA5" s="48" t="s">
        <v>3716</v>
      </c>
      <c r="ECB5" s="48" t="s">
        <v>3717</v>
      </c>
      <c r="ECC5" s="48" t="s">
        <v>3718</v>
      </c>
      <c r="ECD5" s="48" t="s">
        <v>3719</v>
      </c>
      <c r="ECE5" s="48" t="s">
        <v>3720</v>
      </c>
      <c r="ECF5" s="48" t="s">
        <v>3721</v>
      </c>
      <c r="ECG5" s="48" t="s">
        <v>3722</v>
      </c>
      <c r="ECH5" s="48" t="s">
        <v>3723</v>
      </c>
      <c r="ECI5" s="48" t="s">
        <v>3724</v>
      </c>
      <c r="ECJ5" s="48" t="s">
        <v>3725</v>
      </c>
      <c r="ECK5" s="48" t="s">
        <v>3726</v>
      </c>
      <c r="ECL5" s="48" t="s">
        <v>3727</v>
      </c>
      <c r="ECM5" s="48" t="s">
        <v>3728</v>
      </c>
      <c r="ECN5" s="48" t="s">
        <v>3729</v>
      </c>
      <c r="ECO5" s="48" t="s">
        <v>3730</v>
      </c>
      <c r="ECP5" s="48" t="s">
        <v>3731</v>
      </c>
      <c r="ECQ5" s="48" t="s">
        <v>3732</v>
      </c>
      <c r="ECR5" s="48" t="s">
        <v>3733</v>
      </c>
      <c r="ECS5" s="48" t="s">
        <v>3734</v>
      </c>
      <c r="ECT5" s="48" t="s">
        <v>3735</v>
      </c>
      <c r="ECU5" s="48" t="s">
        <v>3736</v>
      </c>
      <c r="ECV5" s="48" t="s">
        <v>3737</v>
      </c>
      <c r="ECW5" s="48" t="s">
        <v>3738</v>
      </c>
      <c r="ECX5" s="48" t="s">
        <v>3739</v>
      </c>
      <c r="ECY5" s="48" t="s">
        <v>3740</v>
      </c>
      <c r="ECZ5" s="48" t="s">
        <v>3741</v>
      </c>
      <c r="EDA5" s="48" t="s">
        <v>3742</v>
      </c>
      <c r="EDB5" s="48" t="s">
        <v>3743</v>
      </c>
      <c r="EDC5" s="48" t="s">
        <v>3744</v>
      </c>
      <c r="EDD5" s="48" t="s">
        <v>3745</v>
      </c>
      <c r="EDE5" s="48" t="s">
        <v>3746</v>
      </c>
      <c r="EDF5" s="48" t="s">
        <v>3747</v>
      </c>
      <c r="EDG5" s="48" t="s">
        <v>3748</v>
      </c>
      <c r="EDH5" s="48" t="s">
        <v>3749</v>
      </c>
      <c r="EDI5" s="48" t="s">
        <v>3750</v>
      </c>
      <c r="EDJ5" s="48" t="s">
        <v>3751</v>
      </c>
      <c r="EDK5" s="48" t="s">
        <v>3752</v>
      </c>
      <c r="EDL5" s="48" t="s">
        <v>3753</v>
      </c>
      <c r="EDM5" s="48" t="s">
        <v>3754</v>
      </c>
      <c r="EDN5" s="48" t="s">
        <v>3755</v>
      </c>
      <c r="EDO5" s="48" t="s">
        <v>3756</v>
      </c>
      <c r="EDP5" s="48" t="s">
        <v>3757</v>
      </c>
      <c r="EDQ5" s="48" t="s">
        <v>3758</v>
      </c>
      <c r="EDR5" s="48" t="s">
        <v>3759</v>
      </c>
      <c r="EDS5" s="48" t="s">
        <v>3760</v>
      </c>
      <c r="EDT5" s="48" t="s">
        <v>3761</v>
      </c>
      <c r="EDU5" s="48" t="s">
        <v>3762</v>
      </c>
      <c r="EDV5" s="48" t="s">
        <v>3763</v>
      </c>
      <c r="EDW5" s="48" t="s">
        <v>3764</v>
      </c>
      <c r="EDX5" s="48" t="s">
        <v>3765</v>
      </c>
      <c r="EDY5" s="48" t="s">
        <v>3766</v>
      </c>
      <c r="EDZ5" s="48" t="s">
        <v>3767</v>
      </c>
      <c r="EEA5" s="48" t="s">
        <v>3768</v>
      </c>
      <c r="EEB5" s="48" t="s">
        <v>3769</v>
      </c>
      <c r="EEC5" s="48" t="s">
        <v>3770</v>
      </c>
      <c r="EED5" s="48" t="s">
        <v>3771</v>
      </c>
      <c r="EEE5" s="48" t="s">
        <v>3772</v>
      </c>
      <c r="EEF5" s="48" t="s">
        <v>3773</v>
      </c>
      <c r="EEG5" s="48" t="s">
        <v>3774</v>
      </c>
      <c r="EEH5" s="48" t="s">
        <v>3775</v>
      </c>
      <c r="EEI5" s="48" t="s">
        <v>3776</v>
      </c>
      <c r="EEJ5" s="48" t="s">
        <v>3777</v>
      </c>
      <c r="EEK5" s="48" t="s">
        <v>3778</v>
      </c>
      <c r="EEL5" s="48" t="s">
        <v>3779</v>
      </c>
      <c r="EEM5" s="48" t="s">
        <v>3780</v>
      </c>
      <c r="EEN5" s="48" t="s">
        <v>3781</v>
      </c>
      <c r="EEO5" s="48" t="s">
        <v>3782</v>
      </c>
      <c r="EEP5" s="48" t="s">
        <v>3783</v>
      </c>
      <c r="EEQ5" s="48" t="s">
        <v>3784</v>
      </c>
      <c r="EER5" s="48" t="s">
        <v>3785</v>
      </c>
      <c r="EES5" s="48" t="s">
        <v>3786</v>
      </c>
      <c r="EET5" s="48" t="s">
        <v>3787</v>
      </c>
      <c r="EEU5" s="48" t="s">
        <v>3788</v>
      </c>
      <c r="EEV5" s="48" t="s">
        <v>3789</v>
      </c>
      <c r="EEW5" s="48" t="s">
        <v>3790</v>
      </c>
      <c r="EEX5" s="48" t="s">
        <v>3791</v>
      </c>
      <c r="EEY5" s="48" t="s">
        <v>3792</v>
      </c>
      <c r="EEZ5" s="48" t="s">
        <v>3793</v>
      </c>
      <c r="EFA5" s="48" t="s">
        <v>3794</v>
      </c>
      <c r="EFB5" s="48" t="s">
        <v>3795</v>
      </c>
      <c r="EFC5" s="48" t="s">
        <v>3796</v>
      </c>
      <c r="EFD5" s="48" t="s">
        <v>3797</v>
      </c>
      <c r="EFE5" s="48" t="s">
        <v>3798</v>
      </c>
      <c r="EFF5" s="48" t="s">
        <v>3799</v>
      </c>
      <c r="EFG5" s="48" t="s">
        <v>3800</v>
      </c>
      <c r="EFH5" s="48" t="s">
        <v>3801</v>
      </c>
      <c r="EFI5" s="48" t="s">
        <v>3802</v>
      </c>
      <c r="EFJ5" s="48" t="s">
        <v>3803</v>
      </c>
      <c r="EFK5" s="48" t="s">
        <v>3804</v>
      </c>
      <c r="EFL5" s="48" t="s">
        <v>3805</v>
      </c>
      <c r="EFM5" s="48" t="s">
        <v>3806</v>
      </c>
      <c r="EFN5" s="48" t="s">
        <v>3807</v>
      </c>
      <c r="EFO5" s="48" t="s">
        <v>3808</v>
      </c>
      <c r="EFP5" s="48" t="s">
        <v>3809</v>
      </c>
      <c r="EFQ5" s="48" t="s">
        <v>3810</v>
      </c>
      <c r="EFR5" s="48" t="s">
        <v>3811</v>
      </c>
      <c r="EFS5" s="48" t="s">
        <v>3812</v>
      </c>
      <c r="EFT5" s="48" t="s">
        <v>3813</v>
      </c>
      <c r="EFU5" s="48" t="s">
        <v>3814</v>
      </c>
      <c r="EFV5" s="48" t="s">
        <v>3815</v>
      </c>
      <c r="EFW5" s="48" t="s">
        <v>3816</v>
      </c>
      <c r="EFX5" s="48" t="s">
        <v>3817</v>
      </c>
      <c r="EFY5" s="48" t="s">
        <v>3818</v>
      </c>
      <c r="EFZ5" s="48" t="s">
        <v>3819</v>
      </c>
      <c r="EGA5" s="48" t="s">
        <v>3820</v>
      </c>
      <c r="EGB5" s="48" t="s">
        <v>3821</v>
      </c>
      <c r="EGC5" s="48" t="s">
        <v>3822</v>
      </c>
      <c r="EGD5" s="48" t="s">
        <v>3823</v>
      </c>
      <c r="EGE5" s="48" t="s">
        <v>3824</v>
      </c>
      <c r="EGF5" s="48" t="s">
        <v>3825</v>
      </c>
      <c r="EGG5" s="48" t="s">
        <v>3826</v>
      </c>
      <c r="EGH5" s="48" t="s">
        <v>3827</v>
      </c>
      <c r="EGI5" s="48" t="s">
        <v>3828</v>
      </c>
      <c r="EGJ5" s="48" t="s">
        <v>3829</v>
      </c>
      <c r="EGK5" s="48" t="s">
        <v>3830</v>
      </c>
      <c r="EGL5" s="48" t="s">
        <v>3831</v>
      </c>
      <c r="EGM5" s="48" t="s">
        <v>3832</v>
      </c>
      <c r="EGN5" s="48" t="s">
        <v>3833</v>
      </c>
      <c r="EGO5" s="48" t="s">
        <v>3834</v>
      </c>
      <c r="EGP5" s="48" t="s">
        <v>3835</v>
      </c>
      <c r="EGQ5" s="48" t="s">
        <v>3836</v>
      </c>
      <c r="EGR5" s="48" t="s">
        <v>3837</v>
      </c>
      <c r="EGS5" s="48" t="s">
        <v>3838</v>
      </c>
      <c r="EGT5" s="48" t="s">
        <v>3839</v>
      </c>
      <c r="EGU5" s="48" t="s">
        <v>3840</v>
      </c>
      <c r="EGV5" s="48" t="s">
        <v>3841</v>
      </c>
      <c r="EGW5" s="48" t="s">
        <v>3842</v>
      </c>
      <c r="EGX5" s="48" t="s">
        <v>3843</v>
      </c>
      <c r="EGY5" s="48" t="s">
        <v>3844</v>
      </c>
      <c r="EGZ5" s="48" t="s">
        <v>3845</v>
      </c>
      <c r="EHA5" s="48" t="s">
        <v>3846</v>
      </c>
      <c r="EHB5" s="48" t="s">
        <v>3847</v>
      </c>
      <c r="EHC5" s="48" t="s">
        <v>3848</v>
      </c>
      <c r="EHD5" s="48" t="s">
        <v>3849</v>
      </c>
      <c r="EHE5" s="48" t="s">
        <v>3850</v>
      </c>
      <c r="EHF5" s="48" t="s">
        <v>3851</v>
      </c>
      <c r="EHG5" s="48" t="s">
        <v>3852</v>
      </c>
      <c r="EHH5" s="48" t="s">
        <v>3853</v>
      </c>
      <c r="EHI5" s="48" t="s">
        <v>3854</v>
      </c>
      <c r="EHJ5" s="48" t="s">
        <v>3855</v>
      </c>
      <c r="EHK5" s="48" t="s">
        <v>3856</v>
      </c>
      <c r="EHL5" s="48" t="s">
        <v>3857</v>
      </c>
      <c r="EHM5" s="48" t="s">
        <v>3858</v>
      </c>
      <c r="EHN5" s="48" t="s">
        <v>3859</v>
      </c>
      <c r="EHO5" s="48" t="s">
        <v>3860</v>
      </c>
      <c r="EHP5" s="48" t="s">
        <v>3861</v>
      </c>
      <c r="EHQ5" s="48" t="s">
        <v>3862</v>
      </c>
      <c r="EHR5" s="48" t="s">
        <v>3863</v>
      </c>
      <c r="EHS5" s="48" t="s">
        <v>3864</v>
      </c>
      <c r="EHT5" s="48" t="s">
        <v>3865</v>
      </c>
      <c r="EHU5" s="48" t="s">
        <v>3866</v>
      </c>
      <c r="EHV5" s="48" t="s">
        <v>3867</v>
      </c>
      <c r="EHW5" s="48" t="s">
        <v>3868</v>
      </c>
      <c r="EHX5" s="48" t="s">
        <v>3869</v>
      </c>
      <c r="EHY5" s="48" t="s">
        <v>3870</v>
      </c>
      <c r="EHZ5" s="48" t="s">
        <v>3871</v>
      </c>
      <c r="EIA5" s="48" t="s">
        <v>3872</v>
      </c>
      <c r="EIB5" s="48" t="s">
        <v>3873</v>
      </c>
      <c r="EIC5" s="48" t="s">
        <v>3874</v>
      </c>
      <c r="EID5" s="48" t="s">
        <v>3875</v>
      </c>
      <c r="EIE5" s="48" t="s">
        <v>3876</v>
      </c>
      <c r="EIF5" s="48" t="s">
        <v>3877</v>
      </c>
      <c r="EIG5" s="48" t="s">
        <v>3878</v>
      </c>
      <c r="EIH5" s="48" t="s">
        <v>3879</v>
      </c>
      <c r="EII5" s="48" t="s">
        <v>3880</v>
      </c>
      <c r="EIJ5" s="48" t="s">
        <v>3881</v>
      </c>
      <c r="EIK5" s="48" t="s">
        <v>3882</v>
      </c>
      <c r="EIL5" s="48" t="s">
        <v>3883</v>
      </c>
      <c r="EIM5" s="48" t="s">
        <v>3884</v>
      </c>
      <c r="EIN5" s="48" t="s">
        <v>3885</v>
      </c>
      <c r="EIO5" s="48" t="s">
        <v>3886</v>
      </c>
      <c r="EIP5" s="48" t="s">
        <v>3887</v>
      </c>
      <c r="EIQ5" s="48" t="s">
        <v>3888</v>
      </c>
      <c r="EIR5" s="48" t="s">
        <v>3889</v>
      </c>
      <c r="EIS5" s="48" t="s">
        <v>3890</v>
      </c>
      <c r="EIT5" s="48" t="s">
        <v>3891</v>
      </c>
      <c r="EIU5" s="48" t="s">
        <v>3892</v>
      </c>
      <c r="EIV5" s="48" t="s">
        <v>3893</v>
      </c>
      <c r="EIW5" s="48" t="s">
        <v>3894</v>
      </c>
      <c r="EIX5" s="48" t="s">
        <v>3895</v>
      </c>
      <c r="EIY5" s="48" t="s">
        <v>3896</v>
      </c>
      <c r="EIZ5" s="48" t="s">
        <v>3897</v>
      </c>
      <c r="EJA5" s="48" t="s">
        <v>3898</v>
      </c>
      <c r="EJB5" s="48" t="s">
        <v>3899</v>
      </c>
      <c r="EJC5" s="48" t="s">
        <v>3900</v>
      </c>
      <c r="EJD5" s="48" t="s">
        <v>3901</v>
      </c>
      <c r="EJE5" s="48" t="s">
        <v>3902</v>
      </c>
      <c r="EJF5" s="48" t="s">
        <v>3903</v>
      </c>
      <c r="EJG5" s="48" t="s">
        <v>3904</v>
      </c>
      <c r="EJH5" s="48" t="s">
        <v>3905</v>
      </c>
      <c r="EJI5" s="48" t="s">
        <v>3906</v>
      </c>
      <c r="EJJ5" s="48" t="s">
        <v>3907</v>
      </c>
      <c r="EJK5" s="48" t="s">
        <v>3908</v>
      </c>
      <c r="EJL5" s="48" t="s">
        <v>3909</v>
      </c>
      <c r="EJM5" s="48" t="s">
        <v>3910</v>
      </c>
      <c r="EJN5" s="48" t="s">
        <v>3911</v>
      </c>
      <c r="EJO5" s="48" t="s">
        <v>3912</v>
      </c>
      <c r="EJP5" s="48" t="s">
        <v>3913</v>
      </c>
      <c r="EJQ5" s="48" t="s">
        <v>3914</v>
      </c>
      <c r="EJR5" s="48" t="s">
        <v>3915</v>
      </c>
      <c r="EJS5" s="48" t="s">
        <v>3916</v>
      </c>
      <c r="EJT5" s="48" t="s">
        <v>3917</v>
      </c>
      <c r="EJU5" s="48" t="s">
        <v>3918</v>
      </c>
      <c r="EJV5" s="48" t="s">
        <v>3919</v>
      </c>
      <c r="EJW5" s="48" t="s">
        <v>3920</v>
      </c>
      <c r="EJX5" s="48" t="s">
        <v>3921</v>
      </c>
      <c r="EJY5" s="48" t="s">
        <v>3922</v>
      </c>
      <c r="EJZ5" s="48" t="s">
        <v>3923</v>
      </c>
      <c r="EKA5" s="48" t="s">
        <v>3924</v>
      </c>
      <c r="EKB5" s="48" t="s">
        <v>3925</v>
      </c>
      <c r="EKC5" s="48" t="s">
        <v>3926</v>
      </c>
      <c r="EKD5" s="48" t="s">
        <v>3927</v>
      </c>
      <c r="EKE5" s="48" t="s">
        <v>3928</v>
      </c>
      <c r="EKF5" s="48" t="s">
        <v>3929</v>
      </c>
      <c r="EKG5" s="48" t="s">
        <v>3930</v>
      </c>
      <c r="EKH5" s="48" t="s">
        <v>3931</v>
      </c>
      <c r="EKI5" s="48" t="s">
        <v>3932</v>
      </c>
      <c r="EKJ5" s="48" t="s">
        <v>3933</v>
      </c>
      <c r="EKK5" s="48" t="s">
        <v>3934</v>
      </c>
      <c r="EKL5" s="48" t="s">
        <v>3935</v>
      </c>
      <c r="EKM5" s="48" t="s">
        <v>3936</v>
      </c>
      <c r="EKN5" s="48" t="s">
        <v>3937</v>
      </c>
      <c r="EKO5" s="48" t="s">
        <v>3938</v>
      </c>
      <c r="EKP5" s="48" t="s">
        <v>3939</v>
      </c>
      <c r="EKQ5" s="48" t="s">
        <v>3940</v>
      </c>
      <c r="EKR5" s="48" t="s">
        <v>3941</v>
      </c>
      <c r="EKS5" s="48" t="s">
        <v>3942</v>
      </c>
      <c r="EKT5" s="48" t="s">
        <v>3943</v>
      </c>
      <c r="EKU5" s="48" t="s">
        <v>3944</v>
      </c>
      <c r="EKV5" s="48" t="s">
        <v>3945</v>
      </c>
      <c r="EKW5" s="48" t="s">
        <v>3946</v>
      </c>
      <c r="EKX5" s="48" t="s">
        <v>3947</v>
      </c>
      <c r="EKY5" s="48" t="s">
        <v>3948</v>
      </c>
      <c r="EKZ5" s="48" t="s">
        <v>3949</v>
      </c>
      <c r="ELA5" s="48" t="s">
        <v>3950</v>
      </c>
      <c r="ELB5" s="48" t="s">
        <v>3951</v>
      </c>
      <c r="ELC5" s="48" t="s">
        <v>3952</v>
      </c>
      <c r="ELD5" s="48" t="s">
        <v>3953</v>
      </c>
      <c r="ELE5" s="48" t="s">
        <v>3954</v>
      </c>
      <c r="ELF5" s="48" t="s">
        <v>3955</v>
      </c>
      <c r="ELG5" s="48" t="s">
        <v>3956</v>
      </c>
      <c r="ELH5" s="48" t="s">
        <v>3957</v>
      </c>
      <c r="ELI5" s="48" t="s">
        <v>3958</v>
      </c>
      <c r="ELJ5" s="48" t="s">
        <v>3959</v>
      </c>
      <c r="ELK5" s="48" t="s">
        <v>3960</v>
      </c>
      <c r="ELL5" s="48" t="s">
        <v>3961</v>
      </c>
      <c r="ELM5" s="48" t="s">
        <v>3962</v>
      </c>
      <c r="ELN5" s="48" t="s">
        <v>3963</v>
      </c>
      <c r="ELO5" s="48" t="s">
        <v>3964</v>
      </c>
      <c r="ELP5" s="48" t="s">
        <v>3965</v>
      </c>
      <c r="ELQ5" s="48" t="s">
        <v>3966</v>
      </c>
      <c r="ELR5" s="48" t="s">
        <v>3967</v>
      </c>
      <c r="ELS5" s="48" t="s">
        <v>3968</v>
      </c>
      <c r="ELT5" s="48" t="s">
        <v>3969</v>
      </c>
      <c r="ELU5" s="48" t="s">
        <v>3970</v>
      </c>
      <c r="ELV5" s="48" t="s">
        <v>3971</v>
      </c>
      <c r="ELW5" s="48" t="s">
        <v>3972</v>
      </c>
      <c r="ELX5" s="48" t="s">
        <v>3973</v>
      </c>
      <c r="ELY5" s="48" t="s">
        <v>3974</v>
      </c>
      <c r="ELZ5" s="48" t="s">
        <v>3975</v>
      </c>
      <c r="EMA5" s="48" t="s">
        <v>3976</v>
      </c>
      <c r="EMB5" s="48" t="s">
        <v>3977</v>
      </c>
      <c r="EMC5" s="48" t="s">
        <v>3978</v>
      </c>
      <c r="EMD5" s="48" t="s">
        <v>3979</v>
      </c>
      <c r="EME5" s="48" t="s">
        <v>3980</v>
      </c>
      <c r="EMF5" s="48" t="s">
        <v>3981</v>
      </c>
      <c r="EMG5" s="48" t="s">
        <v>3982</v>
      </c>
      <c r="EMH5" s="48" t="s">
        <v>3983</v>
      </c>
      <c r="EMI5" s="48" t="s">
        <v>3984</v>
      </c>
      <c r="EMJ5" s="48" t="s">
        <v>3985</v>
      </c>
      <c r="EMK5" s="48" t="s">
        <v>3986</v>
      </c>
      <c r="EML5" s="48" t="s">
        <v>3987</v>
      </c>
      <c r="EMM5" s="48" t="s">
        <v>3988</v>
      </c>
      <c r="EMN5" s="48" t="s">
        <v>3989</v>
      </c>
      <c r="EMO5" s="48" t="s">
        <v>3990</v>
      </c>
      <c r="EMP5" s="48" t="s">
        <v>3991</v>
      </c>
      <c r="EMQ5" s="48" t="s">
        <v>3992</v>
      </c>
      <c r="EMR5" s="48" t="s">
        <v>3993</v>
      </c>
      <c r="EMS5" s="48" t="s">
        <v>3994</v>
      </c>
      <c r="EMT5" s="48" t="s">
        <v>3995</v>
      </c>
      <c r="EMU5" s="48" t="s">
        <v>3996</v>
      </c>
      <c r="EMV5" s="48" t="s">
        <v>3997</v>
      </c>
      <c r="EMW5" s="48" t="s">
        <v>3998</v>
      </c>
      <c r="EMX5" s="48" t="s">
        <v>3999</v>
      </c>
      <c r="EMY5" s="48" t="s">
        <v>4000</v>
      </c>
      <c r="EMZ5" s="48" t="s">
        <v>4001</v>
      </c>
      <c r="ENA5" s="48" t="s">
        <v>4002</v>
      </c>
      <c r="ENB5" s="48" t="s">
        <v>4003</v>
      </c>
      <c r="ENC5" s="48" t="s">
        <v>4004</v>
      </c>
      <c r="END5" s="48" t="s">
        <v>4005</v>
      </c>
      <c r="ENE5" s="48" t="s">
        <v>4006</v>
      </c>
      <c r="ENF5" s="48" t="s">
        <v>4007</v>
      </c>
      <c r="ENG5" s="48" t="s">
        <v>4008</v>
      </c>
      <c r="ENH5" s="48" t="s">
        <v>4009</v>
      </c>
      <c r="ENI5" s="48" t="s">
        <v>4010</v>
      </c>
      <c r="ENJ5" s="48" t="s">
        <v>4011</v>
      </c>
      <c r="ENK5" s="48" t="s">
        <v>4012</v>
      </c>
      <c r="ENL5" s="48" t="s">
        <v>4013</v>
      </c>
      <c r="ENM5" s="48" t="s">
        <v>4014</v>
      </c>
      <c r="ENN5" s="48" t="s">
        <v>4015</v>
      </c>
      <c r="ENO5" s="48" t="s">
        <v>4016</v>
      </c>
      <c r="ENP5" s="48" t="s">
        <v>4017</v>
      </c>
      <c r="ENQ5" s="48" t="s">
        <v>4018</v>
      </c>
      <c r="ENR5" s="48" t="s">
        <v>4019</v>
      </c>
      <c r="ENS5" s="48" t="s">
        <v>4020</v>
      </c>
      <c r="ENT5" s="48" t="s">
        <v>4021</v>
      </c>
      <c r="ENU5" s="48" t="s">
        <v>4022</v>
      </c>
      <c r="ENV5" s="48" t="s">
        <v>4023</v>
      </c>
      <c r="ENW5" s="48" t="s">
        <v>4024</v>
      </c>
      <c r="ENX5" s="48" t="s">
        <v>4025</v>
      </c>
      <c r="ENY5" s="48" t="s">
        <v>4026</v>
      </c>
      <c r="ENZ5" s="48" t="s">
        <v>4027</v>
      </c>
      <c r="EOA5" s="48" t="s">
        <v>4028</v>
      </c>
      <c r="EOB5" s="48" t="s">
        <v>4029</v>
      </c>
      <c r="EOC5" s="48" t="s">
        <v>4030</v>
      </c>
      <c r="EOD5" s="48" t="s">
        <v>4031</v>
      </c>
      <c r="EOE5" s="48" t="s">
        <v>4032</v>
      </c>
      <c r="EOF5" s="48" t="s">
        <v>4033</v>
      </c>
      <c r="EOG5" s="48" t="s">
        <v>4034</v>
      </c>
      <c r="EOH5" s="48" t="s">
        <v>4035</v>
      </c>
      <c r="EOI5" s="48" t="s">
        <v>4036</v>
      </c>
      <c r="EOJ5" s="48" t="s">
        <v>4037</v>
      </c>
      <c r="EOK5" s="48" t="s">
        <v>4038</v>
      </c>
      <c r="EOL5" s="48" t="s">
        <v>4039</v>
      </c>
      <c r="EOM5" s="48" t="s">
        <v>4040</v>
      </c>
      <c r="EON5" s="48" t="s">
        <v>4041</v>
      </c>
      <c r="EOO5" s="48" t="s">
        <v>4042</v>
      </c>
      <c r="EOP5" s="48" t="s">
        <v>4043</v>
      </c>
      <c r="EOQ5" s="48" t="s">
        <v>4044</v>
      </c>
      <c r="EOR5" s="48" t="s">
        <v>4045</v>
      </c>
      <c r="EOS5" s="48" t="s">
        <v>4046</v>
      </c>
      <c r="EOT5" s="48" t="s">
        <v>4047</v>
      </c>
      <c r="EOU5" s="48" t="s">
        <v>4048</v>
      </c>
      <c r="EOV5" s="48" t="s">
        <v>4049</v>
      </c>
      <c r="EOW5" s="48" t="s">
        <v>4050</v>
      </c>
      <c r="EOX5" s="48" t="s">
        <v>4051</v>
      </c>
      <c r="EOY5" s="48" t="s">
        <v>4052</v>
      </c>
      <c r="EOZ5" s="48" t="s">
        <v>4053</v>
      </c>
      <c r="EPA5" s="48" t="s">
        <v>4054</v>
      </c>
      <c r="EPB5" s="48" t="s">
        <v>4055</v>
      </c>
      <c r="EPC5" s="48" t="s">
        <v>4056</v>
      </c>
      <c r="EPD5" s="48" t="s">
        <v>4057</v>
      </c>
      <c r="EPE5" s="48" t="s">
        <v>4058</v>
      </c>
      <c r="EPF5" s="48" t="s">
        <v>4059</v>
      </c>
      <c r="EPG5" s="48" t="s">
        <v>4060</v>
      </c>
      <c r="EPH5" s="48" t="s">
        <v>4061</v>
      </c>
      <c r="EPI5" s="48" t="s">
        <v>4062</v>
      </c>
      <c r="EPJ5" s="48" t="s">
        <v>4063</v>
      </c>
      <c r="EPK5" s="48" t="s">
        <v>4064</v>
      </c>
      <c r="EPL5" s="48" t="s">
        <v>4065</v>
      </c>
      <c r="EPM5" s="48" t="s">
        <v>4066</v>
      </c>
      <c r="EPN5" s="48" t="s">
        <v>4067</v>
      </c>
      <c r="EPO5" s="48" t="s">
        <v>4068</v>
      </c>
      <c r="EPP5" s="48" t="s">
        <v>4069</v>
      </c>
      <c r="EPQ5" s="48" t="s">
        <v>4070</v>
      </c>
      <c r="EPR5" s="48" t="s">
        <v>4071</v>
      </c>
      <c r="EPS5" s="48" t="s">
        <v>4072</v>
      </c>
      <c r="EPT5" s="48" t="s">
        <v>4073</v>
      </c>
      <c r="EPU5" s="48" t="s">
        <v>4074</v>
      </c>
      <c r="EPV5" s="48" t="s">
        <v>4075</v>
      </c>
      <c r="EPW5" s="48" t="s">
        <v>4076</v>
      </c>
      <c r="EPX5" s="48" t="s">
        <v>4077</v>
      </c>
      <c r="EPY5" s="48" t="s">
        <v>4078</v>
      </c>
      <c r="EPZ5" s="48" t="s">
        <v>4079</v>
      </c>
      <c r="EQA5" s="48" t="s">
        <v>4080</v>
      </c>
      <c r="EQB5" s="48" t="s">
        <v>4081</v>
      </c>
      <c r="EQC5" s="48" t="s">
        <v>4082</v>
      </c>
      <c r="EQD5" s="48" t="s">
        <v>4083</v>
      </c>
      <c r="EQE5" s="48" t="s">
        <v>4084</v>
      </c>
      <c r="EQF5" s="48" t="s">
        <v>4085</v>
      </c>
      <c r="EQG5" s="48" t="s">
        <v>4086</v>
      </c>
      <c r="EQH5" s="48" t="s">
        <v>4087</v>
      </c>
      <c r="EQI5" s="48" t="s">
        <v>4088</v>
      </c>
      <c r="EQJ5" s="48" t="s">
        <v>4089</v>
      </c>
      <c r="EQK5" s="48" t="s">
        <v>4090</v>
      </c>
      <c r="EQL5" s="48" t="s">
        <v>4091</v>
      </c>
      <c r="EQM5" s="48" t="s">
        <v>4092</v>
      </c>
      <c r="EQN5" s="48" t="s">
        <v>4093</v>
      </c>
      <c r="EQO5" s="48" t="s">
        <v>4094</v>
      </c>
      <c r="EQP5" s="48" t="s">
        <v>4095</v>
      </c>
      <c r="EQQ5" s="48" t="s">
        <v>4096</v>
      </c>
      <c r="EQR5" s="48" t="s">
        <v>4097</v>
      </c>
      <c r="EQS5" s="48" t="s">
        <v>4098</v>
      </c>
      <c r="EQT5" s="48" t="s">
        <v>4099</v>
      </c>
      <c r="EQU5" s="48" t="s">
        <v>4100</v>
      </c>
      <c r="EQV5" s="48" t="s">
        <v>4101</v>
      </c>
      <c r="EQW5" s="48" t="s">
        <v>4102</v>
      </c>
      <c r="EQX5" s="48" t="s">
        <v>4103</v>
      </c>
      <c r="EQY5" s="48" t="s">
        <v>4104</v>
      </c>
      <c r="EQZ5" s="48" t="s">
        <v>4105</v>
      </c>
      <c r="ERA5" s="48" t="s">
        <v>4106</v>
      </c>
      <c r="ERB5" s="48" t="s">
        <v>4107</v>
      </c>
      <c r="ERC5" s="48" t="s">
        <v>4108</v>
      </c>
      <c r="ERD5" s="48" t="s">
        <v>4109</v>
      </c>
      <c r="ERE5" s="48" t="s">
        <v>4110</v>
      </c>
      <c r="ERF5" s="48" t="s">
        <v>4111</v>
      </c>
      <c r="ERG5" s="48" t="s">
        <v>4112</v>
      </c>
      <c r="ERH5" s="48" t="s">
        <v>4113</v>
      </c>
      <c r="ERI5" s="48" t="s">
        <v>4114</v>
      </c>
      <c r="ERJ5" s="48" t="s">
        <v>4115</v>
      </c>
      <c r="ERK5" s="48" t="s">
        <v>4116</v>
      </c>
      <c r="ERL5" s="48" t="s">
        <v>4117</v>
      </c>
      <c r="ERM5" s="48" t="s">
        <v>4118</v>
      </c>
      <c r="ERN5" s="48" t="s">
        <v>4119</v>
      </c>
      <c r="ERO5" s="48" t="s">
        <v>4120</v>
      </c>
      <c r="ERP5" s="48" t="s">
        <v>4121</v>
      </c>
      <c r="ERQ5" s="48" t="s">
        <v>4122</v>
      </c>
      <c r="ERR5" s="48" t="s">
        <v>4123</v>
      </c>
      <c r="ERS5" s="48" t="s">
        <v>4124</v>
      </c>
      <c r="ERT5" s="48" t="s">
        <v>4125</v>
      </c>
      <c r="ERU5" s="48" t="s">
        <v>4126</v>
      </c>
      <c r="ERV5" s="48" t="s">
        <v>4127</v>
      </c>
      <c r="ERW5" s="48" t="s">
        <v>4128</v>
      </c>
      <c r="ERX5" s="48" t="s">
        <v>4129</v>
      </c>
      <c r="ERY5" s="48" t="s">
        <v>4130</v>
      </c>
      <c r="ERZ5" s="48" t="s">
        <v>4131</v>
      </c>
      <c r="ESA5" s="48" t="s">
        <v>4132</v>
      </c>
      <c r="ESB5" s="48" t="s">
        <v>4133</v>
      </c>
      <c r="ESC5" s="48" t="s">
        <v>4134</v>
      </c>
      <c r="ESD5" s="48" t="s">
        <v>4135</v>
      </c>
      <c r="ESE5" s="48" t="s">
        <v>4136</v>
      </c>
      <c r="ESF5" s="48" t="s">
        <v>4137</v>
      </c>
      <c r="ESG5" s="48" t="s">
        <v>4138</v>
      </c>
      <c r="ESH5" s="48" t="s">
        <v>4139</v>
      </c>
      <c r="ESI5" s="48" t="s">
        <v>4140</v>
      </c>
      <c r="ESJ5" s="48" t="s">
        <v>4141</v>
      </c>
      <c r="ESK5" s="48" t="s">
        <v>4142</v>
      </c>
      <c r="ESL5" s="48" t="s">
        <v>4143</v>
      </c>
      <c r="ESM5" s="48" t="s">
        <v>4144</v>
      </c>
      <c r="ESN5" s="48" t="s">
        <v>4145</v>
      </c>
      <c r="ESO5" s="48" t="s">
        <v>4146</v>
      </c>
      <c r="ESP5" s="48" t="s">
        <v>4147</v>
      </c>
      <c r="ESQ5" s="48" t="s">
        <v>4148</v>
      </c>
      <c r="ESR5" s="48" t="s">
        <v>4149</v>
      </c>
      <c r="ESS5" s="48" t="s">
        <v>4150</v>
      </c>
      <c r="EST5" s="48" t="s">
        <v>4151</v>
      </c>
      <c r="ESU5" s="48" t="s">
        <v>4152</v>
      </c>
      <c r="ESV5" s="48" t="s">
        <v>4153</v>
      </c>
      <c r="ESW5" s="48" t="s">
        <v>4154</v>
      </c>
      <c r="ESX5" s="48" t="s">
        <v>4155</v>
      </c>
      <c r="ESY5" s="48" t="s">
        <v>4156</v>
      </c>
      <c r="ESZ5" s="48" t="s">
        <v>4157</v>
      </c>
      <c r="ETA5" s="48" t="s">
        <v>4158</v>
      </c>
      <c r="ETB5" s="48" t="s">
        <v>4159</v>
      </c>
      <c r="ETC5" s="48" t="s">
        <v>4160</v>
      </c>
      <c r="ETD5" s="48" t="s">
        <v>4161</v>
      </c>
      <c r="ETE5" s="48" t="s">
        <v>4162</v>
      </c>
      <c r="ETF5" s="48" t="s">
        <v>4163</v>
      </c>
      <c r="ETG5" s="48" t="s">
        <v>4164</v>
      </c>
      <c r="ETH5" s="48" t="s">
        <v>4165</v>
      </c>
      <c r="ETI5" s="48" t="s">
        <v>4166</v>
      </c>
      <c r="ETJ5" s="48" t="s">
        <v>4167</v>
      </c>
      <c r="ETK5" s="48" t="s">
        <v>4168</v>
      </c>
      <c r="ETL5" s="48" t="s">
        <v>4169</v>
      </c>
      <c r="ETM5" s="48" t="s">
        <v>4170</v>
      </c>
      <c r="ETN5" s="48" t="s">
        <v>4171</v>
      </c>
      <c r="ETO5" s="48" t="s">
        <v>4172</v>
      </c>
      <c r="ETP5" s="48" t="s">
        <v>4173</v>
      </c>
      <c r="ETQ5" s="48" t="s">
        <v>4174</v>
      </c>
      <c r="ETR5" s="48" t="s">
        <v>4175</v>
      </c>
      <c r="ETS5" s="48" t="s">
        <v>4176</v>
      </c>
      <c r="ETT5" s="48" t="s">
        <v>4177</v>
      </c>
      <c r="ETU5" s="48" t="s">
        <v>4178</v>
      </c>
      <c r="ETV5" s="48" t="s">
        <v>4179</v>
      </c>
      <c r="ETW5" s="48" t="s">
        <v>4180</v>
      </c>
      <c r="ETX5" s="48" t="s">
        <v>4181</v>
      </c>
      <c r="ETY5" s="48" t="s">
        <v>4182</v>
      </c>
      <c r="ETZ5" s="48" t="s">
        <v>4183</v>
      </c>
      <c r="EUA5" s="48" t="s">
        <v>4184</v>
      </c>
      <c r="EUB5" s="48" t="s">
        <v>4185</v>
      </c>
      <c r="EUC5" s="48" t="s">
        <v>4186</v>
      </c>
      <c r="EUD5" s="48" t="s">
        <v>4187</v>
      </c>
      <c r="EUE5" s="48" t="s">
        <v>4188</v>
      </c>
      <c r="EUF5" s="48" t="s">
        <v>4189</v>
      </c>
      <c r="EUG5" s="48" t="s">
        <v>4190</v>
      </c>
      <c r="EUH5" s="48" t="s">
        <v>4191</v>
      </c>
      <c r="EUI5" s="48" t="s">
        <v>4192</v>
      </c>
      <c r="EUJ5" s="48" t="s">
        <v>4193</v>
      </c>
      <c r="EUK5" s="48" t="s">
        <v>4194</v>
      </c>
      <c r="EUL5" s="48" t="s">
        <v>4195</v>
      </c>
      <c r="EUM5" s="48" t="s">
        <v>4196</v>
      </c>
      <c r="EUN5" s="48" t="s">
        <v>4197</v>
      </c>
      <c r="EUO5" s="48" t="s">
        <v>4198</v>
      </c>
      <c r="EUP5" s="48" t="s">
        <v>4199</v>
      </c>
      <c r="EUQ5" s="48" t="s">
        <v>4200</v>
      </c>
      <c r="EUR5" s="48" t="s">
        <v>4201</v>
      </c>
      <c r="EUS5" s="48" t="s">
        <v>4202</v>
      </c>
      <c r="EUT5" s="48" t="s">
        <v>4203</v>
      </c>
      <c r="EUU5" s="48" t="s">
        <v>4204</v>
      </c>
      <c r="EUV5" s="48" t="s">
        <v>4205</v>
      </c>
      <c r="EUW5" s="48" t="s">
        <v>4206</v>
      </c>
      <c r="EUX5" s="48" t="s">
        <v>4207</v>
      </c>
      <c r="EUY5" s="48" t="s">
        <v>4208</v>
      </c>
      <c r="EUZ5" s="48" t="s">
        <v>4209</v>
      </c>
      <c r="EVA5" s="48" t="s">
        <v>4210</v>
      </c>
      <c r="EVB5" s="48" t="s">
        <v>4211</v>
      </c>
      <c r="EVC5" s="48" t="s">
        <v>4212</v>
      </c>
      <c r="EVD5" s="48" t="s">
        <v>4213</v>
      </c>
      <c r="EVE5" s="48" t="s">
        <v>4214</v>
      </c>
      <c r="EVF5" s="48" t="s">
        <v>4215</v>
      </c>
      <c r="EVG5" s="48" t="s">
        <v>4216</v>
      </c>
      <c r="EVH5" s="48" t="s">
        <v>4217</v>
      </c>
      <c r="EVI5" s="48" t="s">
        <v>4218</v>
      </c>
      <c r="EVJ5" s="48" t="s">
        <v>4219</v>
      </c>
      <c r="EVK5" s="48" t="s">
        <v>4220</v>
      </c>
      <c r="EVL5" s="48" t="s">
        <v>4221</v>
      </c>
      <c r="EVM5" s="48" t="s">
        <v>4222</v>
      </c>
      <c r="EVN5" s="48" t="s">
        <v>4223</v>
      </c>
      <c r="EVO5" s="48" t="s">
        <v>4224</v>
      </c>
      <c r="EVP5" s="48" t="s">
        <v>4225</v>
      </c>
      <c r="EVQ5" s="48" t="s">
        <v>4226</v>
      </c>
      <c r="EVR5" s="48" t="s">
        <v>4227</v>
      </c>
      <c r="EVS5" s="48" t="s">
        <v>4228</v>
      </c>
      <c r="EVT5" s="48" t="s">
        <v>4229</v>
      </c>
      <c r="EVU5" s="48" t="s">
        <v>4230</v>
      </c>
      <c r="EVV5" s="48" t="s">
        <v>4231</v>
      </c>
      <c r="EVW5" s="48" t="s">
        <v>4232</v>
      </c>
      <c r="EVX5" s="48" t="s">
        <v>4233</v>
      </c>
      <c r="EVY5" s="48" t="s">
        <v>4234</v>
      </c>
      <c r="EVZ5" s="48" t="s">
        <v>4235</v>
      </c>
      <c r="EWA5" s="48" t="s">
        <v>4236</v>
      </c>
      <c r="EWB5" s="48" t="s">
        <v>4237</v>
      </c>
      <c r="EWC5" s="48" t="s">
        <v>4238</v>
      </c>
      <c r="EWD5" s="48" t="s">
        <v>4239</v>
      </c>
      <c r="EWE5" s="48" t="s">
        <v>4240</v>
      </c>
      <c r="EWF5" s="48" t="s">
        <v>4241</v>
      </c>
      <c r="EWG5" s="48" t="s">
        <v>4242</v>
      </c>
      <c r="EWH5" s="48" t="s">
        <v>4243</v>
      </c>
      <c r="EWI5" s="48" t="s">
        <v>4244</v>
      </c>
      <c r="EWJ5" s="48" t="s">
        <v>4245</v>
      </c>
      <c r="EWK5" s="48" t="s">
        <v>4246</v>
      </c>
      <c r="EWL5" s="48" t="s">
        <v>4247</v>
      </c>
      <c r="EWM5" s="48" t="s">
        <v>4248</v>
      </c>
      <c r="EWN5" s="48" t="s">
        <v>4249</v>
      </c>
      <c r="EWO5" s="48" t="s">
        <v>4250</v>
      </c>
      <c r="EWP5" s="48" t="s">
        <v>4251</v>
      </c>
      <c r="EWQ5" s="48" t="s">
        <v>4252</v>
      </c>
      <c r="EWR5" s="48" t="s">
        <v>4253</v>
      </c>
      <c r="EWS5" s="48" t="s">
        <v>4254</v>
      </c>
      <c r="EWT5" s="48" t="s">
        <v>4255</v>
      </c>
      <c r="EWU5" s="48" t="s">
        <v>4256</v>
      </c>
      <c r="EWV5" s="48" t="s">
        <v>4257</v>
      </c>
      <c r="EWW5" s="48" t="s">
        <v>4258</v>
      </c>
      <c r="EWX5" s="48" t="s">
        <v>4259</v>
      </c>
      <c r="EWY5" s="48" t="s">
        <v>4260</v>
      </c>
      <c r="EWZ5" s="48" t="s">
        <v>4261</v>
      </c>
      <c r="EXA5" s="48" t="s">
        <v>4262</v>
      </c>
      <c r="EXB5" s="48" t="s">
        <v>4263</v>
      </c>
      <c r="EXC5" s="48" t="s">
        <v>4264</v>
      </c>
      <c r="EXD5" s="48" t="s">
        <v>4265</v>
      </c>
      <c r="EXE5" s="48" t="s">
        <v>4266</v>
      </c>
      <c r="EXF5" s="48" t="s">
        <v>4267</v>
      </c>
      <c r="EXG5" s="48" t="s">
        <v>4268</v>
      </c>
      <c r="EXH5" s="48" t="s">
        <v>4269</v>
      </c>
      <c r="EXI5" s="48" t="s">
        <v>4270</v>
      </c>
      <c r="EXJ5" s="48" t="s">
        <v>4271</v>
      </c>
      <c r="EXK5" s="48" t="s">
        <v>4272</v>
      </c>
      <c r="EXL5" s="48" t="s">
        <v>4273</v>
      </c>
      <c r="EXM5" s="48" t="s">
        <v>4274</v>
      </c>
      <c r="EXN5" s="48" t="s">
        <v>4275</v>
      </c>
      <c r="EXO5" s="48" t="s">
        <v>4276</v>
      </c>
      <c r="EXP5" s="48" t="s">
        <v>4277</v>
      </c>
      <c r="EXQ5" s="48" t="s">
        <v>4278</v>
      </c>
      <c r="EXR5" s="48" t="s">
        <v>4279</v>
      </c>
      <c r="EXS5" s="48" t="s">
        <v>4280</v>
      </c>
      <c r="EXT5" s="48" t="s">
        <v>4281</v>
      </c>
      <c r="EXU5" s="48" t="s">
        <v>4282</v>
      </c>
      <c r="EXV5" s="48" t="s">
        <v>4283</v>
      </c>
      <c r="EXW5" s="48" t="s">
        <v>4284</v>
      </c>
      <c r="EXX5" s="48" t="s">
        <v>4285</v>
      </c>
      <c r="EXY5" s="48" t="s">
        <v>4286</v>
      </c>
      <c r="EXZ5" s="48" t="s">
        <v>4287</v>
      </c>
      <c r="EYA5" s="48" t="s">
        <v>4288</v>
      </c>
      <c r="EYB5" s="48" t="s">
        <v>4289</v>
      </c>
      <c r="EYC5" s="48" t="s">
        <v>4290</v>
      </c>
      <c r="EYD5" s="48" t="s">
        <v>4291</v>
      </c>
      <c r="EYE5" s="48" t="s">
        <v>4292</v>
      </c>
      <c r="EYF5" s="48" t="s">
        <v>4293</v>
      </c>
      <c r="EYG5" s="48" t="s">
        <v>4294</v>
      </c>
      <c r="EYH5" s="48" t="s">
        <v>4295</v>
      </c>
      <c r="EYI5" s="48" t="s">
        <v>4296</v>
      </c>
      <c r="EYJ5" s="48" t="s">
        <v>4297</v>
      </c>
      <c r="EYK5" s="48" t="s">
        <v>4298</v>
      </c>
      <c r="EYL5" s="48" t="s">
        <v>4299</v>
      </c>
      <c r="EYM5" s="48" t="s">
        <v>4300</v>
      </c>
      <c r="EYN5" s="48" t="s">
        <v>4301</v>
      </c>
      <c r="EYO5" s="48" t="s">
        <v>4302</v>
      </c>
      <c r="EYP5" s="48" t="s">
        <v>4303</v>
      </c>
      <c r="EYQ5" s="48" t="s">
        <v>4304</v>
      </c>
      <c r="EYR5" s="48" t="s">
        <v>4305</v>
      </c>
      <c r="EYS5" s="48" t="s">
        <v>4306</v>
      </c>
      <c r="EYT5" s="48" t="s">
        <v>4307</v>
      </c>
      <c r="EYU5" s="48" t="s">
        <v>4308</v>
      </c>
      <c r="EYV5" s="48" t="s">
        <v>4309</v>
      </c>
      <c r="EYW5" s="48" t="s">
        <v>4310</v>
      </c>
      <c r="EYX5" s="48" t="s">
        <v>4311</v>
      </c>
      <c r="EYY5" s="48" t="s">
        <v>4312</v>
      </c>
      <c r="EYZ5" s="48" t="s">
        <v>4313</v>
      </c>
      <c r="EZA5" s="48" t="s">
        <v>4314</v>
      </c>
      <c r="EZB5" s="48" t="s">
        <v>4315</v>
      </c>
      <c r="EZC5" s="48" t="s">
        <v>4316</v>
      </c>
      <c r="EZD5" s="48" t="s">
        <v>4317</v>
      </c>
      <c r="EZE5" s="48" t="s">
        <v>4318</v>
      </c>
      <c r="EZF5" s="48" t="s">
        <v>4319</v>
      </c>
      <c r="EZG5" s="48" t="s">
        <v>4320</v>
      </c>
      <c r="EZH5" s="48" t="s">
        <v>4321</v>
      </c>
      <c r="EZI5" s="48" t="s">
        <v>4322</v>
      </c>
      <c r="EZJ5" s="48" t="s">
        <v>4323</v>
      </c>
      <c r="EZK5" s="48" t="s">
        <v>4324</v>
      </c>
      <c r="EZL5" s="48" t="s">
        <v>4325</v>
      </c>
      <c r="EZM5" s="48" t="s">
        <v>4326</v>
      </c>
      <c r="EZN5" s="48" t="s">
        <v>4327</v>
      </c>
      <c r="EZO5" s="48" t="s">
        <v>4328</v>
      </c>
      <c r="EZP5" s="48" t="s">
        <v>4329</v>
      </c>
      <c r="EZQ5" s="48" t="s">
        <v>4330</v>
      </c>
      <c r="EZR5" s="48" t="s">
        <v>4331</v>
      </c>
      <c r="EZS5" s="48" t="s">
        <v>4332</v>
      </c>
      <c r="EZT5" s="48" t="s">
        <v>4333</v>
      </c>
      <c r="EZU5" s="48" t="s">
        <v>4334</v>
      </c>
      <c r="EZV5" s="48" t="s">
        <v>4335</v>
      </c>
      <c r="EZW5" s="48" t="s">
        <v>4336</v>
      </c>
      <c r="EZX5" s="48" t="s">
        <v>4337</v>
      </c>
      <c r="EZY5" s="48" t="s">
        <v>4338</v>
      </c>
      <c r="EZZ5" s="48" t="s">
        <v>4339</v>
      </c>
      <c r="FAA5" s="48" t="s">
        <v>4340</v>
      </c>
      <c r="FAB5" s="48" t="s">
        <v>4341</v>
      </c>
      <c r="FAC5" s="48" t="s">
        <v>4342</v>
      </c>
      <c r="FAD5" s="48" t="s">
        <v>4343</v>
      </c>
      <c r="FAE5" s="48" t="s">
        <v>4344</v>
      </c>
      <c r="FAF5" s="48" t="s">
        <v>4345</v>
      </c>
      <c r="FAG5" s="48" t="s">
        <v>4346</v>
      </c>
      <c r="FAH5" s="48" t="s">
        <v>4347</v>
      </c>
      <c r="FAI5" s="48" t="s">
        <v>4348</v>
      </c>
      <c r="FAJ5" s="48" t="s">
        <v>4349</v>
      </c>
      <c r="FAK5" s="48" t="s">
        <v>4350</v>
      </c>
      <c r="FAL5" s="48" t="s">
        <v>4351</v>
      </c>
      <c r="FAM5" s="48" t="s">
        <v>4352</v>
      </c>
      <c r="FAN5" s="48" t="s">
        <v>4353</v>
      </c>
      <c r="FAO5" s="48" t="s">
        <v>4354</v>
      </c>
      <c r="FAP5" s="48" t="s">
        <v>4355</v>
      </c>
      <c r="FAQ5" s="48" t="s">
        <v>4356</v>
      </c>
      <c r="FAR5" s="48" t="s">
        <v>4357</v>
      </c>
      <c r="FAS5" s="48" t="s">
        <v>4358</v>
      </c>
      <c r="FAT5" s="48" t="s">
        <v>4359</v>
      </c>
      <c r="FAU5" s="48" t="s">
        <v>4360</v>
      </c>
      <c r="FAV5" s="48" t="s">
        <v>4361</v>
      </c>
      <c r="FAW5" s="48" t="s">
        <v>4362</v>
      </c>
      <c r="FAX5" s="48" t="s">
        <v>4363</v>
      </c>
      <c r="FAY5" s="48" t="s">
        <v>4364</v>
      </c>
      <c r="FAZ5" s="48" t="s">
        <v>4365</v>
      </c>
      <c r="FBA5" s="48" t="s">
        <v>4366</v>
      </c>
      <c r="FBB5" s="48" t="s">
        <v>4367</v>
      </c>
      <c r="FBC5" s="48" t="s">
        <v>4368</v>
      </c>
      <c r="FBD5" s="48" t="s">
        <v>4369</v>
      </c>
      <c r="FBE5" s="48" t="s">
        <v>4370</v>
      </c>
      <c r="FBF5" s="48" t="s">
        <v>4371</v>
      </c>
      <c r="FBG5" s="48" t="s">
        <v>4372</v>
      </c>
      <c r="FBH5" s="48" t="s">
        <v>4373</v>
      </c>
      <c r="FBI5" s="48" t="s">
        <v>4374</v>
      </c>
      <c r="FBJ5" s="48" t="s">
        <v>4375</v>
      </c>
      <c r="FBK5" s="48" t="s">
        <v>4376</v>
      </c>
      <c r="FBL5" s="48" t="s">
        <v>4377</v>
      </c>
      <c r="FBM5" s="48" t="s">
        <v>4378</v>
      </c>
      <c r="FBN5" s="48" t="s">
        <v>4379</v>
      </c>
      <c r="FBO5" s="48" t="s">
        <v>4380</v>
      </c>
      <c r="FBP5" s="48" t="s">
        <v>4381</v>
      </c>
      <c r="FBQ5" s="48" t="s">
        <v>4382</v>
      </c>
      <c r="FBR5" s="48" t="s">
        <v>4383</v>
      </c>
      <c r="FBS5" s="48" t="s">
        <v>4384</v>
      </c>
      <c r="FBT5" s="48" t="s">
        <v>4385</v>
      </c>
      <c r="FBU5" s="48" t="s">
        <v>4386</v>
      </c>
      <c r="FBV5" s="48" t="s">
        <v>4387</v>
      </c>
      <c r="FBW5" s="48" t="s">
        <v>4388</v>
      </c>
      <c r="FBX5" s="48" t="s">
        <v>4389</v>
      </c>
      <c r="FBY5" s="48" t="s">
        <v>4390</v>
      </c>
      <c r="FBZ5" s="48" t="s">
        <v>4391</v>
      </c>
      <c r="FCA5" s="48" t="s">
        <v>4392</v>
      </c>
      <c r="FCB5" s="48" t="s">
        <v>4393</v>
      </c>
      <c r="FCC5" s="48" t="s">
        <v>4394</v>
      </c>
      <c r="FCD5" s="48" t="s">
        <v>4395</v>
      </c>
      <c r="FCE5" s="48" t="s">
        <v>4396</v>
      </c>
      <c r="FCF5" s="48" t="s">
        <v>4397</v>
      </c>
      <c r="FCG5" s="48" t="s">
        <v>4398</v>
      </c>
      <c r="FCH5" s="48" t="s">
        <v>4399</v>
      </c>
      <c r="FCI5" s="48" t="s">
        <v>4400</v>
      </c>
      <c r="FCJ5" s="48" t="s">
        <v>4401</v>
      </c>
      <c r="FCK5" s="48" t="s">
        <v>4402</v>
      </c>
      <c r="FCL5" s="48" t="s">
        <v>4403</v>
      </c>
      <c r="FCM5" s="48" t="s">
        <v>4404</v>
      </c>
      <c r="FCN5" s="48" t="s">
        <v>4405</v>
      </c>
      <c r="FCO5" s="48" t="s">
        <v>4406</v>
      </c>
      <c r="FCP5" s="48" t="s">
        <v>4407</v>
      </c>
      <c r="FCQ5" s="48" t="s">
        <v>4408</v>
      </c>
      <c r="FCR5" s="48" t="s">
        <v>4409</v>
      </c>
      <c r="FCS5" s="48" t="s">
        <v>4410</v>
      </c>
      <c r="FCT5" s="48" t="s">
        <v>4411</v>
      </c>
      <c r="FCU5" s="48" t="s">
        <v>4412</v>
      </c>
      <c r="FCV5" s="48" t="s">
        <v>4413</v>
      </c>
      <c r="FCW5" s="48" t="s">
        <v>4414</v>
      </c>
      <c r="FCX5" s="48" t="s">
        <v>4415</v>
      </c>
      <c r="FCY5" s="48" t="s">
        <v>4416</v>
      </c>
      <c r="FCZ5" s="48" t="s">
        <v>4417</v>
      </c>
      <c r="FDA5" s="48" t="s">
        <v>4418</v>
      </c>
      <c r="FDB5" s="48" t="s">
        <v>4419</v>
      </c>
      <c r="FDC5" s="48" t="s">
        <v>4420</v>
      </c>
      <c r="FDD5" s="48" t="s">
        <v>4421</v>
      </c>
      <c r="FDE5" s="48" t="s">
        <v>4422</v>
      </c>
      <c r="FDF5" s="48" t="s">
        <v>4423</v>
      </c>
      <c r="FDG5" s="48" t="s">
        <v>4424</v>
      </c>
      <c r="FDH5" s="48" t="s">
        <v>4425</v>
      </c>
      <c r="FDI5" s="48" t="s">
        <v>4426</v>
      </c>
      <c r="FDJ5" s="48" t="s">
        <v>4427</v>
      </c>
      <c r="FDK5" s="48" t="s">
        <v>4428</v>
      </c>
      <c r="FDL5" s="48" t="s">
        <v>4429</v>
      </c>
      <c r="FDM5" s="48" t="s">
        <v>4430</v>
      </c>
      <c r="FDN5" s="48" t="s">
        <v>4431</v>
      </c>
      <c r="FDO5" s="48" t="s">
        <v>4432</v>
      </c>
      <c r="FDP5" s="48" t="s">
        <v>4433</v>
      </c>
      <c r="FDQ5" s="48" t="s">
        <v>4434</v>
      </c>
      <c r="FDR5" s="48" t="s">
        <v>4435</v>
      </c>
      <c r="FDS5" s="48" t="s">
        <v>4436</v>
      </c>
      <c r="FDT5" s="48" t="s">
        <v>4437</v>
      </c>
      <c r="FDU5" s="48" t="s">
        <v>4438</v>
      </c>
      <c r="FDV5" s="48" t="s">
        <v>4439</v>
      </c>
      <c r="FDW5" s="48" t="s">
        <v>4440</v>
      </c>
      <c r="FDX5" s="48" t="s">
        <v>4441</v>
      </c>
      <c r="FDY5" s="48" t="s">
        <v>4442</v>
      </c>
      <c r="FDZ5" s="48" t="s">
        <v>4443</v>
      </c>
      <c r="FEA5" s="48" t="s">
        <v>4444</v>
      </c>
      <c r="FEB5" s="48" t="s">
        <v>4445</v>
      </c>
      <c r="FEC5" s="48" t="s">
        <v>4446</v>
      </c>
      <c r="FED5" s="48" t="s">
        <v>4447</v>
      </c>
      <c r="FEE5" s="48" t="s">
        <v>4448</v>
      </c>
      <c r="FEF5" s="48" t="s">
        <v>4449</v>
      </c>
      <c r="FEG5" s="48" t="s">
        <v>4450</v>
      </c>
      <c r="FEH5" s="48" t="s">
        <v>4451</v>
      </c>
      <c r="FEI5" s="48" t="s">
        <v>4452</v>
      </c>
      <c r="FEJ5" s="48" t="s">
        <v>4453</v>
      </c>
      <c r="FEK5" s="48" t="s">
        <v>4454</v>
      </c>
      <c r="FEL5" s="48" t="s">
        <v>4455</v>
      </c>
      <c r="FEM5" s="48" t="s">
        <v>4456</v>
      </c>
      <c r="FEN5" s="48" t="s">
        <v>4457</v>
      </c>
      <c r="FEO5" s="48" t="s">
        <v>4458</v>
      </c>
      <c r="FEP5" s="48" t="s">
        <v>4459</v>
      </c>
      <c r="FEQ5" s="48" t="s">
        <v>4460</v>
      </c>
      <c r="FER5" s="48" t="s">
        <v>4461</v>
      </c>
      <c r="FES5" s="48" t="s">
        <v>4462</v>
      </c>
      <c r="FET5" s="48" t="s">
        <v>4463</v>
      </c>
      <c r="FEU5" s="48" t="s">
        <v>4464</v>
      </c>
      <c r="FEV5" s="48" t="s">
        <v>4465</v>
      </c>
      <c r="FEW5" s="48" t="s">
        <v>4466</v>
      </c>
      <c r="FEX5" s="48" t="s">
        <v>4467</v>
      </c>
      <c r="FEY5" s="48" t="s">
        <v>4468</v>
      </c>
      <c r="FEZ5" s="48" t="s">
        <v>4469</v>
      </c>
      <c r="FFA5" s="48" t="s">
        <v>4470</v>
      </c>
      <c r="FFB5" s="48" t="s">
        <v>4471</v>
      </c>
      <c r="FFC5" s="48" t="s">
        <v>4472</v>
      </c>
      <c r="FFD5" s="48" t="s">
        <v>4473</v>
      </c>
      <c r="FFE5" s="48" t="s">
        <v>4474</v>
      </c>
      <c r="FFF5" s="48" t="s">
        <v>4475</v>
      </c>
      <c r="FFG5" s="48" t="s">
        <v>4476</v>
      </c>
      <c r="FFH5" s="48" t="s">
        <v>4477</v>
      </c>
      <c r="FFI5" s="48" t="s">
        <v>4478</v>
      </c>
      <c r="FFJ5" s="48" t="s">
        <v>4479</v>
      </c>
      <c r="FFK5" s="48" t="s">
        <v>4480</v>
      </c>
      <c r="FFL5" s="48" t="s">
        <v>4481</v>
      </c>
      <c r="FFM5" s="48" t="s">
        <v>4482</v>
      </c>
      <c r="FFN5" s="48" t="s">
        <v>4483</v>
      </c>
      <c r="FFO5" s="48" t="s">
        <v>4484</v>
      </c>
      <c r="FFP5" s="48" t="s">
        <v>4485</v>
      </c>
      <c r="FFQ5" s="48" t="s">
        <v>4486</v>
      </c>
      <c r="FFR5" s="48" t="s">
        <v>4487</v>
      </c>
      <c r="FFS5" s="48" t="s">
        <v>4488</v>
      </c>
      <c r="FFT5" s="48" t="s">
        <v>4489</v>
      </c>
      <c r="FFU5" s="48" t="s">
        <v>4490</v>
      </c>
      <c r="FFV5" s="48" t="s">
        <v>4491</v>
      </c>
      <c r="FFW5" s="48" t="s">
        <v>4492</v>
      </c>
      <c r="FFX5" s="48" t="s">
        <v>4493</v>
      </c>
      <c r="FFY5" s="48" t="s">
        <v>4494</v>
      </c>
      <c r="FFZ5" s="48" t="s">
        <v>4495</v>
      </c>
      <c r="FGA5" s="48" t="s">
        <v>4496</v>
      </c>
      <c r="FGB5" s="48" t="s">
        <v>4497</v>
      </c>
      <c r="FGC5" s="48" t="s">
        <v>4498</v>
      </c>
      <c r="FGD5" s="48" t="s">
        <v>4499</v>
      </c>
      <c r="FGE5" s="48" t="s">
        <v>4500</v>
      </c>
      <c r="FGF5" s="48" t="s">
        <v>4501</v>
      </c>
      <c r="FGG5" s="48" t="s">
        <v>4502</v>
      </c>
      <c r="FGH5" s="48" t="s">
        <v>4503</v>
      </c>
      <c r="FGI5" s="48" t="s">
        <v>4504</v>
      </c>
      <c r="FGJ5" s="48" t="s">
        <v>4505</v>
      </c>
      <c r="FGK5" s="48" t="s">
        <v>4506</v>
      </c>
      <c r="FGL5" s="48" t="s">
        <v>4507</v>
      </c>
      <c r="FGM5" s="48" t="s">
        <v>4508</v>
      </c>
      <c r="FGN5" s="48" t="s">
        <v>4509</v>
      </c>
      <c r="FGO5" s="48" t="s">
        <v>4510</v>
      </c>
      <c r="FGP5" s="48" t="s">
        <v>4511</v>
      </c>
      <c r="FGQ5" s="48" t="s">
        <v>4512</v>
      </c>
      <c r="FGR5" s="48" t="s">
        <v>4513</v>
      </c>
      <c r="FGS5" s="48" t="s">
        <v>4514</v>
      </c>
      <c r="FGT5" s="48" t="s">
        <v>4515</v>
      </c>
      <c r="FGU5" s="48" t="s">
        <v>4516</v>
      </c>
      <c r="FGV5" s="48" t="s">
        <v>4517</v>
      </c>
      <c r="FGW5" s="48" t="s">
        <v>4518</v>
      </c>
      <c r="FGX5" s="48" t="s">
        <v>4519</v>
      </c>
      <c r="FGY5" s="48" t="s">
        <v>4520</v>
      </c>
      <c r="FGZ5" s="48" t="s">
        <v>4521</v>
      </c>
      <c r="FHA5" s="48" t="s">
        <v>4522</v>
      </c>
      <c r="FHB5" s="48" t="s">
        <v>4523</v>
      </c>
      <c r="FHC5" s="48" t="s">
        <v>4524</v>
      </c>
      <c r="FHD5" s="48" t="s">
        <v>4525</v>
      </c>
      <c r="FHE5" s="48" t="s">
        <v>4526</v>
      </c>
      <c r="FHF5" s="48" t="s">
        <v>4527</v>
      </c>
      <c r="FHG5" s="48" t="s">
        <v>4528</v>
      </c>
      <c r="FHH5" s="48" t="s">
        <v>4529</v>
      </c>
      <c r="FHI5" s="48" t="s">
        <v>4530</v>
      </c>
      <c r="FHJ5" s="48" t="s">
        <v>4531</v>
      </c>
      <c r="FHK5" s="48" t="s">
        <v>4532</v>
      </c>
      <c r="FHL5" s="48" t="s">
        <v>4533</v>
      </c>
      <c r="FHM5" s="48" t="s">
        <v>4534</v>
      </c>
      <c r="FHN5" s="48" t="s">
        <v>4535</v>
      </c>
      <c r="FHO5" s="48" t="s">
        <v>4536</v>
      </c>
      <c r="FHP5" s="48" t="s">
        <v>4537</v>
      </c>
      <c r="FHQ5" s="48" t="s">
        <v>4538</v>
      </c>
      <c r="FHR5" s="48" t="s">
        <v>4539</v>
      </c>
      <c r="FHS5" s="48" t="s">
        <v>4540</v>
      </c>
      <c r="FHT5" s="48" t="s">
        <v>4541</v>
      </c>
      <c r="FHU5" s="48" t="s">
        <v>4542</v>
      </c>
      <c r="FHV5" s="48" t="s">
        <v>4543</v>
      </c>
      <c r="FHW5" s="48" t="s">
        <v>4544</v>
      </c>
      <c r="FHX5" s="48" t="s">
        <v>4545</v>
      </c>
      <c r="FHY5" s="48" t="s">
        <v>4546</v>
      </c>
      <c r="FHZ5" s="48" t="s">
        <v>4547</v>
      </c>
      <c r="FIA5" s="48" t="s">
        <v>4548</v>
      </c>
      <c r="FIB5" s="48" t="s">
        <v>4549</v>
      </c>
      <c r="FIC5" s="48" t="s">
        <v>4550</v>
      </c>
      <c r="FID5" s="48" t="s">
        <v>4551</v>
      </c>
      <c r="FIE5" s="48" t="s">
        <v>4552</v>
      </c>
      <c r="FIF5" s="48" t="s">
        <v>4553</v>
      </c>
      <c r="FIG5" s="48" t="s">
        <v>4554</v>
      </c>
      <c r="FIH5" s="48" t="s">
        <v>4555</v>
      </c>
      <c r="FII5" s="48" t="s">
        <v>4556</v>
      </c>
      <c r="FIJ5" s="48" t="s">
        <v>4557</v>
      </c>
      <c r="FIK5" s="48" t="s">
        <v>4558</v>
      </c>
      <c r="FIL5" s="48" t="s">
        <v>4559</v>
      </c>
      <c r="FIM5" s="48" t="s">
        <v>4560</v>
      </c>
      <c r="FIN5" s="48" t="s">
        <v>4561</v>
      </c>
      <c r="FIO5" s="48" t="s">
        <v>4562</v>
      </c>
      <c r="FIP5" s="48" t="s">
        <v>4563</v>
      </c>
      <c r="FIQ5" s="48" t="s">
        <v>4564</v>
      </c>
      <c r="FIR5" s="48" t="s">
        <v>4565</v>
      </c>
      <c r="FIS5" s="48" t="s">
        <v>4566</v>
      </c>
      <c r="FIT5" s="48" t="s">
        <v>4567</v>
      </c>
      <c r="FIU5" s="48" t="s">
        <v>4568</v>
      </c>
      <c r="FIV5" s="48" t="s">
        <v>4569</v>
      </c>
      <c r="FIW5" s="48" t="s">
        <v>4570</v>
      </c>
      <c r="FIX5" s="48" t="s">
        <v>4571</v>
      </c>
      <c r="FIY5" s="48" t="s">
        <v>4572</v>
      </c>
      <c r="FIZ5" s="48" t="s">
        <v>4573</v>
      </c>
      <c r="FJA5" s="48" t="s">
        <v>4574</v>
      </c>
      <c r="FJB5" s="48" t="s">
        <v>4575</v>
      </c>
      <c r="FJC5" s="48" t="s">
        <v>4576</v>
      </c>
      <c r="FJD5" s="48" t="s">
        <v>4577</v>
      </c>
      <c r="FJE5" s="48" t="s">
        <v>4578</v>
      </c>
      <c r="FJF5" s="48" t="s">
        <v>4579</v>
      </c>
      <c r="FJG5" s="48" t="s">
        <v>4580</v>
      </c>
      <c r="FJH5" s="48" t="s">
        <v>4581</v>
      </c>
      <c r="FJI5" s="48" t="s">
        <v>4582</v>
      </c>
      <c r="FJJ5" s="48" t="s">
        <v>4583</v>
      </c>
      <c r="FJK5" s="48" t="s">
        <v>4584</v>
      </c>
      <c r="FJL5" s="48" t="s">
        <v>4585</v>
      </c>
      <c r="FJM5" s="48" t="s">
        <v>4586</v>
      </c>
      <c r="FJN5" s="48" t="s">
        <v>4587</v>
      </c>
      <c r="FJO5" s="48" t="s">
        <v>4588</v>
      </c>
      <c r="FJP5" s="48" t="s">
        <v>4589</v>
      </c>
      <c r="FJQ5" s="48" t="s">
        <v>4590</v>
      </c>
      <c r="FJR5" s="48" t="s">
        <v>4591</v>
      </c>
      <c r="FJS5" s="48" t="s">
        <v>4592</v>
      </c>
      <c r="FJT5" s="48" t="s">
        <v>4593</v>
      </c>
      <c r="FJU5" s="48" t="s">
        <v>4594</v>
      </c>
      <c r="FJV5" s="48" t="s">
        <v>4595</v>
      </c>
      <c r="FJW5" s="48" t="s">
        <v>4596</v>
      </c>
      <c r="FJX5" s="48" t="s">
        <v>4597</v>
      </c>
      <c r="FJY5" s="48" t="s">
        <v>4598</v>
      </c>
      <c r="FJZ5" s="48" t="s">
        <v>4599</v>
      </c>
      <c r="FKA5" s="48" t="s">
        <v>4600</v>
      </c>
      <c r="FKB5" s="48" t="s">
        <v>4601</v>
      </c>
      <c r="FKC5" s="48" t="s">
        <v>4602</v>
      </c>
      <c r="FKD5" s="48" t="s">
        <v>4603</v>
      </c>
      <c r="FKE5" s="48" t="s">
        <v>4604</v>
      </c>
      <c r="FKF5" s="48" t="s">
        <v>4605</v>
      </c>
      <c r="FKG5" s="48" t="s">
        <v>4606</v>
      </c>
      <c r="FKH5" s="48" t="s">
        <v>4607</v>
      </c>
      <c r="FKI5" s="48" t="s">
        <v>4608</v>
      </c>
      <c r="FKJ5" s="48" t="s">
        <v>4609</v>
      </c>
      <c r="FKK5" s="48" t="s">
        <v>4610</v>
      </c>
      <c r="FKL5" s="48" t="s">
        <v>4611</v>
      </c>
      <c r="FKM5" s="48" t="s">
        <v>4612</v>
      </c>
      <c r="FKN5" s="48" t="s">
        <v>4613</v>
      </c>
      <c r="FKO5" s="48" t="s">
        <v>4614</v>
      </c>
      <c r="FKP5" s="48" t="s">
        <v>4615</v>
      </c>
      <c r="FKQ5" s="48" t="s">
        <v>4616</v>
      </c>
      <c r="FKR5" s="48" t="s">
        <v>4617</v>
      </c>
      <c r="FKS5" s="48" t="s">
        <v>4618</v>
      </c>
      <c r="FKT5" s="48" t="s">
        <v>4619</v>
      </c>
      <c r="FKU5" s="48" t="s">
        <v>4620</v>
      </c>
      <c r="FKV5" s="48" t="s">
        <v>4621</v>
      </c>
      <c r="FKW5" s="48" t="s">
        <v>4622</v>
      </c>
      <c r="FKX5" s="48" t="s">
        <v>4623</v>
      </c>
      <c r="FKY5" s="48" t="s">
        <v>4624</v>
      </c>
      <c r="FKZ5" s="48" t="s">
        <v>4625</v>
      </c>
      <c r="FLA5" s="48" t="s">
        <v>4626</v>
      </c>
      <c r="FLB5" s="48" t="s">
        <v>4627</v>
      </c>
      <c r="FLC5" s="48" t="s">
        <v>4628</v>
      </c>
      <c r="FLD5" s="48" t="s">
        <v>4629</v>
      </c>
      <c r="FLE5" s="48" t="s">
        <v>4630</v>
      </c>
      <c r="FLF5" s="48" t="s">
        <v>4631</v>
      </c>
      <c r="FLG5" s="48" t="s">
        <v>4632</v>
      </c>
      <c r="FLH5" s="48" t="s">
        <v>4633</v>
      </c>
      <c r="FLI5" s="48" t="s">
        <v>4634</v>
      </c>
      <c r="FLJ5" s="48" t="s">
        <v>4635</v>
      </c>
      <c r="FLK5" s="48" t="s">
        <v>4636</v>
      </c>
      <c r="FLL5" s="48" t="s">
        <v>4637</v>
      </c>
      <c r="FLM5" s="48" t="s">
        <v>4638</v>
      </c>
      <c r="FLN5" s="48" t="s">
        <v>4639</v>
      </c>
      <c r="FLO5" s="48" t="s">
        <v>4640</v>
      </c>
      <c r="FLP5" s="48" t="s">
        <v>4641</v>
      </c>
      <c r="FLQ5" s="48" t="s">
        <v>4642</v>
      </c>
      <c r="FLR5" s="48" t="s">
        <v>4643</v>
      </c>
      <c r="FLS5" s="48" t="s">
        <v>4644</v>
      </c>
      <c r="FLT5" s="48" t="s">
        <v>4645</v>
      </c>
      <c r="FLU5" s="48" t="s">
        <v>4646</v>
      </c>
      <c r="FLV5" s="48" t="s">
        <v>4647</v>
      </c>
      <c r="FLW5" s="48" t="s">
        <v>4648</v>
      </c>
      <c r="FLX5" s="48" t="s">
        <v>4649</v>
      </c>
      <c r="FLY5" s="48" t="s">
        <v>4650</v>
      </c>
      <c r="FLZ5" s="48" t="s">
        <v>4651</v>
      </c>
      <c r="FMA5" s="48" t="s">
        <v>4652</v>
      </c>
      <c r="FMB5" s="48" t="s">
        <v>4653</v>
      </c>
      <c r="FMC5" s="48" t="s">
        <v>4654</v>
      </c>
      <c r="FMD5" s="48" t="s">
        <v>4655</v>
      </c>
      <c r="FME5" s="48" t="s">
        <v>4656</v>
      </c>
      <c r="FMF5" s="48" t="s">
        <v>4657</v>
      </c>
      <c r="FMG5" s="48" t="s">
        <v>4658</v>
      </c>
      <c r="FMH5" s="48" t="s">
        <v>4659</v>
      </c>
      <c r="FMI5" s="48" t="s">
        <v>4660</v>
      </c>
      <c r="FMJ5" s="48" t="s">
        <v>4661</v>
      </c>
      <c r="FMK5" s="48" t="s">
        <v>4662</v>
      </c>
      <c r="FML5" s="48" t="s">
        <v>4663</v>
      </c>
      <c r="FMM5" s="48" t="s">
        <v>4664</v>
      </c>
      <c r="FMN5" s="48" t="s">
        <v>4665</v>
      </c>
      <c r="FMO5" s="48" t="s">
        <v>4666</v>
      </c>
      <c r="FMP5" s="48" t="s">
        <v>4667</v>
      </c>
      <c r="FMQ5" s="48" t="s">
        <v>4668</v>
      </c>
      <c r="FMR5" s="48" t="s">
        <v>4669</v>
      </c>
      <c r="FMS5" s="48" t="s">
        <v>4670</v>
      </c>
      <c r="FMT5" s="48" t="s">
        <v>4671</v>
      </c>
      <c r="FMU5" s="48" t="s">
        <v>4672</v>
      </c>
      <c r="FMV5" s="48" t="s">
        <v>4673</v>
      </c>
      <c r="FMW5" s="48" t="s">
        <v>4674</v>
      </c>
      <c r="FMX5" s="48" t="s">
        <v>4675</v>
      </c>
      <c r="FMY5" s="48" t="s">
        <v>4676</v>
      </c>
      <c r="FMZ5" s="48" t="s">
        <v>4677</v>
      </c>
      <c r="FNA5" s="48" t="s">
        <v>4678</v>
      </c>
      <c r="FNB5" s="48" t="s">
        <v>4679</v>
      </c>
      <c r="FNC5" s="48" t="s">
        <v>4680</v>
      </c>
      <c r="FND5" s="48" t="s">
        <v>4681</v>
      </c>
      <c r="FNE5" s="48" t="s">
        <v>4682</v>
      </c>
      <c r="FNF5" s="48" t="s">
        <v>4683</v>
      </c>
      <c r="FNG5" s="48" t="s">
        <v>4684</v>
      </c>
      <c r="FNH5" s="48" t="s">
        <v>4685</v>
      </c>
      <c r="FNI5" s="48" t="s">
        <v>4686</v>
      </c>
      <c r="FNJ5" s="48" t="s">
        <v>4687</v>
      </c>
      <c r="FNK5" s="48" t="s">
        <v>4688</v>
      </c>
      <c r="FNL5" s="48" t="s">
        <v>4689</v>
      </c>
      <c r="FNM5" s="48" t="s">
        <v>4690</v>
      </c>
      <c r="FNN5" s="48" t="s">
        <v>4691</v>
      </c>
      <c r="FNO5" s="48" t="s">
        <v>4692</v>
      </c>
      <c r="FNP5" s="48" t="s">
        <v>4693</v>
      </c>
      <c r="FNQ5" s="48" t="s">
        <v>4694</v>
      </c>
      <c r="FNR5" s="48" t="s">
        <v>4695</v>
      </c>
      <c r="FNS5" s="48" t="s">
        <v>4696</v>
      </c>
      <c r="FNT5" s="48" t="s">
        <v>4697</v>
      </c>
      <c r="FNU5" s="48" t="s">
        <v>4698</v>
      </c>
      <c r="FNV5" s="48" t="s">
        <v>4699</v>
      </c>
      <c r="FNW5" s="48" t="s">
        <v>4700</v>
      </c>
      <c r="FNX5" s="48" t="s">
        <v>4701</v>
      </c>
      <c r="FNY5" s="48" t="s">
        <v>4702</v>
      </c>
      <c r="FNZ5" s="48" t="s">
        <v>4703</v>
      </c>
      <c r="FOA5" s="48" t="s">
        <v>4704</v>
      </c>
      <c r="FOB5" s="48" t="s">
        <v>4705</v>
      </c>
      <c r="FOC5" s="48" t="s">
        <v>4706</v>
      </c>
      <c r="FOD5" s="48" t="s">
        <v>4707</v>
      </c>
      <c r="FOE5" s="48" t="s">
        <v>4708</v>
      </c>
      <c r="FOF5" s="48" t="s">
        <v>4709</v>
      </c>
      <c r="FOG5" s="48" t="s">
        <v>4710</v>
      </c>
      <c r="FOH5" s="48" t="s">
        <v>4711</v>
      </c>
      <c r="FOI5" s="48" t="s">
        <v>4712</v>
      </c>
      <c r="FOJ5" s="48" t="s">
        <v>4713</v>
      </c>
      <c r="FOK5" s="48" t="s">
        <v>4714</v>
      </c>
      <c r="FOL5" s="48" t="s">
        <v>4715</v>
      </c>
      <c r="FOM5" s="48" t="s">
        <v>4716</v>
      </c>
      <c r="FON5" s="48" t="s">
        <v>4717</v>
      </c>
      <c r="FOO5" s="48" t="s">
        <v>4718</v>
      </c>
      <c r="FOP5" s="48" t="s">
        <v>4719</v>
      </c>
      <c r="FOQ5" s="48" t="s">
        <v>4720</v>
      </c>
      <c r="FOR5" s="48" t="s">
        <v>4721</v>
      </c>
      <c r="FOS5" s="48" t="s">
        <v>4722</v>
      </c>
      <c r="FOT5" s="48" t="s">
        <v>4723</v>
      </c>
      <c r="FOU5" s="48" t="s">
        <v>4724</v>
      </c>
      <c r="FOV5" s="48" t="s">
        <v>4725</v>
      </c>
      <c r="FOW5" s="48" t="s">
        <v>4726</v>
      </c>
      <c r="FOX5" s="48" t="s">
        <v>4727</v>
      </c>
      <c r="FOY5" s="48" t="s">
        <v>4728</v>
      </c>
      <c r="FOZ5" s="48" t="s">
        <v>4729</v>
      </c>
      <c r="FPA5" s="48" t="s">
        <v>4730</v>
      </c>
      <c r="FPB5" s="48" t="s">
        <v>4731</v>
      </c>
      <c r="FPC5" s="48" t="s">
        <v>4732</v>
      </c>
      <c r="FPD5" s="48" t="s">
        <v>4733</v>
      </c>
      <c r="FPE5" s="48" t="s">
        <v>4734</v>
      </c>
      <c r="FPF5" s="48" t="s">
        <v>4735</v>
      </c>
      <c r="FPG5" s="48" t="s">
        <v>4736</v>
      </c>
      <c r="FPH5" s="48" t="s">
        <v>4737</v>
      </c>
      <c r="FPI5" s="48" t="s">
        <v>4738</v>
      </c>
      <c r="FPJ5" s="48" t="s">
        <v>4739</v>
      </c>
      <c r="FPK5" s="48" t="s">
        <v>4740</v>
      </c>
      <c r="FPL5" s="48" t="s">
        <v>4741</v>
      </c>
      <c r="FPM5" s="48" t="s">
        <v>4742</v>
      </c>
      <c r="FPN5" s="48" t="s">
        <v>4743</v>
      </c>
      <c r="FPO5" s="48" t="s">
        <v>4744</v>
      </c>
      <c r="FPP5" s="48" t="s">
        <v>4745</v>
      </c>
      <c r="FPQ5" s="48" t="s">
        <v>4746</v>
      </c>
      <c r="FPR5" s="48" t="s">
        <v>4747</v>
      </c>
      <c r="FPS5" s="48" t="s">
        <v>4748</v>
      </c>
      <c r="FPT5" s="48" t="s">
        <v>4749</v>
      </c>
      <c r="FPU5" s="48" t="s">
        <v>4750</v>
      </c>
      <c r="FPV5" s="48" t="s">
        <v>4751</v>
      </c>
      <c r="FPW5" s="48" t="s">
        <v>4752</v>
      </c>
      <c r="FPX5" s="48" t="s">
        <v>4753</v>
      </c>
      <c r="FPY5" s="48" t="s">
        <v>4754</v>
      </c>
      <c r="FPZ5" s="48" t="s">
        <v>4755</v>
      </c>
      <c r="FQA5" s="48" t="s">
        <v>4756</v>
      </c>
      <c r="FQB5" s="48" t="s">
        <v>4757</v>
      </c>
      <c r="FQC5" s="48" t="s">
        <v>4758</v>
      </c>
      <c r="FQD5" s="48" t="s">
        <v>4759</v>
      </c>
      <c r="FQE5" s="48" t="s">
        <v>4760</v>
      </c>
      <c r="FQF5" s="48" t="s">
        <v>4761</v>
      </c>
      <c r="FQG5" s="48" t="s">
        <v>4762</v>
      </c>
      <c r="FQH5" s="48" t="s">
        <v>4763</v>
      </c>
      <c r="FQI5" s="48" t="s">
        <v>4764</v>
      </c>
      <c r="FQJ5" s="48" t="s">
        <v>4765</v>
      </c>
      <c r="FQK5" s="48" t="s">
        <v>4766</v>
      </c>
      <c r="FQL5" s="48" t="s">
        <v>4767</v>
      </c>
      <c r="FQM5" s="48" t="s">
        <v>4768</v>
      </c>
      <c r="FQN5" s="48" t="s">
        <v>4769</v>
      </c>
      <c r="FQO5" s="48" t="s">
        <v>4770</v>
      </c>
      <c r="FQP5" s="48" t="s">
        <v>4771</v>
      </c>
      <c r="FQQ5" s="48" t="s">
        <v>4772</v>
      </c>
      <c r="FQR5" s="48" t="s">
        <v>4773</v>
      </c>
      <c r="FQS5" s="48" t="s">
        <v>4774</v>
      </c>
      <c r="FQT5" s="48" t="s">
        <v>4775</v>
      </c>
      <c r="FQU5" s="48" t="s">
        <v>4776</v>
      </c>
      <c r="FQV5" s="48" t="s">
        <v>4777</v>
      </c>
      <c r="FQW5" s="48" t="s">
        <v>4778</v>
      </c>
      <c r="FQX5" s="48" t="s">
        <v>4779</v>
      </c>
      <c r="FQY5" s="48" t="s">
        <v>4780</v>
      </c>
      <c r="FQZ5" s="48" t="s">
        <v>4781</v>
      </c>
      <c r="FRA5" s="48" t="s">
        <v>4782</v>
      </c>
      <c r="FRB5" s="48" t="s">
        <v>4783</v>
      </c>
      <c r="FRC5" s="48" t="s">
        <v>4784</v>
      </c>
      <c r="FRD5" s="48" t="s">
        <v>4785</v>
      </c>
      <c r="FRE5" s="48" t="s">
        <v>4786</v>
      </c>
      <c r="FRF5" s="48" t="s">
        <v>4787</v>
      </c>
      <c r="FRG5" s="48" t="s">
        <v>4788</v>
      </c>
      <c r="FRH5" s="48" t="s">
        <v>4789</v>
      </c>
      <c r="FRI5" s="48" t="s">
        <v>4790</v>
      </c>
      <c r="FRJ5" s="48" t="s">
        <v>4791</v>
      </c>
      <c r="FRK5" s="48" t="s">
        <v>4792</v>
      </c>
      <c r="FRL5" s="48" t="s">
        <v>4793</v>
      </c>
      <c r="FRM5" s="48" t="s">
        <v>4794</v>
      </c>
      <c r="FRN5" s="48" t="s">
        <v>4795</v>
      </c>
      <c r="FRO5" s="48" t="s">
        <v>4796</v>
      </c>
      <c r="FRP5" s="48" t="s">
        <v>4797</v>
      </c>
      <c r="FRQ5" s="48" t="s">
        <v>4798</v>
      </c>
      <c r="FRR5" s="48" t="s">
        <v>4799</v>
      </c>
      <c r="FRS5" s="48" t="s">
        <v>4800</v>
      </c>
      <c r="FRT5" s="48" t="s">
        <v>4801</v>
      </c>
      <c r="FRU5" s="48" t="s">
        <v>4802</v>
      </c>
      <c r="FRV5" s="48" t="s">
        <v>4803</v>
      </c>
      <c r="FRW5" s="48" t="s">
        <v>4804</v>
      </c>
      <c r="FRX5" s="48" t="s">
        <v>4805</v>
      </c>
      <c r="FRY5" s="48" t="s">
        <v>4806</v>
      </c>
      <c r="FRZ5" s="48" t="s">
        <v>4807</v>
      </c>
      <c r="FSA5" s="48" t="s">
        <v>4808</v>
      </c>
      <c r="FSB5" s="48" t="s">
        <v>4809</v>
      </c>
      <c r="FSC5" s="48" t="s">
        <v>4810</v>
      </c>
      <c r="FSD5" s="48" t="s">
        <v>4811</v>
      </c>
      <c r="FSE5" s="48" t="s">
        <v>4812</v>
      </c>
      <c r="FSF5" s="48" t="s">
        <v>4813</v>
      </c>
      <c r="FSG5" s="48" t="s">
        <v>4814</v>
      </c>
      <c r="FSH5" s="48" t="s">
        <v>4815</v>
      </c>
      <c r="FSI5" s="48" t="s">
        <v>4816</v>
      </c>
      <c r="FSJ5" s="48" t="s">
        <v>4817</v>
      </c>
      <c r="FSK5" s="48" t="s">
        <v>4818</v>
      </c>
      <c r="FSL5" s="48" t="s">
        <v>4819</v>
      </c>
      <c r="FSM5" s="48" t="s">
        <v>4820</v>
      </c>
      <c r="FSN5" s="48" t="s">
        <v>4821</v>
      </c>
      <c r="FSO5" s="48" t="s">
        <v>4822</v>
      </c>
      <c r="FSP5" s="48" t="s">
        <v>4823</v>
      </c>
      <c r="FSQ5" s="48" t="s">
        <v>4824</v>
      </c>
      <c r="FSR5" s="48" t="s">
        <v>4825</v>
      </c>
      <c r="FSS5" s="48" t="s">
        <v>4826</v>
      </c>
      <c r="FST5" s="48" t="s">
        <v>4827</v>
      </c>
      <c r="FSU5" s="48" t="s">
        <v>4828</v>
      </c>
      <c r="FSV5" s="48" t="s">
        <v>4829</v>
      </c>
      <c r="FSW5" s="48" t="s">
        <v>4830</v>
      </c>
      <c r="FSX5" s="48" t="s">
        <v>4831</v>
      </c>
      <c r="FSY5" s="48" t="s">
        <v>4832</v>
      </c>
      <c r="FSZ5" s="48" t="s">
        <v>4833</v>
      </c>
      <c r="FTA5" s="48" t="s">
        <v>4834</v>
      </c>
      <c r="FTB5" s="48" t="s">
        <v>4835</v>
      </c>
      <c r="FTC5" s="48" t="s">
        <v>4836</v>
      </c>
      <c r="FTD5" s="48" t="s">
        <v>4837</v>
      </c>
      <c r="FTE5" s="48" t="s">
        <v>4838</v>
      </c>
      <c r="FTF5" s="48" t="s">
        <v>4839</v>
      </c>
      <c r="FTG5" s="48" t="s">
        <v>4840</v>
      </c>
      <c r="FTH5" s="48" t="s">
        <v>4841</v>
      </c>
      <c r="FTI5" s="48" t="s">
        <v>4842</v>
      </c>
      <c r="FTJ5" s="48" t="s">
        <v>4843</v>
      </c>
      <c r="FTK5" s="48" t="s">
        <v>4844</v>
      </c>
      <c r="FTL5" s="48" t="s">
        <v>4845</v>
      </c>
      <c r="FTM5" s="48" t="s">
        <v>4846</v>
      </c>
      <c r="FTN5" s="48" t="s">
        <v>4847</v>
      </c>
      <c r="FTO5" s="48" t="s">
        <v>4848</v>
      </c>
      <c r="FTP5" s="48" t="s">
        <v>4849</v>
      </c>
      <c r="FTQ5" s="48" t="s">
        <v>4850</v>
      </c>
      <c r="FTR5" s="48" t="s">
        <v>4851</v>
      </c>
      <c r="FTS5" s="48" t="s">
        <v>4852</v>
      </c>
      <c r="FTT5" s="48" t="s">
        <v>4853</v>
      </c>
      <c r="FTU5" s="48" t="s">
        <v>4854</v>
      </c>
      <c r="FTV5" s="48" t="s">
        <v>4855</v>
      </c>
      <c r="FTW5" s="48" t="s">
        <v>4856</v>
      </c>
      <c r="FTX5" s="48" t="s">
        <v>4857</v>
      </c>
      <c r="FTY5" s="48" t="s">
        <v>4858</v>
      </c>
      <c r="FTZ5" s="48" t="s">
        <v>4859</v>
      </c>
      <c r="FUA5" s="48" t="s">
        <v>4860</v>
      </c>
      <c r="FUB5" s="48" t="s">
        <v>4861</v>
      </c>
      <c r="FUC5" s="48" t="s">
        <v>4862</v>
      </c>
      <c r="FUD5" s="48" t="s">
        <v>4863</v>
      </c>
      <c r="FUE5" s="48" t="s">
        <v>4864</v>
      </c>
      <c r="FUF5" s="48" t="s">
        <v>4865</v>
      </c>
      <c r="FUG5" s="48" t="s">
        <v>4866</v>
      </c>
      <c r="FUH5" s="48" t="s">
        <v>4867</v>
      </c>
      <c r="FUI5" s="48" t="s">
        <v>4868</v>
      </c>
      <c r="FUJ5" s="48" t="s">
        <v>4869</v>
      </c>
      <c r="FUK5" s="48" t="s">
        <v>4870</v>
      </c>
      <c r="FUL5" s="48" t="s">
        <v>4871</v>
      </c>
      <c r="FUM5" s="48" t="s">
        <v>4872</v>
      </c>
      <c r="FUN5" s="48" t="s">
        <v>4873</v>
      </c>
      <c r="FUO5" s="48" t="s">
        <v>4874</v>
      </c>
      <c r="FUP5" s="48" t="s">
        <v>4875</v>
      </c>
      <c r="FUQ5" s="48" t="s">
        <v>4876</v>
      </c>
      <c r="FUR5" s="48" t="s">
        <v>4877</v>
      </c>
      <c r="FUS5" s="48" t="s">
        <v>4878</v>
      </c>
      <c r="FUT5" s="48" t="s">
        <v>4879</v>
      </c>
      <c r="FUU5" s="48" t="s">
        <v>4880</v>
      </c>
      <c r="FUV5" s="48" t="s">
        <v>4881</v>
      </c>
      <c r="FUW5" s="48" t="s">
        <v>4882</v>
      </c>
      <c r="FUX5" s="48" t="s">
        <v>4883</v>
      </c>
      <c r="FUY5" s="48" t="s">
        <v>4884</v>
      </c>
      <c r="FUZ5" s="48" t="s">
        <v>4885</v>
      </c>
      <c r="FVA5" s="48" t="s">
        <v>4886</v>
      </c>
      <c r="FVB5" s="48" t="s">
        <v>4887</v>
      </c>
      <c r="FVC5" s="48" t="s">
        <v>4888</v>
      </c>
      <c r="FVD5" s="48" t="s">
        <v>4889</v>
      </c>
      <c r="FVE5" s="48" t="s">
        <v>4890</v>
      </c>
      <c r="FVF5" s="48" t="s">
        <v>4891</v>
      </c>
      <c r="FVG5" s="48" t="s">
        <v>4892</v>
      </c>
      <c r="FVH5" s="48" t="s">
        <v>4893</v>
      </c>
      <c r="FVI5" s="48" t="s">
        <v>4894</v>
      </c>
      <c r="FVJ5" s="48" t="s">
        <v>4895</v>
      </c>
      <c r="FVK5" s="48" t="s">
        <v>4896</v>
      </c>
      <c r="FVL5" s="48" t="s">
        <v>4897</v>
      </c>
      <c r="FVM5" s="48" t="s">
        <v>4898</v>
      </c>
      <c r="FVN5" s="48" t="s">
        <v>4899</v>
      </c>
      <c r="FVO5" s="48" t="s">
        <v>4900</v>
      </c>
      <c r="FVP5" s="48" t="s">
        <v>4901</v>
      </c>
      <c r="FVQ5" s="48" t="s">
        <v>4902</v>
      </c>
      <c r="FVR5" s="48" t="s">
        <v>4903</v>
      </c>
      <c r="FVS5" s="48" t="s">
        <v>4904</v>
      </c>
      <c r="FVT5" s="48" t="s">
        <v>4905</v>
      </c>
      <c r="FVU5" s="48" t="s">
        <v>4906</v>
      </c>
      <c r="FVV5" s="48" t="s">
        <v>4907</v>
      </c>
      <c r="FVW5" s="48" t="s">
        <v>4908</v>
      </c>
      <c r="FVX5" s="48" t="s">
        <v>4909</v>
      </c>
      <c r="FVY5" s="48" t="s">
        <v>4910</v>
      </c>
      <c r="FVZ5" s="48" t="s">
        <v>4911</v>
      </c>
      <c r="FWA5" s="48" t="s">
        <v>4912</v>
      </c>
      <c r="FWB5" s="48" t="s">
        <v>4913</v>
      </c>
      <c r="FWC5" s="48" t="s">
        <v>4914</v>
      </c>
      <c r="FWD5" s="48" t="s">
        <v>4915</v>
      </c>
      <c r="FWE5" s="48" t="s">
        <v>4916</v>
      </c>
      <c r="FWF5" s="48" t="s">
        <v>4917</v>
      </c>
      <c r="FWG5" s="48" t="s">
        <v>4918</v>
      </c>
      <c r="FWH5" s="48" t="s">
        <v>4919</v>
      </c>
      <c r="FWI5" s="48" t="s">
        <v>4920</v>
      </c>
      <c r="FWJ5" s="48" t="s">
        <v>4921</v>
      </c>
      <c r="FWK5" s="48" t="s">
        <v>4922</v>
      </c>
      <c r="FWL5" s="48" t="s">
        <v>4923</v>
      </c>
      <c r="FWM5" s="48" t="s">
        <v>4924</v>
      </c>
      <c r="FWN5" s="48" t="s">
        <v>4925</v>
      </c>
      <c r="FWO5" s="48" t="s">
        <v>4926</v>
      </c>
      <c r="FWP5" s="48" t="s">
        <v>4927</v>
      </c>
      <c r="FWQ5" s="48" t="s">
        <v>4928</v>
      </c>
      <c r="FWR5" s="48" t="s">
        <v>4929</v>
      </c>
      <c r="FWS5" s="48" t="s">
        <v>4930</v>
      </c>
      <c r="FWT5" s="48" t="s">
        <v>4931</v>
      </c>
      <c r="FWU5" s="48" t="s">
        <v>4932</v>
      </c>
      <c r="FWV5" s="48" t="s">
        <v>4933</v>
      </c>
      <c r="FWW5" s="48" t="s">
        <v>4934</v>
      </c>
      <c r="FWX5" s="48" t="s">
        <v>4935</v>
      </c>
      <c r="FWY5" s="48" t="s">
        <v>4936</v>
      </c>
      <c r="FWZ5" s="48" t="s">
        <v>4937</v>
      </c>
      <c r="FXA5" s="48" t="s">
        <v>4938</v>
      </c>
      <c r="FXB5" s="48" t="s">
        <v>4939</v>
      </c>
      <c r="FXC5" s="48" t="s">
        <v>4940</v>
      </c>
      <c r="FXD5" s="48" t="s">
        <v>4941</v>
      </c>
      <c r="FXE5" s="48" t="s">
        <v>4942</v>
      </c>
      <c r="FXF5" s="48" t="s">
        <v>4943</v>
      </c>
      <c r="FXG5" s="48" t="s">
        <v>4944</v>
      </c>
      <c r="FXH5" s="48" t="s">
        <v>4945</v>
      </c>
      <c r="FXI5" s="48" t="s">
        <v>4946</v>
      </c>
      <c r="FXJ5" s="48" t="s">
        <v>4947</v>
      </c>
      <c r="FXK5" s="48" t="s">
        <v>4948</v>
      </c>
      <c r="FXL5" s="48" t="s">
        <v>4949</v>
      </c>
      <c r="FXM5" s="48" t="s">
        <v>4950</v>
      </c>
      <c r="FXN5" s="48" t="s">
        <v>4951</v>
      </c>
      <c r="FXO5" s="48" t="s">
        <v>4952</v>
      </c>
      <c r="FXP5" s="48" t="s">
        <v>4953</v>
      </c>
      <c r="FXQ5" s="48" t="s">
        <v>4954</v>
      </c>
      <c r="FXR5" s="48" t="s">
        <v>4955</v>
      </c>
      <c r="FXS5" s="48" t="s">
        <v>4956</v>
      </c>
      <c r="FXT5" s="48" t="s">
        <v>4957</v>
      </c>
      <c r="FXU5" s="48" t="s">
        <v>4958</v>
      </c>
      <c r="FXV5" s="48" t="s">
        <v>4959</v>
      </c>
      <c r="FXW5" s="48" t="s">
        <v>4960</v>
      </c>
      <c r="FXX5" s="48" t="s">
        <v>4961</v>
      </c>
      <c r="FXY5" s="48" t="s">
        <v>4962</v>
      </c>
      <c r="FXZ5" s="48" t="s">
        <v>4963</v>
      </c>
      <c r="FYA5" s="48" t="s">
        <v>4964</v>
      </c>
      <c r="FYB5" s="48" t="s">
        <v>4965</v>
      </c>
      <c r="FYC5" s="48" t="s">
        <v>4966</v>
      </c>
      <c r="FYD5" s="48" t="s">
        <v>4967</v>
      </c>
      <c r="FYE5" s="48" t="s">
        <v>4968</v>
      </c>
      <c r="FYF5" s="48" t="s">
        <v>4969</v>
      </c>
      <c r="FYG5" s="48" t="s">
        <v>4970</v>
      </c>
      <c r="FYH5" s="48" t="s">
        <v>4971</v>
      </c>
      <c r="FYI5" s="48" t="s">
        <v>4972</v>
      </c>
      <c r="FYJ5" s="48" t="s">
        <v>4973</v>
      </c>
      <c r="FYK5" s="48" t="s">
        <v>4974</v>
      </c>
      <c r="FYL5" s="48" t="s">
        <v>4975</v>
      </c>
      <c r="FYM5" s="48" t="s">
        <v>4976</v>
      </c>
      <c r="FYN5" s="48" t="s">
        <v>4977</v>
      </c>
      <c r="FYO5" s="48" t="s">
        <v>4978</v>
      </c>
      <c r="FYP5" s="48" t="s">
        <v>4979</v>
      </c>
      <c r="FYQ5" s="48" t="s">
        <v>4980</v>
      </c>
      <c r="FYR5" s="48" t="s">
        <v>4981</v>
      </c>
      <c r="FYS5" s="48" t="s">
        <v>4982</v>
      </c>
      <c r="FYT5" s="48" t="s">
        <v>4983</v>
      </c>
      <c r="FYU5" s="48" t="s">
        <v>4984</v>
      </c>
      <c r="FYV5" s="48" t="s">
        <v>4985</v>
      </c>
      <c r="FYW5" s="48" t="s">
        <v>4986</v>
      </c>
      <c r="FYX5" s="48" t="s">
        <v>4987</v>
      </c>
      <c r="FYY5" s="48" t="s">
        <v>4988</v>
      </c>
      <c r="FYZ5" s="48" t="s">
        <v>4989</v>
      </c>
      <c r="FZA5" s="48" t="s">
        <v>4990</v>
      </c>
      <c r="FZB5" s="48" t="s">
        <v>4991</v>
      </c>
      <c r="FZC5" s="48" t="s">
        <v>4992</v>
      </c>
      <c r="FZD5" s="48" t="s">
        <v>4993</v>
      </c>
      <c r="FZE5" s="48" t="s">
        <v>4994</v>
      </c>
      <c r="FZF5" s="48" t="s">
        <v>4995</v>
      </c>
      <c r="FZG5" s="48" t="s">
        <v>4996</v>
      </c>
      <c r="FZH5" s="48" t="s">
        <v>4997</v>
      </c>
      <c r="FZI5" s="48" t="s">
        <v>4998</v>
      </c>
      <c r="FZJ5" s="48" t="s">
        <v>4999</v>
      </c>
      <c r="FZK5" s="48" t="s">
        <v>5000</v>
      </c>
      <c r="FZL5" s="48" t="s">
        <v>5001</v>
      </c>
      <c r="FZM5" s="48" t="s">
        <v>5002</v>
      </c>
      <c r="FZN5" s="48" t="s">
        <v>5003</v>
      </c>
      <c r="FZO5" s="48" t="s">
        <v>5004</v>
      </c>
      <c r="FZP5" s="48" t="s">
        <v>5005</v>
      </c>
      <c r="FZQ5" s="48" t="s">
        <v>5006</v>
      </c>
      <c r="FZR5" s="48" t="s">
        <v>5007</v>
      </c>
      <c r="FZS5" s="48" t="s">
        <v>5008</v>
      </c>
      <c r="FZT5" s="48" t="s">
        <v>5009</v>
      </c>
      <c r="FZU5" s="48" t="s">
        <v>5010</v>
      </c>
      <c r="FZV5" s="48" t="s">
        <v>5011</v>
      </c>
      <c r="FZW5" s="48" t="s">
        <v>5012</v>
      </c>
      <c r="FZX5" s="48" t="s">
        <v>5013</v>
      </c>
      <c r="FZY5" s="48" t="s">
        <v>5014</v>
      </c>
      <c r="FZZ5" s="48" t="s">
        <v>5015</v>
      </c>
      <c r="GAA5" s="48" t="s">
        <v>5016</v>
      </c>
      <c r="GAB5" s="48" t="s">
        <v>5017</v>
      </c>
      <c r="GAC5" s="48" t="s">
        <v>5018</v>
      </c>
      <c r="GAD5" s="48" t="s">
        <v>5019</v>
      </c>
      <c r="GAE5" s="48" t="s">
        <v>5020</v>
      </c>
      <c r="GAF5" s="48" t="s">
        <v>5021</v>
      </c>
      <c r="GAG5" s="48" t="s">
        <v>5022</v>
      </c>
      <c r="GAH5" s="48" t="s">
        <v>5023</v>
      </c>
      <c r="GAI5" s="48" t="s">
        <v>5024</v>
      </c>
      <c r="GAJ5" s="48" t="s">
        <v>5025</v>
      </c>
      <c r="GAK5" s="48" t="s">
        <v>5026</v>
      </c>
      <c r="GAL5" s="48" t="s">
        <v>5027</v>
      </c>
      <c r="GAM5" s="48" t="s">
        <v>5028</v>
      </c>
      <c r="GAN5" s="48" t="s">
        <v>5029</v>
      </c>
      <c r="GAO5" s="48" t="s">
        <v>5030</v>
      </c>
      <c r="GAP5" s="48" t="s">
        <v>5031</v>
      </c>
      <c r="GAQ5" s="48" t="s">
        <v>5032</v>
      </c>
      <c r="GAR5" s="48" t="s">
        <v>5033</v>
      </c>
      <c r="GAS5" s="48" t="s">
        <v>5034</v>
      </c>
      <c r="GAT5" s="48" t="s">
        <v>5035</v>
      </c>
      <c r="GAU5" s="48" t="s">
        <v>5036</v>
      </c>
      <c r="GAV5" s="48" t="s">
        <v>5037</v>
      </c>
      <c r="GAW5" s="48" t="s">
        <v>5038</v>
      </c>
      <c r="GAX5" s="48" t="s">
        <v>5039</v>
      </c>
      <c r="GAY5" s="48" t="s">
        <v>5040</v>
      </c>
      <c r="GAZ5" s="48" t="s">
        <v>5041</v>
      </c>
      <c r="GBA5" s="48" t="s">
        <v>5042</v>
      </c>
      <c r="GBB5" s="48" t="s">
        <v>5043</v>
      </c>
      <c r="GBC5" s="48" t="s">
        <v>5044</v>
      </c>
      <c r="GBD5" s="48" t="s">
        <v>5045</v>
      </c>
      <c r="GBE5" s="48" t="s">
        <v>5046</v>
      </c>
      <c r="GBF5" s="48" t="s">
        <v>5047</v>
      </c>
      <c r="GBG5" s="48" t="s">
        <v>5048</v>
      </c>
      <c r="GBH5" s="48" t="s">
        <v>5049</v>
      </c>
      <c r="GBI5" s="48" t="s">
        <v>5050</v>
      </c>
      <c r="GBJ5" s="48" t="s">
        <v>5051</v>
      </c>
      <c r="GBK5" s="48" t="s">
        <v>5052</v>
      </c>
      <c r="GBL5" s="48" t="s">
        <v>5053</v>
      </c>
      <c r="GBM5" s="48" t="s">
        <v>5054</v>
      </c>
      <c r="GBN5" s="48" t="s">
        <v>5055</v>
      </c>
      <c r="GBO5" s="48" t="s">
        <v>5056</v>
      </c>
      <c r="GBP5" s="48" t="s">
        <v>5057</v>
      </c>
      <c r="GBQ5" s="48" t="s">
        <v>5058</v>
      </c>
      <c r="GBR5" s="48" t="s">
        <v>5059</v>
      </c>
      <c r="GBS5" s="48" t="s">
        <v>5060</v>
      </c>
      <c r="GBT5" s="48" t="s">
        <v>5061</v>
      </c>
      <c r="GBU5" s="48" t="s">
        <v>5062</v>
      </c>
      <c r="GBV5" s="48" t="s">
        <v>5063</v>
      </c>
      <c r="GBW5" s="48" t="s">
        <v>5064</v>
      </c>
      <c r="GBX5" s="48" t="s">
        <v>5065</v>
      </c>
      <c r="GBY5" s="48" t="s">
        <v>5066</v>
      </c>
      <c r="GBZ5" s="48" t="s">
        <v>5067</v>
      </c>
      <c r="GCA5" s="48" t="s">
        <v>5068</v>
      </c>
      <c r="GCB5" s="48" t="s">
        <v>5069</v>
      </c>
      <c r="GCC5" s="48" t="s">
        <v>5070</v>
      </c>
      <c r="GCD5" s="48" t="s">
        <v>5071</v>
      </c>
      <c r="GCE5" s="48" t="s">
        <v>5072</v>
      </c>
      <c r="GCF5" s="48" t="s">
        <v>5073</v>
      </c>
      <c r="GCG5" s="48" t="s">
        <v>5074</v>
      </c>
      <c r="GCH5" s="48" t="s">
        <v>5075</v>
      </c>
      <c r="GCI5" s="48" t="s">
        <v>5076</v>
      </c>
      <c r="GCJ5" s="48" t="s">
        <v>5077</v>
      </c>
      <c r="GCK5" s="48" t="s">
        <v>5078</v>
      </c>
      <c r="GCL5" s="48" t="s">
        <v>5079</v>
      </c>
      <c r="GCM5" s="48" t="s">
        <v>5080</v>
      </c>
      <c r="GCN5" s="48" t="s">
        <v>5081</v>
      </c>
      <c r="GCO5" s="48" t="s">
        <v>5082</v>
      </c>
      <c r="GCP5" s="48" t="s">
        <v>5083</v>
      </c>
      <c r="GCQ5" s="48" t="s">
        <v>5084</v>
      </c>
      <c r="GCR5" s="48" t="s">
        <v>5085</v>
      </c>
      <c r="GCS5" s="48" t="s">
        <v>5086</v>
      </c>
      <c r="GCT5" s="48" t="s">
        <v>5087</v>
      </c>
      <c r="GCU5" s="48" t="s">
        <v>5088</v>
      </c>
      <c r="GCV5" s="48" t="s">
        <v>5089</v>
      </c>
      <c r="GCW5" s="48" t="s">
        <v>5090</v>
      </c>
      <c r="GCX5" s="48" t="s">
        <v>5091</v>
      </c>
      <c r="GCY5" s="48" t="s">
        <v>5092</v>
      </c>
      <c r="GCZ5" s="48" t="s">
        <v>5093</v>
      </c>
      <c r="GDA5" s="48" t="s">
        <v>5094</v>
      </c>
      <c r="GDB5" s="48" t="s">
        <v>5095</v>
      </c>
      <c r="GDC5" s="48" t="s">
        <v>5096</v>
      </c>
      <c r="GDD5" s="48" t="s">
        <v>5097</v>
      </c>
      <c r="GDE5" s="48" t="s">
        <v>5098</v>
      </c>
      <c r="GDF5" s="48" t="s">
        <v>5099</v>
      </c>
      <c r="GDG5" s="48" t="s">
        <v>5100</v>
      </c>
      <c r="GDH5" s="48" t="s">
        <v>5101</v>
      </c>
      <c r="GDI5" s="48" t="s">
        <v>5102</v>
      </c>
      <c r="GDJ5" s="48" t="s">
        <v>5103</v>
      </c>
      <c r="GDK5" s="48" t="s">
        <v>5104</v>
      </c>
      <c r="GDL5" s="48" t="s">
        <v>5105</v>
      </c>
      <c r="GDM5" s="48" t="s">
        <v>5106</v>
      </c>
      <c r="GDN5" s="48" t="s">
        <v>5107</v>
      </c>
      <c r="GDO5" s="48" t="s">
        <v>5108</v>
      </c>
      <c r="GDP5" s="48" t="s">
        <v>5109</v>
      </c>
      <c r="GDQ5" s="48" t="s">
        <v>5110</v>
      </c>
      <c r="GDR5" s="48" t="s">
        <v>5111</v>
      </c>
      <c r="GDS5" s="48" t="s">
        <v>5112</v>
      </c>
      <c r="GDT5" s="48" t="s">
        <v>5113</v>
      </c>
      <c r="GDU5" s="48" t="s">
        <v>5114</v>
      </c>
      <c r="GDV5" s="48" t="s">
        <v>5115</v>
      </c>
      <c r="GDW5" s="48" t="s">
        <v>5116</v>
      </c>
      <c r="GDX5" s="48" t="s">
        <v>5117</v>
      </c>
      <c r="GDY5" s="48" t="s">
        <v>5118</v>
      </c>
      <c r="GDZ5" s="48" t="s">
        <v>5119</v>
      </c>
      <c r="GEA5" s="48" t="s">
        <v>5120</v>
      </c>
      <c r="GEB5" s="48" t="s">
        <v>5121</v>
      </c>
      <c r="GEC5" s="48" t="s">
        <v>5122</v>
      </c>
      <c r="GED5" s="48" t="s">
        <v>5123</v>
      </c>
      <c r="GEE5" s="48" t="s">
        <v>5124</v>
      </c>
      <c r="GEF5" s="48" t="s">
        <v>5125</v>
      </c>
      <c r="GEG5" s="48" t="s">
        <v>5126</v>
      </c>
      <c r="GEH5" s="48" t="s">
        <v>5127</v>
      </c>
      <c r="GEI5" s="48" t="s">
        <v>5128</v>
      </c>
      <c r="GEJ5" s="48" t="s">
        <v>5129</v>
      </c>
      <c r="GEK5" s="48" t="s">
        <v>5130</v>
      </c>
      <c r="GEL5" s="48" t="s">
        <v>5131</v>
      </c>
      <c r="GEM5" s="48" t="s">
        <v>5132</v>
      </c>
      <c r="GEN5" s="48" t="s">
        <v>5133</v>
      </c>
      <c r="GEO5" s="48" t="s">
        <v>5134</v>
      </c>
      <c r="GEP5" s="48" t="s">
        <v>5135</v>
      </c>
      <c r="GEQ5" s="48" t="s">
        <v>5136</v>
      </c>
      <c r="GER5" s="48" t="s">
        <v>5137</v>
      </c>
      <c r="GES5" s="48" t="s">
        <v>5138</v>
      </c>
      <c r="GET5" s="48" t="s">
        <v>5139</v>
      </c>
      <c r="GEU5" s="48" t="s">
        <v>5140</v>
      </c>
      <c r="GEV5" s="48" t="s">
        <v>5141</v>
      </c>
      <c r="GEW5" s="48" t="s">
        <v>5142</v>
      </c>
      <c r="GEX5" s="48" t="s">
        <v>5143</v>
      </c>
      <c r="GEY5" s="48" t="s">
        <v>5144</v>
      </c>
      <c r="GEZ5" s="48" t="s">
        <v>5145</v>
      </c>
      <c r="GFA5" s="48" t="s">
        <v>5146</v>
      </c>
      <c r="GFB5" s="48" t="s">
        <v>5147</v>
      </c>
      <c r="GFC5" s="48" t="s">
        <v>5148</v>
      </c>
      <c r="GFD5" s="48" t="s">
        <v>5149</v>
      </c>
      <c r="GFE5" s="48" t="s">
        <v>5150</v>
      </c>
      <c r="GFF5" s="48" t="s">
        <v>5151</v>
      </c>
      <c r="GFG5" s="48" t="s">
        <v>5152</v>
      </c>
      <c r="GFH5" s="48" t="s">
        <v>5153</v>
      </c>
      <c r="GFI5" s="48" t="s">
        <v>5154</v>
      </c>
      <c r="GFJ5" s="48" t="s">
        <v>5155</v>
      </c>
      <c r="GFK5" s="48" t="s">
        <v>5156</v>
      </c>
      <c r="GFL5" s="48" t="s">
        <v>5157</v>
      </c>
      <c r="GFM5" s="48" t="s">
        <v>5158</v>
      </c>
      <c r="GFN5" s="48" t="s">
        <v>5159</v>
      </c>
      <c r="GFO5" s="48" t="s">
        <v>5160</v>
      </c>
      <c r="GFP5" s="48" t="s">
        <v>5161</v>
      </c>
      <c r="GFQ5" s="48" t="s">
        <v>5162</v>
      </c>
      <c r="GFR5" s="48" t="s">
        <v>5163</v>
      </c>
      <c r="GFS5" s="48" t="s">
        <v>5164</v>
      </c>
      <c r="GFT5" s="48" t="s">
        <v>5165</v>
      </c>
      <c r="GFU5" s="48" t="s">
        <v>5166</v>
      </c>
      <c r="GFV5" s="48" t="s">
        <v>5167</v>
      </c>
      <c r="GFW5" s="48" t="s">
        <v>5168</v>
      </c>
      <c r="GFX5" s="48" t="s">
        <v>5169</v>
      </c>
      <c r="GFY5" s="48" t="s">
        <v>5170</v>
      </c>
      <c r="GFZ5" s="48" t="s">
        <v>5171</v>
      </c>
      <c r="GGA5" s="48" t="s">
        <v>5172</v>
      </c>
      <c r="GGB5" s="48" t="s">
        <v>5173</v>
      </c>
      <c r="GGC5" s="48" t="s">
        <v>5174</v>
      </c>
      <c r="GGD5" s="48" t="s">
        <v>5175</v>
      </c>
      <c r="GGE5" s="48" t="s">
        <v>5176</v>
      </c>
      <c r="GGF5" s="48" t="s">
        <v>5177</v>
      </c>
      <c r="GGG5" s="48" t="s">
        <v>5178</v>
      </c>
      <c r="GGH5" s="48" t="s">
        <v>5179</v>
      </c>
      <c r="GGI5" s="48" t="s">
        <v>5180</v>
      </c>
      <c r="GGJ5" s="48" t="s">
        <v>5181</v>
      </c>
      <c r="GGK5" s="48" t="s">
        <v>5182</v>
      </c>
      <c r="GGL5" s="48" t="s">
        <v>5183</v>
      </c>
      <c r="GGM5" s="48" t="s">
        <v>5184</v>
      </c>
      <c r="GGN5" s="48" t="s">
        <v>5185</v>
      </c>
      <c r="GGO5" s="48" t="s">
        <v>5186</v>
      </c>
      <c r="GGP5" s="48" t="s">
        <v>5187</v>
      </c>
      <c r="GGQ5" s="48" t="s">
        <v>5188</v>
      </c>
      <c r="GGR5" s="48" t="s">
        <v>5189</v>
      </c>
      <c r="GGS5" s="48" t="s">
        <v>5190</v>
      </c>
      <c r="GGT5" s="48" t="s">
        <v>5191</v>
      </c>
      <c r="GGU5" s="48" t="s">
        <v>5192</v>
      </c>
      <c r="GGV5" s="48" t="s">
        <v>5193</v>
      </c>
      <c r="GGW5" s="48" t="s">
        <v>5194</v>
      </c>
      <c r="GGX5" s="48" t="s">
        <v>5195</v>
      </c>
      <c r="GGY5" s="48" t="s">
        <v>5196</v>
      </c>
      <c r="GGZ5" s="48" t="s">
        <v>5197</v>
      </c>
      <c r="GHA5" s="48" t="s">
        <v>5198</v>
      </c>
      <c r="GHB5" s="48" t="s">
        <v>5199</v>
      </c>
      <c r="GHC5" s="48" t="s">
        <v>5200</v>
      </c>
      <c r="GHD5" s="48" t="s">
        <v>5201</v>
      </c>
      <c r="GHE5" s="48" t="s">
        <v>5202</v>
      </c>
      <c r="GHF5" s="48" t="s">
        <v>5203</v>
      </c>
      <c r="GHG5" s="48" t="s">
        <v>5204</v>
      </c>
      <c r="GHH5" s="48" t="s">
        <v>5205</v>
      </c>
      <c r="GHI5" s="48" t="s">
        <v>5206</v>
      </c>
      <c r="GHJ5" s="48" t="s">
        <v>5207</v>
      </c>
      <c r="GHK5" s="48" t="s">
        <v>5208</v>
      </c>
      <c r="GHL5" s="48" t="s">
        <v>5209</v>
      </c>
      <c r="GHM5" s="48" t="s">
        <v>5210</v>
      </c>
      <c r="GHN5" s="48" t="s">
        <v>5211</v>
      </c>
      <c r="GHO5" s="48" t="s">
        <v>5212</v>
      </c>
      <c r="GHP5" s="48" t="s">
        <v>5213</v>
      </c>
      <c r="GHQ5" s="48" t="s">
        <v>5214</v>
      </c>
      <c r="GHR5" s="48" t="s">
        <v>5215</v>
      </c>
      <c r="GHS5" s="48" t="s">
        <v>5216</v>
      </c>
      <c r="GHT5" s="48" t="s">
        <v>5217</v>
      </c>
      <c r="GHU5" s="48" t="s">
        <v>5218</v>
      </c>
      <c r="GHV5" s="48" t="s">
        <v>5219</v>
      </c>
      <c r="GHW5" s="48" t="s">
        <v>5220</v>
      </c>
      <c r="GHX5" s="48" t="s">
        <v>5221</v>
      </c>
      <c r="GHY5" s="48" t="s">
        <v>5222</v>
      </c>
      <c r="GHZ5" s="48" t="s">
        <v>5223</v>
      </c>
      <c r="GIA5" s="48" t="s">
        <v>5224</v>
      </c>
      <c r="GIB5" s="48" t="s">
        <v>5225</v>
      </c>
      <c r="GIC5" s="48" t="s">
        <v>5226</v>
      </c>
      <c r="GID5" s="48" t="s">
        <v>5227</v>
      </c>
      <c r="GIE5" s="48" t="s">
        <v>5228</v>
      </c>
      <c r="GIF5" s="48" t="s">
        <v>5229</v>
      </c>
      <c r="GIG5" s="48" t="s">
        <v>5230</v>
      </c>
      <c r="GIH5" s="48" t="s">
        <v>5231</v>
      </c>
      <c r="GII5" s="48" t="s">
        <v>5232</v>
      </c>
      <c r="GIJ5" s="48" t="s">
        <v>5233</v>
      </c>
      <c r="GIK5" s="48" t="s">
        <v>5234</v>
      </c>
      <c r="GIL5" s="48" t="s">
        <v>5235</v>
      </c>
      <c r="GIM5" s="48" t="s">
        <v>5236</v>
      </c>
      <c r="GIN5" s="48" t="s">
        <v>5237</v>
      </c>
      <c r="GIO5" s="48" t="s">
        <v>5238</v>
      </c>
      <c r="GIP5" s="48" t="s">
        <v>5239</v>
      </c>
      <c r="GIQ5" s="48" t="s">
        <v>5240</v>
      </c>
      <c r="GIR5" s="48" t="s">
        <v>5241</v>
      </c>
      <c r="GIS5" s="48" t="s">
        <v>5242</v>
      </c>
      <c r="GIT5" s="48" t="s">
        <v>5243</v>
      </c>
      <c r="GIU5" s="48" t="s">
        <v>5244</v>
      </c>
      <c r="GIV5" s="48" t="s">
        <v>5245</v>
      </c>
      <c r="GIW5" s="48" t="s">
        <v>5246</v>
      </c>
      <c r="GIX5" s="48" t="s">
        <v>5247</v>
      </c>
      <c r="GIY5" s="48" t="s">
        <v>5248</v>
      </c>
      <c r="GIZ5" s="48" t="s">
        <v>5249</v>
      </c>
      <c r="GJA5" s="48" t="s">
        <v>5250</v>
      </c>
      <c r="GJB5" s="48" t="s">
        <v>5251</v>
      </c>
      <c r="GJC5" s="48" t="s">
        <v>5252</v>
      </c>
      <c r="GJD5" s="48" t="s">
        <v>5253</v>
      </c>
      <c r="GJE5" s="48" t="s">
        <v>5254</v>
      </c>
      <c r="GJF5" s="48" t="s">
        <v>5255</v>
      </c>
      <c r="GJG5" s="48" t="s">
        <v>5256</v>
      </c>
      <c r="GJH5" s="48" t="s">
        <v>5257</v>
      </c>
      <c r="GJI5" s="48" t="s">
        <v>5258</v>
      </c>
      <c r="GJJ5" s="48" t="s">
        <v>5259</v>
      </c>
      <c r="GJK5" s="48" t="s">
        <v>5260</v>
      </c>
      <c r="GJL5" s="48" t="s">
        <v>5261</v>
      </c>
      <c r="GJM5" s="48" t="s">
        <v>5262</v>
      </c>
      <c r="GJN5" s="48" t="s">
        <v>5263</v>
      </c>
      <c r="GJO5" s="48" t="s">
        <v>5264</v>
      </c>
      <c r="GJP5" s="48" t="s">
        <v>5265</v>
      </c>
      <c r="GJQ5" s="48" t="s">
        <v>5266</v>
      </c>
      <c r="GJR5" s="48" t="s">
        <v>5267</v>
      </c>
      <c r="GJS5" s="48" t="s">
        <v>5268</v>
      </c>
      <c r="GJT5" s="48" t="s">
        <v>5269</v>
      </c>
      <c r="GJU5" s="48" t="s">
        <v>5270</v>
      </c>
      <c r="GJV5" s="48" t="s">
        <v>5271</v>
      </c>
      <c r="GJW5" s="48" t="s">
        <v>5272</v>
      </c>
      <c r="GJX5" s="48" t="s">
        <v>5273</v>
      </c>
      <c r="GJY5" s="48" t="s">
        <v>5274</v>
      </c>
      <c r="GJZ5" s="48" t="s">
        <v>5275</v>
      </c>
      <c r="GKA5" s="48" t="s">
        <v>5276</v>
      </c>
      <c r="GKB5" s="48" t="s">
        <v>5277</v>
      </c>
      <c r="GKC5" s="48" t="s">
        <v>5278</v>
      </c>
      <c r="GKD5" s="48" t="s">
        <v>5279</v>
      </c>
      <c r="GKE5" s="48" t="s">
        <v>5280</v>
      </c>
      <c r="GKF5" s="48" t="s">
        <v>5281</v>
      </c>
      <c r="GKG5" s="48" t="s">
        <v>5282</v>
      </c>
      <c r="GKH5" s="48" t="s">
        <v>5283</v>
      </c>
      <c r="GKI5" s="48" t="s">
        <v>5284</v>
      </c>
      <c r="GKJ5" s="48" t="s">
        <v>5285</v>
      </c>
      <c r="GKK5" s="48" t="s">
        <v>5286</v>
      </c>
      <c r="GKL5" s="48" t="s">
        <v>5287</v>
      </c>
      <c r="GKM5" s="48" t="s">
        <v>5288</v>
      </c>
      <c r="GKN5" s="48" t="s">
        <v>5289</v>
      </c>
      <c r="GKO5" s="48" t="s">
        <v>5290</v>
      </c>
      <c r="GKP5" s="48" t="s">
        <v>5291</v>
      </c>
      <c r="GKQ5" s="48" t="s">
        <v>5292</v>
      </c>
      <c r="GKR5" s="48" t="s">
        <v>5293</v>
      </c>
      <c r="GKS5" s="48" t="s">
        <v>5294</v>
      </c>
      <c r="GKT5" s="48" t="s">
        <v>5295</v>
      </c>
      <c r="GKU5" s="48" t="s">
        <v>5296</v>
      </c>
      <c r="GKV5" s="48" t="s">
        <v>5297</v>
      </c>
      <c r="GKW5" s="48" t="s">
        <v>5298</v>
      </c>
      <c r="GKX5" s="48" t="s">
        <v>5299</v>
      </c>
      <c r="GKY5" s="48" t="s">
        <v>5300</v>
      </c>
      <c r="GKZ5" s="48" t="s">
        <v>5301</v>
      </c>
      <c r="GLA5" s="48" t="s">
        <v>5302</v>
      </c>
      <c r="GLB5" s="48" t="s">
        <v>5303</v>
      </c>
      <c r="GLC5" s="48" t="s">
        <v>5304</v>
      </c>
      <c r="GLD5" s="48" t="s">
        <v>5305</v>
      </c>
      <c r="GLE5" s="48" t="s">
        <v>5306</v>
      </c>
      <c r="GLF5" s="48" t="s">
        <v>5307</v>
      </c>
      <c r="GLG5" s="48" t="s">
        <v>5308</v>
      </c>
      <c r="GLH5" s="48" t="s">
        <v>5309</v>
      </c>
      <c r="GLI5" s="48" t="s">
        <v>5310</v>
      </c>
      <c r="GLJ5" s="48" t="s">
        <v>5311</v>
      </c>
      <c r="GLK5" s="48" t="s">
        <v>5312</v>
      </c>
      <c r="GLL5" s="48" t="s">
        <v>5313</v>
      </c>
      <c r="GLM5" s="48" t="s">
        <v>5314</v>
      </c>
      <c r="GLN5" s="48" t="s">
        <v>5315</v>
      </c>
      <c r="GLO5" s="48" t="s">
        <v>5316</v>
      </c>
      <c r="GLP5" s="48" t="s">
        <v>5317</v>
      </c>
      <c r="GLQ5" s="48" t="s">
        <v>5318</v>
      </c>
      <c r="GLR5" s="48" t="s">
        <v>5319</v>
      </c>
      <c r="GLS5" s="48" t="s">
        <v>5320</v>
      </c>
      <c r="GLT5" s="48" t="s">
        <v>5321</v>
      </c>
      <c r="GLU5" s="48" t="s">
        <v>5322</v>
      </c>
      <c r="GLV5" s="48" t="s">
        <v>5323</v>
      </c>
      <c r="GLW5" s="48" t="s">
        <v>5324</v>
      </c>
      <c r="GLX5" s="48" t="s">
        <v>5325</v>
      </c>
      <c r="GLY5" s="48" t="s">
        <v>5326</v>
      </c>
      <c r="GLZ5" s="48" t="s">
        <v>5327</v>
      </c>
      <c r="GMA5" s="48" t="s">
        <v>5328</v>
      </c>
      <c r="GMB5" s="48" t="s">
        <v>5329</v>
      </c>
      <c r="GMC5" s="48" t="s">
        <v>5330</v>
      </c>
      <c r="GMD5" s="48" t="s">
        <v>5331</v>
      </c>
      <c r="GME5" s="48" t="s">
        <v>5332</v>
      </c>
      <c r="GMF5" s="48" t="s">
        <v>5333</v>
      </c>
      <c r="GMG5" s="48" t="s">
        <v>5334</v>
      </c>
      <c r="GMH5" s="48" t="s">
        <v>5335</v>
      </c>
      <c r="GMI5" s="48" t="s">
        <v>5336</v>
      </c>
      <c r="GMJ5" s="48" t="s">
        <v>5337</v>
      </c>
      <c r="GMK5" s="48" t="s">
        <v>5338</v>
      </c>
      <c r="GML5" s="48" t="s">
        <v>5339</v>
      </c>
      <c r="GMM5" s="48" t="s">
        <v>5340</v>
      </c>
      <c r="GMN5" s="48" t="s">
        <v>5341</v>
      </c>
      <c r="GMO5" s="48" t="s">
        <v>5342</v>
      </c>
      <c r="GMP5" s="48" t="s">
        <v>5343</v>
      </c>
      <c r="GMQ5" s="48" t="s">
        <v>5344</v>
      </c>
      <c r="GMR5" s="48" t="s">
        <v>5345</v>
      </c>
      <c r="GMS5" s="48" t="s">
        <v>5346</v>
      </c>
      <c r="GMT5" s="48" t="s">
        <v>5347</v>
      </c>
      <c r="GMU5" s="48" t="s">
        <v>5348</v>
      </c>
      <c r="GMV5" s="48" t="s">
        <v>5349</v>
      </c>
      <c r="GMW5" s="48" t="s">
        <v>5350</v>
      </c>
      <c r="GMX5" s="48" t="s">
        <v>5351</v>
      </c>
      <c r="GMY5" s="48" t="s">
        <v>5352</v>
      </c>
      <c r="GMZ5" s="48" t="s">
        <v>5353</v>
      </c>
      <c r="GNA5" s="48" t="s">
        <v>5354</v>
      </c>
      <c r="GNB5" s="48" t="s">
        <v>5355</v>
      </c>
      <c r="GNC5" s="48" t="s">
        <v>5356</v>
      </c>
      <c r="GND5" s="48" t="s">
        <v>5357</v>
      </c>
      <c r="GNE5" s="48" t="s">
        <v>5358</v>
      </c>
      <c r="GNF5" s="48" t="s">
        <v>5359</v>
      </c>
      <c r="GNG5" s="48" t="s">
        <v>5360</v>
      </c>
      <c r="GNH5" s="48" t="s">
        <v>5361</v>
      </c>
      <c r="GNI5" s="48" t="s">
        <v>5362</v>
      </c>
      <c r="GNJ5" s="48" t="s">
        <v>5363</v>
      </c>
      <c r="GNK5" s="48" t="s">
        <v>5364</v>
      </c>
      <c r="GNL5" s="48" t="s">
        <v>5365</v>
      </c>
      <c r="GNM5" s="48" t="s">
        <v>5366</v>
      </c>
      <c r="GNN5" s="48" t="s">
        <v>5367</v>
      </c>
      <c r="GNO5" s="48" t="s">
        <v>5368</v>
      </c>
      <c r="GNP5" s="48" t="s">
        <v>5369</v>
      </c>
      <c r="GNQ5" s="48" t="s">
        <v>5370</v>
      </c>
      <c r="GNR5" s="48" t="s">
        <v>5371</v>
      </c>
      <c r="GNS5" s="48" t="s">
        <v>5372</v>
      </c>
      <c r="GNT5" s="48" t="s">
        <v>5373</v>
      </c>
      <c r="GNU5" s="48" t="s">
        <v>5374</v>
      </c>
      <c r="GNV5" s="48" t="s">
        <v>5375</v>
      </c>
      <c r="GNW5" s="48" t="s">
        <v>5376</v>
      </c>
      <c r="GNX5" s="48" t="s">
        <v>5377</v>
      </c>
      <c r="GNY5" s="48" t="s">
        <v>5378</v>
      </c>
      <c r="GNZ5" s="48" t="s">
        <v>5379</v>
      </c>
      <c r="GOA5" s="48" t="s">
        <v>5380</v>
      </c>
      <c r="GOB5" s="48" t="s">
        <v>5381</v>
      </c>
      <c r="GOC5" s="48" t="s">
        <v>5382</v>
      </c>
      <c r="GOD5" s="48" t="s">
        <v>5383</v>
      </c>
      <c r="GOE5" s="48" t="s">
        <v>5384</v>
      </c>
      <c r="GOF5" s="48" t="s">
        <v>5385</v>
      </c>
      <c r="GOG5" s="48" t="s">
        <v>5386</v>
      </c>
      <c r="GOH5" s="48" t="s">
        <v>5387</v>
      </c>
      <c r="GOI5" s="48" t="s">
        <v>5388</v>
      </c>
      <c r="GOJ5" s="48" t="s">
        <v>5389</v>
      </c>
      <c r="GOK5" s="48" t="s">
        <v>5390</v>
      </c>
      <c r="GOL5" s="48" t="s">
        <v>5391</v>
      </c>
      <c r="GOM5" s="48" t="s">
        <v>5392</v>
      </c>
      <c r="GON5" s="48" t="s">
        <v>5393</v>
      </c>
      <c r="GOO5" s="48" t="s">
        <v>5394</v>
      </c>
      <c r="GOP5" s="48" t="s">
        <v>5395</v>
      </c>
      <c r="GOQ5" s="48" t="s">
        <v>5396</v>
      </c>
      <c r="GOR5" s="48" t="s">
        <v>5397</v>
      </c>
      <c r="GOS5" s="48" t="s">
        <v>5398</v>
      </c>
      <c r="GOT5" s="48" t="s">
        <v>5399</v>
      </c>
      <c r="GOU5" s="48" t="s">
        <v>5400</v>
      </c>
      <c r="GOV5" s="48" t="s">
        <v>5401</v>
      </c>
      <c r="GOW5" s="48" t="s">
        <v>5402</v>
      </c>
      <c r="GOX5" s="48" t="s">
        <v>5403</v>
      </c>
      <c r="GOY5" s="48" t="s">
        <v>5404</v>
      </c>
      <c r="GOZ5" s="48" t="s">
        <v>5405</v>
      </c>
      <c r="GPA5" s="48" t="s">
        <v>5406</v>
      </c>
      <c r="GPB5" s="48" t="s">
        <v>5407</v>
      </c>
      <c r="GPC5" s="48" t="s">
        <v>5408</v>
      </c>
      <c r="GPD5" s="48" t="s">
        <v>5409</v>
      </c>
      <c r="GPE5" s="48" t="s">
        <v>5410</v>
      </c>
      <c r="GPF5" s="48" t="s">
        <v>5411</v>
      </c>
      <c r="GPG5" s="48" t="s">
        <v>5412</v>
      </c>
      <c r="GPH5" s="48" t="s">
        <v>5413</v>
      </c>
      <c r="GPI5" s="48" t="s">
        <v>5414</v>
      </c>
      <c r="GPJ5" s="48" t="s">
        <v>5415</v>
      </c>
      <c r="GPK5" s="48" t="s">
        <v>5416</v>
      </c>
      <c r="GPL5" s="48" t="s">
        <v>5417</v>
      </c>
      <c r="GPM5" s="48" t="s">
        <v>5418</v>
      </c>
      <c r="GPN5" s="48" t="s">
        <v>5419</v>
      </c>
      <c r="GPO5" s="48" t="s">
        <v>5420</v>
      </c>
      <c r="GPP5" s="48" t="s">
        <v>5421</v>
      </c>
      <c r="GPQ5" s="48" t="s">
        <v>5422</v>
      </c>
      <c r="GPR5" s="48" t="s">
        <v>5423</v>
      </c>
      <c r="GPS5" s="48" t="s">
        <v>5424</v>
      </c>
      <c r="GPT5" s="48" t="s">
        <v>5425</v>
      </c>
      <c r="GPU5" s="48" t="s">
        <v>5426</v>
      </c>
      <c r="GPV5" s="48" t="s">
        <v>5427</v>
      </c>
      <c r="GPW5" s="48" t="s">
        <v>5428</v>
      </c>
      <c r="GPX5" s="48" t="s">
        <v>5429</v>
      </c>
      <c r="GPY5" s="48" t="s">
        <v>5430</v>
      </c>
      <c r="GPZ5" s="48" t="s">
        <v>5431</v>
      </c>
      <c r="GQA5" s="48" t="s">
        <v>5432</v>
      </c>
      <c r="GQB5" s="48" t="s">
        <v>5433</v>
      </c>
      <c r="GQC5" s="48" t="s">
        <v>5434</v>
      </c>
      <c r="GQD5" s="48" t="s">
        <v>5435</v>
      </c>
      <c r="GQE5" s="48" t="s">
        <v>5436</v>
      </c>
      <c r="GQF5" s="48" t="s">
        <v>5437</v>
      </c>
      <c r="GQG5" s="48" t="s">
        <v>5438</v>
      </c>
      <c r="GQH5" s="48" t="s">
        <v>5439</v>
      </c>
      <c r="GQI5" s="48" t="s">
        <v>5440</v>
      </c>
      <c r="GQJ5" s="48" t="s">
        <v>5441</v>
      </c>
      <c r="GQK5" s="48" t="s">
        <v>5442</v>
      </c>
      <c r="GQL5" s="48" t="s">
        <v>5443</v>
      </c>
      <c r="GQM5" s="48" t="s">
        <v>5444</v>
      </c>
      <c r="GQN5" s="48" t="s">
        <v>5445</v>
      </c>
      <c r="GQO5" s="48" t="s">
        <v>5446</v>
      </c>
      <c r="GQP5" s="48" t="s">
        <v>5447</v>
      </c>
      <c r="GQQ5" s="48" t="s">
        <v>5448</v>
      </c>
      <c r="GQR5" s="48" t="s">
        <v>5449</v>
      </c>
      <c r="GQS5" s="48" t="s">
        <v>5450</v>
      </c>
      <c r="GQT5" s="48" t="s">
        <v>5451</v>
      </c>
      <c r="GQU5" s="48" t="s">
        <v>5452</v>
      </c>
      <c r="GQV5" s="48" t="s">
        <v>5453</v>
      </c>
      <c r="GQW5" s="48" t="s">
        <v>5454</v>
      </c>
      <c r="GQX5" s="48" t="s">
        <v>5455</v>
      </c>
      <c r="GQY5" s="48" t="s">
        <v>5456</v>
      </c>
      <c r="GQZ5" s="48" t="s">
        <v>5457</v>
      </c>
      <c r="GRA5" s="48" t="s">
        <v>5458</v>
      </c>
      <c r="GRB5" s="48" t="s">
        <v>5459</v>
      </c>
      <c r="GRC5" s="48" t="s">
        <v>5460</v>
      </c>
      <c r="GRD5" s="48" t="s">
        <v>5461</v>
      </c>
      <c r="GRE5" s="48" t="s">
        <v>5462</v>
      </c>
      <c r="GRF5" s="48" t="s">
        <v>5463</v>
      </c>
      <c r="GRG5" s="48" t="s">
        <v>5464</v>
      </c>
      <c r="GRH5" s="48" t="s">
        <v>5465</v>
      </c>
      <c r="GRI5" s="48" t="s">
        <v>5466</v>
      </c>
      <c r="GRJ5" s="48" t="s">
        <v>5467</v>
      </c>
      <c r="GRK5" s="48" t="s">
        <v>5468</v>
      </c>
      <c r="GRL5" s="48" t="s">
        <v>5469</v>
      </c>
      <c r="GRM5" s="48" t="s">
        <v>5470</v>
      </c>
      <c r="GRN5" s="48" t="s">
        <v>5471</v>
      </c>
      <c r="GRO5" s="48" t="s">
        <v>5472</v>
      </c>
      <c r="GRP5" s="48" t="s">
        <v>5473</v>
      </c>
      <c r="GRQ5" s="48" t="s">
        <v>5474</v>
      </c>
      <c r="GRR5" s="48" t="s">
        <v>5475</v>
      </c>
      <c r="GRS5" s="48" t="s">
        <v>5476</v>
      </c>
      <c r="GRT5" s="48" t="s">
        <v>5477</v>
      </c>
      <c r="GRU5" s="48" t="s">
        <v>5478</v>
      </c>
      <c r="GRV5" s="48" t="s">
        <v>5479</v>
      </c>
      <c r="GRW5" s="48" t="s">
        <v>5480</v>
      </c>
      <c r="GRX5" s="48" t="s">
        <v>5481</v>
      </c>
      <c r="GRY5" s="48" t="s">
        <v>5482</v>
      </c>
      <c r="GRZ5" s="48" t="s">
        <v>5483</v>
      </c>
      <c r="GSA5" s="48" t="s">
        <v>5484</v>
      </c>
      <c r="GSB5" s="48" t="s">
        <v>5485</v>
      </c>
      <c r="GSC5" s="48" t="s">
        <v>5486</v>
      </c>
      <c r="GSD5" s="48" t="s">
        <v>5487</v>
      </c>
      <c r="GSE5" s="48" t="s">
        <v>5488</v>
      </c>
      <c r="GSF5" s="48" t="s">
        <v>5489</v>
      </c>
      <c r="GSG5" s="48" t="s">
        <v>5490</v>
      </c>
      <c r="GSH5" s="48" t="s">
        <v>5491</v>
      </c>
      <c r="GSI5" s="48" t="s">
        <v>5492</v>
      </c>
      <c r="GSJ5" s="48" t="s">
        <v>5493</v>
      </c>
      <c r="GSK5" s="48" t="s">
        <v>5494</v>
      </c>
      <c r="GSL5" s="48" t="s">
        <v>5495</v>
      </c>
      <c r="GSM5" s="48" t="s">
        <v>5496</v>
      </c>
      <c r="GSN5" s="48" t="s">
        <v>5497</v>
      </c>
      <c r="GSO5" s="48" t="s">
        <v>5498</v>
      </c>
      <c r="GSP5" s="48" t="s">
        <v>5499</v>
      </c>
      <c r="GSQ5" s="48" t="s">
        <v>5500</v>
      </c>
      <c r="GSR5" s="48" t="s">
        <v>5501</v>
      </c>
      <c r="GSS5" s="48" t="s">
        <v>5502</v>
      </c>
      <c r="GST5" s="48" t="s">
        <v>5503</v>
      </c>
      <c r="GSU5" s="48" t="s">
        <v>5504</v>
      </c>
      <c r="GSV5" s="48" t="s">
        <v>5505</v>
      </c>
      <c r="GSW5" s="48" t="s">
        <v>5506</v>
      </c>
      <c r="GSX5" s="48" t="s">
        <v>5507</v>
      </c>
      <c r="GSY5" s="48" t="s">
        <v>5508</v>
      </c>
      <c r="GSZ5" s="48" t="s">
        <v>5509</v>
      </c>
      <c r="GTA5" s="48" t="s">
        <v>5510</v>
      </c>
      <c r="GTB5" s="48" t="s">
        <v>5511</v>
      </c>
      <c r="GTC5" s="48" t="s">
        <v>5512</v>
      </c>
      <c r="GTD5" s="48" t="s">
        <v>5513</v>
      </c>
      <c r="GTE5" s="48" t="s">
        <v>5514</v>
      </c>
      <c r="GTF5" s="48" t="s">
        <v>5515</v>
      </c>
      <c r="GTG5" s="48" t="s">
        <v>5516</v>
      </c>
      <c r="GTH5" s="48" t="s">
        <v>5517</v>
      </c>
      <c r="GTI5" s="48" t="s">
        <v>5518</v>
      </c>
      <c r="GTJ5" s="48" t="s">
        <v>5519</v>
      </c>
      <c r="GTK5" s="48" t="s">
        <v>5520</v>
      </c>
      <c r="GTL5" s="48" t="s">
        <v>5521</v>
      </c>
      <c r="GTM5" s="48" t="s">
        <v>5522</v>
      </c>
      <c r="GTN5" s="48" t="s">
        <v>5523</v>
      </c>
      <c r="GTO5" s="48" t="s">
        <v>5524</v>
      </c>
      <c r="GTP5" s="48" t="s">
        <v>5525</v>
      </c>
      <c r="GTQ5" s="48" t="s">
        <v>5526</v>
      </c>
      <c r="GTR5" s="48" t="s">
        <v>5527</v>
      </c>
      <c r="GTS5" s="48" t="s">
        <v>5528</v>
      </c>
      <c r="GTT5" s="48" t="s">
        <v>5529</v>
      </c>
      <c r="GTU5" s="48" t="s">
        <v>5530</v>
      </c>
      <c r="GTV5" s="48" t="s">
        <v>5531</v>
      </c>
      <c r="GTW5" s="48" t="s">
        <v>5532</v>
      </c>
      <c r="GTX5" s="48" t="s">
        <v>5533</v>
      </c>
      <c r="GTY5" s="48" t="s">
        <v>5534</v>
      </c>
      <c r="GTZ5" s="48" t="s">
        <v>5535</v>
      </c>
      <c r="GUA5" s="48" t="s">
        <v>5536</v>
      </c>
      <c r="GUB5" s="48" t="s">
        <v>5537</v>
      </c>
      <c r="GUC5" s="48" t="s">
        <v>5538</v>
      </c>
      <c r="GUD5" s="48" t="s">
        <v>5539</v>
      </c>
      <c r="GUE5" s="48" t="s">
        <v>5540</v>
      </c>
      <c r="GUF5" s="48" t="s">
        <v>5541</v>
      </c>
      <c r="GUG5" s="48" t="s">
        <v>5542</v>
      </c>
      <c r="GUH5" s="48" t="s">
        <v>5543</v>
      </c>
      <c r="GUI5" s="48" t="s">
        <v>5544</v>
      </c>
      <c r="GUJ5" s="48" t="s">
        <v>5545</v>
      </c>
      <c r="GUK5" s="48" t="s">
        <v>5546</v>
      </c>
      <c r="GUL5" s="48" t="s">
        <v>5547</v>
      </c>
      <c r="GUM5" s="48" t="s">
        <v>5548</v>
      </c>
      <c r="GUN5" s="48" t="s">
        <v>5549</v>
      </c>
      <c r="GUO5" s="48" t="s">
        <v>5550</v>
      </c>
      <c r="GUP5" s="48" t="s">
        <v>5551</v>
      </c>
      <c r="GUQ5" s="48" t="s">
        <v>5552</v>
      </c>
      <c r="GUR5" s="48" t="s">
        <v>5553</v>
      </c>
      <c r="GUS5" s="48" t="s">
        <v>5554</v>
      </c>
      <c r="GUT5" s="48" t="s">
        <v>5555</v>
      </c>
      <c r="GUU5" s="48" t="s">
        <v>5556</v>
      </c>
      <c r="GUV5" s="48" t="s">
        <v>5557</v>
      </c>
      <c r="GUW5" s="48" t="s">
        <v>5558</v>
      </c>
      <c r="GUX5" s="48" t="s">
        <v>5559</v>
      </c>
      <c r="GUY5" s="48" t="s">
        <v>5560</v>
      </c>
      <c r="GUZ5" s="48" t="s">
        <v>5561</v>
      </c>
      <c r="GVA5" s="48" t="s">
        <v>5562</v>
      </c>
      <c r="GVB5" s="48" t="s">
        <v>5563</v>
      </c>
      <c r="GVC5" s="48" t="s">
        <v>5564</v>
      </c>
      <c r="GVD5" s="48" t="s">
        <v>5565</v>
      </c>
      <c r="GVE5" s="48" t="s">
        <v>5566</v>
      </c>
      <c r="GVF5" s="48" t="s">
        <v>5567</v>
      </c>
      <c r="GVG5" s="48" t="s">
        <v>5568</v>
      </c>
      <c r="GVH5" s="48" t="s">
        <v>5569</v>
      </c>
      <c r="GVI5" s="48" t="s">
        <v>5570</v>
      </c>
      <c r="GVJ5" s="48" t="s">
        <v>5571</v>
      </c>
      <c r="GVK5" s="48" t="s">
        <v>5572</v>
      </c>
      <c r="GVL5" s="48" t="s">
        <v>5573</v>
      </c>
      <c r="GVM5" s="48" t="s">
        <v>5574</v>
      </c>
      <c r="GVN5" s="48" t="s">
        <v>5575</v>
      </c>
      <c r="GVO5" s="48" t="s">
        <v>5576</v>
      </c>
      <c r="GVP5" s="48" t="s">
        <v>5577</v>
      </c>
      <c r="GVQ5" s="48" t="s">
        <v>5578</v>
      </c>
      <c r="GVR5" s="48" t="s">
        <v>5579</v>
      </c>
      <c r="GVS5" s="48" t="s">
        <v>5580</v>
      </c>
      <c r="GVT5" s="48" t="s">
        <v>5581</v>
      </c>
      <c r="GVU5" s="48" t="s">
        <v>5582</v>
      </c>
      <c r="GVV5" s="48" t="s">
        <v>5583</v>
      </c>
      <c r="GVW5" s="48" t="s">
        <v>5584</v>
      </c>
      <c r="GVX5" s="48" t="s">
        <v>5585</v>
      </c>
      <c r="GVY5" s="48" t="s">
        <v>5586</v>
      </c>
      <c r="GVZ5" s="48" t="s">
        <v>5587</v>
      </c>
      <c r="GWA5" s="48" t="s">
        <v>5588</v>
      </c>
      <c r="GWB5" s="48" t="s">
        <v>5589</v>
      </c>
      <c r="GWC5" s="48" t="s">
        <v>5590</v>
      </c>
      <c r="GWD5" s="48" t="s">
        <v>5591</v>
      </c>
      <c r="GWE5" s="48" t="s">
        <v>5592</v>
      </c>
      <c r="GWF5" s="48" t="s">
        <v>5593</v>
      </c>
      <c r="GWG5" s="48" t="s">
        <v>5594</v>
      </c>
      <c r="GWH5" s="48" t="s">
        <v>5595</v>
      </c>
      <c r="GWI5" s="48" t="s">
        <v>5596</v>
      </c>
      <c r="GWJ5" s="48" t="s">
        <v>5597</v>
      </c>
      <c r="GWK5" s="48" t="s">
        <v>5598</v>
      </c>
      <c r="GWL5" s="48" t="s">
        <v>5599</v>
      </c>
      <c r="GWM5" s="48" t="s">
        <v>5600</v>
      </c>
      <c r="GWN5" s="48" t="s">
        <v>5601</v>
      </c>
      <c r="GWO5" s="48" t="s">
        <v>5602</v>
      </c>
      <c r="GWP5" s="48" t="s">
        <v>5603</v>
      </c>
      <c r="GWQ5" s="48" t="s">
        <v>5604</v>
      </c>
      <c r="GWR5" s="48" t="s">
        <v>5605</v>
      </c>
      <c r="GWS5" s="48" t="s">
        <v>5606</v>
      </c>
      <c r="GWT5" s="48" t="s">
        <v>5607</v>
      </c>
      <c r="GWU5" s="48" t="s">
        <v>5608</v>
      </c>
      <c r="GWV5" s="48" t="s">
        <v>5609</v>
      </c>
      <c r="GWW5" s="48" t="s">
        <v>5610</v>
      </c>
      <c r="GWX5" s="48" t="s">
        <v>5611</v>
      </c>
      <c r="GWY5" s="48" t="s">
        <v>5612</v>
      </c>
      <c r="GWZ5" s="48" t="s">
        <v>5613</v>
      </c>
      <c r="GXA5" s="48" t="s">
        <v>5614</v>
      </c>
      <c r="GXB5" s="48" t="s">
        <v>5615</v>
      </c>
      <c r="GXC5" s="48" t="s">
        <v>5616</v>
      </c>
      <c r="GXD5" s="48" t="s">
        <v>5617</v>
      </c>
      <c r="GXE5" s="48" t="s">
        <v>5618</v>
      </c>
      <c r="GXF5" s="48" t="s">
        <v>5619</v>
      </c>
      <c r="GXG5" s="48" t="s">
        <v>5620</v>
      </c>
      <c r="GXH5" s="48" t="s">
        <v>5621</v>
      </c>
      <c r="GXI5" s="48" t="s">
        <v>5622</v>
      </c>
      <c r="GXJ5" s="48" t="s">
        <v>5623</v>
      </c>
      <c r="GXK5" s="48" t="s">
        <v>5624</v>
      </c>
      <c r="GXL5" s="48" t="s">
        <v>5625</v>
      </c>
      <c r="GXM5" s="48" t="s">
        <v>5626</v>
      </c>
      <c r="GXN5" s="48" t="s">
        <v>5627</v>
      </c>
      <c r="GXO5" s="48" t="s">
        <v>5628</v>
      </c>
      <c r="GXP5" s="48" t="s">
        <v>5629</v>
      </c>
      <c r="GXQ5" s="48" t="s">
        <v>5630</v>
      </c>
      <c r="GXR5" s="48" t="s">
        <v>5631</v>
      </c>
      <c r="GXS5" s="48" t="s">
        <v>5632</v>
      </c>
      <c r="GXT5" s="48" t="s">
        <v>5633</v>
      </c>
      <c r="GXU5" s="48" t="s">
        <v>5634</v>
      </c>
      <c r="GXV5" s="48" t="s">
        <v>5635</v>
      </c>
      <c r="GXW5" s="48" t="s">
        <v>5636</v>
      </c>
      <c r="GXX5" s="48" t="s">
        <v>5637</v>
      </c>
      <c r="GXY5" s="48" t="s">
        <v>5638</v>
      </c>
      <c r="GXZ5" s="48" t="s">
        <v>5639</v>
      </c>
      <c r="GYA5" s="48" t="s">
        <v>5640</v>
      </c>
      <c r="GYB5" s="48" t="s">
        <v>5641</v>
      </c>
      <c r="GYC5" s="48" t="s">
        <v>5642</v>
      </c>
      <c r="GYD5" s="48" t="s">
        <v>5643</v>
      </c>
      <c r="GYE5" s="48" t="s">
        <v>5644</v>
      </c>
      <c r="GYF5" s="48" t="s">
        <v>5645</v>
      </c>
      <c r="GYG5" s="48" t="s">
        <v>5646</v>
      </c>
      <c r="GYH5" s="48" t="s">
        <v>5647</v>
      </c>
      <c r="GYI5" s="48" t="s">
        <v>5648</v>
      </c>
      <c r="GYJ5" s="48" t="s">
        <v>5649</v>
      </c>
      <c r="GYK5" s="48" t="s">
        <v>5650</v>
      </c>
      <c r="GYL5" s="48" t="s">
        <v>5651</v>
      </c>
      <c r="GYM5" s="48" t="s">
        <v>5652</v>
      </c>
      <c r="GYN5" s="48" t="s">
        <v>5653</v>
      </c>
      <c r="GYO5" s="48" t="s">
        <v>5654</v>
      </c>
      <c r="GYP5" s="48" t="s">
        <v>5655</v>
      </c>
      <c r="GYQ5" s="48" t="s">
        <v>5656</v>
      </c>
      <c r="GYR5" s="48" t="s">
        <v>5657</v>
      </c>
      <c r="GYS5" s="48" t="s">
        <v>5658</v>
      </c>
      <c r="GYT5" s="48" t="s">
        <v>5659</v>
      </c>
      <c r="GYU5" s="48" t="s">
        <v>5660</v>
      </c>
      <c r="GYV5" s="48" t="s">
        <v>5661</v>
      </c>
      <c r="GYW5" s="48" t="s">
        <v>5662</v>
      </c>
      <c r="GYX5" s="48" t="s">
        <v>5663</v>
      </c>
      <c r="GYY5" s="48" t="s">
        <v>5664</v>
      </c>
      <c r="GYZ5" s="48" t="s">
        <v>5665</v>
      </c>
      <c r="GZA5" s="48" t="s">
        <v>5666</v>
      </c>
      <c r="GZB5" s="48" t="s">
        <v>5667</v>
      </c>
      <c r="GZC5" s="48" t="s">
        <v>5668</v>
      </c>
      <c r="GZD5" s="48" t="s">
        <v>5669</v>
      </c>
      <c r="GZE5" s="48" t="s">
        <v>5670</v>
      </c>
      <c r="GZF5" s="48" t="s">
        <v>5671</v>
      </c>
      <c r="GZG5" s="48" t="s">
        <v>5672</v>
      </c>
      <c r="GZH5" s="48" t="s">
        <v>5673</v>
      </c>
      <c r="GZI5" s="48" t="s">
        <v>5674</v>
      </c>
      <c r="GZJ5" s="48" t="s">
        <v>5675</v>
      </c>
      <c r="GZK5" s="48" t="s">
        <v>5676</v>
      </c>
      <c r="GZL5" s="48" t="s">
        <v>5677</v>
      </c>
      <c r="GZM5" s="48" t="s">
        <v>5678</v>
      </c>
      <c r="GZN5" s="48" t="s">
        <v>5679</v>
      </c>
      <c r="GZO5" s="48" t="s">
        <v>5680</v>
      </c>
      <c r="GZP5" s="48" t="s">
        <v>5681</v>
      </c>
      <c r="GZQ5" s="48" t="s">
        <v>5682</v>
      </c>
      <c r="GZR5" s="48" t="s">
        <v>5683</v>
      </c>
      <c r="GZS5" s="48" t="s">
        <v>5684</v>
      </c>
      <c r="GZT5" s="48" t="s">
        <v>5685</v>
      </c>
      <c r="GZU5" s="48" t="s">
        <v>5686</v>
      </c>
      <c r="GZV5" s="48" t="s">
        <v>5687</v>
      </c>
      <c r="GZW5" s="48" t="s">
        <v>5688</v>
      </c>
      <c r="GZX5" s="48" t="s">
        <v>5689</v>
      </c>
      <c r="GZY5" s="48" t="s">
        <v>5690</v>
      </c>
      <c r="GZZ5" s="48" t="s">
        <v>5691</v>
      </c>
      <c r="HAA5" s="48" t="s">
        <v>5692</v>
      </c>
      <c r="HAB5" s="48" t="s">
        <v>5693</v>
      </c>
      <c r="HAC5" s="48" t="s">
        <v>5694</v>
      </c>
      <c r="HAD5" s="48" t="s">
        <v>5695</v>
      </c>
      <c r="HAE5" s="48" t="s">
        <v>5696</v>
      </c>
      <c r="HAF5" s="48" t="s">
        <v>5697</v>
      </c>
      <c r="HAG5" s="48" t="s">
        <v>5698</v>
      </c>
      <c r="HAH5" s="48" t="s">
        <v>5699</v>
      </c>
      <c r="HAI5" s="48" t="s">
        <v>5700</v>
      </c>
      <c r="HAJ5" s="48" t="s">
        <v>5701</v>
      </c>
      <c r="HAK5" s="48" t="s">
        <v>5702</v>
      </c>
      <c r="HAL5" s="48" t="s">
        <v>5703</v>
      </c>
      <c r="HAM5" s="48" t="s">
        <v>5704</v>
      </c>
      <c r="HAN5" s="48" t="s">
        <v>5705</v>
      </c>
      <c r="HAO5" s="48" t="s">
        <v>5706</v>
      </c>
      <c r="HAP5" s="48" t="s">
        <v>5707</v>
      </c>
      <c r="HAQ5" s="48" t="s">
        <v>5708</v>
      </c>
      <c r="HAR5" s="48" t="s">
        <v>5709</v>
      </c>
      <c r="HAS5" s="48" t="s">
        <v>5710</v>
      </c>
      <c r="HAT5" s="48" t="s">
        <v>5711</v>
      </c>
      <c r="HAU5" s="48" t="s">
        <v>5712</v>
      </c>
      <c r="HAV5" s="48" t="s">
        <v>5713</v>
      </c>
      <c r="HAW5" s="48" t="s">
        <v>5714</v>
      </c>
      <c r="HAX5" s="48" t="s">
        <v>5715</v>
      </c>
      <c r="HAY5" s="48" t="s">
        <v>5716</v>
      </c>
      <c r="HAZ5" s="48" t="s">
        <v>5717</v>
      </c>
      <c r="HBA5" s="48" t="s">
        <v>5718</v>
      </c>
      <c r="HBB5" s="48" t="s">
        <v>5719</v>
      </c>
      <c r="HBC5" s="48" t="s">
        <v>5720</v>
      </c>
      <c r="HBD5" s="48" t="s">
        <v>5721</v>
      </c>
      <c r="HBE5" s="48" t="s">
        <v>5722</v>
      </c>
      <c r="HBF5" s="48" t="s">
        <v>5723</v>
      </c>
      <c r="HBG5" s="48" t="s">
        <v>5724</v>
      </c>
      <c r="HBH5" s="48" t="s">
        <v>5725</v>
      </c>
      <c r="HBI5" s="48" t="s">
        <v>5726</v>
      </c>
      <c r="HBJ5" s="48" t="s">
        <v>5727</v>
      </c>
      <c r="HBK5" s="48" t="s">
        <v>5728</v>
      </c>
      <c r="HBL5" s="48" t="s">
        <v>5729</v>
      </c>
      <c r="HBM5" s="48" t="s">
        <v>5730</v>
      </c>
      <c r="HBN5" s="48" t="s">
        <v>5731</v>
      </c>
      <c r="HBO5" s="48" t="s">
        <v>5732</v>
      </c>
      <c r="HBP5" s="48" t="s">
        <v>5733</v>
      </c>
      <c r="HBQ5" s="48" t="s">
        <v>5734</v>
      </c>
      <c r="HBR5" s="48" t="s">
        <v>5735</v>
      </c>
      <c r="HBS5" s="48" t="s">
        <v>5736</v>
      </c>
      <c r="HBT5" s="48" t="s">
        <v>5737</v>
      </c>
      <c r="HBU5" s="48" t="s">
        <v>5738</v>
      </c>
      <c r="HBV5" s="48" t="s">
        <v>5739</v>
      </c>
      <c r="HBW5" s="48" t="s">
        <v>5740</v>
      </c>
      <c r="HBX5" s="48" t="s">
        <v>5741</v>
      </c>
      <c r="HBY5" s="48" t="s">
        <v>5742</v>
      </c>
      <c r="HBZ5" s="48" t="s">
        <v>5743</v>
      </c>
      <c r="HCA5" s="48" t="s">
        <v>5744</v>
      </c>
      <c r="HCB5" s="48" t="s">
        <v>5745</v>
      </c>
      <c r="HCC5" s="48" t="s">
        <v>5746</v>
      </c>
      <c r="HCD5" s="48" t="s">
        <v>5747</v>
      </c>
      <c r="HCE5" s="48" t="s">
        <v>5748</v>
      </c>
      <c r="HCF5" s="48" t="s">
        <v>5749</v>
      </c>
      <c r="HCG5" s="48" t="s">
        <v>5750</v>
      </c>
      <c r="HCH5" s="48" t="s">
        <v>5751</v>
      </c>
      <c r="HCI5" s="48" t="s">
        <v>5752</v>
      </c>
      <c r="HCJ5" s="48" t="s">
        <v>5753</v>
      </c>
      <c r="HCK5" s="48" t="s">
        <v>5754</v>
      </c>
      <c r="HCL5" s="48" t="s">
        <v>5755</v>
      </c>
      <c r="HCM5" s="48" t="s">
        <v>5756</v>
      </c>
      <c r="HCN5" s="48" t="s">
        <v>5757</v>
      </c>
      <c r="HCO5" s="48" t="s">
        <v>5758</v>
      </c>
      <c r="HCP5" s="48" t="s">
        <v>5759</v>
      </c>
      <c r="HCQ5" s="48" t="s">
        <v>5760</v>
      </c>
      <c r="HCR5" s="48" t="s">
        <v>5761</v>
      </c>
      <c r="HCS5" s="48" t="s">
        <v>5762</v>
      </c>
      <c r="HCT5" s="48" t="s">
        <v>5763</v>
      </c>
      <c r="HCU5" s="48" t="s">
        <v>5764</v>
      </c>
      <c r="HCV5" s="48" t="s">
        <v>5765</v>
      </c>
      <c r="HCW5" s="48" t="s">
        <v>5766</v>
      </c>
      <c r="HCX5" s="48" t="s">
        <v>5767</v>
      </c>
      <c r="HCY5" s="48" t="s">
        <v>5768</v>
      </c>
      <c r="HCZ5" s="48" t="s">
        <v>5769</v>
      </c>
      <c r="HDA5" s="48" t="s">
        <v>5770</v>
      </c>
      <c r="HDB5" s="48" t="s">
        <v>5771</v>
      </c>
      <c r="HDC5" s="48" t="s">
        <v>5772</v>
      </c>
      <c r="HDD5" s="48" t="s">
        <v>5773</v>
      </c>
      <c r="HDE5" s="48" t="s">
        <v>5774</v>
      </c>
      <c r="HDF5" s="48" t="s">
        <v>5775</v>
      </c>
      <c r="HDG5" s="48" t="s">
        <v>5776</v>
      </c>
      <c r="HDH5" s="48" t="s">
        <v>5777</v>
      </c>
      <c r="HDI5" s="48" t="s">
        <v>5778</v>
      </c>
      <c r="HDJ5" s="48" t="s">
        <v>5779</v>
      </c>
      <c r="HDK5" s="48" t="s">
        <v>5780</v>
      </c>
      <c r="HDL5" s="48" t="s">
        <v>5781</v>
      </c>
      <c r="HDM5" s="48" t="s">
        <v>5782</v>
      </c>
      <c r="HDN5" s="48" t="s">
        <v>5783</v>
      </c>
      <c r="HDO5" s="48" t="s">
        <v>5784</v>
      </c>
      <c r="HDP5" s="48" t="s">
        <v>5785</v>
      </c>
      <c r="HDQ5" s="48" t="s">
        <v>5786</v>
      </c>
      <c r="HDR5" s="48" t="s">
        <v>5787</v>
      </c>
      <c r="HDS5" s="48" t="s">
        <v>5788</v>
      </c>
      <c r="HDT5" s="48" t="s">
        <v>5789</v>
      </c>
      <c r="HDU5" s="48" t="s">
        <v>5790</v>
      </c>
      <c r="HDV5" s="48" t="s">
        <v>5791</v>
      </c>
      <c r="HDW5" s="48" t="s">
        <v>5792</v>
      </c>
      <c r="HDX5" s="48" t="s">
        <v>5793</v>
      </c>
      <c r="HDY5" s="48" t="s">
        <v>5794</v>
      </c>
      <c r="HDZ5" s="48" t="s">
        <v>5795</v>
      </c>
      <c r="HEA5" s="48" t="s">
        <v>5796</v>
      </c>
      <c r="HEB5" s="48" t="s">
        <v>5797</v>
      </c>
      <c r="HEC5" s="48" t="s">
        <v>5798</v>
      </c>
      <c r="HED5" s="48" t="s">
        <v>5799</v>
      </c>
      <c r="HEE5" s="48" t="s">
        <v>5800</v>
      </c>
      <c r="HEF5" s="48" t="s">
        <v>5801</v>
      </c>
      <c r="HEG5" s="48" t="s">
        <v>5802</v>
      </c>
      <c r="HEH5" s="48" t="s">
        <v>5803</v>
      </c>
      <c r="HEI5" s="48" t="s">
        <v>5804</v>
      </c>
      <c r="HEJ5" s="48" t="s">
        <v>5805</v>
      </c>
      <c r="HEK5" s="48" t="s">
        <v>5806</v>
      </c>
      <c r="HEL5" s="48" t="s">
        <v>5807</v>
      </c>
      <c r="HEM5" s="48" t="s">
        <v>5808</v>
      </c>
      <c r="HEN5" s="48" t="s">
        <v>5809</v>
      </c>
      <c r="HEO5" s="48" t="s">
        <v>5810</v>
      </c>
      <c r="HEP5" s="48" t="s">
        <v>5811</v>
      </c>
      <c r="HEQ5" s="48" t="s">
        <v>5812</v>
      </c>
      <c r="HER5" s="48" t="s">
        <v>5813</v>
      </c>
      <c r="HES5" s="48" t="s">
        <v>5814</v>
      </c>
      <c r="HET5" s="48" t="s">
        <v>5815</v>
      </c>
      <c r="HEU5" s="48" t="s">
        <v>5816</v>
      </c>
      <c r="HEV5" s="48" t="s">
        <v>5817</v>
      </c>
      <c r="HEW5" s="48" t="s">
        <v>5818</v>
      </c>
      <c r="HEX5" s="48" t="s">
        <v>5819</v>
      </c>
      <c r="HEY5" s="48" t="s">
        <v>5820</v>
      </c>
      <c r="HEZ5" s="48" t="s">
        <v>5821</v>
      </c>
      <c r="HFA5" s="48" t="s">
        <v>5822</v>
      </c>
      <c r="HFB5" s="48" t="s">
        <v>5823</v>
      </c>
      <c r="HFC5" s="48" t="s">
        <v>5824</v>
      </c>
      <c r="HFD5" s="48" t="s">
        <v>5825</v>
      </c>
      <c r="HFE5" s="48" t="s">
        <v>5826</v>
      </c>
      <c r="HFF5" s="48" t="s">
        <v>5827</v>
      </c>
      <c r="HFG5" s="48" t="s">
        <v>5828</v>
      </c>
      <c r="HFH5" s="48" t="s">
        <v>5829</v>
      </c>
      <c r="HFI5" s="48" t="s">
        <v>5830</v>
      </c>
      <c r="HFJ5" s="48" t="s">
        <v>5831</v>
      </c>
      <c r="HFK5" s="48" t="s">
        <v>5832</v>
      </c>
      <c r="HFL5" s="48" t="s">
        <v>5833</v>
      </c>
      <c r="HFM5" s="48" t="s">
        <v>5834</v>
      </c>
      <c r="HFN5" s="48" t="s">
        <v>5835</v>
      </c>
      <c r="HFO5" s="48" t="s">
        <v>5836</v>
      </c>
      <c r="HFP5" s="48" t="s">
        <v>5837</v>
      </c>
      <c r="HFQ5" s="48" t="s">
        <v>5838</v>
      </c>
      <c r="HFR5" s="48" t="s">
        <v>5839</v>
      </c>
      <c r="HFS5" s="48" t="s">
        <v>5840</v>
      </c>
      <c r="HFT5" s="48" t="s">
        <v>5841</v>
      </c>
      <c r="HFU5" s="48" t="s">
        <v>5842</v>
      </c>
      <c r="HFV5" s="48" t="s">
        <v>5843</v>
      </c>
      <c r="HFW5" s="48" t="s">
        <v>5844</v>
      </c>
      <c r="HFX5" s="48" t="s">
        <v>5845</v>
      </c>
      <c r="HFY5" s="48" t="s">
        <v>5846</v>
      </c>
      <c r="HFZ5" s="48" t="s">
        <v>5847</v>
      </c>
      <c r="HGA5" s="48" t="s">
        <v>5848</v>
      </c>
      <c r="HGB5" s="48" t="s">
        <v>5849</v>
      </c>
      <c r="HGC5" s="48" t="s">
        <v>5850</v>
      </c>
      <c r="HGD5" s="48" t="s">
        <v>5851</v>
      </c>
      <c r="HGE5" s="48" t="s">
        <v>5852</v>
      </c>
      <c r="HGF5" s="48" t="s">
        <v>5853</v>
      </c>
      <c r="HGG5" s="48" t="s">
        <v>5854</v>
      </c>
      <c r="HGH5" s="48" t="s">
        <v>5855</v>
      </c>
      <c r="HGI5" s="48" t="s">
        <v>5856</v>
      </c>
      <c r="HGJ5" s="48" t="s">
        <v>5857</v>
      </c>
      <c r="HGK5" s="48" t="s">
        <v>5858</v>
      </c>
      <c r="HGL5" s="48" t="s">
        <v>5859</v>
      </c>
      <c r="HGM5" s="48" t="s">
        <v>5860</v>
      </c>
      <c r="HGN5" s="48" t="s">
        <v>5861</v>
      </c>
      <c r="HGO5" s="48" t="s">
        <v>5862</v>
      </c>
      <c r="HGP5" s="48" t="s">
        <v>5863</v>
      </c>
      <c r="HGQ5" s="48" t="s">
        <v>5864</v>
      </c>
      <c r="HGR5" s="48" t="s">
        <v>5865</v>
      </c>
      <c r="HGS5" s="48" t="s">
        <v>5866</v>
      </c>
      <c r="HGT5" s="48" t="s">
        <v>5867</v>
      </c>
      <c r="HGU5" s="48" t="s">
        <v>5868</v>
      </c>
      <c r="HGV5" s="48" t="s">
        <v>5869</v>
      </c>
      <c r="HGW5" s="48" t="s">
        <v>5870</v>
      </c>
      <c r="HGX5" s="48" t="s">
        <v>5871</v>
      </c>
      <c r="HGY5" s="48" t="s">
        <v>5872</v>
      </c>
      <c r="HGZ5" s="48" t="s">
        <v>5873</v>
      </c>
      <c r="HHA5" s="48" t="s">
        <v>5874</v>
      </c>
      <c r="HHB5" s="48" t="s">
        <v>5875</v>
      </c>
      <c r="HHC5" s="48" t="s">
        <v>5876</v>
      </c>
      <c r="HHD5" s="48" t="s">
        <v>5877</v>
      </c>
      <c r="HHE5" s="48" t="s">
        <v>5878</v>
      </c>
      <c r="HHF5" s="48" t="s">
        <v>5879</v>
      </c>
      <c r="HHG5" s="48" t="s">
        <v>5880</v>
      </c>
      <c r="HHH5" s="48" t="s">
        <v>5881</v>
      </c>
      <c r="HHI5" s="48" t="s">
        <v>5882</v>
      </c>
      <c r="HHJ5" s="48" t="s">
        <v>5883</v>
      </c>
      <c r="HHK5" s="48" t="s">
        <v>5884</v>
      </c>
      <c r="HHL5" s="48" t="s">
        <v>5885</v>
      </c>
      <c r="HHM5" s="48" t="s">
        <v>5886</v>
      </c>
      <c r="HHN5" s="48" t="s">
        <v>5887</v>
      </c>
      <c r="HHO5" s="48" t="s">
        <v>5888</v>
      </c>
      <c r="HHP5" s="48" t="s">
        <v>5889</v>
      </c>
      <c r="HHQ5" s="48" t="s">
        <v>5890</v>
      </c>
      <c r="HHR5" s="48" t="s">
        <v>5891</v>
      </c>
      <c r="HHS5" s="48" t="s">
        <v>5892</v>
      </c>
      <c r="HHT5" s="48" t="s">
        <v>5893</v>
      </c>
      <c r="HHU5" s="48" t="s">
        <v>5894</v>
      </c>
      <c r="HHV5" s="48" t="s">
        <v>5895</v>
      </c>
      <c r="HHW5" s="48" t="s">
        <v>5896</v>
      </c>
      <c r="HHX5" s="48" t="s">
        <v>5897</v>
      </c>
      <c r="HHY5" s="48" t="s">
        <v>5898</v>
      </c>
      <c r="HHZ5" s="48" t="s">
        <v>5899</v>
      </c>
      <c r="HIA5" s="48" t="s">
        <v>5900</v>
      </c>
      <c r="HIB5" s="48" t="s">
        <v>5901</v>
      </c>
      <c r="HIC5" s="48" t="s">
        <v>5902</v>
      </c>
      <c r="HID5" s="48" t="s">
        <v>5903</v>
      </c>
      <c r="HIE5" s="48" t="s">
        <v>5904</v>
      </c>
      <c r="HIF5" s="48" t="s">
        <v>5905</v>
      </c>
      <c r="HIG5" s="48" t="s">
        <v>5906</v>
      </c>
      <c r="HIH5" s="48" t="s">
        <v>5907</v>
      </c>
      <c r="HII5" s="48" t="s">
        <v>5908</v>
      </c>
      <c r="HIJ5" s="48" t="s">
        <v>5909</v>
      </c>
      <c r="HIK5" s="48" t="s">
        <v>5910</v>
      </c>
      <c r="HIL5" s="48" t="s">
        <v>5911</v>
      </c>
      <c r="HIM5" s="48" t="s">
        <v>5912</v>
      </c>
      <c r="HIN5" s="48" t="s">
        <v>5913</v>
      </c>
      <c r="HIO5" s="48" t="s">
        <v>5914</v>
      </c>
      <c r="HIP5" s="48" t="s">
        <v>5915</v>
      </c>
      <c r="HIQ5" s="48" t="s">
        <v>5916</v>
      </c>
      <c r="HIR5" s="48" t="s">
        <v>5917</v>
      </c>
      <c r="HIS5" s="48" t="s">
        <v>5918</v>
      </c>
      <c r="HIT5" s="48" t="s">
        <v>5919</v>
      </c>
      <c r="HIU5" s="48" t="s">
        <v>5920</v>
      </c>
      <c r="HIV5" s="48" t="s">
        <v>5921</v>
      </c>
      <c r="HIW5" s="48" t="s">
        <v>5922</v>
      </c>
      <c r="HIX5" s="48" t="s">
        <v>5923</v>
      </c>
      <c r="HIY5" s="48" t="s">
        <v>5924</v>
      </c>
      <c r="HIZ5" s="48" t="s">
        <v>5925</v>
      </c>
      <c r="HJA5" s="48" t="s">
        <v>5926</v>
      </c>
      <c r="HJB5" s="48" t="s">
        <v>5927</v>
      </c>
      <c r="HJC5" s="48" t="s">
        <v>5928</v>
      </c>
      <c r="HJD5" s="48" t="s">
        <v>5929</v>
      </c>
      <c r="HJE5" s="48" t="s">
        <v>5930</v>
      </c>
      <c r="HJF5" s="48" t="s">
        <v>5931</v>
      </c>
      <c r="HJG5" s="48" t="s">
        <v>5932</v>
      </c>
      <c r="HJH5" s="48" t="s">
        <v>5933</v>
      </c>
      <c r="HJI5" s="48" t="s">
        <v>5934</v>
      </c>
      <c r="HJJ5" s="48" t="s">
        <v>5935</v>
      </c>
      <c r="HJK5" s="48" t="s">
        <v>5936</v>
      </c>
      <c r="HJL5" s="48" t="s">
        <v>5937</v>
      </c>
      <c r="HJM5" s="48" t="s">
        <v>5938</v>
      </c>
      <c r="HJN5" s="48" t="s">
        <v>5939</v>
      </c>
      <c r="HJO5" s="48" t="s">
        <v>5940</v>
      </c>
      <c r="HJP5" s="48" t="s">
        <v>5941</v>
      </c>
      <c r="HJQ5" s="48" t="s">
        <v>5942</v>
      </c>
      <c r="HJR5" s="48" t="s">
        <v>5943</v>
      </c>
      <c r="HJS5" s="48" t="s">
        <v>5944</v>
      </c>
      <c r="HJT5" s="48" t="s">
        <v>5945</v>
      </c>
      <c r="HJU5" s="48" t="s">
        <v>5946</v>
      </c>
      <c r="HJV5" s="48" t="s">
        <v>5947</v>
      </c>
      <c r="HJW5" s="48" t="s">
        <v>5948</v>
      </c>
      <c r="HJX5" s="48" t="s">
        <v>5949</v>
      </c>
      <c r="HJY5" s="48" t="s">
        <v>5950</v>
      </c>
      <c r="HJZ5" s="48" t="s">
        <v>5951</v>
      </c>
      <c r="HKA5" s="48" t="s">
        <v>5952</v>
      </c>
      <c r="HKB5" s="48" t="s">
        <v>5953</v>
      </c>
      <c r="HKC5" s="48" t="s">
        <v>5954</v>
      </c>
      <c r="HKD5" s="48" t="s">
        <v>5955</v>
      </c>
      <c r="HKE5" s="48" t="s">
        <v>5956</v>
      </c>
      <c r="HKF5" s="48" t="s">
        <v>5957</v>
      </c>
      <c r="HKG5" s="48" t="s">
        <v>5958</v>
      </c>
      <c r="HKH5" s="48" t="s">
        <v>5959</v>
      </c>
      <c r="HKI5" s="48" t="s">
        <v>5960</v>
      </c>
      <c r="HKJ5" s="48" t="s">
        <v>5961</v>
      </c>
      <c r="HKK5" s="48" t="s">
        <v>5962</v>
      </c>
      <c r="HKL5" s="48" t="s">
        <v>5963</v>
      </c>
      <c r="HKM5" s="48" t="s">
        <v>5964</v>
      </c>
      <c r="HKN5" s="48" t="s">
        <v>5965</v>
      </c>
      <c r="HKO5" s="48" t="s">
        <v>5966</v>
      </c>
      <c r="HKP5" s="48" t="s">
        <v>5967</v>
      </c>
      <c r="HKQ5" s="48" t="s">
        <v>5968</v>
      </c>
      <c r="HKR5" s="48" t="s">
        <v>5969</v>
      </c>
      <c r="HKS5" s="48" t="s">
        <v>5970</v>
      </c>
      <c r="HKT5" s="48" t="s">
        <v>5971</v>
      </c>
      <c r="HKU5" s="48" t="s">
        <v>5972</v>
      </c>
      <c r="HKV5" s="48" t="s">
        <v>5973</v>
      </c>
      <c r="HKW5" s="48" t="s">
        <v>5974</v>
      </c>
      <c r="HKX5" s="48" t="s">
        <v>5975</v>
      </c>
      <c r="HKY5" s="48" t="s">
        <v>5976</v>
      </c>
      <c r="HKZ5" s="48" t="s">
        <v>5977</v>
      </c>
      <c r="HLA5" s="48" t="s">
        <v>5978</v>
      </c>
      <c r="HLB5" s="48" t="s">
        <v>5979</v>
      </c>
      <c r="HLC5" s="48" t="s">
        <v>5980</v>
      </c>
      <c r="HLD5" s="48" t="s">
        <v>5981</v>
      </c>
      <c r="HLE5" s="48" t="s">
        <v>5982</v>
      </c>
      <c r="HLF5" s="48" t="s">
        <v>5983</v>
      </c>
      <c r="HLG5" s="48" t="s">
        <v>5984</v>
      </c>
      <c r="HLH5" s="48" t="s">
        <v>5985</v>
      </c>
      <c r="HLI5" s="48" t="s">
        <v>5986</v>
      </c>
      <c r="HLJ5" s="48" t="s">
        <v>5987</v>
      </c>
      <c r="HLK5" s="48" t="s">
        <v>5988</v>
      </c>
      <c r="HLL5" s="48" t="s">
        <v>5989</v>
      </c>
      <c r="HLM5" s="48" t="s">
        <v>5990</v>
      </c>
      <c r="HLN5" s="48" t="s">
        <v>5991</v>
      </c>
      <c r="HLO5" s="48" t="s">
        <v>5992</v>
      </c>
      <c r="HLP5" s="48" t="s">
        <v>5993</v>
      </c>
      <c r="HLQ5" s="48" t="s">
        <v>5994</v>
      </c>
      <c r="HLR5" s="48" t="s">
        <v>5995</v>
      </c>
      <c r="HLS5" s="48" t="s">
        <v>5996</v>
      </c>
      <c r="HLT5" s="48" t="s">
        <v>5997</v>
      </c>
      <c r="HLU5" s="48" t="s">
        <v>5998</v>
      </c>
      <c r="HLV5" s="48" t="s">
        <v>5999</v>
      </c>
      <c r="HLW5" s="48" t="s">
        <v>6000</v>
      </c>
      <c r="HLX5" s="48" t="s">
        <v>6001</v>
      </c>
      <c r="HLY5" s="48" t="s">
        <v>6002</v>
      </c>
      <c r="HLZ5" s="48" t="s">
        <v>6003</v>
      </c>
      <c r="HMA5" s="48" t="s">
        <v>6004</v>
      </c>
      <c r="HMB5" s="48" t="s">
        <v>6005</v>
      </c>
      <c r="HMC5" s="48" t="s">
        <v>6006</v>
      </c>
      <c r="HMD5" s="48" t="s">
        <v>6007</v>
      </c>
      <c r="HME5" s="48" t="s">
        <v>6008</v>
      </c>
      <c r="HMF5" s="48" t="s">
        <v>6009</v>
      </c>
      <c r="HMG5" s="48" t="s">
        <v>6010</v>
      </c>
      <c r="HMH5" s="48" t="s">
        <v>6011</v>
      </c>
      <c r="HMI5" s="48" t="s">
        <v>6012</v>
      </c>
      <c r="HMJ5" s="48" t="s">
        <v>6013</v>
      </c>
      <c r="HMK5" s="48" t="s">
        <v>6014</v>
      </c>
      <c r="HML5" s="48" t="s">
        <v>6015</v>
      </c>
      <c r="HMM5" s="48" t="s">
        <v>6016</v>
      </c>
      <c r="HMN5" s="48" t="s">
        <v>6017</v>
      </c>
      <c r="HMO5" s="48" t="s">
        <v>6018</v>
      </c>
      <c r="HMP5" s="48" t="s">
        <v>6019</v>
      </c>
      <c r="HMQ5" s="48" t="s">
        <v>6020</v>
      </c>
      <c r="HMR5" s="48" t="s">
        <v>6021</v>
      </c>
      <c r="HMS5" s="48" t="s">
        <v>6022</v>
      </c>
      <c r="HMT5" s="48" t="s">
        <v>6023</v>
      </c>
      <c r="HMU5" s="48" t="s">
        <v>6024</v>
      </c>
      <c r="HMV5" s="48" t="s">
        <v>6025</v>
      </c>
      <c r="HMW5" s="48" t="s">
        <v>6026</v>
      </c>
      <c r="HMX5" s="48" t="s">
        <v>6027</v>
      </c>
      <c r="HMY5" s="48" t="s">
        <v>6028</v>
      </c>
      <c r="HMZ5" s="48" t="s">
        <v>6029</v>
      </c>
      <c r="HNA5" s="48" t="s">
        <v>6030</v>
      </c>
      <c r="HNB5" s="48" t="s">
        <v>6031</v>
      </c>
      <c r="HNC5" s="48" t="s">
        <v>6032</v>
      </c>
      <c r="HND5" s="48" t="s">
        <v>6033</v>
      </c>
      <c r="HNE5" s="48" t="s">
        <v>6034</v>
      </c>
      <c r="HNF5" s="48" t="s">
        <v>6035</v>
      </c>
      <c r="HNG5" s="48" t="s">
        <v>6036</v>
      </c>
      <c r="HNH5" s="48" t="s">
        <v>6037</v>
      </c>
      <c r="HNI5" s="48" t="s">
        <v>6038</v>
      </c>
      <c r="HNJ5" s="48" t="s">
        <v>6039</v>
      </c>
      <c r="HNK5" s="48" t="s">
        <v>6040</v>
      </c>
      <c r="HNL5" s="48" t="s">
        <v>6041</v>
      </c>
      <c r="HNM5" s="48" t="s">
        <v>6042</v>
      </c>
      <c r="HNN5" s="48" t="s">
        <v>6043</v>
      </c>
      <c r="HNO5" s="48" t="s">
        <v>6044</v>
      </c>
      <c r="HNP5" s="48" t="s">
        <v>6045</v>
      </c>
      <c r="HNQ5" s="48" t="s">
        <v>6046</v>
      </c>
      <c r="HNR5" s="48" t="s">
        <v>6047</v>
      </c>
      <c r="HNS5" s="48" t="s">
        <v>6048</v>
      </c>
      <c r="HNT5" s="48" t="s">
        <v>6049</v>
      </c>
      <c r="HNU5" s="48" t="s">
        <v>6050</v>
      </c>
      <c r="HNV5" s="48" t="s">
        <v>6051</v>
      </c>
      <c r="HNW5" s="48" t="s">
        <v>6052</v>
      </c>
      <c r="HNX5" s="48" t="s">
        <v>6053</v>
      </c>
      <c r="HNY5" s="48" t="s">
        <v>6054</v>
      </c>
      <c r="HNZ5" s="48" t="s">
        <v>6055</v>
      </c>
      <c r="HOA5" s="48" t="s">
        <v>6056</v>
      </c>
      <c r="HOB5" s="48" t="s">
        <v>6057</v>
      </c>
      <c r="HOC5" s="48" t="s">
        <v>6058</v>
      </c>
      <c r="HOD5" s="48" t="s">
        <v>6059</v>
      </c>
      <c r="HOE5" s="48" t="s">
        <v>6060</v>
      </c>
      <c r="HOF5" s="48" t="s">
        <v>6061</v>
      </c>
      <c r="HOG5" s="48" t="s">
        <v>6062</v>
      </c>
      <c r="HOH5" s="48" t="s">
        <v>6063</v>
      </c>
      <c r="HOI5" s="48" t="s">
        <v>6064</v>
      </c>
      <c r="HOJ5" s="48" t="s">
        <v>6065</v>
      </c>
      <c r="HOK5" s="48" t="s">
        <v>6066</v>
      </c>
      <c r="HOL5" s="48" t="s">
        <v>6067</v>
      </c>
      <c r="HOM5" s="48" t="s">
        <v>6068</v>
      </c>
      <c r="HON5" s="48" t="s">
        <v>6069</v>
      </c>
      <c r="HOO5" s="48" t="s">
        <v>6070</v>
      </c>
      <c r="HOP5" s="48" t="s">
        <v>6071</v>
      </c>
      <c r="HOQ5" s="48" t="s">
        <v>6072</v>
      </c>
      <c r="HOR5" s="48" t="s">
        <v>6073</v>
      </c>
      <c r="HOS5" s="48" t="s">
        <v>6074</v>
      </c>
      <c r="HOT5" s="48" t="s">
        <v>6075</v>
      </c>
      <c r="HOU5" s="48" t="s">
        <v>6076</v>
      </c>
      <c r="HOV5" s="48" t="s">
        <v>6077</v>
      </c>
      <c r="HOW5" s="48" t="s">
        <v>6078</v>
      </c>
      <c r="HOX5" s="48" t="s">
        <v>6079</v>
      </c>
      <c r="HOY5" s="48" t="s">
        <v>6080</v>
      </c>
      <c r="HOZ5" s="48" t="s">
        <v>6081</v>
      </c>
      <c r="HPA5" s="48" t="s">
        <v>6082</v>
      </c>
      <c r="HPB5" s="48" t="s">
        <v>6083</v>
      </c>
      <c r="HPC5" s="48" t="s">
        <v>6084</v>
      </c>
      <c r="HPD5" s="48" t="s">
        <v>6085</v>
      </c>
      <c r="HPE5" s="48" t="s">
        <v>6086</v>
      </c>
      <c r="HPF5" s="48" t="s">
        <v>6087</v>
      </c>
      <c r="HPG5" s="48" t="s">
        <v>6088</v>
      </c>
      <c r="HPH5" s="48" t="s">
        <v>6089</v>
      </c>
      <c r="HPI5" s="48" t="s">
        <v>6090</v>
      </c>
      <c r="HPJ5" s="48" t="s">
        <v>6091</v>
      </c>
      <c r="HPK5" s="48" t="s">
        <v>6092</v>
      </c>
      <c r="HPL5" s="48" t="s">
        <v>6093</v>
      </c>
      <c r="HPM5" s="48" t="s">
        <v>6094</v>
      </c>
      <c r="HPN5" s="48" t="s">
        <v>6095</v>
      </c>
      <c r="HPO5" s="48" t="s">
        <v>6096</v>
      </c>
      <c r="HPP5" s="48" t="s">
        <v>6097</v>
      </c>
      <c r="HPQ5" s="48" t="s">
        <v>6098</v>
      </c>
      <c r="HPR5" s="48" t="s">
        <v>6099</v>
      </c>
      <c r="HPS5" s="48" t="s">
        <v>6100</v>
      </c>
      <c r="HPT5" s="48" t="s">
        <v>6101</v>
      </c>
      <c r="HPU5" s="48" t="s">
        <v>6102</v>
      </c>
      <c r="HPV5" s="48" t="s">
        <v>6103</v>
      </c>
      <c r="HPW5" s="48" t="s">
        <v>6104</v>
      </c>
      <c r="HPX5" s="48" t="s">
        <v>6105</v>
      </c>
      <c r="HPY5" s="48" t="s">
        <v>6106</v>
      </c>
      <c r="HPZ5" s="48" t="s">
        <v>6107</v>
      </c>
      <c r="HQA5" s="48" t="s">
        <v>6108</v>
      </c>
      <c r="HQB5" s="48" t="s">
        <v>6109</v>
      </c>
      <c r="HQC5" s="48" t="s">
        <v>6110</v>
      </c>
      <c r="HQD5" s="48" t="s">
        <v>6111</v>
      </c>
      <c r="HQE5" s="48" t="s">
        <v>6112</v>
      </c>
      <c r="HQF5" s="48" t="s">
        <v>6113</v>
      </c>
      <c r="HQG5" s="48" t="s">
        <v>6114</v>
      </c>
      <c r="HQH5" s="48" t="s">
        <v>6115</v>
      </c>
      <c r="HQI5" s="48" t="s">
        <v>6116</v>
      </c>
      <c r="HQJ5" s="48" t="s">
        <v>6117</v>
      </c>
      <c r="HQK5" s="48" t="s">
        <v>6118</v>
      </c>
      <c r="HQL5" s="48" t="s">
        <v>6119</v>
      </c>
      <c r="HQM5" s="48" t="s">
        <v>6120</v>
      </c>
      <c r="HQN5" s="48" t="s">
        <v>6121</v>
      </c>
      <c r="HQO5" s="48" t="s">
        <v>6122</v>
      </c>
      <c r="HQP5" s="48" t="s">
        <v>6123</v>
      </c>
      <c r="HQQ5" s="48" t="s">
        <v>6124</v>
      </c>
      <c r="HQR5" s="48" t="s">
        <v>6125</v>
      </c>
      <c r="HQS5" s="48" t="s">
        <v>6126</v>
      </c>
      <c r="HQT5" s="48" t="s">
        <v>6127</v>
      </c>
      <c r="HQU5" s="48" t="s">
        <v>6128</v>
      </c>
      <c r="HQV5" s="48" t="s">
        <v>6129</v>
      </c>
      <c r="HQW5" s="48" t="s">
        <v>6130</v>
      </c>
      <c r="HQX5" s="48" t="s">
        <v>6131</v>
      </c>
      <c r="HQY5" s="48" t="s">
        <v>6132</v>
      </c>
      <c r="HQZ5" s="48" t="s">
        <v>6133</v>
      </c>
      <c r="HRA5" s="48" t="s">
        <v>6134</v>
      </c>
      <c r="HRB5" s="48" t="s">
        <v>6135</v>
      </c>
      <c r="HRC5" s="48" t="s">
        <v>6136</v>
      </c>
      <c r="HRD5" s="48" t="s">
        <v>6137</v>
      </c>
      <c r="HRE5" s="48" t="s">
        <v>6138</v>
      </c>
      <c r="HRF5" s="48" t="s">
        <v>6139</v>
      </c>
      <c r="HRG5" s="48" t="s">
        <v>6140</v>
      </c>
      <c r="HRH5" s="48" t="s">
        <v>6141</v>
      </c>
      <c r="HRI5" s="48" t="s">
        <v>6142</v>
      </c>
      <c r="HRJ5" s="48" t="s">
        <v>6143</v>
      </c>
      <c r="HRK5" s="48" t="s">
        <v>6144</v>
      </c>
      <c r="HRL5" s="48" t="s">
        <v>6145</v>
      </c>
      <c r="HRM5" s="48" t="s">
        <v>6146</v>
      </c>
      <c r="HRN5" s="48" t="s">
        <v>6147</v>
      </c>
      <c r="HRO5" s="48" t="s">
        <v>6148</v>
      </c>
      <c r="HRP5" s="48" t="s">
        <v>6149</v>
      </c>
      <c r="HRQ5" s="48" t="s">
        <v>6150</v>
      </c>
      <c r="HRR5" s="48" t="s">
        <v>6151</v>
      </c>
      <c r="HRS5" s="48" t="s">
        <v>6152</v>
      </c>
      <c r="HRT5" s="48" t="s">
        <v>6153</v>
      </c>
      <c r="HRU5" s="48" t="s">
        <v>6154</v>
      </c>
      <c r="HRV5" s="48" t="s">
        <v>6155</v>
      </c>
      <c r="HRW5" s="48" t="s">
        <v>6156</v>
      </c>
      <c r="HRX5" s="48" t="s">
        <v>6157</v>
      </c>
      <c r="HRY5" s="48" t="s">
        <v>6158</v>
      </c>
      <c r="HRZ5" s="48" t="s">
        <v>6159</v>
      </c>
      <c r="HSA5" s="48" t="s">
        <v>6160</v>
      </c>
      <c r="HSB5" s="48" t="s">
        <v>6161</v>
      </c>
      <c r="HSC5" s="48" t="s">
        <v>6162</v>
      </c>
      <c r="HSD5" s="48" t="s">
        <v>6163</v>
      </c>
      <c r="HSE5" s="48" t="s">
        <v>6164</v>
      </c>
      <c r="HSF5" s="48" t="s">
        <v>6165</v>
      </c>
      <c r="HSG5" s="48" t="s">
        <v>6166</v>
      </c>
      <c r="HSH5" s="48" t="s">
        <v>6167</v>
      </c>
      <c r="HSI5" s="48" t="s">
        <v>6168</v>
      </c>
      <c r="HSJ5" s="48" t="s">
        <v>6169</v>
      </c>
      <c r="HSK5" s="48" t="s">
        <v>6170</v>
      </c>
      <c r="HSL5" s="48" t="s">
        <v>6171</v>
      </c>
      <c r="HSM5" s="48" t="s">
        <v>6172</v>
      </c>
      <c r="HSN5" s="48" t="s">
        <v>6173</v>
      </c>
      <c r="HSO5" s="48" t="s">
        <v>6174</v>
      </c>
      <c r="HSP5" s="48" t="s">
        <v>6175</v>
      </c>
      <c r="HSQ5" s="48" t="s">
        <v>6176</v>
      </c>
      <c r="HSR5" s="48" t="s">
        <v>6177</v>
      </c>
      <c r="HSS5" s="48" t="s">
        <v>6178</v>
      </c>
      <c r="HST5" s="48" t="s">
        <v>6179</v>
      </c>
      <c r="HSU5" s="48" t="s">
        <v>6180</v>
      </c>
      <c r="HSV5" s="48" t="s">
        <v>6181</v>
      </c>
      <c r="HSW5" s="48" t="s">
        <v>6182</v>
      </c>
      <c r="HSX5" s="48" t="s">
        <v>6183</v>
      </c>
      <c r="HSY5" s="48" t="s">
        <v>6184</v>
      </c>
      <c r="HSZ5" s="48" t="s">
        <v>6185</v>
      </c>
      <c r="HTA5" s="48" t="s">
        <v>6186</v>
      </c>
      <c r="HTB5" s="48" t="s">
        <v>6187</v>
      </c>
      <c r="HTC5" s="48" t="s">
        <v>6188</v>
      </c>
      <c r="HTD5" s="48" t="s">
        <v>6189</v>
      </c>
      <c r="HTE5" s="48" t="s">
        <v>6190</v>
      </c>
      <c r="HTF5" s="48" t="s">
        <v>6191</v>
      </c>
      <c r="HTG5" s="48" t="s">
        <v>6192</v>
      </c>
      <c r="HTH5" s="48" t="s">
        <v>6193</v>
      </c>
      <c r="HTI5" s="48" t="s">
        <v>6194</v>
      </c>
      <c r="HTJ5" s="48" t="s">
        <v>6195</v>
      </c>
      <c r="HTK5" s="48" t="s">
        <v>6196</v>
      </c>
      <c r="HTL5" s="48" t="s">
        <v>6197</v>
      </c>
      <c r="HTM5" s="48" t="s">
        <v>6198</v>
      </c>
      <c r="HTN5" s="48" t="s">
        <v>6199</v>
      </c>
      <c r="HTO5" s="48" t="s">
        <v>6200</v>
      </c>
      <c r="HTP5" s="48" t="s">
        <v>6201</v>
      </c>
      <c r="HTQ5" s="48" t="s">
        <v>6202</v>
      </c>
      <c r="HTR5" s="48" t="s">
        <v>6203</v>
      </c>
      <c r="HTS5" s="48" t="s">
        <v>6204</v>
      </c>
      <c r="HTT5" s="48" t="s">
        <v>6205</v>
      </c>
      <c r="HTU5" s="48" t="s">
        <v>6206</v>
      </c>
      <c r="HTV5" s="48" t="s">
        <v>6207</v>
      </c>
      <c r="HTW5" s="48" t="s">
        <v>6208</v>
      </c>
      <c r="HTX5" s="48" t="s">
        <v>6209</v>
      </c>
      <c r="HTY5" s="48" t="s">
        <v>6210</v>
      </c>
      <c r="HTZ5" s="48" t="s">
        <v>6211</v>
      </c>
      <c r="HUA5" s="48" t="s">
        <v>6212</v>
      </c>
      <c r="HUB5" s="48" t="s">
        <v>6213</v>
      </c>
      <c r="HUC5" s="48" t="s">
        <v>6214</v>
      </c>
      <c r="HUD5" s="48" t="s">
        <v>6215</v>
      </c>
      <c r="HUE5" s="48" t="s">
        <v>6216</v>
      </c>
      <c r="HUF5" s="48" t="s">
        <v>6217</v>
      </c>
      <c r="HUG5" s="48" t="s">
        <v>6218</v>
      </c>
      <c r="HUH5" s="48" t="s">
        <v>6219</v>
      </c>
      <c r="HUI5" s="48" t="s">
        <v>6220</v>
      </c>
      <c r="HUJ5" s="48" t="s">
        <v>6221</v>
      </c>
      <c r="HUK5" s="48" t="s">
        <v>6222</v>
      </c>
      <c r="HUL5" s="48" t="s">
        <v>6223</v>
      </c>
      <c r="HUM5" s="48" t="s">
        <v>6224</v>
      </c>
      <c r="HUN5" s="48" t="s">
        <v>6225</v>
      </c>
      <c r="HUO5" s="48" t="s">
        <v>6226</v>
      </c>
      <c r="HUP5" s="48" t="s">
        <v>6227</v>
      </c>
      <c r="HUQ5" s="48" t="s">
        <v>6228</v>
      </c>
      <c r="HUR5" s="48" t="s">
        <v>6229</v>
      </c>
      <c r="HUS5" s="48" t="s">
        <v>6230</v>
      </c>
      <c r="HUT5" s="48" t="s">
        <v>6231</v>
      </c>
      <c r="HUU5" s="48" t="s">
        <v>6232</v>
      </c>
      <c r="HUV5" s="48" t="s">
        <v>6233</v>
      </c>
      <c r="HUW5" s="48" t="s">
        <v>6234</v>
      </c>
      <c r="HUX5" s="48" t="s">
        <v>6235</v>
      </c>
      <c r="HUY5" s="48" t="s">
        <v>6236</v>
      </c>
      <c r="HUZ5" s="48" t="s">
        <v>6237</v>
      </c>
      <c r="HVA5" s="48" t="s">
        <v>6238</v>
      </c>
      <c r="HVB5" s="48" t="s">
        <v>6239</v>
      </c>
      <c r="HVC5" s="48" t="s">
        <v>6240</v>
      </c>
      <c r="HVD5" s="48" t="s">
        <v>6241</v>
      </c>
      <c r="HVE5" s="48" t="s">
        <v>6242</v>
      </c>
      <c r="HVF5" s="48" t="s">
        <v>6243</v>
      </c>
      <c r="HVG5" s="48" t="s">
        <v>6244</v>
      </c>
      <c r="HVH5" s="48" t="s">
        <v>6245</v>
      </c>
      <c r="HVI5" s="48" t="s">
        <v>6246</v>
      </c>
      <c r="HVJ5" s="48" t="s">
        <v>6247</v>
      </c>
      <c r="HVK5" s="48" t="s">
        <v>6248</v>
      </c>
      <c r="HVL5" s="48" t="s">
        <v>6249</v>
      </c>
      <c r="HVM5" s="48" t="s">
        <v>6250</v>
      </c>
      <c r="HVN5" s="48" t="s">
        <v>6251</v>
      </c>
      <c r="HVO5" s="48" t="s">
        <v>6252</v>
      </c>
      <c r="HVP5" s="48" t="s">
        <v>6253</v>
      </c>
      <c r="HVQ5" s="48" t="s">
        <v>6254</v>
      </c>
      <c r="HVR5" s="48" t="s">
        <v>6255</v>
      </c>
      <c r="HVS5" s="48" t="s">
        <v>6256</v>
      </c>
      <c r="HVT5" s="48" t="s">
        <v>6257</v>
      </c>
      <c r="HVU5" s="48" t="s">
        <v>6258</v>
      </c>
      <c r="HVV5" s="48" t="s">
        <v>6259</v>
      </c>
      <c r="HVW5" s="48" t="s">
        <v>6260</v>
      </c>
      <c r="HVX5" s="48" t="s">
        <v>6261</v>
      </c>
      <c r="HVY5" s="48" t="s">
        <v>6262</v>
      </c>
      <c r="HVZ5" s="48" t="s">
        <v>6263</v>
      </c>
      <c r="HWA5" s="48" t="s">
        <v>6264</v>
      </c>
      <c r="HWB5" s="48" t="s">
        <v>6265</v>
      </c>
      <c r="HWC5" s="48" t="s">
        <v>6266</v>
      </c>
      <c r="HWD5" s="48" t="s">
        <v>6267</v>
      </c>
      <c r="HWE5" s="48" t="s">
        <v>6268</v>
      </c>
      <c r="HWF5" s="48" t="s">
        <v>6269</v>
      </c>
      <c r="HWG5" s="48" t="s">
        <v>6270</v>
      </c>
      <c r="HWH5" s="48" t="s">
        <v>6271</v>
      </c>
      <c r="HWI5" s="48" t="s">
        <v>6272</v>
      </c>
      <c r="HWJ5" s="48" t="s">
        <v>6273</v>
      </c>
      <c r="HWK5" s="48" t="s">
        <v>6274</v>
      </c>
      <c r="HWL5" s="48" t="s">
        <v>6275</v>
      </c>
      <c r="HWM5" s="48" t="s">
        <v>6276</v>
      </c>
      <c r="HWN5" s="48" t="s">
        <v>6277</v>
      </c>
      <c r="HWO5" s="48" t="s">
        <v>6278</v>
      </c>
      <c r="HWP5" s="48" t="s">
        <v>6279</v>
      </c>
      <c r="HWQ5" s="48" t="s">
        <v>6280</v>
      </c>
      <c r="HWR5" s="48" t="s">
        <v>6281</v>
      </c>
      <c r="HWS5" s="48" t="s">
        <v>6282</v>
      </c>
      <c r="HWT5" s="48" t="s">
        <v>6283</v>
      </c>
      <c r="HWU5" s="48" t="s">
        <v>6284</v>
      </c>
      <c r="HWV5" s="48" t="s">
        <v>6285</v>
      </c>
      <c r="HWW5" s="48" t="s">
        <v>6286</v>
      </c>
      <c r="HWX5" s="48" t="s">
        <v>6287</v>
      </c>
      <c r="HWY5" s="48" t="s">
        <v>6288</v>
      </c>
      <c r="HWZ5" s="48" t="s">
        <v>6289</v>
      </c>
      <c r="HXA5" s="48" t="s">
        <v>6290</v>
      </c>
      <c r="HXB5" s="48" t="s">
        <v>6291</v>
      </c>
      <c r="HXC5" s="48" t="s">
        <v>6292</v>
      </c>
      <c r="HXD5" s="48" t="s">
        <v>6293</v>
      </c>
      <c r="HXE5" s="48" t="s">
        <v>6294</v>
      </c>
      <c r="HXF5" s="48" t="s">
        <v>6295</v>
      </c>
      <c r="HXG5" s="48" t="s">
        <v>6296</v>
      </c>
      <c r="HXH5" s="48" t="s">
        <v>6297</v>
      </c>
      <c r="HXI5" s="48" t="s">
        <v>6298</v>
      </c>
      <c r="HXJ5" s="48" t="s">
        <v>6299</v>
      </c>
      <c r="HXK5" s="48" t="s">
        <v>6300</v>
      </c>
      <c r="HXL5" s="48" t="s">
        <v>6301</v>
      </c>
      <c r="HXM5" s="48" t="s">
        <v>6302</v>
      </c>
      <c r="HXN5" s="48" t="s">
        <v>6303</v>
      </c>
      <c r="HXO5" s="48" t="s">
        <v>6304</v>
      </c>
      <c r="HXP5" s="48" t="s">
        <v>6305</v>
      </c>
      <c r="HXQ5" s="48" t="s">
        <v>6306</v>
      </c>
      <c r="HXR5" s="48" t="s">
        <v>6307</v>
      </c>
      <c r="HXS5" s="48" t="s">
        <v>6308</v>
      </c>
      <c r="HXT5" s="48" t="s">
        <v>6309</v>
      </c>
      <c r="HXU5" s="48" t="s">
        <v>6310</v>
      </c>
      <c r="HXV5" s="48" t="s">
        <v>6311</v>
      </c>
      <c r="HXW5" s="48" t="s">
        <v>6312</v>
      </c>
      <c r="HXX5" s="48" t="s">
        <v>6313</v>
      </c>
      <c r="HXY5" s="48" t="s">
        <v>6314</v>
      </c>
      <c r="HXZ5" s="48" t="s">
        <v>6315</v>
      </c>
      <c r="HYA5" s="48" t="s">
        <v>6316</v>
      </c>
      <c r="HYB5" s="48" t="s">
        <v>6317</v>
      </c>
      <c r="HYC5" s="48" t="s">
        <v>6318</v>
      </c>
      <c r="HYD5" s="48" t="s">
        <v>6319</v>
      </c>
      <c r="HYE5" s="48" t="s">
        <v>6320</v>
      </c>
      <c r="HYF5" s="48" t="s">
        <v>6321</v>
      </c>
      <c r="HYG5" s="48" t="s">
        <v>6322</v>
      </c>
      <c r="HYH5" s="48" t="s">
        <v>6323</v>
      </c>
      <c r="HYI5" s="48" t="s">
        <v>6324</v>
      </c>
      <c r="HYJ5" s="48" t="s">
        <v>6325</v>
      </c>
      <c r="HYK5" s="48" t="s">
        <v>6326</v>
      </c>
      <c r="HYL5" s="48" t="s">
        <v>6327</v>
      </c>
      <c r="HYM5" s="48" t="s">
        <v>6328</v>
      </c>
      <c r="HYN5" s="48" t="s">
        <v>6329</v>
      </c>
      <c r="HYO5" s="48" t="s">
        <v>6330</v>
      </c>
      <c r="HYP5" s="48" t="s">
        <v>6331</v>
      </c>
      <c r="HYQ5" s="48" t="s">
        <v>6332</v>
      </c>
      <c r="HYR5" s="48" t="s">
        <v>6333</v>
      </c>
      <c r="HYS5" s="48" t="s">
        <v>6334</v>
      </c>
      <c r="HYT5" s="48" t="s">
        <v>6335</v>
      </c>
      <c r="HYU5" s="48" t="s">
        <v>6336</v>
      </c>
      <c r="HYV5" s="48" t="s">
        <v>6337</v>
      </c>
      <c r="HYW5" s="48" t="s">
        <v>6338</v>
      </c>
      <c r="HYX5" s="48" t="s">
        <v>6339</v>
      </c>
      <c r="HYY5" s="48" t="s">
        <v>6340</v>
      </c>
      <c r="HYZ5" s="48" t="s">
        <v>6341</v>
      </c>
      <c r="HZA5" s="48" t="s">
        <v>6342</v>
      </c>
      <c r="HZB5" s="48" t="s">
        <v>6343</v>
      </c>
      <c r="HZC5" s="48" t="s">
        <v>6344</v>
      </c>
      <c r="HZD5" s="48" t="s">
        <v>6345</v>
      </c>
      <c r="HZE5" s="48" t="s">
        <v>6346</v>
      </c>
      <c r="HZF5" s="48" t="s">
        <v>6347</v>
      </c>
      <c r="HZG5" s="48" t="s">
        <v>6348</v>
      </c>
      <c r="HZH5" s="48" t="s">
        <v>6349</v>
      </c>
      <c r="HZI5" s="48" t="s">
        <v>6350</v>
      </c>
      <c r="HZJ5" s="48" t="s">
        <v>6351</v>
      </c>
      <c r="HZK5" s="48" t="s">
        <v>6352</v>
      </c>
      <c r="HZL5" s="48" t="s">
        <v>6353</v>
      </c>
      <c r="HZM5" s="48" t="s">
        <v>6354</v>
      </c>
      <c r="HZN5" s="48" t="s">
        <v>6355</v>
      </c>
      <c r="HZO5" s="48" t="s">
        <v>6356</v>
      </c>
      <c r="HZP5" s="48" t="s">
        <v>6357</v>
      </c>
      <c r="HZQ5" s="48" t="s">
        <v>6358</v>
      </c>
      <c r="HZR5" s="48" t="s">
        <v>6359</v>
      </c>
      <c r="HZS5" s="48" t="s">
        <v>6360</v>
      </c>
      <c r="HZT5" s="48" t="s">
        <v>6361</v>
      </c>
      <c r="HZU5" s="48" t="s">
        <v>6362</v>
      </c>
      <c r="HZV5" s="48" t="s">
        <v>6363</v>
      </c>
      <c r="HZW5" s="48" t="s">
        <v>6364</v>
      </c>
      <c r="HZX5" s="48" t="s">
        <v>6365</v>
      </c>
      <c r="HZY5" s="48" t="s">
        <v>6366</v>
      </c>
      <c r="HZZ5" s="48" t="s">
        <v>6367</v>
      </c>
      <c r="IAA5" s="48" t="s">
        <v>6368</v>
      </c>
      <c r="IAB5" s="48" t="s">
        <v>6369</v>
      </c>
      <c r="IAC5" s="48" t="s">
        <v>6370</v>
      </c>
      <c r="IAD5" s="48" t="s">
        <v>6371</v>
      </c>
      <c r="IAE5" s="48" t="s">
        <v>6372</v>
      </c>
      <c r="IAF5" s="48" t="s">
        <v>6373</v>
      </c>
      <c r="IAG5" s="48" t="s">
        <v>6374</v>
      </c>
      <c r="IAH5" s="48" t="s">
        <v>6375</v>
      </c>
      <c r="IAI5" s="48" t="s">
        <v>6376</v>
      </c>
      <c r="IAJ5" s="48" t="s">
        <v>6377</v>
      </c>
      <c r="IAK5" s="48" t="s">
        <v>6378</v>
      </c>
      <c r="IAL5" s="48" t="s">
        <v>6379</v>
      </c>
      <c r="IAM5" s="48" t="s">
        <v>6380</v>
      </c>
      <c r="IAN5" s="48" t="s">
        <v>6381</v>
      </c>
      <c r="IAO5" s="48" t="s">
        <v>6382</v>
      </c>
      <c r="IAP5" s="48" t="s">
        <v>6383</v>
      </c>
      <c r="IAQ5" s="48" t="s">
        <v>6384</v>
      </c>
      <c r="IAR5" s="48" t="s">
        <v>6385</v>
      </c>
      <c r="IAS5" s="48" t="s">
        <v>6386</v>
      </c>
      <c r="IAT5" s="48" t="s">
        <v>6387</v>
      </c>
      <c r="IAU5" s="48" t="s">
        <v>6388</v>
      </c>
      <c r="IAV5" s="48" t="s">
        <v>6389</v>
      </c>
      <c r="IAW5" s="48" t="s">
        <v>6390</v>
      </c>
      <c r="IAX5" s="48" t="s">
        <v>6391</v>
      </c>
      <c r="IAY5" s="48" t="s">
        <v>6392</v>
      </c>
      <c r="IAZ5" s="48" t="s">
        <v>6393</v>
      </c>
      <c r="IBA5" s="48" t="s">
        <v>6394</v>
      </c>
      <c r="IBB5" s="48" t="s">
        <v>6395</v>
      </c>
      <c r="IBC5" s="48" t="s">
        <v>6396</v>
      </c>
      <c r="IBD5" s="48" t="s">
        <v>6397</v>
      </c>
      <c r="IBE5" s="48" t="s">
        <v>6398</v>
      </c>
      <c r="IBF5" s="48" t="s">
        <v>6399</v>
      </c>
      <c r="IBG5" s="48" t="s">
        <v>6400</v>
      </c>
      <c r="IBH5" s="48" t="s">
        <v>6401</v>
      </c>
      <c r="IBI5" s="48" t="s">
        <v>6402</v>
      </c>
      <c r="IBJ5" s="48" t="s">
        <v>6403</v>
      </c>
      <c r="IBK5" s="48" t="s">
        <v>6404</v>
      </c>
      <c r="IBL5" s="48" t="s">
        <v>6405</v>
      </c>
      <c r="IBM5" s="48" t="s">
        <v>6406</v>
      </c>
      <c r="IBN5" s="48" t="s">
        <v>6407</v>
      </c>
      <c r="IBO5" s="48" t="s">
        <v>6408</v>
      </c>
      <c r="IBP5" s="48" t="s">
        <v>6409</v>
      </c>
      <c r="IBQ5" s="48" t="s">
        <v>6410</v>
      </c>
      <c r="IBR5" s="48" t="s">
        <v>6411</v>
      </c>
      <c r="IBS5" s="48" t="s">
        <v>6412</v>
      </c>
      <c r="IBT5" s="48" t="s">
        <v>6413</v>
      </c>
      <c r="IBU5" s="48" t="s">
        <v>6414</v>
      </c>
      <c r="IBV5" s="48" t="s">
        <v>6415</v>
      </c>
      <c r="IBW5" s="48" t="s">
        <v>6416</v>
      </c>
      <c r="IBX5" s="48" t="s">
        <v>6417</v>
      </c>
      <c r="IBY5" s="48" t="s">
        <v>6418</v>
      </c>
      <c r="IBZ5" s="48" t="s">
        <v>6419</v>
      </c>
      <c r="ICA5" s="48" t="s">
        <v>6420</v>
      </c>
      <c r="ICB5" s="48" t="s">
        <v>6421</v>
      </c>
      <c r="ICC5" s="48" t="s">
        <v>6422</v>
      </c>
      <c r="ICD5" s="48" t="s">
        <v>6423</v>
      </c>
      <c r="ICE5" s="48" t="s">
        <v>6424</v>
      </c>
      <c r="ICF5" s="48" t="s">
        <v>6425</v>
      </c>
      <c r="ICG5" s="48" t="s">
        <v>6426</v>
      </c>
      <c r="ICH5" s="48" t="s">
        <v>6427</v>
      </c>
      <c r="ICI5" s="48" t="s">
        <v>6428</v>
      </c>
      <c r="ICJ5" s="48" t="s">
        <v>6429</v>
      </c>
      <c r="ICK5" s="48" t="s">
        <v>6430</v>
      </c>
      <c r="ICL5" s="48" t="s">
        <v>6431</v>
      </c>
      <c r="ICM5" s="48" t="s">
        <v>6432</v>
      </c>
      <c r="ICN5" s="48" t="s">
        <v>6433</v>
      </c>
      <c r="ICO5" s="48" t="s">
        <v>6434</v>
      </c>
      <c r="ICP5" s="48" t="s">
        <v>6435</v>
      </c>
      <c r="ICQ5" s="48" t="s">
        <v>6436</v>
      </c>
      <c r="ICR5" s="48" t="s">
        <v>6437</v>
      </c>
      <c r="ICS5" s="48" t="s">
        <v>6438</v>
      </c>
      <c r="ICT5" s="48" t="s">
        <v>6439</v>
      </c>
      <c r="ICU5" s="48" t="s">
        <v>6440</v>
      </c>
      <c r="ICV5" s="48" t="s">
        <v>6441</v>
      </c>
      <c r="ICW5" s="48" t="s">
        <v>6442</v>
      </c>
      <c r="ICX5" s="48" t="s">
        <v>6443</v>
      </c>
      <c r="ICY5" s="48" t="s">
        <v>6444</v>
      </c>
      <c r="ICZ5" s="48" t="s">
        <v>6445</v>
      </c>
      <c r="IDA5" s="48" t="s">
        <v>6446</v>
      </c>
      <c r="IDB5" s="48" t="s">
        <v>6447</v>
      </c>
      <c r="IDC5" s="48" t="s">
        <v>6448</v>
      </c>
      <c r="IDD5" s="48" t="s">
        <v>6449</v>
      </c>
      <c r="IDE5" s="48" t="s">
        <v>6450</v>
      </c>
      <c r="IDF5" s="48" t="s">
        <v>6451</v>
      </c>
      <c r="IDG5" s="48" t="s">
        <v>6452</v>
      </c>
      <c r="IDH5" s="48" t="s">
        <v>6453</v>
      </c>
      <c r="IDI5" s="48" t="s">
        <v>6454</v>
      </c>
      <c r="IDJ5" s="48" t="s">
        <v>6455</v>
      </c>
      <c r="IDK5" s="48" t="s">
        <v>6456</v>
      </c>
      <c r="IDL5" s="48" t="s">
        <v>6457</v>
      </c>
      <c r="IDM5" s="48" t="s">
        <v>6458</v>
      </c>
      <c r="IDN5" s="48" t="s">
        <v>6459</v>
      </c>
      <c r="IDO5" s="48" t="s">
        <v>6460</v>
      </c>
      <c r="IDP5" s="48" t="s">
        <v>6461</v>
      </c>
      <c r="IDQ5" s="48" t="s">
        <v>6462</v>
      </c>
      <c r="IDR5" s="48" t="s">
        <v>6463</v>
      </c>
      <c r="IDS5" s="48" t="s">
        <v>6464</v>
      </c>
      <c r="IDT5" s="48" t="s">
        <v>6465</v>
      </c>
      <c r="IDU5" s="48" t="s">
        <v>6466</v>
      </c>
      <c r="IDV5" s="48" t="s">
        <v>6467</v>
      </c>
      <c r="IDW5" s="48" t="s">
        <v>6468</v>
      </c>
      <c r="IDX5" s="48" t="s">
        <v>6469</v>
      </c>
      <c r="IDY5" s="48" t="s">
        <v>6470</v>
      </c>
      <c r="IDZ5" s="48" t="s">
        <v>6471</v>
      </c>
      <c r="IEA5" s="48" t="s">
        <v>6472</v>
      </c>
      <c r="IEB5" s="48" t="s">
        <v>6473</v>
      </c>
      <c r="IEC5" s="48" t="s">
        <v>6474</v>
      </c>
      <c r="IED5" s="48" t="s">
        <v>6475</v>
      </c>
      <c r="IEE5" s="48" t="s">
        <v>6476</v>
      </c>
      <c r="IEF5" s="48" t="s">
        <v>6477</v>
      </c>
      <c r="IEG5" s="48" t="s">
        <v>6478</v>
      </c>
      <c r="IEH5" s="48" t="s">
        <v>6479</v>
      </c>
      <c r="IEI5" s="48" t="s">
        <v>6480</v>
      </c>
      <c r="IEJ5" s="48" t="s">
        <v>6481</v>
      </c>
      <c r="IEK5" s="48" t="s">
        <v>6482</v>
      </c>
      <c r="IEL5" s="48" t="s">
        <v>6483</v>
      </c>
      <c r="IEM5" s="48" t="s">
        <v>6484</v>
      </c>
      <c r="IEN5" s="48" t="s">
        <v>6485</v>
      </c>
      <c r="IEO5" s="48" t="s">
        <v>6486</v>
      </c>
      <c r="IEP5" s="48" t="s">
        <v>6487</v>
      </c>
      <c r="IEQ5" s="48" t="s">
        <v>6488</v>
      </c>
      <c r="IER5" s="48" t="s">
        <v>6489</v>
      </c>
      <c r="IES5" s="48" t="s">
        <v>6490</v>
      </c>
      <c r="IET5" s="48" t="s">
        <v>6491</v>
      </c>
      <c r="IEU5" s="48" t="s">
        <v>6492</v>
      </c>
      <c r="IEV5" s="48" t="s">
        <v>6493</v>
      </c>
      <c r="IEW5" s="48" t="s">
        <v>6494</v>
      </c>
      <c r="IEX5" s="48" t="s">
        <v>6495</v>
      </c>
      <c r="IEY5" s="48" t="s">
        <v>6496</v>
      </c>
      <c r="IEZ5" s="48" t="s">
        <v>6497</v>
      </c>
      <c r="IFA5" s="48" t="s">
        <v>6498</v>
      </c>
      <c r="IFB5" s="48" t="s">
        <v>6499</v>
      </c>
      <c r="IFC5" s="48" t="s">
        <v>6500</v>
      </c>
      <c r="IFD5" s="48" t="s">
        <v>6501</v>
      </c>
      <c r="IFE5" s="48" t="s">
        <v>6502</v>
      </c>
      <c r="IFF5" s="48" t="s">
        <v>6503</v>
      </c>
      <c r="IFG5" s="48" t="s">
        <v>6504</v>
      </c>
      <c r="IFH5" s="48" t="s">
        <v>6505</v>
      </c>
      <c r="IFI5" s="48" t="s">
        <v>6506</v>
      </c>
      <c r="IFJ5" s="48" t="s">
        <v>6507</v>
      </c>
      <c r="IFK5" s="48" t="s">
        <v>6508</v>
      </c>
      <c r="IFL5" s="48" t="s">
        <v>6509</v>
      </c>
      <c r="IFM5" s="48" t="s">
        <v>6510</v>
      </c>
      <c r="IFN5" s="48" t="s">
        <v>6511</v>
      </c>
      <c r="IFO5" s="48" t="s">
        <v>6512</v>
      </c>
      <c r="IFP5" s="48" t="s">
        <v>6513</v>
      </c>
      <c r="IFQ5" s="48" t="s">
        <v>6514</v>
      </c>
      <c r="IFR5" s="48" t="s">
        <v>6515</v>
      </c>
      <c r="IFS5" s="48" t="s">
        <v>6516</v>
      </c>
      <c r="IFT5" s="48" t="s">
        <v>6517</v>
      </c>
      <c r="IFU5" s="48" t="s">
        <v>6518</v>
      </c>
      <c r="IFV5" s="48" t="s">
        <v>6519</v>
      </c>
      <c r="IFW5" s="48" t="s">
        <v>6520</v>
      </c>
      <c r="IFX5" s="48" t="s">
        <v>6521</v>
      </c>
      <c r="IFY5" s="48" t="s">
        <v>6522</v>
      </c>
      <c r="IFZ5" s="48" t="s">
        <v>6523</v>
      </c>
      <c r="IGA5" s="48" t="s">
        <v>6524</v>
      </c>
      <c r="IGB5" s="48" t="s">
        <v>6525</v>
      </c>
      <c r="IGC5" s="48" t="s">
        <v>6526</v>
      </c>
      <c r="IGD5" s="48" t="s">
        <v>6527</v>
      </c>
      <c r="IGE5" s="48" t="s">
        <v>6528</v>
      </c>
      <c r="IGF5" s="48" t="s">
        <v>6529</v>
      </c>
      <c r="IGG5" s="48" t="s">
        <v>6530</v>
      </c>
      <c r="IGH5" s="48" t="s">
        <v>6531</v>
      </c>
      <c r="IGI5" s="48" t="s">
        <v>6532</v>
      </c>
      <c r="IGJ5" s="48" t="s">
        <v>6533</v>
      </c>
      <c r="IGK5" s="48" t="s">
        <v>6534</v>
      </c>
      <c r="IGL5" s="48" t="s">
        <v>6535</v>
      </c>
      <c r="IGM5" s="48" t="s">
        <v>6536</v>
      </c>
      <c r="IGN5" s="48" t="s">
        <v>6537</v>
      </c>
      <c r="IGO5" s="48" t="s">
        <v>6538</v>
      </c>
      <c r="IGP5" s="48" t="s">
        <v>6539</v>
      </c>
      <c r="IGQ5" s="48" t="s">
        <v>6540</v>
      </c>
      <c r="IGR5" s="48" t="s">
        <v>6541</v>
      </c>
      <c r="IGS5" s="48" t="s">
        <v>6542</v>
      </c>
      <c r="IGT5" s="48" t="s">
        <v>6543</v>
      </c>
      <c r="IGU5" s="48" t="s">
        <v>6544</v>
      </c>
      <c r="IGV5" s="48" t="s">
        <v>6545</v>
      </c>
      <c r="IGW5" s="48" t="s">
        <v>6546</v>
      </c>
      <c r="IGX5" s="48" t="s">
        <v>6547</v>
      </c>
      <c r="IGY5" s="48" t="s">
        <v>6548</v>
      </c>
      <c r="IGZ5" s="48" t="s">
        <v>6549</v>
      </c>
      <c r="IHA5" s="48" t="s">
        <v>6550</v>
      </c>
      <c r="IHB5" s="48" t="s">
        <v>6551</v>
      </c>
      <c r="IHC5" s="48" t="s">
        <v>6552</v>
      </c>
      <c r="IHD5" s="48" t="s">
        <v>6553</v>
      </c>
      <c r="IHE5" s="48" t="s">
        <v>6554</v>
      </c>
      <c r="IHF5" s="48" t="s">
        <v>6555</v>
      </c>
      <c r="IHG5" s="48" t="s">
        <v>6556</v>
      </c>
      <c r="IHH5" s="48" t="s">
        <v>6557</v>
      </c>
      <c r="IHI5" s="48" t="s">
        <v>6558</v>
      </c>
      <c r="IHJ5" s="48" t="s">
        <v>6559</v>
      </c>
      <c r="IHK5" s="48" t="s">
        <v>6560</v>
      </c>
      <c r="IHL5" s="48" t="s">
        <v>6561</v>
      </c>
      <c r="IHM5" s="48" t="s">
        <v>6562</v>
      </c>
      <c r="IHN5" s="48" t="s">
        <v>6563</v>
      </c>
      <c r="IHO5" s="48" t="s">
        <v>6564</v>
      </c>
      <c r="IHP5" s="48" t="s">
        <v>6565</v>
      </c>
      <c r="IHQ5" s="48" t="s">
        <v>6566</v>
      </c>
      <c r="IHR5" s="48" t="s">
        <v>6567</v>
      </c>
      <c r="IHS5" s="48" t="s">
        <v>6568</v>
      </c>
      <c r="IHT5" s="48" t="s">
        <v>6569</v>
      </c>
      <c r="IHU5" s="48" t="s">
        <v>6570</v>
      </c>
      <c r="IHV5" s="48" t="s">
        <v>6571</v>
      </c>
      <c r="IHW5" s="48" t="s">
        <v>6572</v>
      </c>
      <c r="IHX5" s="48" t="s">
        <v>6573</v>
      </c>
      <c r="IHY5" s="48" t="s">
        <v>6574</v>
      </c>
      <c r="IHZ5" s="48" t="s">
        <v>6575</v>
      </c>
      <c r="IIA5" s="48" t="s">
        <v>6576</v>
      </c>
      <c r="IIB5" s="48" t="s">
        <v>6577</v>
      </c>
      <c r="IIC5" s="48" t="s">
        <v>6578</v>
      </c>
      <c r="IID5" s="48" t="s">
        <v>6579</v>
      </c>
      <c r="IIE5" s="48" t="s">
        <v>6580</v>
      </c>
      <c r="IIF5" s="48" t="s">
        <v>6581</v>
      </c>
      <c r="IIG5" s="48" t="s">
        <v>6582</v>
      </c>
      <c r="IIH5" s="48" t="s">
        <v>6583</v>
      </c>
      <c r="III5" s="48" t="s">
        <v>6584</v>
      </c>
      <c r="IIJ5" s="48" t="s">
        <v>6585</v>
      </c>
      <c r="IIK5" s="48" t="s">
        <v>6586</v>
      </c>
      <c r="IIL5" s="48" t="s">
        <v>6587</v>
      </c>
      <c r="IIM5" s="48" t="s">
        <v>6588</v>
      </c>
      <c r="IIN5" s="48" t="s">
        <v>6589</v>
      </c>
      <c r="IIO5" s="48" t="s">
        <v>6590</v>
      </c>
      <c r="IIP5" s="48" t="s">
        <v>6591</v>
      </c>
      <c r="IIQ5" s="48" t="s">
        <v>6592</v>
      </c>
      <c r="IIR5" s="48" t="s">
        <v>6593</v>
      </c>
      <c r="IIS5" s="48" t="s">
        <v>6594</v>
      </c>
      <c r="IIT5" s="48" t="s">
        <v>6595</v>
      </c>
      <c r="IIU5" s="48" t="s">
        <v>6596</v>
      </c>
      <c r="IIV5" s="48" t="s">
        <v>6597</v>
      </c>
      <c r="IIW5" s="48" t="s">
        <v>6598</v>
      </c>
      <c r="IIX5" s="48" t="s">
        <v>6599</v>
      </c>
      <c r="IIY5" s="48" t="s">
        <v>6600</v>
      </c>
      <c r="IIZ5" s="48" t="s">
        <v>6601</v>
      </c>
      <c r="IJA5" s="48" t="s">
        <v>6602</v>
      </c>
      <c r="IJB5" s="48" t="s">
        <v>6603</v>
      </c>
      <c r="IJC5" s="48" t="s">
        <v>6604</v>
      </c>
      <c r="IJD5" s="48" t="s">
        <v>6605</v>
      </c>
      <c r="IJE5" s="48" t="s">
        <v>6606</v>
      </c>
      <c r="IJF5" s="48" t="s">
        <v>6607</v>
      </c>
      <c r="IJG5" s="48" t="s">
        <v>6608</v>
      </c>
      <c r="IJH5" s="48" t="s">
        <v>6609</v>
      </c>
      <c r="IJI5" s="48" t="s">
        <v>6610</v>
      </c>
      <c r="IJJ5" s="48" t="s">
        <v>6611</v>
      </c>
      <c r="IJK5" s="48" t="s">
        <v>6612</v>
      </c>
      <c r="IJL5" s="48" t="s">
        <v>6613</v>
      </c>
      <c r="IJM5" s="48" t="s">
        <v>6614</v>
      </c>
      <c r="IJN5" s="48" t="s">
        <v>6615</v>
      </c>
      <c r="IJO5" s="48" t="s">
        <v>6616</v>
      </c>
      <c r="IJP5" s="48" t="s">
        <v>6617</v>
      </c>
      <c r="IJQ5" s="48" t="s">
        <v>6618</v>
      </c>
      <c r="IJR5" s="48" t="s">
        <v>6619</v>
      </c>
      <c r="IJS5" s="48" t="s">
        <v>6620</v>
      </c>
      <c r="IJT5" s="48" t="s">
        <v>6621</v>
      </c>
      <c r="IJU5" s="48" t="s">
        <v>6622</v>
      </c>
      <c r="IJV5" s="48" t="s">
        <v>6623</v>
      </c>
      <c r="IJW5" s="48" t="s">
        <v>6624</v>
      </c>
      <c r="IJX5" s="48" t="s">
        <v>6625</v>
      </c>
      <c r="IJY5" s="48" t="s">
        <v>6626</v>
      </c>
      <c r="IJZ5" s="48" t="s">
        <v>6627</v>
      </c>
      <c r="IKA5" s="48" t="s">
        <v>6628</v>
      </c>
      <c r="IKB5" s="48" t="s">
        <v>6629</v>
      </c>
      <c r="IKC5" s="48" t="s">
        <v>6630</v>
      </c>
      <c r="IKD5" s="48" t="s">
        <v>6631</v>
      </c>
      <c r="IKE5" s="48" t="s">
        <v>6632</v>
      </c>
      <c r="IKF5" s="48" t="s">
        <v>6633</v>
      </c>
      <c r="IKG5" s="48" t="s">
        <v>6634</v>
      </c>
      <c r="IKH5" s="48" t="s">
        <v>6635</v>
      </c>
      <c r="IKI5" s="48" t="s">
        <v>6636</v>
      </c>
      <c r="IKJ5" s="48" t="s">
        <v>6637</v>
      </c>
      <c r="IKK5" s="48" t="s">
        <v>6638</v>
      </c>
      <c r="IKL5" s="48" t="s">
        <v>6639</v>
      </c>
      <c r="IKM5" s="48" t="s">
        <v>6640</v>
      </c>
      <c r="IKN5" s="48" t="s">
        <v>6641</v>
      </c>
      <c r="IKO5" s="48" t="s">
        <v>6642</v>
      </c>
      <c r="IKP5" s="48" t="s">
        <v>6643</v>
      </c>
      <c r="IKQ5" s="48" t="s">
        <v>6644</v>
      </c>
      <c r="IKR5" s="48" t="s">
        <v>6645</v>
      </c>
      <c r="IKS5" s="48" t="s">
        <v>6646</v>
      </c>
      <c r="IKT5" s="48" t="s">
        <v>6647</v>
      </c>
      <c r="IKU5" s="48" t="s">
        <v>6648</v>
      </c>
      <c r="IKV5" s="48" t="s">
        <v>6649</v>
      </c>
      <c r="IKW5" s="48" t="s">
        <v>6650</v>
      </c>
      <c r="IKX5" s="48" t="s">
        <v>6651</v>
      </c>
      <c r="IKY5" s="48" t="s">
        <v>6652</v>
      </c>
      <c r="IKZ5" s="48" t="s">
        <v>6653</v>
      </c>
      <c r="ILA5" s="48" t="s">
        <v>6654</v>
      </c>
      <c r="ILB5" s="48" t="s">
        <v>6655</v>
      </c>
      <c r="ILC5" s="48" t="s">
        <v>6656</v>
      </c>
      <c r="ILD5" s="48" t="s">
        <v>6657</v>
      </c>
      <c r="ILE5" s="48" t="s">
        <v>6658</v>
      </c>
      <c r="ILF5" s="48" t="s">
        <v>6659</v>
      </c>
      <c r="ILG5" s="48" t="s">
        <v>6660</v>
      </c>
      <c r="ILH5" s="48" t="s">
        <v>6661</v>
      </c>
      <c r="ILI5" s="48" t="s">
        <v>6662</v>
      </c>
      <c r="ILJ5" s="48" t="s">
        <v>6663</v>
      </c>
      <c r="ILK5" s="48" t="s">
        <v>6664</v>
      </c>
      <c r="ILL5" s="48" t="s">
        <v>6665</v>
      </c>
      <c r="ILM5" s="48" t="s">
        <v>6666</v>
      </c>
      <c r="ILN5" s="48" t="s">
        <v>6667</v>
      </c>
      <c r="ILO5" s="48" t="s">
        <v>6668</v>
      </c>
      <c r="ILP5" s="48" t="s">
        <v>6669</v>
      </c>
      <c r="ILQ5" s="48" t="s">
        <v>6670</v>
      </c>
      <c r="ILR5" s="48" t="s">
        <v>6671</v>
      </c>
      <c r="ILS5" s="48" t="s">
        <v>6672</v>
      </c>
      <c r="ILT5" s="48" t="s">
        <v>6673</v>
      </c>
      <c r="ILU5" s="48" t="s">
        <v>6674</v>
      </c>
      <c r="ILV5" s="48" t="s">
        <v>6675</v>
      </c>
      <c r="ILW5" s="48" t="s">
        <v>6676</v>
      </c>
      <c r="ILX5" s="48" t="s">
        <v>6677</v>
      </c>
      <c r="ILY5" s="48" t="s">
        <v>6678</v>
      </c>
      <c r="ILZ5" s="48" t="s">
        <v>6679</v>
      </c>
      <c r="IMA5" s="48" t="s">
        <v>6680</v>
      </c>
      <c r="IMB5" s="48" t="s">
        <v>6681</v>
      </c>
      <c r="IMC5" s="48" t="s">
        <v>6682</v>
      </c>
      <c r="IMD5" s="48" t="s">
        <v>6683</v>
      </c>
      <c r="IME5" s="48" t="s">
        <v>6684</v>
      </c>
      <c r="IMF5" s="48" t="s">
        <v>6685</v>
      </c>
      <c r="IMG5" s="48" t="s">
        <v>6686</v>
      </c>
      <c r="IMH5" s="48" t="s">
        <v>6687</v>
      </c>
      <c r="IMI5" s="48" t="s">
        <v>6688</v>
      </c>
      <c r="IMJ5" s="48" t="s">
        <v>6689</v>
      </c>
      <c r="IMK5" s="48" t="s">
        <v>6690</v>
      </c>
      <c r="IML5" s="48" t="s">
        <v>6691</v>
      </c>
      <c r="IMM5" s="48" t="s">
        <v>6692</v>
      </c>
      <c r="IMN5" s="48" t="s">
        <v>6693</v>
      </c>
      <c r="IMO5" s="48" t="s">
        <v>6694</v>
      </c>
      <c r="IMP5" s="48" t="s">
        <v>6695</v>
      </c>
      <c r="IMQ5" s="48" t="s">
        <v>6696</v>
      </c>
      <c r="IMR5" s="48" t="s">
        <v>6697</v>
      </c>
      <c r="IMS5" s="48" t="s">
        <v>6698</v>
      </c>
      <c r="IMT5" s="48" t="s">
        <v>6699</v>
      </c>
      <c r="IMU5" s="48" t="s">
        <v>6700</v>
      </c>
      <c r="IMV5" s="48" t="s">
        <v>6701</v>
      </c>
      <c r="IMW5" s="48" t="s">
        <v>6702</v>
      </c>
      <c r="IMX5" s="48" t="s">
        <v>6703</v>
      </c>
      <c r="IMY5" s="48" t="s">
        <v>6704</v>
      </c>
      <c r="IMZ5" s="48" t="s">
        <v>6705</v>
      </c>
      <c r="INA5" s="48" t="s">
        <v>6706</v>
      </c>
      <c r="INB5" s="48" t="s">
        <v>6707</v>
      </c>
      <c r="INC5" s="48" t="s">
        <v>6708</v>
      </c>
      <c r="IND5" s="48" t="s">
        <v>6709</v>
      </c>
      <c r="INE5" s="48" t="s">
        <v>6710</v>
      </c>
      <c r="INF5" s="48" t="s">
        <v>6711</v>
      </c>
      <c r="ING5" s="48" t="s">
        <v>6712</v>
      </c>
      <c r="INH5" s="48" t="s">
        <v>6713</v>
      </c>
      <c r="INI5" s="48" t="s">
        <v>6714</v>
      </c>
      <c r="INJ5" s="48" t="s">
        <v>6715</v>
      </c>
      <c r="INK5" s="48" t="s">
        <v>6716</v>
      </c>
      <c r="INL5" s="48" t="s">
        <v>6717</v>
      </c>
      <c r="INM5" s="48" t="s">
        <v>6718</v>
      </c>
      <c r="INN5" s="48" t="s">
        <v>6719</v>
      </c>
      <c r="INO5" s="48" t="s">
        <v>6720</v>
      </c>
      <c r="INP5" s="48" t="s">
        <v>6721</v>
      </c>
      <c r="INQ5" s="48" t="s">
        <v>6722</v>
      </c>
      <c r="INR5" s="48" t="s">
        <v>6723</v>
      </c>
      <c r="INS5" s="48" t="s">
        <v>6724</v>
      </c>
      <c r="INT5" s="48" t="s">
        <v>6725</v>
      </c>
      <c r="INU5" s="48" t="s">
        <v>6726</v>
      </c>
      <c r="INV5" s="48" t="s">
        <v>6727</v>
      </c>
      <c r="INW5" s="48" t="s">
        <v>6728</v>
      </c>
      <c r="INX5" s="48" t="s">
        <v>6729</v>
      </c>
      <c r="INY5" s="48" t="s">
        <v>6730</v>
      </c>
      <c r="INZ5" s="48" t="s">
        <v>6731</v>
      </c>
      <c r="IOA5" s="48" t="s">
        <v>6732</v>
      </c>
      <c r="IOB5" s="48" t="s">
        <v>6733</v>
      </c>
      <c r="IOC5" s="48" t="s">
        <v>6734</v>
      </c>
      <c r="IOD5" s="48" t="s">
        <v>6735</v>
      </c>
      <c r="IOE5" s="48" t="s">
        <v>6736</v>
      </c>
      <c r="IOF5" s="48" t="s">
        <v>6737</v>
      </c>
      <c r="IOG5" s="48" t="s">
        <v>6738</v>
      </c>
      <c r="IOH5" s="48" t="s">
        <v>6739</v>
      </c>
      <c r="IOI5" s="48" t="s">
        <v>6740</v>
      </c>
      <c r="IOJ5" s="48" t="s">
        <v>6741</v>
      </c>
      <c r="IOK5" s="48" t="s">
        <v>6742</v>
      </c>
      <c r="IOL5" s="48" t="s">
        <v>6743</v>
      </c>
      <c r="IOM5" s="48" t="s">
        <v>6744</v>
      </c>
      <c r="ION5" s="48" t="s">
        <v>6745</v>
      </c>
      <c r="IOO5" s="48" t="s">
        <v>6746</v>
      </c>
      <c r="IOP5" s="48" t="s">
        <v>6747</v>
      </c>
      <c r="IOQ5" s="48" t="s">
        <v>6748</v>
      </c>
      <c r="IOR5" s="48" t="s">
        <v>6749</v>
      </c>
      <c r="IOS5" s="48" t="s">
        <v>6750</v>
      </c>
      <c r="IOT5" s="48" t="s">
        <v>6751</v>
      </c>
      <c r="IOU5" s="48" t="s">
        <v>6752</v>
      </c>
      <c r="IOV5" s="48" t="s">
        <v>6753</v>
      </c>
      <c r="IOW5" s="48" t="s">
        <v>6754</v>
      </c>
      <c r="IOX5" s="48" t="s">
        <v>6755</v>
      </c>
      <c r="IOY5" s="48" t="s">
        <v>6756</v>
      </c>
      <c r="IOZ5" s="48" t="s">
        <v>6757</v>
      </c>
      <c r="IPA5" s="48" t="s">
        <v>6758</v>
      </c>
      <c r="IPB5" s="48" t="s">
        <v>6759</v>
      </c>
      <c r="IPC5" s="48" t="s">
        <v>6760</v>
      </c>
      <c r="IPD5" s="48" t="s">
        <v>6761</v>
      </c>
      <c r="IPE5" s="48" t="s">
        <v>6762</v>
      </c>
      <c r="IPF5" s="48" t="s">
        <v>6763</v>
      </c>
      <c r="IPG5" s="48" t="s">
        <v>6764</v>
      </c>
      <c r="IPH5" s="48" t="s">
        <v>6765</v>
      </c>
      <c r="IPI5" s="48" t="s">
        <v>6766</v>
      </c>
      <c r="IPJ5" s="48" t="s">
        <v>6767</v>
      </c>
      <c r="IPK5" s="48" t="s">
        <v>6768</v>
      </c>
      <c r="IPL5" s="48" t="s">
        <v>6769</v>
      </c>
      <c r="IPM5" s="48" t="s">
        <v>6770</v>
      </c>
      <c r="IPN5" s="48" t="s">
        <v>6771</v>
      </c>
      <c r="IPO5" s="48" t="s">
        <v>6772</v>
      </c>
      <c r="IPP5" s="48" t="s">
        <v>6773</v>
      </c>
      <c r="IPQ5" s="48" t="s">
        <v>6774</v>
      </c>
      <c r="IPR5" s="48" t="s">
        <v>6775</v>
      </c>
      <c r="IPS5" s="48" t="s">
        <v>6776</v>
      </c>
      <c r="IPT5" s="48" t="s">
        <v>6777</v>
      </c>
      <c r="IPU5" s="48" t="s">
        <v>6778</v>
      </c>
      <c r="IPV5" s="48" t="s">
        <v>6779</v>
      </c>
      <c r="IPW5" s="48" t="s">
        <v>6780</v>
      </c>
      <c r="IPX5" s="48" t="s">
        <v>6781</v>
      </c>
      <c r="IPY5" s="48" t="s">
        <v>6782</v>
      </c>
      <c r="IPZ5" s="48" t="s">
        <v>6783</v>
      </c>
      <c r="IQA5" s="48" t="s">
        <v>6784</v>
      </c>
      <c r="IQB5" s="48" t="s">
        <v>6785</v>
      </c>
      <c r="IQC5" s="48" t="s">
        <v>6786</v>
      </c>
      <c r="IQD5" s="48" t="s">
        <v>6787</v>
      </c>
      <c r="IQE5" s="48" t="s">
        <v>6788</v>
      </c>
      <c r="IQF5" s="48" t="s">
        <v>6789</v>
      </c>
      <c r="IQG5" s="48" t="s">
        <v>6790</v>
      </c>
      <c r="IQH5" s="48" t="s">
        <v>6791</v>
      </c>
      <c r="IQI5" s="48" t="s">
        <v>6792</v>
      </c>
      <c r="IQJ5" s="48" t="s">
        <v>6793</v>
      </c>
      <c r="IQK5" s="48" t="s">
        <v>6794</v>
      </c>
      <c r="IQL5" s="48" t="s">
        <v>6795</v>
      </c>
      <c r="IQM5" s="48" t="s">
        <v>6796</v>
      </c>
      <c r="IQN5" s="48" t="s">
        <v>6797</v>
      </c>
      <c r="IQO5" s="48" t="s">
        <v>6798</v>
      </c>
      <c r="IQP5" s="48" t="s">
        <v>6799</v>
      </c>
      <c r="IQQ5" s="48" t="s">
        <v>6800</v>
      </c>
      <c r="IQR5" s="48" t="s">
        <v>6801</v>
      </c>
      <c r="IQS5" s="48" t="s">
        <v>6802</v>
      </c>
      <c r="IQT5" s="48" t="s">
        <v>6803</v>
      </c>
      <c r="IQU5" s="48" t="s">
        <v>6804</v>
      </c>
      <c r="IQV5" s="48" t="s">
        <v>6805</v>
      </c>
      <c r="IQW5" s="48" t="s">
        <v>6806</v>
      </c>
      <c r="IQX5" s="48" t="s">
        <v>6807</v>
      </c>
      <c r="IQY5" s="48" t="s">
        <v>6808</v>
      </c>
      <c r="IQZ5" s="48" t="s">
        <v>6809</v>
      </c>
      <c r="IRA5" s="48" t="s">
        <v>6810</v>
      </c>
      <c r="IRB5" s="48" t="s">
        <v>6811</v>
      </c>
      <c r="IRC5" s="48" t="s">
        <v>6812</v>
      </c>
      <c r="IRD5" s="48" t="s">
        <v>6813</v>
      </c>
      <c r="IRE5" s="48" t="s">
        <v>6814</v>
      </c>
      <c r="IRF5" s="48" t="s">
        <v>6815</v>
      </c>
      <c r="IRG5" s="48" t="s">
        <v>6816</v>
      </c>
      <c r="IRH5" s="48" t="s">
        <v>6817</v>
      </c>
      <c r="IRI5" s="48" t="s">
        <v>6818</v>
      </c>
      <c r="IRJ5" s="48" t="s">
        <v>6819</v>
      </c>
      <c r="IRK5" s="48" t="s">
        <v>6820</v>
      </c>
      <c r="IRL5" s="48" t="s">
        <v>6821</v>
      </c>
      <c r="IRM5" s="48" t="s">
        <v>6822</v>
      </c>
      <c r="IRN5" s="48" t="s">
        <v>6823</v>
      </c>
      <c r="IRO5" s="48" t="s">
        <v>6824</v>
      </c>
      <c r="IRP5" s="48" t="s">
        <v>6825</v>
      </c>
      <c r="IRQ5" s="48" t="s">
        <v>6826</v>
      </c>
      <c r="IRR5" s="48" t="s">
        <v>6827</v>
      </c>
      <c r="IRS5" s="48" t="s">
        <v>6828</v>
      </c>
      <c r="IRT5" s="48" t="s">
        <v>6829</v>
      </c>
      <c r="IRU5" s="48" t="s">
        <v>6830</v>
      </c>
      <c r="IRV5" s="48" t="s">
        <v>6831</v>
      </c>
      <c r="IRW5" s="48" t="s">
        <v>6832</v>
      </c>
      <c r="IRX5" s="48" t="s">
        <v>6833</v>
      </c>
      <c r="IRY5" s="48" t="s">
        <v>6834</v>
      </c>
      <c r="IRZ5" s="48" t="s">
        <v>6835</v>
      </c>
      <c r="ISA5" s="48" t="s">
        <v>6836</v>
      </c>
      <c r="ISB5" s="48" t="s">
        <v>6837</v>
      </c>
      <c r="ISC5" s="48" t="s">
        <v>6838</v>
      </c>
      <c r="ISD5" s="48" t="s">
        <v>6839</v>
      </c>
      <c r="ISE5" s="48" t="s">
        <v>6840</v>
      </c>
      <c r="ISF5" s="48" t="s">
        <v>6841</v>
      </c>
      <c r="ISG5" s="48" t="s">
        <v>6842</v>
      </c>
      <c r="ISH5" s="48" t="s">
        <v>6843</v>
      </c>
      <c r="ISI5" s="48" t="s">
        <v>6844</v>
      </c>
      <c r="ISJ5" s="48" t="s">
        <v>6845</v>
      </c>
      <c r="ISK5" s="48" t="s">
        <v>6846</v>
      </c>
      <c r="ISL5" s="48" t="s">
        <v>6847</v>
      </c>
      <c r="ISM5" s="48" t="s">
        <v>6848</v>
      </c>
      <c r="ISN5" s="48" t="s">
        <v>6849</v>
      </c>
      <c r="ISO5" s="48" t="s">
        <v>6850</v>
      </c>
      <c r="ISP5" s="48" t="s">
        <v>6851</v>
      </c>
      <c r="ISQ5" s="48" t="s">
        <v>6852</v>
      </c>
      <c r="ISR5" s="48" t="s">
        <v>6853</v>
      </c>
      <c r="ISS5" s="48" t="s">
        <v>6854</v>
      </c>
      <c r="IST5" s="48" t="s">
        <v>6855</v>
      </c>
      <c r="ISU5" s="48" t="s">
        <v>6856</v>
      </c>
      <c r="ISV5" s="48" t="s">
        <v>6857</v>
      </c>
      <c r="ISW5" s="48" t="s">
        <v>6858</v>
      </c>
      <c r="ISX5" s="48" t="s">
        <v>6859</v>
      </c>
      <c r="ISY5" s="48" t="s">
        <v>6860</v>
      </c>
      <c r="ISZ5" s="48" t="s">
        <v>6861</v>
      </c>
      <c r="ITA5" s="48" t="s">
        <v>6862</v>
      </c>
      <c r="ITB5" s="48" t="s">
        <v>6863</v>
      </c>
      <c r="ITC5" s="48" t="s">
        <v>6864</v>
      </c>
      <c r="ITD5" s="48" t="s">
        <v>6865</v>
      </c>
      <c r="ITE5" s="48" t="s">
        <v>6866</v>
      </c>
      <c r="ITF5" s="48" t="s">
        <v>6867</v>
      </c>
      <c r="ITG5" s="48" t="s">
        <v>6868</v>
      </c>
      <c r="ITH5" s="48" t="s">
        <v>6869</v>
      </c>
      <c r="ITI5" s="48" t="s">
        <v>6870</v>
      </c>
      <c r="ITJ5" s="48" t="s">
        <v>6871</v>
      </c>
      <c r="ITK5" s="48" t="s">
        <v>6872</v>
      </c>
      <c r="ITL5" s="48" t="s">
        <v>6873</v>
      </c>
      <c r="ITM5" s="48" t="s">
        <v>6874</v>
      </c>
      <c r="ITN5" s="48" t="s">
        <v>6875</v>
      </c>
      <c r="ITO5" s="48" t="s">
        <v>6876</v>
      </c>
      <c r="ITP5" s="48" t="s">
        <v>6877</v>
      </c>
      <c r="ITQ5" s="48" t="s">
        <v>6878</v>
      </c>
      <c r="ITR5" s="48" t="s">
        <v>6879</v>
      </c>
      <c r="ITS5" s="48" t="s">
        <v>6880</v>
      </c>
      <c r="ITT5" s="48" t="s">
        <v>6881</v>
      </c>
      <c r="ITU5" s="48" t="s">
        <v>6882</v>
      </c>
      <c r="ITV5" s="48" t="s">
        <v>6883</v>
      </c>
      <c r="ITW5" s="48" t="s">
        <v>6884</v>
      </c>
      <c r="ITX5" s="48" t="s">
        <v>6885</v>
      </c>
      <c r="ITY5" s="48" t="s">
        <v>6886</v>
      </c>
      <c r="ITZ5" s="48" t="s">
        <v>6887</v>
      </c>
      <c r="IUA5" s="48" t="s">
        <v>6888</v>
      </c>
      <c r="IUB5" s="48" t="s">
        <v>6889</v>
      </c>
      <c r="IUC5" s="48" t="s">
        <v>6890</v>
      </c>
      <c r="IUD5" s="48" t="s">
        <v>6891</v>
      </c>
      <c r="IUE5" s="48" t="s">
        <v>6892</v>
      </c>
      <c r="IUF5" s="48" t="s">
        <v>6893</v>
      </c>
      <c r="IUG5" s="48" t="s">
        <v>6894</v>
      </c>
      <c r="IUH5" s="48" t="s">
        <v>6895</v>
      </c>
      <c r="IUI5" s="48" t="s">
        <v>6896</v>
      </c>
      <c r="IUJ5" s="48" t="s">
        <v>6897</v>
      </c>
      <c r="IUK5" s="48" t="s">
        <v>6898</v>
      </c>
      <c r="IUL5" s="48" t="s">
        <v>6899</v>
      </c>
      <c r="IUM5" s="48" t="s">
        <v>6900</v>
      </c>
      <c r="IUN5" s="48" t="s">
        <v>6901</v>
      </c>
      <c r="IUO5" s="48" t="s">
        <v>6902</v>
      </c>
      <c r="IUP5" s="48" t="s">
        <v>6903</v>
      </c>
      <c r="IUQ5" s="48" t="s">
        <v>6904</v>
      </c>
      <c r="IUR5" s="48" t="s">
        <v>6905</v>
      </c>
      <c r="IUS5" s="48" t="s">
        <v>6906</v>
      </c>
      <c r="IUT5" s="48" t="s">
        <v>6907</v>
      </c>
      <c r="IUU5" s="48" t="s">
        <v>6908</v>
      </c>
      <c r="IUV5" s="48" t="s">
        <v>6909</v>
      </c>
      <c r="IUW5" s="48" t="s">
        <v>6910</v>
      </c>
      <c r="IUX5" s="48" t="s">
        <v>6911</v>
      </c>
      <c r="IUY5" s="48" t="s">
        <v>6912</v>
      </c>
      <c r="IUZ5" s="48" t="s">
        <v>6913</v>
      </c>
      <c r="IVA5" s="48" t="s">
        <v>6914</v>
      </c>
      <c r="IVB5" s="48" t="s">
        <v>6915</v>
      </c>
      <c r="IVC5" s="48" t="s">
        <v>6916</v>
      </c>
      <c r="IVD5" s="48" t="s">
        <v>6917</v>
      </c>
      <c r="IVE5" s="48" t="s">
        <v>6918</v>
      </c>
      <c r="IVF5" s="48" t="s">
        <v>6919</v>
      </c>
      <c r="IVG5" s="48" t="s">
        <v>6920</v>
      </c>
      <c r="IVH5" s="48" t="s">
        <v>6921</v>
      </c>
      <c r="IVI5" s="48" t="s">
        <v>6922</v>
      </c>
      <c r="IVJ5" s="48" t="s">
        <v>6923</v>
      </c>
      <c r="IVK5" s="48" t="s">
        <v>6924</v>
      </c>
      <c r="IVL5" s="48" t="s">
        <v>6925</v>
      </c>
      <c r="IVM5" s="48" t="s">
        <v>6926</v>
      </c>
      <c r="IVN5" s="48" t="s">
        <v>6927</v>
      </c>
      <c r="IVO5" s="48" t="s">
        <v>6928</v>
      </c>
      <c r="IVP5" s="48" t="s">
        <v>6929</v>
      </c>
      <c r="IVQ5" s="48" t="s">
        <v>6930</v>
      </c>
      <c r="IVR5" s="48" t="s">
        <v>6931</v>
      </c>
      <c r="IVS5" s="48" t="s">
        <v>6932</v>
      </c>
      <c r="IVT5" s="48" t="s">
        <v>6933</v>
      </c>
      <c r="IVU5" s="48" t="s">
        <v>6934</v>
      </c>
      <c r="IVV5" s="48" t="s">
        <v>6935</v>
      </c>
      <c r="IVW5" s="48" t="s">
        <v>6936</v>
      </c>
      <c r="IVX5" s="48" t="s">
        <v>6937</v>
      </c>
      <c r="IVY5" s="48" t="s">
        <v>6938</v>
      </c>
      <c r="IVZ5" s="48" t="s">
        <v>6939</v>
      </c>
      <c r="IWA5" s="48" t="s">
        <v>6940</v>
      </c>
      <c r="IWB5" s="48" t="s">
        <v>6941</v>
      </c>
      <c r="IWC5" s="48" t="s">
        <v>6942</v>
      </c>
      <c r="IWD5" s="48" t="s">
        <v>6943</v>
      </c>
      <c r="IWE5" s="48" t="s">
        <v>6944</v>
      </c>
      <c r="IWF5" s="48" t="s">
        <v>6945</v>
      </c>
      <c r="IWG5" s="48" t="s">
        <v>6946</v>
      </c>
      <c r="IWH5" s="48" t="s">
        <v>6947</v>
      </c>
      <c r="IWI5" s="48" t="s">
        <v>6948</v>
      </c>
      <c r="IWJ5" s="48" t="s">
        <v>6949</v>
      </c>
      <c r="IWK5" s="48" t="s">
        <v>6950</v>
      </c>
      <c r="IWL5" s="48" t="s">
        <v>6951</v>
      </c>
      <c r="IWM5" s="48" t="s">
        <v>6952</v>
      </c>
      <c r="IWN5" s="48" t="s">
        <v>6953</v>
      </c>
      <c r="IWO5" s="48" t="s">
        <v>6954</v>
      </c>
      <c r="IWP5" s="48" t="s">
        <v>6955</v>
      </c>
      <c r="IWQ5" s="48" t="s">
        <v>6956</v>
      </c>
      <c r="IWR5" s="48" t="s">
        <v>6957</v>
      </c>
      <c r="IWS5" s="48" t="s">
        <v>6958</v>
      </c>
      <c r="IWT5" s="48" t="s">
        <v>6959</v>
      </c>
      <c r="IWU5" s="48" t="s">
        <v>6960</v>
      </c>
      <c r="IWV5" s="48" t="s">
        <v>6961</v>
      </c>
      <c r="IWW5" s="48" t="s">
        <v>6962</v>
      </c>
      <c r="IWX5" s="48" t="s">
        <v>6963</v>
      </c>
      <c r="IWY5" s="48" t="s">
        <v>6964</v>
      </c>
      <c r="IWZ5" s="48" t="s">
        <v>6965</v>
      </c>
      <c r="IXA5" s="48" t="s">
        <v>6966</v>
      </c>
      <c r="IXB5" s="48" t="s">
        <v>6967</v>
      </c>
      <c r="IXC5" s="48" t="s">
        <v>6968</v>
      </c>
      <c r="IXD5" s="48" t="s">
        <v>6969</v>
      </c>
      <c r="IXE5" s="48" t="s">
        <v>6970</v>
      </c>
      <c r="IXF5" s="48" t="s">
        <v>6971</v>
      </c>
      <c r="IXG5" s="48" t="s">
        <v>6972</v>
      </c>
      <c r="IXH5" s="48" t="s">
        <v>6973</v>
      </c>
      <c r="IXI5" s="48" t="s">
        <v>6974</v>
      </c>
      <c r="IXJ5" s="48" t="s">
        <v>6975</v>
      </c>
      <c r="IXK5" s="48" t="s">
        <v>6976</v>
      </c>
      <c r="IXL5" s="48" t="s">
        <v>6977</v>
      </c>
      <c r="IXM5" s="48" t="s">
        <v>6978</v>
      </c>
      <c r="IXN5" s="48" t="s">
        <v>6979</v>
      </c>
      <c r="IXO5" s="48" t="s">
        <v>6980</v>
      </c>
      <c r="IXP5" s="48" t="s">
        <v>6981</v>
      </c>
      <c r="IXQ5" s="48" t="s">
        <v>6982</v>
      </c>
      <c r="IXR5" s="48" t="s">
        <v>6983</v>
      </c>
      <c r="IXS5" s="48" t="s">
        <v>6984</v>
      </c>
      <c r="IXT5" s="48" t="s">
        <v>6985</v>
      </c>
      <c r="IXU5" s="48" t="s">
        <v>6986</v>
      </c>
      <c r="IXV5" s="48" t="s">
        <v>6987</v>
      </c>
      <c r="IXW5" s="48" t="s">
        <v>6988</v>
      </c>
      <c r="IXX5" s="48" t="s">
        <v>6989</v>
      </c>
      <c r="IXY5" s="48" t="s">
        <v>6990</v>
      </c>
      <c r="IXZ5" s="48" t="s">
        <v>6991</v>
      </c>
      <c r="IYA5" s="48" t="s">
        <v>6992</v>
      </c>
      <c r="IYB5" s="48" t="s">
        <v>6993</v>
      </c>
      <c r="IYC5" s="48" t="s">
        <v>6994</v>
      </c>
      <c r="IYD5" s="48" t="s">
        <v>6995</v>
      </c>
      <c r="IYE5" s="48" t="s">
        <v>6996</v>
      </c>
      <c r="IYF5" s="48" t="s">
        <v>6997</v>
      </c>
      <c r="IYG5" s="48" t="s">
        <v>6998</v>
      </c>
      <c r="IYH5" s="48" t="s">
        <v>6999</v>
      </c>
      <c r="IYI5" s="48" t="s">
        <v>7000</v>
      </c>
      <c r="IYJ5" s="48" t="s">
        <v>7001</v>
      </c>
      <c r="IYK5" s="48" t="s">
        <v>7002</v>
      </c>
      <c r="IYL5" s="48" t="s">
        <v>7003</v>
      </c>
      <c r="IYM5" s="48" t="s">
        <v>7004</v>
      </c>
      <c r="IYN5" s="48" t="s">
        <v>7005</v>
      </c>
      <c r="IYO5" s="48" t="s">
        <v>7006</v>
      </c>
      <c r="IYP5" s="48" t="s">
        <v>7007</v>
      </c>
      <c r="IYQ5" s="48" t="s">
        <v>7008</v>
      </c>
      <c r="IYR5" s="48" t="s">
        <v>7009</v>
      </c>
      <c r="IYS5" s="48" t="s">
        <v>7010</v>
      </c>
      <c r="IYT5" s="48" t="s">
        <v>7011</v>
      </c>
      <c r="IYU5" s="48" t="s">
        <v>7012</v>
      </c>
      <c r="IYV5" s="48" t="s">
        <v>7013</v>
      </c>
      <c r="IYW5" s="48" t="s">
        <v>7014</v>
      </c>
      <c r="IYX5" s="48" t="s">
        <v>7015</v>
      </c>
      <c r="IYY5" s="48" t="s">
        <v>7016</v>
      </c>
      <c r="IYZ5" s="48" t="s">
        <v>7017</v>
      </c>
      <c r="IZA5" s="48" t="s">
        <v>7018</v>
      </c>
      <c r="IZB5" s="48" t="s">
        <v>7019</v>
      </c>
      <c r="IZC5" s="48" t="s">
        <v>7020</v>
      </c>
      <c r="IZD5" s="48" t="s">
        <v>7021</v>
      </c>
      <c r="IZE5" s="48" t="s">
        <v>7022</v>
      </c>
      <c r="IZF5" s="48" t="s">
        <v>7023</v>
      </c>
      <c r="IZG5" s="48" t="s">
        <v>7024</v>
      </c>
      <c r="IZH5" s="48" t="s">
        <v>7025</v>
      </c>
      <c r="IZI5" s="48" t="s">
        <v>7026</v>
      </c>
      <c r="IZJ5" s="48" t="s">
        <v>7027</v>
      </c>
      <c r="IZK5" s="48" t="s">
        <v>7028</v>
      </c>
      <c r="IZL5" s="48" t="s">
        <v>7029</v>
      </c>
      <c r="IZM5" s="48" t="s">
        <v>7030</v>
      </c>
      <c r="IZN5" s="48" t="s">
        <v>7031</v>
      </c>
      <c r="IZO5" s="48" t="s">
        <v>7032</v>
      </c>
      <c r="IZP5" s="48" t="s">
        <v>7033</v>
      </c>
      <c r="IZQ5" s="48" t="s">
        <v>7034</v>
      </c>
      <c r="IZR5" s="48" t="s">
        <v>7035</v>
      </c>
      <c r="IZS5" s="48" t="s">
        <v>7036</v>
      </c>
      <c r="IZT5" s="48" t="s">
        <v>7037</v>
      </c>
      <c r="IZU5" s="48" t="s">
        <v>7038</v>
      </c>
      <c r="IZV5" s="48" t="s">
        <v>7039</v>
      </c>
      <c r="IZW5" s="48" t="s">
        <v>7040</v>
      </c>
      <c r="IZX5" s="48" t="s">
        <v>7041</v>
      </c>
      <c r="IZY5" s="48" t="s">
        <v>7042</v>
      </c>
      <c r="IZZ5" s="48" t="s">
        <v>7043</v>
      </c>
      <c r="JAA5" s="48" t="s">
        <v>7044</v>
      </c>
      <c r="JAB5" s="48" t="s">
        <v>7045</v>
      </c>
      <c r="JAC5" s="48" t="s">
        <v>7046</v>
      </c>
      <c r="JAD5" s="48" t="s">
        <v>7047</v>
      </c>
      <c r="JAE5" s="48" t="s">
        <v>7048</v>
      </c>
      <c r="JAF5" s="48" t="s">
        <v>7049</v>
      </c>
      <c r="JAG5" s="48" t="s">
        <v>7050</v>
      </c>
      <c r="JAH5" s="48" t="s">
        <v>7051</v>
      </c>
      <c r="JAI5" s="48" t="s">
        <v>7052</v>
      </c>
      <c r="JAJ5" s="48" t="s">
        <v>7053</v>
      </c>
      <c r="JAK5" s="48" t="s">
        <v>7054</v>
      </c>
      <c r="JAL5" s="48" t="s">
        <v>7055</v>
      </c>
      <c r="JAM5" s="48" t="s">
        <v>7056</v>
      </c>
      <c r="JAN5" s="48" t="s">
        <v>7057</v>
      </c>
      <c r="JAO5" s="48" t="s">
        <v>7058</v>
      </c>
      <c r="JAP5" s="48" t="s">
        <v>7059</v>
      </c>
      <c r="JAQ5" s="48" t="s">
        <v>7060</v>
      </c>
      <c r="JAR5" s="48" t="s">
        <v>7061</v>
      </c>
      <c r="JAS5" s="48" t="s">
        <v>7062</v>
      </c>
      <c r="JAT5" s="48" t="s">
        <v>7063</v>
      </c>
      <c r="JAU5" s="48" t="s">
        <v>7064</v>
      </c>
      <c r="JAV5" s="48" t="s">
        <v>7065</v>
      </c>
      <c r="JAW5" s="48" t="s">
        <v>7066</v>
      </c>
      <c r="JAX5" s="48" t="s">
        <v>7067</v>
      </c>
      <c r="JAY5" s="48" t="s">
        <v>7068</v>
      </c>
      <c r="JAZ5" s="48" t="s">
        <v>7069</v>
      </c>
      <c r="JBA5" s="48" t="s">
        <v>7070</v>
      </c>
      <c r="JBB5" s="48" t="s">
        <v>7071</v>
      </c>
      <c r="JBC5" s="48" t="s">
        <v>7072</v>
      </c>
      <c r="JBD5" s="48" t="s">
        <v>7073</v>
      </c>
      <c r="JBE5" s="48" t="s">
        <v>7074</v>
      </c>
      <c r="JBF5" s="48" t="s">
        <v>7075</v>
      </c>
      <c r="JBG5" s="48" t="s">
        <v>7076</v>
      </c>
      <c r="JBH5" s="48" t="s">
        <v>7077</v>
      </c>
      <c r="JBI5" s="48" t="s">
        <v>7078</v>
      </c>
      <c r="JBJ5" s="48" t="s">
        <v>7079</v>
      </c>
      <c r="JBK5" s="48" t="s">
        <v>7080</v>
      </c>
      <c r="JBL5" s="48" t="s">
        <v>7081</v>
      </c>
      <c r="JBM5" s="48" t="s">
        <v>7082</v>
      </c>
      <c r="JBN5" s="48" t="s">
        <v>7083</v>
      </c>
      <c r="JBO5" s="48" t="s">
        <v>7084</v>
      </c>
      <c r="JBP5" s="48" t="s">
        <v>7085</v>
      </c>
      <c r="JBQ5" s="48" t="s">
        <v>7086</v>
      </c>
      <c r="JBR5" s="48" t="s">
        <v>7087</v>
      </c>
      <c r="JBS5" s="48" t="s">
        <v>7088</v>
      </c>
      <c r="JBT5" s="48" t="s">
        <v>7089</v>
      </c>
      <c r="JBU5" s="48" t="s">
        <v>7090</v>
      </c>
      <c r="JBV5" s="48" t="s">
        <v>7091</v>
      </c>
      <c r="JBW5" s="48" t="s">
        <v>7092</v>
      </c>
      <c r="JBX5" s="48" t="s">
        <v>7093</v>
      </c>
      <c r="JBY5" s="48" t="s">
        <v>7094</v>
      </c>
      <c r="JBZ5" s="48" t="s">
        <v>7095</v>
      </c>
      <c r="JCA5" s="48" t="s">
        <v>7096</v>
      </c>
      <c r="JCB5" s="48" t="s">
        <v>7097</v>
      </c>
      <c r="JCC5" s="48" t="s">
        <v>7098</v>
      </c>
      <c r="JCD5" s="48" t="s">
        <v>7099</v>
      </c>
      <c r="JCE5" s="48" t="s">
        <v>7100</v>
      </c>
      <c r="JCF5" s="48" t="s">
        <v>7101</v>
      </c>
      <c r="JCG5" s="48" t="s">
        <v>7102</v>
      </c>
      <c r="JCH5" s="48" t="s">
        <v>7103</v>
      </c>
      <c r="JCI5" s="48" t="s">
        <v>7104</v>
      </c>
      <c r="JCJ5" s="48" t="s">
        <v>7105</v>
      </c>
      <c r="JCK5" s="48" t="s">
        <v>7106</v>
      </c>
      <c r="JCL5" s="48" t="s">
        <v>7107</v>
      </c>
      <c r="JCM5" s="48" t="s">
        <v>7108</v>
      </c>
      <c r="JCN5" s="48" t="s">
        <v>7109</v>
      </c>
      <c r="JCO5" s="48" t="s">
        <v>7110</v>
      </c>
      <c r="JCP5" s="48" t="s">
        <v>7111</v>
      </c>
      <c r="JCQ5" s="48" t="s">
        <v>7112</v>
      </c>
      <c r="JCR5" s="48" t="s">
        <v>7113</v>
      </c>
      <c r="JCS5" s="48" t="s">
        <v>7114</v>
      </c>
      <c r="JCT5" s="48" t="s">
        <v>7115</v>
      </c>
      <c r="JCU5" s="48" t="s">
        <v>7116</v>
      </c>
      <c r="JCV5" s="48" t="s">
        <v>7117</v>
      </c>
      <c r="JCW5" s="48" t="s">
        <v>7118</v>
      </c>
      <c r="JCX5" s="48" t="s">
        <v>7119</v>
      </c>
      <c r="JCY5" s="48" t="s">
        <v>7120</v>
      </c>
      <c r="JCZ5" s="48" t="s">
        <v>7121</v>
      </c>
      <c r="JDA5" s="48" t="s">
        <v>7122</v>
      </c>
      <c r="JDB5" s="48" t="s">
        <v>7123</v>
      </c>
      <c r="JDC5" s="48" t="s">
        <v>7124</v>
      </c>
      <c r="JDD5" s="48" t="s">
        <v>7125</v>
      </c>
      <c r="JDE5" s="48" t="s">
        <v>7126</v>
      </c>
      <c r="JDF5" s="48" t="s">
        <v>7127</v>
      </c>
      <c r="JDG5" s="48" t="s">
        <v>7128</v>
      </c>
      <c r="JDH5" s="48" t="s">
        <v>7129</v>
      </c>
      <c r="JDI5" s="48" t="s">
        <v>7130</v>
      </c>
      <c r="JDJ5" s="48" t="s">
        <v>7131</v>
      </c>
      <c r="JDK5" s="48" t="s">
        <v>7132</v>
      </c>
      <c r="JDL5" s="48" t="s">
        <v>7133</v>
      </c>
      <c r="JDM5" s="48" t="s">
        <v>7134</v>
      </c>
      <c r="JDN5" s="48" t="s">
        <v>7135</v>
      </c>
      <c r="JDO5" s="48" t="s">
        <v>7136</v>
      </c>
      <c r="JDP5" s="48" t="s">
        <v>7137</v>
      </c>
      <c r="JDQ5" s="48" t="s">
        <v>7138</v>
      </c>
      <c r="JDR5" s="48" t="s">
        <v>7139</v>
      </c>
      <c r="JDS5" s="48" t="s">
        <v>7140</v>
      </c>
      <c r="JDT5" s="48" t="s">
        <v>7141</v>
      </c>
      <c r="JDU5" s="48" t="s">
        <v>7142</v>
      </c>
      <c r="JDV5" s="48" t="s">
        <v>7143</v>
      </c>
      <c r="JDW5" s="48" t="s">
        <v>7144</v>
      </c>
      <c r="JDX5" s="48" t="s">
        <v>7145</v>
      </c>
      <c r="JDY5" s="48" t="s">
        <v>7146</v>
      </c>
      <c r="JDZ5" s="48" t="s">
        <v>7147</v>
      </c>
      <c r="JEA5" s="48" t="s">
        <v>7148</v>
      </c>
      <c r="JEB5" s="48" t="s">
        <v>7149</v>
      </c>
      <c r="JEC5" s="48" t="s">
        <v>7150</v>
      </c>
      <c r="JED5" s="48" t="s">
        <v>7151</v>
      </c>
      <c r="JEE5" s="48" t="s">
        <v>7152</v>
      </c>
      <c r="JEF5" s="48" t="s">
        <v>7153</v>
      </c>
      <c r="JEG5" s="48" t="s">
        <v>7154</v>
      </c>
      <c r="JEH5" s="48" t="s">
        <v>7155</v>
      </c>
      <c r="JEI5" s="48" t="s">
        <v>7156</v>
      </c>
      <c r="JEJ5" s="48" t="s">
        <v>7157</v>
      </c>
      <c r="JEK5" s="48" t="s">
        <v>7158</v>
      </c>
      <c r="JEL5" s="48" t="s">
        <v>7159</v>
      </c>
      <c r="JEM5" s="48" t="s">
        <v>7160</v>
      </c>
      <c r="JEN5" s="48" t="s">
        <v>7161</v>
      </c>
      <c r="JEO5" s="48" t="s">
        <v>7162</v>
      </c>
      <c r="JEP5" s="48" t="s">
        <v>7163</v>
      </c>
      <c r="JEQ5" s="48" t="s">
        <v>7164</v>
      </c>
      <c r="JER5" s="48" t="s">
        <v>7165</v>
      </c>
      <c r="JES5" s="48" t="s">
        <v>7166</v>
      </c>
      <c r="JET5" s="48" t="s">
        <v>7167</v>
      </c>
      <c r="JEU5" s="48" t="s">
        <v>7168</v>
      </c>
      <c r="JEV5" s="48" t="s">
        <v>7169</v>
      </c>
      <c r="JEW5" s="48" t="s">
        <v>7170</v>
      </c>
      <c r="JEX5" s="48" t="s">
        <v>7171</v>
      </c>
      <c r="JEY5" s="48" t="s">
        <v>7172</v>
      </c>
      <c r="JEZ5" s="48" t="s">
        <v>7173</v>
      </c>
      <c r="JFA5" s="48" t="s">
        <v>7174</v>
      </c>
      <c r="JFB5" s="48" t="s">
        <v>7175</v>
      </c>
      <c r="JFC5" s="48" t="s">
        <v>7176</v>
      </c>
      <c r="JFD5" s="48" t="s">
        <v>7177</v>
      </c>
      <c r="JFE5" s="48" t="s">
        <v>7178</v>
      </c>
      <c r="JFF5" s="48" t="s">
        <v>7179</v>
      </c>
      <c r="JFG5" s="48" t="s">
        <v>7180</v>
      </c>
      <c r="JFH5" s="48" t="s">
        <v>7181</v>
      </c>
      <c r="JFI5" s="48" t="s">
        <v>7182</v>
      </c>
      <c r="JFJ5" s="48" t="s">
        <v>7183</v>
      </c>
      <c r="JFK5" s="48" t="s">
        <v>7184</v>
      </c>
      <c r="JFL5" s="48" t="s">
        <v>7185</v>
      </c>
      <c r="JFM5" s="48" t="s">
        <v>7186</v>
      </c>
      <c r="JFN5" s="48" t="s">
        <v>7187</v>
      </c>
      <c r="JFO5" s="48" t="s">
        <v>7188</v>
      </c>
      <c r="JFP5" s="48" t="s">
        <v>7189</v>
      </c>
      <c r="JFQ5" s="48" t="s">
        <v>7190</v>
      </c>
      <c r="JFR5" s="48" t="s">
        <v>7191</v>
      </c>
      <c r="JFS5" s="48" t="s">
        <v>7192</v>
      </c>
      <c r="JFT5" s="48" t="s">
        <v>7193</v>
      </c>
      <c r="JFU5" s="48" t="s">
        <v>7194</v>
      </c>
      <c r="JFV5" s="48" t="s">
        <v>7195</v>
      </c>
      <c r="JFW5" s="48" t="s">
        <v>7196</v>
      </c>
      <c r="JFX5" s="48" t="s">
        <v>7197</v>
      </c>
      <c r="JFY5" s="48" t="s">
        <v>7198</v>
      </c>
      <c r="JFZ5" s="48" t="s">
        <v>7199</v>
      </c>
      <c r="JGA5" s="48" t="s">
        <v>7200</v>
      </c>
      <c r="JGB5" s="48" t="s">
        <v>7201</v>
      </c>
      <c r="JGC5" s="48" t="s">
        <v>7202</v>
      </c>
      <c r="JGD5" s="48" t="s">
        <v>7203</v>
      </c>
      <c r="JGE5" s="48" t="s">
        <v>7204</v>
      </c>
      <c r="JGF5" s="48" t="s">
        <v>7205</v>
      </c>
      <c r="JGG5" s="48" t="s">
        <v>7206</v>
      </c>
      <c r="JGH5" s="48" t="s">
        <v>7207</v>
      </c>
      <c r="JGI5" s="48" t="s">
        <v>7208</v>
      </c>
      <c r="JGJ5" s="48" t="s">
        <v>7209</v>
      </c>
      <c r="JGK5" s="48" t="s">
        <v>7210</v>
      </c>
      <c r="JGL5" s="48" t="s">
        <v>7211</v>
      </c>
      <c r="JGM5" s="48" t="s">
        <v>7212</v>
      </c>
      <c r="JGN5" s="48" t="s">
        <v>7213</v>
      </c>
      <c r="JGO5" s="48" t="s">
        <v>7214</v>
      </c>
      <c r="JGP5" s="48" t="s">
        <v>7215</v>
      </c>
      <c r="JGQ5" s="48" t="s">
        <v>7216</v>
      </c>
      <c r="JGR5" s="48" t="s">
        <v>7217</v>
      </c>
      <c r="JGS5" s="48" t="s">
        <v>7218</v>
      </c>
      <c r="JGT5" s="48" t="s">
        <v>7219</v>
      </c>
      <c r="JGU5" s="48" t="s">
        <v>7220</v>
      </c>
      <c r="JGV5" s="48" t="s">
        <v>7221</v>
      </c>
      <c r="JGW5" s="48" t="s">
        <v>7222</v>
      </c>
      <c r="JGX5" s="48" t="s">
        <v>7223</v>
      </c>
      <c r="JGY5" s="48" t="s">
        <v>7224</v>
      </c>
      <c r="JGZ5" s="48" t="s">
        <v>7225</v>
      </c>
      <c r="JHA5" s="48" t="s">
        <v>7226</v>
      </c>
      <c r="JHB5" s="48" t="s">
        <v>7227</v>
      </c>
      <c r="JHC5" s="48" t="s">
        <v>7228</v>
      </c>
      <c r="JHD5" s="48" t="s">
        <v>7229</v>
      </c>
      <c r="JHE5" s="48" t="s">
        <v>7230</v>
      </c>
      <c r="JHF5" s="48" t="s">
        <v>7231</v>
      </c>
      <c r="JHG5" s="48" t="s">
        <v>7232</v>
      </c>
      <c r="JHH5" s="48" t="s">
        <v>7233</v>
      </c>
      <c r="JHI5" s="48" t="s">
        <v>7234</v>
      </c>
      <c r="JHJ5" s="48" t="s">
        <v>7235</v>
      </c>
      <c r="JHK5" s="48" t="s">
        <v>7236</v>
      </c>
      <c r="JHL5" s="48" t="s">
        <v>7237</v>
      </c>
      <c r="JHM5" s="48" t="s">
        <v>7238</v>
      </c>
      <c r="JHN5" s="48" t="s">
        <v>7239</v>
      </c>
      <c r="JHO5" s="48" t="s">
        <v>7240</v>
      </c>
      <c r="JHP5" s="48" t="s">
        <v>7241</v>
      </c>
      <c r="JHQ5" s="48" t="s">
        <v>7242</v>
      </c>
      <c r="JHR5" s="48" t="s">
        <v>7243</v>
      </c>
      <c r="JHS5" s="48" t="s">
        <v>7244</v>
      </c>
      <c r="JHT5" s="48" t="s">
        <v>7245</v>
      </c>
      <c r="JHU5" s="48" t="s">
        <v>7246</v>
      </c>
      <c r="JHV5" s="48" t="s">
        <v>7247</v>
      </c>
      <c r="JHW5" s="48" t="s">
        <v>7248</v>
      </c>
      <c r="JHX5" s="48" t="s">
        <v>7249</v>
      </c>
      <c r="JHY5" s="48" t="s">
        <v>7250</v>
      </c>
      <c r="JHZ5" s="48" t="s">
        <v>7251</v>
      </c>
      <c r="JIA5" s="48" t="s">
        <v>7252</v>
      </c>
      <c r="JIB5" s="48" t="s">
        <v>7253</v>
      </c>
      <c r="JIC5" s="48" t="s">
        <v>7254</v>
      </c>
      <c r="JID5" s="48" t="s">
        <v>7255</v>
      </c>
      <c r="JIE5" s="48" t="s">
        <v>7256</v>
      </c>
      <c r="JIF5" s="48" t="s">
        <v>7257</v>
      </c>
      <c r="JIG5" s="48" t="s">
        <v>7258</v>
      </c>
      <c r="JIH5" s="48" t="s">
        <v>7259</v>
      </c>
      <c r="JII5" s="48" t="s">
        <v>7260</v>
      </c>
      <c r="JIJ5" s="48" t="s">
        <v>7261</v>
      </c>
      <c r="JIK5" s="48" t="s">
        <v>7262</v>
      </c>
      <c r="JIL5" s="48" t="s">
        <v>7263</v>
      </c>
      <c r="JIM5" s="48" t="s">
        <v>7264</v>
      </c>
      <c r="JIN5" s="48" t="s">
        <v>7265</v>
      </c>
      <c r="JIO5" s="48" t="s">
        <v>7266</v>
      </c>
      <c r="JIP5" s="48" t="s">
        <v>7267</v>
      </c>
      <c r="JIQ5" s="48" t="s">
        <v>7268</v>
      </c>
      <c r="JIR5" s="48" t="s">
        <v>7269</v>
      </c>
      <c r="JIS5" s="48" t="s">
        <v>7270</v>
      </c>
      <c r="JIT5" s="48" t="s">
        <v>7271</v>
      </c>
      <c r="JIU5" s="48" t="s">
        <v>7272</v>
      </c>
      <c r="JIV5" s="48" t="s">
        <v>7273</v>
      </c>
      <c r="JIW5" s="48" t="s">
        <v>7274</v>
      </c>
      <c r="JIX5" s="48" t="s">
        <v>7275</v>
      </c>
      <c r="JIY5" s="48" t="s">
        <v>7276</v>
      </c>
      <c r="JIZ5" s="48" t="s">
        <v>7277</v>
      </c>
      <c r="JJA5" s="48" t="s">
        <v>7278</v>
      </c>
      <c r="JJB5" s="48" t="s">
        <v>7279</v>
      </c>
      <c r="JJC5" s="48" t="s">
        <v>7280</v>
      </c>
      <c r="JJD5" s="48" t="s">
        <v>7281</v>
      </c>
      <c r="JJE5" s="48" t="s">
        <v>7282</v>
      </c>
      <c r="JJF5" s="48" t="s">
        <v>7283</v>
      </c>
      <c r="JJG5" s="48" t="s">
        <v>7284</v>
      </c>
      <c r="JJH5" s="48" t="s">
        <v>7285</v>
      </c>
      <c r="JJI5" s="48" t="s">
        <v>7286</v>
      </c>
      <c r="JJJ5" s="48" t="s">
        <v>7287</v>
      </c>
      <c r="JJK5" s="48" t="s">
        <v>7288</v>
      </c>
      <c r="JJL5" s="48" t="s">
        <v>7289</v>
      </c>
      <c r="JJM5" s="48" t="s">
        <v>7290</v>
      </c>
      <c r="JJN5" s="48" t="s">
        <v>7291</v>
      </c>
      <c r="JJO5" s="48" t="s">
        <v>7292</v>
      </c>
      <c r="JJP5" s="48" t="s">
        <v>7293</v>
      </c>
      <c r="JJQ5" s="48" t="s">
        <v>7294</v>
      </c>
      <c r="JJR5" s="48" t="s">
        <v>7295</v>
      </c>
      <c r="JJS5" s="48" t="s">
        <v>7296</v>
      </c>
      <c r="JJT5" s="48" t="s">
        <v>7297</v>
      </c>
      <c r="JJU5" s="48" t="s">
        <v>7298</v>
      </c>
      <c r="JJV5" s="48" t="s">
        <v>7299</v>
      </c>
      <c r="JJW5" s="48" t="s">
        <v>7300</v>
      </c>
      <c r="JJX5" s="48" t="s">
        <v>7301</v>
      </c>
      <c r="JJY5" s="48" t="s">
        <v>7302</v>
      </c>
      <c r="JJZ5" s="48" t="s">
        <v>7303</v>
      </c>
      <c r="JKA5" s="48" t="s">
        <v>7304</v>
      </c>
      <c r="JKB5" s="48" t="s">
        <v>7305</v>
      </c>
      <c r="JKC5" s="48" t="s">
        <v>7306</v>
      </c>
      <c r="JKD5" s="48" t="s">
        <v>7307</v>
      </c>
      <c r="JKE5" s="48" t="s">
        <v>7308</v>
      </c>
      <c r="JKF5" s="48" t="s">
        <v>7309</v>
      </c>
      <c r="JKG5" s="48" t="s">
        <v>7310</v>
      </c>
      <c r="JKH5" s="48" t="s">
        <v>7311</v>
      </c>
      <c r="JKI5" s="48" t="s">
        <v>7312</v>
      </c>
      <c r="JKJ5" s="48" t="s">
        <v>7313</v>
      </c>
      <c r="JKK5" s="48" t="s">
        <v>7314</v>
      </c>
      <c r="JKL5" s="48" t="s">
        <v>7315</v>
      </c>
      <c r="JKM5" s="48" t="s">
        <v>7316</v>
      </c>
      <c r="JKN5" s="48" t="s">
        <v>7317</v>
      </c>
      <c r="JKO5" s="48" t="s">
        <v>7318</v>
      </c>
      <c r="JKP5" s="48" t="s">
        <v>7319</v>
      </c>
      <c r="JKQ5" s="48" t="s">
        <v>7320</v>
      </c>
      <c r="JKR5" s="48" t="s">
        <v>7321</v>
      </c>
      <c r="JKS5" s="48" t="s">
        <v>7322</v>
      </c>
      <c r="JKT5" s="48" t="s">
        <v>7323</v>
      </c>
      <c r="JKU5" s="48" t="s">
        <v>7324</v>
      </c>
      <c r="JKV5" s="48" t="s">
        <v>7325</v>
      </c>
      <c r="JKW5" s="48" t="s">
        <v>7326</v>
      </c>
      <c r="JKX5" s="48" t="s">
        <v>7327</v>
      </c>
      <c r="JKY5" s="48" t="s">
        <v>7328</v>
      </c>
      <c r="JKZ5" s="48" t="s">
        <v>7329</v>
      </c>
      <c r="JLA5" s="48" t="s">
        <v>7330</v>
      </c>
      <c r="JLB5" s="48" t="s">
        <v>7331</v>
      </c>
      <c r="JLC5" s="48" t="s">
        <v>7332</v>
      </c>
      <c r="JLD5" s="48" t="s">
        <v>7333</v>
      </c>
      <c r="JLE5" s="48" t="s">
        <v>7334</v>
      </c>
      <c r="JLF5" s="48" t="s">
        <v>7335</v>
      </c>
      <c r="JLG5" s="48" t="s">
        <v>7336</v>
      </c>
      <c r="JLH5" s="48" t="s">
        <v>7337</v>
      </c>
      <c r="JLI5" s="48" t="s">
        <v>7338</v>
      </c>
      <c r="JLJ5" s="48" t="s">
        <v>7339</v>
      </c>
      <c r="JLK5" s="48" t="s">
        <v>7340</v>
      </c>
      <c r="JLL5" s="48" t="s">
        <v>7341</v>
      </c>
      <c r="JLM5" s="48" t="s">
        <v>7342</v>
      </c>
      <c r="JLN5" s="48" t="s">
        <v>7343</v>
      </c>
      <c r="JLO5" s="48" t="s">
        <v>7344</v>
      </c>
      <c r="JLP5" s="48" t="s">
        <v>7345</v>
      </c>
      <c r="JLQ5" s="48" t="s">
        <v>7346</v>
      </c>
      <c r="JLR5" s="48" t="s">
        <v>7347</v>
      </c>
      <c r="JLS5" s="48" t="s">
        <v>7348</v>
      </c>
      <c r="JLT5" s="48" t="s">
        <v>7349</v>
      </c>
      <c r="JLU5" s="48" t="s">
        <v>7350</v>
      </c>
      <c r="JLV5" s="48" t="s">
        <v>7351</v>
      </c>
      <c r="JLW5" s="48" t="s">
        <v>7352</v>
      </c>
      <c r="JLX5" s="48" t="s">
        <v>7353</v>
      </c>
      <c r="JLY5" s="48" t="s">
        <v>7354</v>
      </c>
      <c r="JLZ5" s="48" t="s">
        <v>7355</v>
      </c>
      <c r="JMA5" s="48" t="s">
        <v>7356</v>
      </c>
      <c r="JMB5" s="48" t="s">
        <v>7357</v>
      </c>
      <c r="JMC5" s="48" t="s">
        <v>7358</v>
      </c>
      <c r="JMD5" s="48" t="s">
        <v>7359</v>
      </c>
      <c r="JME5" s="48" t="s">
        <v>7360</v>
      </c>
      <c r="JMF5" s="48" t="s">
        <v>7361</v>
      </c>
      <c r="JMG5" s="48" t="s">
        <v>7362</v>
      </c>
      <c r="JMH5" s="48" t="s">
        <v>7363</v>
      </c>
      <c r="JMI5" s="48" t="s">
        <v>7364</v>
      </c>
      <c r="JMJ5" s="48" t="s">
        <v>7365</v>
      </c>
      <c r="JMK5" s="48" t="s">
        <v>7366</v>
      </c>
      <c r="JML5" s="48" t="s">
        <v>7367</v>
      </c>
      <c r="JMM5" s="48" t="s">
        <v>7368</v>
      </c>
      <c r="JMN5" s="48" t="s">
        <v>7369</v>
      </c>
      <c r="JMO5" s="48" t="s">
        <v>7370</v>
      </c>
      <c r="JMP5" s="48" t="s">
        <v>7371</v>
      </c>
      <c r="JMQ5" s="48" t="s">
        <v>7372</v>
      </c>
      <c r="JMR5" s="48" t="s">
        <v>7373</v>
      </c>
      <c r="JMS5" s="48" t="s">
        <v>7374</v>
      </c>
      <c r="JMT5" s="48" t="s">
        <v>7375</v>
      </c>
      <c r="JMU5" s="48" t="s">
        <v>7376</v>
      </c>
      <c r="JMV5" s="48" t="s">
        <v>7377</v>
      </c>
      <c r="JMW5" s="48" t="s">
        <v>7378</v>
      </c>
      <c r="JMX5" s="48" t="s">
        <v>7379</v>
      </c>
      <c r="JMY5" s="48" t="s">
        <v>7380</v>
      </c>
      <c r="JMZ5" s="48" t="s">
        <v>7381</v>
      </c>
      <c r="JNA5" s="48" t="s">
        <v>7382</v>
      </c>
      <c r="JNB5" s="48" t="s">
        <v>7383</v>
      </c>
      <c r="JNC5" s="48" t="s">
        <v>7384</v>
      </c>
      <c r="JND5" s="48" t="s">
        <v>7385</v>
      </c>
      <c r="JNE5" s="48" t="s">
        <v>7386</v>
      </c>
      <c r="JNF5" s="48" t="s">
        <v>7387</v>
      </c>
      <c r="JNG5" s="48" t="s">
        <v>7388</v>
      </c>
      <c r="JNH5" s="48" t="s">
        <v>7389</v>
      </c>
      <c r="JNI5" s="48" t="s">
        <v>7390</v>
      </c>
      <c r="JNJ5" s="48" t="s">
        <v>7391</v>
      </c>
      <c r="JNK5" s="48" t="s">
        <v>7392</v>
      </c>
      <c r="JNL5" s="48" t="s">
        <v>7393</v>
      </c>
      <c r="JNM5" s="48" t="s">
        <v>7394</v>
      </c>
      <c r="JNN5" s="48" t="s">
        <v>7395</v>
      </c>
      <c r="JNO5" s="48" t="s">
        <v>7396</v>
      </c>
      <c r="JNP5" s="48" t="s">
        <v>7397</v>
      </c>
      <c r="JNQ5" s="48" t="s">
        <v>7398</v>
      </c>
      <c r="JNR5" s="48" t="s">
        <v>7399</v>
      </c>
      <c r="JNS5" s="48" t="s">
        <v>7400</v>
      </c>
      <c r="JNT5" s="48" t="s">
        <v>7401</v>
      </c>
      <c r="JNU5" s="48" t="s">
        <v>7402</v>
      </c>
      <c r="JNV5" s="48" t="s">
        <v>7403</v>
      </c>
      <c r="JNW5" s="48" t="s">
        <v>7404</v>
      </c>
      <c r="JNX5" s="48" t="s">
        <v>7405</v>
      </c>
      <c r="JNY5" s="48" t="s">
        <v>7406</v>
      </c>
      <c r="JNZ5" s="48" t="s">
        <v>7407</v>
      </c>
      <c r="JOA5" s="48" t="s">
        <v>7408</v>
      </c>
      <c r="JOB5" s="48" t="s">
        <v>7409</v>
      </c>
      <c r="JOC5" s="48" t="s">
        <v>7410</v>
      </c>
      <c r="JOD5" s="48" t="s">
        <v>7411</v>
      </c>
      <c r="JOE5" s="48" t="s">
        <v>7412</v>
      </c>
      <c r="JOF5" s="48" t="s">
        <v>7413</v>
      </c>
      <c r="JOG5" s="48" t="s">
        <v>7414</v>
      </c>
      <c r="JOH5" s="48" t="s">
        <v>7415</v>
      </c>
      <c r="JOI5" s="48" t="s">
        <v>7416</v>
      </c>
      <c r="JOJ5" s="48" t="s">
        <v>7417</v>
      </c>
      <c r="JOK5" s="48" t="s">
        <v>7418</v>
      </c>
      <c r="JOL5" s="48" t="s">
        <v>7419</v>
      </c>
      <c r="JOM5" s="48" t="s">
        <v>7420</v>
      </c>
      <c r="JON5" s="48" t="s">
        <v>7421</v>
      </c>
      <c r="JOO5" s="48" t="s">
        <v>7422</v>
      </c>
      <c r="JOP5" s="48" t="s">
        <v>7423</v>
      </c>
      <c r="JOQ5" s="48" t="s">
        <v>7424</v>
      </c>
      <c r="JOR5" s="48" t="s">
        <v>7425</v>
      </c>
      <c r="JOS5" s="48" t="s">
        <v>7426</v>
      </c>
      <c r="JOT5" s="48" t="s">
        <v>7427</v>
      </c>
      <c r="JOU5" s="48" t="s">
        <v>7428</v>
      </c>
      <c r="JOV5" s="48" t="s">
        <v>7429</v>
      </c>
      <c r="JOW5" s="48" t="s">
        <v>7430</v>
      </c>
      <c r="JOX5" s="48" t="s">
        <v>7431</v>
      </c>
      <c r="JOY5" s="48" t="s">
        <v>7432</v>
      </c>
      <c r="JOZ5" s="48" t="s">
        <v>7433</v>
      </c>
      <c r="JPA5" s="48" t="s">
        <v>7434</v>
      </c>
      <c r="JPB5" s="48" t="s">
        <v>7435</v>
      </c>
      <c r="JPC5" s="48" t="s">
        <v>7436</v>
      </c>
      <c r="JPD5" s="48" t="s">
        <v>7437</v>
      </c>
      <c r="JPE5" s="48" t="s">
        <v>7438</v>
      </c>
      <c r="JPF5" s="48" t="s">
        <v>7439</v>
      </c>
      <c r="JPG5" s="48" t="s">
        <v>7440</v>
      </c>
      <c r="JPH5" s="48" t="s">
        <v>7441</v>
      </c>
      <c r="JPI5" s="48" t="s">
        <v>7442</v>
      </c>
      <c r="JPJ5" s="48" t="s">
        <v>7443</v>
      </c>
      <c r="JPK5" s="48" t="s">
        <v>7444</v>
      </c>
      <c r="JPL5" s="48" t="s">
        <v>7445</v>
      </c>
      <c r="JPM5" s="48" t="s">
        <v>7446</v>
      </c>
      <c r="JPN5" s="48" t="s">
        <v>7447</v>
      </c>
      <c r="JPO5" s="48" t="s">
        <v>7448</v>
      </c>
      <c r="JPP5" s="48" t="s">
        <v>7449</v>
      </c>
      <c r="JPQ5" s="48" t="s">
        <v>7450</v>
      </c>
      <c r="JPR5" s="48" t="s">
        <v>7451</v>
      </c>
      <c r="JPS5" s="48" t="s">
        <v>7452</v>
      </c>
      <c r="JPT5" s="48" t="s">
        <v>7453</v>
      </c>
      <c r="JPU5" s="48" t="s">
        <v>7454</v>
      </c>
      <c r="JPV5" s="48" t="s">
        <v>7455</v>
      </c>
      <c r="JPW5" s="48" t="s">
        <v>7456</v>
      </c>
      <c r="JPX5" s="48" t="s">
        <v>7457</v>
      </c>
      <c r="JPY5" s="48" t="s">
        <v>7458</v>
      </c>
      <c r="JPZ5" s="48" t="s">
        <v>7459</v>
      </c>
      <c r="JQA5" s="48" t="s">
        <v>7460</v>
      </c>
      <c r="JQB5" s="48" t="s">
        <v>7461</v>
      </c>
      <c r="JQC5" s="48" t="s">
        <v>7462</v>
      </c>
      <c r="JQD5" s="48" t="s">
        <v>7463</v>
      </c>
      <c r="JQE5" s="48" t="s">
        <v>7464</v>
      </c>
      <c r="JQF5" s="48" t="s">
        <v>7465</v>
      </c>
      <c r="JQG5" s="48" t="s">
        <v>7466</v>
      </c>
      <c r="JQH5" s="48" t="s">
        <v>7467</v>
      </c>
      <c r="JQI5" s="48" t="s">
        <v>7468</v>
      </c>
      <c r="JQJ5" s="48" t="s">
        <v>7469</v>
      </c>
      <c r="JQK5" s="48" t="s">
        <v>7470</v>
      </c>
      <c r="JQL5" s="48" t="s">
        <v>7471</v>
      </c>
      <c r="JQM5" s="48" t="s">
        <v>7472</v>
      </c>
      <c r="JQN5" s="48" t="s">
        <v>7473</v>
      </c>
      <c r="JQO5" s="48" t="s">
        <v>7474</v>
      </c>
      <c r="JQP5" s="48" t="s">
        <v>7475</v>
      </c>
      <c r="JQQ5" s="48" t="s">
        <v>7476</v>
      </c>
      <c r="JQR5" s="48" t="s">
        <v>7477</v>
      </c>
      <c r="JQS5" s="48" t="s">
        <v>7478</v>
      </c>
      <c r="JQT5" s="48" t="s">
        <v>7479</v>
      </c>
      <c r="JQU5" s="48" t="s">
        <v>7480</v>
      </c>
      <c r="JQV5" s="48" t="s">
        <v>7481</v>
      </c>
      <c r="JQW5" s="48" t="s">
        <v>7482</v>
      </c>
      <c r="JQX5" s="48" t="s">
        <v>7483</v>
      </c>
      <c r="JQY5" s="48" t="s">
        <v>7484</v>
      </c>
      <c r="JQZ5" s="48" t="s">
        <v>7485</v>
      </c>
      <c r="JRA5" s="48" t="s">
        <v>7486</v>
      </c>
      <c r="JRB5" s="48" t="s">
        <v>7487</v>
      </c>
      <c r="JRC5" s="48" t="s">
        <v>7488</v>
      </c>
      <c r="JRD5" s="48" t="s">
        <v>7489</v>
      </c>
      <c r="JRE5" s="48" t="s">
        <v>7490</v>
      </c>
      <c r="JRF5" s="48" t="s">
        <v>7491</v>
      </c>
      <c r="JRG5" s="48" t="s">
        <v>7492</v>
      </c>
      <c r="JRH5" s="48" t="s">
        <v>7493</v>
      </c>
      <c r="JRI5" s="48" t="s">
        <v>7494</v>
      </c>
      <c r="JRJ5" s="48" t="s">
        <v>7495</v>
      </c>
      <c r="JRK5" s="48" t="s">
        <v>7496</v>
      </c>
      <c r="JRL5" s="48" t="s">
        <v>7497</v>
      </c>
      <c r="JRM5" s="48" t="s">
        <v>7498</v>
      </c>
      <c r="JRN5" s="48" t="s">
        <v>7499</v>
      </c>
      <c r="JRO5" s="48" t="s">
        <v>7500</v>
      </c>
      <c r="JRP5" s="48" t="s">
        <v>7501</v>
      </c>
      <c r="JRQ5" s="48" t="s">
        <v>7502</v>
      </c>
      <c r="JRR5" s="48" t="s">
        <v>7503</v>
      </c>
      <c r="JRS5" s="48" t="s">
        <v>7504</v>
      </c>
      <c r="JRT5" s="48" t="s">
        <v>7505</v>
      </c>
      <c r="JRU5" s="48" t="s">
        <v>7506</v>
      </c>
      <c r="JRV5" s="48" t="s">
        <v>7507</v>
      </c>
      <c r="JRW5" s="48" t="s">
        <v>7508</v>
      </c>
      <c r="JRX5" s="48" t="s">
        <v>7509</v>
      </c>
      <c r="JRY5" s="48" t="s">
        <v>7510</v>
      </c>
      <c r="JRZ5" s="48" t="s">
        <v>7511</v>
      </c>
      <c r="JSA5" s="48" t="s">
        <v>7512</v>
      </c>
      <c r="JSB5" s="48" t="s">
        <v>7513</v>
      </c>
      <c r="JSC5" s="48" t="s">
        <v>7514</v>
      </c>
      <c r="JSD5" s="48" t="s">
        <v>7515</v>
      </c>
      <c r="JSE5" s="48" t="s">
        <v>7516</v>
      </c>
      <c r="JSF5" s="48" t="s">
        <v>7517</v>
      </c>
      <c r="JSG5" s="48" t="s">
        <v>7518</v>
      </c>
      <c r="JSH5" s="48" t="s">
        <v>7519</v>
      </c>
      <c r="JSI5" s="48" t="s">
        <v>7520</v>
      </c>
      <c r="JSJ5" s="48" t="s">
        <v>7521</v>
      </c>
      <c r="JSK5" s="48" t="s">
        <v>7522</v>
      </c>
      <c r="JSL5" s="48" t="s">
        <v>7523</v>
      </c>
      <c r="JSM5" s="48" t="s">
        <v>7524</v>
      </c>
      <c r="JSN5" s="48" t="s">
        <v>7525</v>
      </c>
      <c r="JSO5" s="48" t="s">
        <v>7526</v>
      </c>
      <c r="JSP5" s="48" t="s">
        <v>7527</v>
      </c>
      <c r="JSQ5" s="48" t="s">
        <v>7528</v>
      </c>
      <c r="JSR5" s="48" t="s">
        <v>7529</v>
      </c>
      <c r="JSS5" s="48" t="s">
        <v>7530</v>
      </c>
      <c r="JST5" s="48" t="s">
        <v>7531</v>
      </c>
      <c r="JSU5" s="48" t="s">
        <v>7532</v>
      </c>
      <c r="JSV5" s="48" t="s">
        <v>7533</v>
      </c>
      <c r="JSW5" s="48" t="s">
        <v>7534</v>
      </c>
      <c r="JSX5" s="48" t="s">
        <v>7535</v>
      </c>
      <c r="JSY5" s="48" t="s">
        <v>7536</v>
      </c>
      <c r="JSZ5" s="48" t="s">
        <v>7537</v>
      </c>
      <c r="JTA5" s="48" t="s">
        <v>7538</v>
      </c>
      <c r="JTB5" s="48" t="s">
        <v>7539</v>
      </c>
      <c r="JTC5" s="48" t="s">
        <v>7540</v>
      </c>
      <c r="JTD5" s="48" t="s">
        <v>7541</v>
      </c>
      <c r="JTE5" s="48" t="s">
        <v>7542</v>
      </c>
      <c r="JTF5" s="48" t="s">
        <v>7543</v>
      </c>
      <c r="JTG5" s="48" t="s">
        <v>7544</v>
      </c>
      <c r="JTH5" s="48" t="s">
        <v>7545</v>
      </c>
      <c r="JTI5" s="48" t="s">
        <v>7546</v>
      </c>
      <c r="JTJ5" s="48" t="s">
        <v>7547</v>
      </c>
      <c r="JTK5" s="48" t="s">
        <v>7548</v>
      </c>
      <c r="JTL5" s="48" t="s">
        <v>7549</v>
      </c>
      <c r="JTM5" s="48" t="s">
        <v>7550</v>
      </c>
      <c r="JTN5" s="48" t="s">
        <v>7551</v>
      </c>
      <c r="JTO5" s="48" t="s">
        <v>7552</v>
      </c>
      <c r="JTP5" s="48" t="s">
        <v>7553</v>
      </c>
      <c r="JTQ5" s="48" t="s">
        <v>7554</v>
      </c>
      <c r="JTR5" s="48" t="s">
        <v>7555</v>
      </c>
      <c r="JTS5" s="48" t="s">
        <v>7556</v>
      </c>
      <c r="JTT5" s="48" t="s">
        <v>7557</v>
      </c>
      <c r="JTU5" s="48" t="s">
        <v>7558</v>
      </c>
      <c r="JTV5" s="48" t="s">
        <v>7559</v>
      </c>
      <c r="JTW5" s="48" t="s">
        <v>7560</v>
      </c>
      <c r="JTX5" s="48" t="s">
        <v>7561</v>
      </c>
      <c r="JTY5" s="48" t="s">
        <v>7562</v>
      </c>
      <c r="JTZ5" s="48" t="s">
        <v>7563</v>
      </c>
      <c r="JUA5" s="48" t="s">
        <v>7564</v>
      </c>
      <c r="JUB5" s="48" t="s">
        <v>7565</v>
      </c>
      <c r="JUC5" s="48" t="s">
        <v>7566</v>
      </c>
      <c r="JUD5" s="48" t="s">
        <v>7567</v>
      </c>
      <c r="JUE5" s="48" t="s">
        <v>7568</v>
      </c>
      <c r="JUF5" s="48" t="s">
        <v>7569</v>
      </c>
      <c r="JUG5" s="48" t="s">
        <v>7570</v>
      </c>
      <c r="JUH5" s="48" t="s">
        <v>7571</v>
      </c>
      <c r="JUI5" s="48" t="s">
        <v>7572</v>
      </c>
      <c r="JUJ5" s="48" t="s">
        <v>7573</v>
      </c>
      <c r="JUK5" s="48" t="s">
        <v>7574</v>
      </c>
      <c r="JUL5" s="48" t="s">
        <v>7575</v>
      </c>
      <c r="JUM5" s="48" t="s">
        <v>7576</v>
      </c>
      <c r="JUN5" s="48" t="s">
        <v>7577</v>
      </c>
      <c r="JUO5" s="48" t="s">
        <v>7578</v>
      </c>
      <c r="JUP5" s="48" t="s">
        <v>7579</v>
      </c>
      <c r="JUQ5" s="48" t="s">
        <v>7580</v>
      </c>
      <c r="JUR5" s="48" t="s">
        <v>7581</v>
      </c>
      <c r="JUS5" s="48" t="s">
        <v>7582</v>
      </c>
      <c r="JUT5" s="48" t="s">
        <v>7583</v>
      </c>
      <c r="JUU5" s="48" t="s">
        <v>7584</v>
      </c>
      <c r="JUV5" s="48" t="s">
        <v>7585</v>
      </c>
      <c r="JUW5" s="48" t="s">
        <v>7586</v>
      </c>
      <c r="JUX5" s="48" t="s">
        <v>7587</v>
      </c>
      <c r="JUY5" s="48" t="s">
        <v>7588</v>
      </c>
      <c r="JUZ5" s="48" t="s">
        <v>7589</v>
      </c>
      <c r="JVA5" s="48" t="s">
        <v>7590</v>
      </c>
      <c r="JVB5" s="48" t="s">
        <v>7591</v>
      </c>
      <c r="JVC5" s="48" t="s">
        <v>7592</v>
      </c>
      <c r="JVD5" s="48" t="s">
        <v>7593</v>
      </c>
      <c r="JVE5" s="48" t="s">
        <v>7594</v>
      </c>
      <c r="JVF5" s="48" t="s">
        <v>7595</v>
      </c>
      <c r="JVG5" s="48" t="s">
        <v>7596</v>
      </c>
      <c r="JVH5" s="48" t="s">
        <v>7597</v>
      </c>
      <c r="JVI5" s="48" t="s">
        <v>7598</v>
      </c>
      <c r="JVJ5" s="48" t="s">
        <v>7599</v>
      </c>
      <c r="JVK5" s="48" t="s">
        <v>7600</v>
      </c>
      <c r="JVL5" s="48" t="s">
        <v>7601</v>
      </c>
      <c r="JVM5" s="48" t="s">
        <v>7602</v>
      </c>
      <c r="JVN5" s="48" t="s">
        <v>7603</v>
      </c>
      <c r="JVO5" s="48" t="s">
        <v>7604</v>
      </c>
      <c r="JVP5" s="48" t="s">
        <v>7605</v>
      </c>
      <c r="JVQ5" s="48" t="s">
        <v>7606</v>
      </c>
      <c r="JVR5" s="48" t="s">
        <v>7607</v>
      </c>
      <c r="JVS5" s="48" t="s">
        <v>7608</v>
      </c>
      <c r="JVT5" s="48" t="s">
        <v>7609</v>
      </c>
      <c r="JVU5" s="48" t="s">
        <v>7610</v>
      </c>
      <c r="JVV5" s="48" t="s">
        <v>7611</v>
      </c>
      <c r="JVW5" s="48" t="s">
        <v>7612</v>
      </c>
      <c r="JVX5" s="48" t="s">
        <v>7613</v>
      </c>
      <c r="JVY5" s="48" t="s">
        <v>7614</v>
      </c>
      <c r="JVZ5" s="48" t="s">
        <v>7615</v>
      </c>
      <c r="JWA5" s="48" t="s">
        <v>7616</v>
      </c>
      <c r="JWB5" s="48" t="s">
        <v>7617</v>
      </c>
      <c r="JWC5" s="48" t="s">
        <v>7618</v>
      </c>
      <c r="JWD5" s="48" t="s">
        <v>7619</v>
      </c>
      <c r="JWE5" s="48" t="s">
        <v>7620</v>
      </c>
      <c r="JWF5" s="48" t="s">
        <v>7621</v>
      </c>
      <c r="JWG5" s="48" t="s">
        <v>7622</v>
      </c>
      <c r="JWH5" s="48" t="s">
        <v>7623</v>
      </c>
      <c r="JWI5" s="48" t="s">
        <v>7624</v>
      </c>
      <c r="JWJ5" s="48" t="s">
        <v>7625</v>
      </c>
      <c r="JWK5" s="48" t="s">
        <v>7626</v>
      </c>
      <c r="JWL5" s="48" t="s">
        <v>7627</v>
      </c>
      <c r="JWM5" s="48" t="s">
        <v>7628</v>
      </c>
      <c r="JWN5" s="48" t="s">
        <v>7629</v>
      </c>
      <c r="JWO5" s="48" t="s">
        <v>7630</v>
      </c>
      <c r="JWP5" s="48" t="s">
        <v>7631</v>
      </c>
      <c r="JWQ5" s="48" t="s">
        <v>7632</v>
      </c>
      <c r="JWR5" s="48" t="s">
        <v>7633</v>
      </c>
      <c r="JWS5" s="48" t="s">
        <v>7634</v>
      </c>
      <c r="JWT5" s="48" t="s">
        <v>7635</v>
      </c>
      <c r="JWU5" s="48" t="s">
        <v>7636</v>
      </c>
      <c r="JWV5" s="48" t="s">
        <v>7637</v>
      </c>
      <c r="JWW5" s="48" t="s">
        <v>7638</v>
      </c>
      <c r="JWX5" s="48" t="s">
        <v>7639</v>
      </c>
      <c r="JWY5" s="48" t="s">
        <v>7640</v>
      </c>
      <c r="JWZ5" s="48" t="s">
        <v>7641</v>
      </c>
      <c r="JXA5" s="48" t="s">
        <v>7642</v>
      </c>
      <c r="JXB5" s="48" t="s">
        <v>7643</v>
      </c>
      <c r="JXC5" s="48" t="s">
        <v>7644</v>
      </c>
      <c r="JXD5" s="48" t="s">
        <v>7645</v>
      </c>
      <c r="JXE5" s="48" t="s">
        <v>7646</v>
      </c>
      <c r="JXF5" s="48" t="s">
        <v>7647</v>
      </c>
      <c r="JXG5" s="48" t="s">
        <v>7648</v>
      </c>
      <c r="JXH5" s="48" t="s">
        <v>7649</v>
      </c>
      <c r="JXI5" s="48" t="s">
        <v>7650</v>
      </c>
      <c r="JXJ5" s="48" t="s">
        <v>7651</v>
      </c>
      <c r="JXK5" s="48" t="s">
        <v>7652</v>
      </c>
      <c r="JXL5" s="48" t="s">
        <v>7653</v>
      </c>
      <c r="JXM5" s="48" t="s">
        <v>7654</v>
      </c>
      <c r="JXN5" s="48" t="s">
        <v>7655</v>
      </c>
      <c r="JXO5" s="48" t="s">
        <v>7656</v>
      </c>
      <c r="JXP5" s="48" t="s">
        <v>7657</v>
      </c>
      <c r="JXQ5" s="48" t="s">
        <v>7658</v>
      </c>
      <c r="JXR5" s="48" t="s">
        <v>7659</v>
      </c>
      <c r="JXS5" s="48" t="s">
        <v>7660</v>
      </c>
      <c r="JXT5" s="48" t="s">
        <v>7661</v>
      </c>
      <c r="JXU5" s="48" t="s">
        <v>7662</v>
      </c>
      <c r="JXV5" s="48" t="s">
        <v>7663</v>
      </c>
      <c r="JXW5" s="48" t="s">
        <v>7664</v>
      </c>
      <c r="JXX5" s="48" t="s">
        <v>7665</v>
      </c>
      <c r="JXY5" s="48" t="s">
        <v>7666</v>
      </c>
      <c r="JXZ5" s="48" t="s">
        <v>7667</v>
      </c>
      <c r="JYA5" s="48" t="s">
        <v>7668</v>
      </c>
      <c r="JYB5" s="48" t="s">
        <v>7669</v>
      </c>
      <c r="JYC5" s="48" t="s">
        <v>7670</v>
      </c>
      <c r="JYD5" s="48" t="s">
        <v>7671</v>
      </c>
      <c r="JYE5" s="48" t="s">
        <v>7672</v>
      </c>
      <c r="JYF5" s="48" t="s">
        <v>7673</v>
      </c>
      <c r="JYG5" s="48" t="s">
        <v>7674</v>
      </c>
      <c r="JYH5" s="48" t="s">
        <v>7675</v>
      </c>
      <c r="JYI5" s="48" t="s">
        <v>7676</v>
      </c>
      <c r="JYJ5" s="48" t="s">
        <v>7677</v>
      </c>
      <c r="JYK5" s="48" t="s">
        <v>7678</v>
      </c>
      <c r="JYL5" s="48" t="s">
        <v>7679</v>
      </c>
      <c r="JYM5" s="48" t="s">
        <v>7680</v>
      </c>
      <c r="JYN5" s="48" t="s">
        <v>7681</v>
      </c>
      <c r="JYO5" s="48" t="s">
        <v>7682</v>
      </c>
      <c r="JYP5" s="48" t="s">
        <v>7683</v>
      </c>
      <c r="JYQ5" s="48" t="s">
        <v>7684</v>
      </c>
      <c r="JYR5" s="48" t="s">
        <v>7685</v>
      </c>
      <c r="JYS5" s="48" t="s">
        <v>7686</v>
      </c>
      <c r="JYT5" s="48" t="s">
        <v>7687</v>
      </c>
      <c r="JYU5" s="48" t="s">
        <v>7688</v>
      </c>
      <c r="JYV5" s="48" t="s">
        <v>7689</v>
      </c>
      <c r="JYW5" s="48" t="s">
        <v>7690</v>
      </c>
      <c r="JYX5" s="48" t="s">
        <v>7691</v>
      </c>
      <c r="JYY5" s="48" t="s">
        <v>7692</v>
      </c>
      <c r="JYZ5" s="48" t="s">
        <v>7693</v>
      </c>
      <c r="JZA5" s="48" t="s">
        <v>7694</v>
      </c>
      <c r="JZB5" s="48" t="s">
        <v>7695</v>
      </c>
      <c r="JZC5" s="48" t="s">
        <v>7696</v>
      </c>
      <c r="JZD5" s="48" t="s">
        <v>7697</v>
      </c>
      <c r="JZE5" s="48" t="s">
        <v>7698</v>
      </c>
      <c r="JZF5" s="48" t="s">
        <v>7699</v>
      </c>
      <c r="JZG5" s="48" t="s">
        <v>7700</v>
      </c>
      <c r="JZH5" s="48" t="s">
        <v>7701</v>
      </c>
      <c r="JZI5" s="48" t="s">
        <v>7702</v>
      </c>
      <c r="JZJ5" s="48" t="s">
        <v>7703</v>
      </c>
      <c r="JZK5" s="48" t="s">
        <v>7704</v>
      </c>
      <c r="JZL5" s="48" t="s">
        <v>7705</v>
      </c>
      <c r="JZM5" s="48" t="s">
        <v>7706</v>
      </c>
      <c r="JZN5" s="48" t="s">
        <v>7707</v>
      </c>
      <c r="JZO5" s="48" t="s">
        <v>7708</v>
      </c>
      <c r="JZP5" s="48" t="s">
        <v>7709</v>
      </c>
      <c r="JZQ5" s="48" t="s">
        <v>7710</v>
      </c>
      <c r="JZR5" s="48" t="s">
        <v>7711</v>
      </c>
      <c r="JZS5" s="48" t="s">
        <v>7712</v>
      </c>
      <c r="JZT5" s="48" t="s">
        <v>7713</v>
      </c>
      <c r="JZU5" s="48" t="s">
        <v>7714</v>
      </c>
      <c r="JZV5" s="48" t="s">
        <v>7715</v>
      </c>
      <c r="JZW5" s="48" t="s">
        <v>7716</v>
      </c>
      <c r="JZX5" s="48" t="s">
        <v>7717</v>
      </c>
      <c r="JZY5" s="48" t="s">
        <v>7718</v>
      </c>
      <c r="JZZ5" s="48" t="s">
        <v>7719</v>
      </c>
      <c r="KAA5" s="48" t="s">
        <v>7720</v>
      </c>
      <c r="KAB5" s="48" t="s">
        <v>7721</v>
      </c>
      <c r="KAC5" s="48" t="s">
        <v>7722</v>
      </c>
      <c r="KAD5" s="48" t="s">
        <v>7723</v>
      </c>
      <c r="KAE5" s="48" t="s">
        <v>7724</v>
      </c>
      <c r="KAF5" s="48" t="s">
        <v>7725</v>
      </c>
      <c r="KAG5" s="48" t="s">
        <v>7726</v>
      </c>
      <c r="KAH5" s="48" t="s">
        <v>7727</v>
      </c>
      <c r="KAI5" s="48" t="s">
        <v>7728</v>
      </c>
      <c r="KAJ5" s="48" t="s">
        <v>7729</v>
      </c>
      <c r="KAK5" s="48" t="s">
        <v>7730</v>
      </c>
      <c r="KAL5" s="48" t="s">
        <v>7731</v>
      </c>
      <c r="KAM5" s="48" t="s">
        <v>7732</v>
      </c>
      <c r="KAN5" s="48" t="s">
        <v>7733</v>
      </c>
      <c r="KAO5" s="48" t="s">
        <v>7734</v>
      </c>
      <c r="KAP5" s="48" t="s">
        <v>7735</v>
      </c>
      <c r="KAQ5" s="48" t="s">
        <v>7736</v>
      </c>
      <c r="KAR5" s="48" t="s">
        <v>7737</v>
      </c>
      <c r="KAS5" s="48" t="s">
        <v>7738</v>
      </c>
      <c r="KAT5" s="48" t="s">
        <v>7739</v>
      </c>
      <c r="KAU5" s="48" t="s">
        <v>7740</v>
      </c>
      <c r="KAV5" s="48" t="s">
        <v>7741</v>
      </c>
      <c r="KAW5" s="48" t="s">
        <v>7742</v>
      </c>
      <c r="KAX5" s="48" t="s">
        <v>7743</v>
      </c>
      <c r="KAY5" s="48" t="s">
        <v>7744</v>
      </c>
      <c r="KAZ5" s="48" t="s">
        <v>7745</v>
      </c>
      <c r="KBA5" s="48" t="s">
        <v>7746</v>
      </c>
      <c r="KBB5" s="48" t="s">
        <v>7747</v>
      </c>
      <c r="KBC5" s="48" t="s">
        <v>7748</v>
      </c>
      <c r="KBD5" s="48" t="s">
        <v>7749</v>
      </c>
      <c r="KBE5" s="48" t="s">
        <v>7750</v>
      </c>
      <c r="KBF5" s="48" t="s">
        <v>7751</v>
      </c>
      <c r="KBG5" s="48" t="s">
        <v>7752</v>
      </c>
      <c r="KBH5" s="48" t="s">
        <v>7753</v>
      </c>
      <c r="KBI5" s="48" t="s">
        <v>7754</v>
      </c>
      <c r="KBJ5" s="48" t="s">
        <v>7755</v>
      </c>
      <c r="KBK5" s="48" t="s">
        <v>7756</v>
      </c>
      <c r="KBL5" s="48" t="s">
        <v>7757</v>
      </c>
      <c r="KBM5" s="48" t="s">
        <v>7758</v>
      </c>
      <c r="KBN5" s="48" t="s">
        <v>7759</v>
      </c>
      <c r="KBO5" s="48" t="s">
        <v>7760</v>
      </c>
      <c r="KBP5" s="48" t="s">
        <v>7761</v>
      </c>
      <c r="KBQ5" s="48" t="s">
        <v>7762</v>
      </c>
      <c r="KBR5" s="48" t="s">
        <v>7763</v>
      </c>
      <c r="KBS5" s="48" t="s">
        <v>7764</v>
      </c>
      <c r="KBT5" s="48" t="s">
        <v>7765</v>
      </c>
      <c r="KBU5" s="48" t="s">
        <v>7766</v>
      </c>
      <c r="KBV5" s="48" t="s">
        <v>7767</v>
      </c>
      <c r="KBW5" s="48" t="s">
        <v>7768</v>
      </c>
      <c r="KBX5" s="48" t="s">
        <v>7769</v>
      </c>
      <c r="KBY5" s="48" t="s">
        <v>7770</v>
      </c>
      <c r="KBZ5" s="48" t="s">
        <v>7771</v>
      </c>
      <c r="KCA5" s="48" t="s">
        <v>7772</v>
      </c>
      <c r="KCB5" s="48" t="s">
        <v>7773</v>
      </c>
      <c r="KCC5" s="48" t="s">
        <v>7774</v>
      </c>
      <c r="KCD5" s="48" t="s">
        <v>7775</v>
      </c>
      <c r="KCE5" s="48" t="s">
        <v>7776</v>
      </c>
      <c r="KCF5" s="48" t="s">
        <v>7777</v>
      </c>
      <c r="KCG5" s="48" t="s">
        <v>7778</v>
      </c>
      <c r="KCH5" s="48" t="s">
        <v>7779</v>
      </c>
      <c r="KCI5" s="48" t="s">
        <v>7780</v>
      </c>
      <c r="KCJ5" s="48" t="s">
        <v>7781</v>
      </c>
      <c r="KCK5" s="48" t="s">
        <v>7782</v>
      </c>
      <c r="KCL5" s="48" t="s">
        <v>7783</v>
      </c>
      <c r="KCM5" s="48" t="s">
        <v>7784</v>
      </c>
      <c r="KCN5" s="48" t="s">
        <v>7785</v>
      </c>
      <c r="KCO5" s="48" t="s">
        <v>7786</v>
      </c>
      <c r="KCP5" s="48" t="s">
        <v>7787</v>
      </c>
      <c r="KCQ5" s="48" t="s">
        <v>7788</v>
      </c>
      <c r="KCR5" s="48" t="s">
        <v>7789</v>
      </c>
      <c r="KCS5" s="48" t="s">
        <v>7790</v>
      </c>
      <c r="KCT5" s="48" t="s">
        <v>7791</v>
      </c>
      <c r="KCU5" s="48" t="s">
        <v>7792</v>
      </c>
      <c r="KCV5" s="48" t="s">
        <v>7793</v>
      </c>
      <c r="KCW5" s="48" t="s">
        <v>7794</v>
      </c>
      <c r="KCX5" s="48" t="s">
        <v>7795</v>
      </c>
      <c r="KCY5" s="48" t="s">
        <v>7796</v>
      </c>
      <c r="KCZ5" s="48" t="s">
        <v>7797</v>
      </c>
      <c r="KDA5" s="48" t="s">
        <v>7798</v>
      </c>
      <c r="KDB5" s="48" t="s">
        <v>7799</v>
      </c>
      <c r="KDC5" s="48" t="s">
        <v>7800</v>
      </c>
      <c r="KDD5" s="48" t="s">
        <v>7801</v>
      </c>
      <c r="KDE5" s="48" t="s">
        <v>7802</v>
      </c>
      <c r="KDF5" s="48" t="s">
        <v>7803</v>
      </c>
      <c r="KDG5" s="48" t="s">
        <v>7804</v>
      </c>
      <c r="KDH5" s="48" t="s">
        <v>7805</v>
      </c>
      <c r="KDI5" s="48" t="s">
        <v>7806</v>
      </c>
      <c r="KDJ5" s="48" t="s">
        <v>7807</v>
      </c>
      <c r="KDK5" s="48" t="s">
        <v>7808</v>
      </c>
      <c r="KDL5" s="48" t="s">
        <v>7809</v>
      </c>
      <c r="KDM5" s="48" t="s">
        <v>7810</v>
      </c>
      <c r="KDN5" s="48" t="s">
        <v>7811</v>
      </c>
      <c r="KDO5" s="48" t="s">
        <v>7812</v>
      </c>
      <c r="KDP5" s="48" t="s">
        <v>7813</v>
      </c>
      <c r="KDQ5" s="48" t="s">
        <v>7814</v>
      </c>
      <c r="KDR5" s="48" t="s">
        <v>7815</v>
      </c>
      <c r="KDS5" s="48" t="s">
        <v>7816</v>
      </c>
      <c r="KDT5" s="48" t="s">
        <v>7817</v>
      </c>
      <c r="KDU5" s="48" t="s">
        <v>7818</v>
      </c>
      <c r="KDV5" s="48" t="s">
        <v>7819</v>
      </c>
      <c r="KDW5" s="48" t="s">
        <v>7820</v>
      </c>
      <c r="KDX5" s="48" t="s">
        <v>7821</v>
      </c>
      <c r="KDY5" s="48" t="s">
        <v>7822</v>
      </c>
      <c r="KDZ5" s="48" t="s">
        <v>7823</v>
      </c>
      <c r="KEA5" s="48" t="s">
        <v>7824</v>
      </c>
      <c r="KEB5" s="48" t="s">
        <v>7825</v>
      </c>
      <c r="KEC5" s="48" t="s">
        <v>7826</v>
      </c>
      <c r="KED5" s="48" t="s">
        <v>7827</v>
      </c>
      <c r="KEE5" s="48" t="s">
        <v>7828</v>
      </c>
      <c r="KEF5" s="48" t="s">
        <v>7829</v>
      </c>
      <c r="KEG5" s="48" t="s">
        <v>7830</v>
      </c>
      <c r="KEH5" s="48" t="s">
        <v>7831</v>
      </c>
      <c r="KEI5" s="48" t="s">
        <v>7832</v>
      </c>
      <c r="KEJ5" s="48" t="s">
        <v>7833</v>
      </c>
      <c r="KEK5" s="48" t="s">
        <v>7834</v>
      </c>
      <c r="KEL5" s="48" t="s">
        <v>7835</v>
      </c>
      <c r="KEM5" s="48" t="s">
        <v>7836</v>
      </c>
      <c r="KEN5" s="48" t="s">
        <v>7837</v>
      </c>
      <c r="KEO5" s="48" t="s">
        <v>7838</v>
      </c>
      <c r="KEP5" s="48" t="s">
        <v>7839</v>
      </c>
      <c r="KEQ5" s="48" t="s">
        <v>7840</v>
      </c>
      <c r="KER5" s="48" t="s">
        <v>7841</v>
      </c>
      <c r="KES5" s="48" t="s">
        <v>7842</v>
      </c>
      <c r="KET5" s="48" t="s">
        <v>7843</v>
      </c>
      <c r="KEU5" s="48" t="s">
        <v>7844</v>
      </c>
      <c r="KEV5" s="48" t="s">
        <v>7845</v>
      </c>
      <c r="KEW5" s="48" t="s">
        <v>7846</v>
      </c>
      <c r="KEX5" s="48" t="s">
        <v>7847</v>
      </c>
      <c r="KEY5" s="48" t="s">
        <v>7848</v>
      </c>
      <c r="KEZ5" s="48" t="s">
        <v>7849</v>
      </c>
      <c r="KFA5" s="48" t="s">
        <v>7850</v>
      </c>
      <c r="KFB5" s="48" t="s">
        <v>7851</v>
      </c>
      <c r="KFC5" s="48" t="s">
        <v>7852</v>
      </c>
      <c r="KFD5" s="48" t="s">
        <v>7853</v>
      </c>
      <c r="KFE5" s="48" t="s">
        <v>7854</v>
      </c>
      <c r="KFF5" s="48" t="s">
        <v>7855</v>
      </c>
      <c r="KFG5" s="48" t="s">
        <v>7856</v>
      </c>
      <c r="KFH5" s="48" t="s">
        <v>7857</v>
      </c>
      <c r="KFI5" s="48" t="s">
        <v>7858</v>
      </c>
      <c r="KFJ5" s="48" t="s">
        <v>7859</v>
      </c>
      <c r="KFK5" s="48" t="s">
        <v>7860</v>
      </c>
      <c r="KFL5" s="48" t="s">
        <v>7861</v>
      </c>
      <c r="KFM5" s="48" t="s">
        <v>7862</v>
      </c>
      <c r="KFN5" s="48" t="s">
        <v>7863</v>
      </c>
      <c r="KFO5" s="48" t="s">
        <v>7864</v>
      </c>
      <c r="KFP5" s="48" t="s">
        <v>7865</v>
      </c>
      <c r="KFQ5" s="48" t="s">
        <v>7866</v>
      </c>
      <c r="KFR5" s="48" t="s">
        <v>7867</v>
      </c>
      <c r="KFS5" s="48" t="s">
        <v>7868</v>
      </c>
      <c r="KFT5" s="48" t="s">
        <v>7869</v>
      </c>
      <c r="KFU5" s="48" t="s">
        <v>7870</v>
      </c>
      <c r="KFV5" s="48" t="s">
        <v>7871</v>
      </c>
      <c r="KFW5" s="48" t="s">
        <v>7872</v>
      </c>
      <c r="KFX5" s="48" t="s">
        <v>7873</v>
      </c>
      <c r="KFY5" s="48" t="s">
        <v>7874</v>
      </c>
      <c r="KFZ5" s="48" t="s">
        <v>7875</v>
      </c>
      <c r="KGA5" s="48" t="s">
        <v>7876</v>
      </c>
      <c r="KGB5" s="48" t="s">
        <v>7877</v>
      </c>
      <c r="KGC5" s="48" t="s">
        <v>7878</v>
      </c>
      <c r="KGD5" s="48" t="s">
        <v>7879</v>
      </c>
      <c r="KGE5" s="48" t="s">
        <v>7880</v>
      </c>
      <c r="KGF5" s="48" t="s">
        <v>7881</v>
      </c>
      <c r="KGG5" s="48" t="s">
        <v>7882</v>
      </c>
      <c r="KGH5" s="48" t="s">
        <v>7883</v>
      </c>
      <c r="KGI5" s="48" t="s">
        <v>7884</v>
      </c>
      <c r="KGJ5" s="48" t="s">
        <v>7885</v>
      </c>
      <c r="KGK5" s="48" t="s">
        <v>7886</v>
      </c>
      <c r="KGL5" s="48" t="s">
        <v>7887</v>
      </c>
      <c r="KGM5" s="48" t="s">
        <v>7888</v>
      </c>
      <c r="KGN5" s="48" t="s">
        <v>7889</v>
      </c>
      <c r="KGO5" s="48" t="s">
        <v>7890</v>
      </c>
      <c r="KGP5" s="48" t="s">
        <v>7891</v>
      </c>
      <c r="KGQ5" s="48" t="s">
        <v>7892</v>
      </c>
      <c r="KGR5" s="48" t="s">
        <v>7893</v>
      </c>
      <c r="KGS5" s="48" t="s">
        <v>7894</v>
      </c>
      <c r="KGT5" s="48" t="s">
        <v>7895</v>
      </c>
      <c r="KGU5" s="48" t="s">
        <v>7896</v>
      </c>
      <c r="KGV5" s="48" t="s">
        <v>7897</v>
      </c>
      <c r="KGW5" s="48" t="s">
        <v>7898</v>
      </c>
      <c r="KGX5" s="48" t="s">
        <v>7899</v>
      </c>
      <c r="KGY5" s="48" t="s">
        <v>7900</v>
      </c>
      <c r="KGZ5" s="48" t="s">
        <v>7901</v>
      </c>
      <c r="KHA5" s="48" t="s">
        <v>7902</v>
      </c>
      <c r="KHB5" s="48" t="s">
        <v>7903</v>
      </c>
      <c r="KHC5" s="48" t="s">
        <v>7904</v>
      </c>
      <c r="KHD5" s="48" t="s">
        <v>7905</v>
      </c>
      <c r="KHE5" s="48" t="s">
        <v>7906</v>
      </c>
      <c r="KHF5" s="48" t="s">
        <v>7907</v>
      </c>
      <c r="KHG5" s="48" t="s">
        <v>7908</v>
      </c>
      <c r="KHH5" s="48" t="s">
        <v>7909</v>
      </c>
      <c r="KHI5" s="48" t="s">
        <v>7910</v>
      </c>
      <c r="KHJ5" s="48" t="s">
        <v>7911</v>
      </c>
      <c r="KHK5" s="48" t="s">
        <v>7912</v>
      </c>
      <c r="KHL5" s="48" t="s">
        <v>7913</v>
      </c>
      <c r="KHM5" s="48" t="s">
        <v>7914</v>
      </c>
      <c r="KHN5" s="48" t="s">
        <v>7915</v>
      </c>
      <c r="KHO5" s="48" t="s">
        <v>7916</v>
      </c>
      <c r="KHP5" s="48" t="s">
        <v>7917</v>
      </c>
      <c r="KHQ5" s="48" t="s">
        <v>7918</v>
      </c>
      <c r="KHR5" s="48" t="s">
        <v>7919</v>
      </c>
      <c r="KHS5" s="48" t="s">
        <v>7920</v>
      </c>
      <c r="KHT5" s="48" t="s">
        <v>7921</v>
      </c>
      <c r="KHU5" s="48" t="s">
        <v>7922</v>
      </c>
      <c r="KHV5" s="48" t="s">
        <v>7923</v>
      </c>
      <c r="KHW5" s="48" t="s">
        <v>7924</v>
      </c>
      <c r="KHX5" s="48" t="s">
        <v>7925</v>
      </c>
      <c r="KHY5" s="48" t="s">
        <v>7926</v>
      </c>
      <c r="KHZ5" s="48" t="s">
        <v>7927</v>
      </c>
      <c r="KIA5" s="48" t="s">
        <v>7928</v>
      </c>
      <c r="KIB5" s="48" t="s">
        <v>7929</v>
      </c>
      <c r="KIC5" s="48" t="s">
        <v>7930</v>
      </c>
      <c r="KID5" s="48" t="s">
        <v>7931</v>
      </c>
      <c r="KIE5" s="48" t="s">
        <v>7932</v>
      </c>
      <c r="KIF5" s="48" t="s">
        <v>7933</v>
      </c>
      <c r="KIG5" s="48" t="s">
        <v>7934</v>
      </c>
      <c r="KIH5" s="48" t="s">
        <v>7935</v>
      </c>
      <c r="KII5" s="48" t="s">
        <v>7936</v>
      </c>
      <c r="KIJ5" s="48" t="s">
        <v>7937</v>
      </c>
      <c r="KIK5" s="48" t="s">
        <v>7938</v>
      </c>
      <c r="KIL5" s="48" t="s">
        <v>7939</v>
      </c>
      <c r="KIM5" s="48" t="s">
        <v>7940</v>
      </c>
      <c r="KIN5" s="48" t="s">
        <v>7941</v>
      </c>
      <c r="KIO5" s="48" t="s">
        <v>7942</v>
      </c>
      <c r="KIP5" s="48" t="s">
        <v>7943</v>
      </c>
      <c r="KIQ5" s="48" t="s">
        <v>7944</v>
      </c>
      <c r="KIR5" s="48" t="s">
        <v>7945</v>
      </c>
      <c r="KIS5" s="48" t="s">
        <v>7946</v>
      </c>
      <c r="KIT5" s="48" t="s">
        <v>7947</v>
      </c>
      <c r="KIU5" s="48" t="s">
        <v>7948</v>
      </c>
      <c r="KIV5" s="48" t="s">
        <v>7949</v>
      </c>
      <c r="KIW5" s="48" t="s">
        <v>7950</v>
      </c>
      <c r="KIX5" s="48" t="s">
        <v>7951</v>
      </c>
      <c r="KIY5" s="48" t="s">
        <v>7952</v>
      </c>
      <c r="KIZ5" s="48" t="s">
        <v>7953</v>
      </c>
      <c r="KJA5" s="48" t="s">
        <v>7954</v>
      </c>
      <c r="KJB5" s="48" t="s">
        <v>7955</v>
      </c>
      <c r="KJC5" s="48" t="s">
        <v>7956</v>
      </c>
      <c r="KJD5" s="48" t="s">
        <v>7957</v>
      </c>
      <c r="KJE5" s="48" t="s">
        <v>7958</v>
      </c>
      <c r="KJF5" s="48" t="s">
        <v>7959</v>
      </c>
      <c r="KJG5" s="48" t="s">
        <v>7960</v>
      </c>
      <c r="KJH5" s="48" t="s">
        <v>7961</v>
      </c>
      <c r="KJI5" s="48" t="s">
        <v>7962</v>
      </c>
      <c r="KJJ5" s="48" t="s">
        <v>7963</v>
      </c>
      <c r="KJK5" s="48" t="s">
        <v>7964</v>
      </c>
      <c r="KJL5" s="48" t="s">
        <v>7965</v>
      </c>
      <c r="KJM5" s="48" t="s">
        <v>7966</v>
      </c>
      <c r="KJN5" s="48" t="s">
        <v>7967</v>
      </c>
      <c r="KJO5" s="48" t="s">
        <v>7968</v>
      </c>
      <c r="KJP5" s="48" t="s">
        <v>7969</v>
      </c>
      <c r="KJQ5" s="48" t="s">
        <v>7970</v>
      </c>
      <c r="KJR5" s="48" t="s">
        <v>7971</v>
      </c>
      <c r="KJS5" s="48" t="s">
        <v>7972</v>
      </c>
      <c r="KJT5" s="48" t="s">
        <v>7973</v>
      </c>
      <c r="KJU5" s="48" t="s">
        <v>7974</v>
      </c>
      <c r="KJV5" s="48" t="s">
        <v>7975</v>
      </c>
      <c r="KJW5" s="48" t="s">
        <v>7976</v>
      </c>
      <c r="KJX5" s="48" t="s">
        <v>7977</v>
      </c>
      <c r="KJY5" s="48" t="s">
        <v>7978</v>
      </c>
      <c r="KJZ5" s="48" t="s">
        <v>7979</v>
      </c>
      <c r="KKA5" s="48" t="s">
        <v>7980</v>
      </c>
      <c r="KKB5" s="48" t="s">
        <v>7981</v>
      </c>
      <c r="KKC5" s="48" t="s">
        <v>7982</v>
      </c>
      <c r="KKD5" s="48" t="s">
        <v>7983</v>
      </c>
      <c r="KKE5" s="48" t="s">
        <v>7984</v>
      </c>
      <c r="KKF5" s="48" t="s">
        <v>7985</v>
      </c>
      <c r="KKG5" s="48" t="s">
        <v>7986</v>
      </c>
      <c r="KKH5" s="48" t="s">
        <v>7987</v>
      </c>
      <c r="KKI5" s="48" t="s">
        <v>7988</v>
      </c>
      <c r="KKJ5" s="48" t="s">
        <v>7989</v>
      </c>
      <c r="KKK5" s="48" t="s">
        <v>7990</v>
      </c>
      <c r="KKL5" s="48" t="s">
        <v>7991</v>
      </c>
      <c r="KKM5" s="48" t="s">
        <v>7992</v>
      </c>
      <c r="KKN5" s="48" t="s">
        <v>7993</v>
      </c>
      <c r="KKO5" s="48" t="s">
        <v>7994</v>
      </c>
      <c r="KKP5" s="48" t="s">
        <v>7995</v>
      </c>
      <c r="KKQ5" s="48" t="s">
        <v>7996</v>
      </c>
      <c r="KKR5" s="48" t="s">
        <v>7997</v>
      </c>
      <c r="KKS5" s="48" t="s">
        <v>7998</v>
      </c>
      <c r="KKT5" s="48" t="s">
        <v>7999</v>
      </c>
      <c r="KKU5" s="48" t="s">
        <v>8000</v>
      </c>
      <c r="KKV5" s="48" t="s">
        <v>8001</v>
      </c>
      <c r="KKW5" s="48" t="s">
        <v>8002</v>
      </c>
      <c r="KKX5" s="48" t="s">
        <v>8003</v>
      </c>
      <c r="KKY5" s="48" t="s">
        <v>8004</v>
      </c>
      <c r="KKZ5" s="48" t="s">
        <v>8005</v>
      </c>
      <c r="KLA5" s="48" t="s">
        <v>8006</v>
      </c>
      <c r="KLB5" s="48" t="s">
        <v>8007</v>
      </c>
      <c r="KLC5" s="48" t="s">
        <v>8008</v>
      </c>
      <c r="KLD5" s="48" t="s">
        <v>8009</v>
      </c>
      <c r="KLE5" s="48" t="s">
        <v>8010</v>
      </c>
      <c r="KLF5" s="48" t="s">
        <v>8011</v>
      </c>
      <c r="KLG5" s="48" t="s">
        <v>8012</v>
      </c>
      <c r="KLH5" s="48" t="s">
        <v>8013</v>
      </c>
      <c r="KLI5" s="48" t="s">
        <v>8014</v>
      </c>
      <c r="KLJ5" s="48" t="s">
        <v>8015</v>
      </c>
      <c r="KLK5" s="48" t="s">
        <v>8016</v>
      </c>
      <c r="KLL5" s="48" t="s">
        <v>8017</v>
      </c>
      <c r="KLM5" s="48" t="s">
        <v>8018</v>
      </c>
      <c r="KLN5" s="48" t="s">
        <v>8019</v>
      </c>
      <c r="KLO5" s="48" t="s">
        <v>8020</v>
      </c>
      <c r="KLP5" s="48" t="s">
        <v>8021</v>
      </c>
      <c r="KLQ5" s="48" t="s">
        <v>8022</v>
      </c>
      <c r="KLR5" s="48" t="s">
        <v>8023</v>
      </c>
      <c r="KLS5" s="48" t="s">
        <v>8024</v>
      </c>
      <c r="KLT5" s="48" t="s">
        <v>8025</v>
      </c>
      <c r="KLU5" s="48" t="s">
        <v>8026</v>
      </c>
      <c r="KLV5" s="48" t="s">
        <v>8027</v>
      </c>
      <c r="KLW5" s="48" t="s">
        <v>8028</v>
      </c>
      <c r="KLX5" s="48" t="s">
        <v>8029</v>
      </c>
      <c r="KLY5" s="48" t="s">
        <v>8030</v>
      </c>
      <c r="KLZ5" s="48" t="s">
        <v>8031</v>
      </c>
      <c r="KMA5" s="48" t="s">
        <v>8032</v>
      </c>
      <c r="KMB5" s="48" t="s">
        <v>8033</v>
      </c>
      <c r="KMC5" s="48" t="s">
        <v>8034</v>
      </c>
      <c r="KMD5" s="48" t="s">
        <v>8035</v>
      </c>
      <c r="KME5" s="48" t="s">
        <v>8036</v>
      </c>
      <c r="KMF5" s="48" t="s">
        <v>8037</v>
      </c>
      <c r="KMG5" s="48" t="s">
        <v>8038</v>
      </c>
      <c r="KMH5" s="48" t="s">
        <v>8039</v>
      </c>
      <c r="KMI5" s="48" t="s">
        <v>8040</v>
      </c>
      <c r="KMJ5" s="48" t="s">
        <v>8041</v>
      </c>
      <c r="KMK5" s="48" t="s">
        <v>8042</v>
      </c>
      <c r="KML5" s="48" t="s">
        <v>8043</v>
      </c>
      <c r="KMM5" s="48" t="s">
        <v>8044</v>
      </c>
      <c r="KMN5" s="48" t="s">
        <v>8045</v>
      </c>
      <c r="KMO5" s="48" t="s">
        <v>8046</v>
      </c>
      <c r="KMP5" s="48" t="s">
        <v>8047</v>
      </c>
      <c r="KMQ5" s="48" t="s">
        <v>8048</v>
      </c>
      <c r="KMR5" s="48" t="s">
        <v>8049</v>
      </c>
      <c r="KMS5" s="48" t="s">
        <v>8050</v>
      </c>
      <c r="KMT5" s="48" t="s">
        <v>8051</v>
      </c>
      <c r="KMU5" s="48" t="s">
        <v>8052</v>
      </c>
      <c r="KMV5" s="48" t="s">
        <v>8053</v>
      </c>
      <c r="KMW5" s="48" t="s">
        <v>8054</v>
      </c>
      <c r="KMX5" s="48" t="s">
        <v>8055</v>
      </c>
      <c r="KMY5" s="48" t="s">
        <v>8056</v>
      </c>
      <c r="KMZ5" s="48" t="s">
        <v>8057</v>
      </c>
      <c r="KNA5" s="48" t="s">
        <v>8058</v>
      </c>
      <c r="KNB5" s="48" t="s">
        <v>8059</v>
      </c>
      <c r="KNC5" s="48" t="s">
        <v>8060</v>
      </c>
      <c r="KND5" s="48" t="s">
        <v>8061</v>
      </c>
      <c r="KNE5" s="48" t="s">
        <v>8062</v>
      </c>
      <c r="KNF5" s="48" t="s">
        <v>8063</v>
      </c>
      <c r="KNG5" s="48" t="s">
        <v>8064</v>
      </c>
      <c r="KNH5" s="48" t="s">
        <v>8065</v>
      </c>
      <c r="KNI5" s="48" t="s">
        <v>8066</v>
      </c>
      <c r="KNJ5" s="48" t="s">
        <v>8067</v>
      </c>
      <c r="KNK5" s="48" t="s">
        <v>8068</v>
      </c>
      <c r="KNL5" s="48" t="s">
        <v>8069</v>
      </c>
      <c r="KNM5" s="48" t="s">
        <v>8070</v>
      </c>
      <c r="KNN5" s="48" t="s">
        <v>8071</v>
      </c>
      <c r="KNO5" s="48" t="s">
        <v>8072</v>
      </c>
      <c r="KNP5" s="48" t="s">
        <v>8073</v>
      </c>
      <c r="KNQ5" s="48" t="s">
        <v>8074</v>
      </c>
      <c r="KNR5" s="48" t="s">
        <v>8075</v>
      </c>
      <c r="KNS5" s="48" t="s">
        <v>8076</v>
      </c>
      <c r="KNT5" s="48" t="s">
        <v>8077</v>
      </c>
      <c r="KNU5" s="48" t="s">
        <v>8078</v>
      </c>
      <c r="KNV5" s="48" t="s">
        <v>8079</v>
      </c>
      <c r="KNW5" s="48" t="s">
        <v>8080</v>
      </c>
      <c r="KNX5" s="48" t="s">
        <v>8081</v>
      </c>
      <c r="KNY5" s="48" t="s">
        <v>8082</v>
      </c>
      <c r="KNZ5" s="48" t="s">
        <v>8083</v>
      </c>
      <c r="KOA5" s="48" t="s">
        <v>8084</v>
      </c>
      <c r="KOB5" s="48" t="s">
        <v>8085</v>
      </c>
      <c r="KOC5" s="48" t="s">
        <v>8086</v>
      </c>
      <c r="KOD5" s="48" t="s">
        <v>8087</v>
      </c>
      <c r="KOE5" s="48" t="s">
        <v>8088</v>
      </c>
      <c r="KOF5" s="48" t="s">
        <v>8089</v>
      </c>
      <c r="KOG5" s="48" t="s">
        <v>8090</v>
      </c>
      <c r="KOH5" s="48" t="s">
        <v>8091</v>
      </c>
      <c r="KOI5" s="48" t="s">
        <v>8092</v>
      </c>
      <c r="KOJ5" s="48" t="s">
        <v>8093</v>
      </c>
      <c r="KOK5" s="48" t="s">
        <v>8094</v>
      </c>
      <c r="KOL5" s="48" t="s">
        <v>8095</v>
      </c>
      <c r="KOM5" s="48" t="s">
        <v>8096</v>
      </c>
      <c r="KON5" s="48" t="s">
        <v>8097</v>
      </c>
      <c r="KOO5" s="48" t="s">
        <v>8098</v>
      </c>
      <c r="KOP5" s="48" t="s">
        <v>8099</v>
      </c>
      <c r="KOQ5" s="48" t="s">
        <v>8100</v>
      </c>
      <c r="KOR5" s="48" t="s">
        <v>8101</v>
      </c>
      <c r="KOS5" s="48" t="s">
        <v>8102</v>
      </c>
      <c r="KOT5" s="48" t="s">
        <v>8103</v>
      </c>
      <c r="KOU5" s="48" t="s">
        <v>8104</v>
      </c>
      <c r="KOV5" s="48" t="s">
        <v>8105</v>
      </c>
      <c r="KOW5" s="48" t="s">
        <v>8106</v>
      </c>
      <c r="KOX5" s="48" t="s">
        <v>8107</v>
      </c>
      <c r="KOY5" s="48" t="s">
        <v>8108</v>
      </c>
      <c r="KOZ5" s="48" t="s">
        <v>8109</v>
      </c>
      <c r="KPA5" s="48" t="s">
        <v>8110</v>
      </c>
      <c r="KPB5" s="48" t="s">
        <v>8111</v>
      </c>
      <c r="KPC5" s="48" t="s">
        <v>8112</v>
      </c>
      <c r="KPD5" s="48" t="s">
        <v>8113</v>
      </c>
      <c r="KPE5" s="48" t="s">
        <v>8114</v>
      </c>
      <c r="KPF5" s="48" t="s">
        <v>8115</v>
      </c>
      <c r="KPG5" s="48" t="s">
        <v>8116</v>
      </c>
      <c r="KPH5" s="48" t="s">
        <v>8117</v>
      </c>
      <c r="KPI5" s="48" t="s">
        <v>8118</v>
      </c>
      <c r="KPJ5" s="48" t="s">
        <v>8119</v>
      </c>
      <c r="KPK5" s="48" t="s">
        <v>8120</v>
      </c>
      <c r="KPL5" s="48" t="s">
        <v>8121</v>
      </c>
      <c r="KPM5" s="48" t="s">
        <v>8122</v>
      </c>
      <c r="KPN5" s="48" t="s">
        <v>8123</v>
      </c>
      <c r="KPO5" s="48" t="s">
        <v>8124</v>
      </c>
      <c r="KPP5" s="48" t="s">
        <v>8125</v>
      </c>
      <c r="KPQ5" s="48" t="s">
        <v>8126</v>
      </c>
      <c r="KPR5" s="48" t="s">
        <v>8127</v>
      </c>
      <c r="KPS5" s="48" t="s">
        <v>8128</v>
      </c>
      <c r="KPT5" s="48" t="s">
        <v>8129</v>
      </c>
      <c r="KPU5" s="48" t="s">
        <v>8130</v>
      </c>
      <c r="KPV5" s="48" t="s">
        <v>8131</v>
      </c>
      <c r="KPW5" s="48" t="s">
        <v>8132</v>
      </c>
      <c r="KPX5" s="48" t="s">
        <v>8133</v>
      </c>
      <c r="KPY5" s="48" t="s">
        <v>8134</v>
      </c>
      <c r="KPZ5" s="48" t="s">
        <v>8135</v>
      </c>
      <c r="KQA5" s="48" t="s">
        <v>8136</v>
      </c>
      <c r="KQB5" s="48" t="s">
        <v>8137</v>
      </c>
      <c r="KQC5" s="48" t="s">
        <v>8138</v>
      </c>
      <c r="KQD5" s="48" t="s">
        <v>8139</v>
      </c>
      <c r="KQE5" s="48" t="s">
        <v>8140</v>
      </c>
      <c r="KQF5" s="48" t="s">
        <v>8141</v>
      </c>
      <c r="KQG5" s="48" t="s">
        <v>8142</v>
      </c>
      <c r="KQH5" s="48" t="s">
        <v>8143</v>
      </c>
      <c r="KQI5" s="48" t="s">
        <v>8144</v>
      </c>
      <c r="KQJ5" s="48" t="s">
        <v>8145</v>
      </c>
      <c r="KQK5" s="48" t="s">
        <v>8146</v>
      </c>
      <c r="KQL5" s="48" t="s">
        <v>8147</v>
      </c>
      <c r="KQM5" s="48" t="s">
        <v>8148</v>
      </c>
      <c r="KQN5" s="48" t="s">
        <v>8149</v>
      </c>
      <c r="KQO5" s="48" t="s">
        <v>8150</v>
      </c>
      <c r="KQP5" s="48" t="s">
        <v>8151</v>
      </c>
      <c r="KQQ5" s="48" t="s">
        <v>8152</v>
      </c>
      <c r="KQR5" s="48" t="s">
        <v>8153</v>
      </c>
      <c r="KQS5" s="48" t="s">
        <v>8154</v>
      </c>
      <c r="KQT5" s="48" t="s">
        <v>8155</v>
      </c>
      <c r="KQU5" s="48" t="s">
        <v>8156</v>
      </c>
      <c r="KQV5" s="48" t="s">
        <v>8157</v>
      </c>
      <c r="KQW5" s="48" t="s">
        <v>8158</v>
      </c>
      <c r="KQX5" s="48" t="s">
        <v>8159</v>
      </c>
      <c r="KQY5" s="48" t="s">
        <v>8160</v>
      </c>
      <c r="KQZ5" s="48" t="s">
        <v>8161</v>
      </c>
      <c r="KRA5" s="48" t="s">
        <v>8162</v>
      </c>
      <c r="KRB5" s="48" t="s">
        <v>8163</v>
      </c>
      <c r="KRC5" s="48" t="s">
        <v>8164</v>
      </c>
      <c r="KRD5" s="48" t="s">
        <v>8165</v>
      </c>
      <c r="KRE5" s="48" t="s">
        <v>8166</v>
      </c>
      <c r="KRF5" s="48" t="s">
        <v>8167</v>
      </c>
      <c r="KRG5" s="48" t="s">
        <v>8168</v>
      </c>
      <c r="KRH5" s="48" t="s">
        <v>8169</v>
      </c>
      <c r="KRI5" s="48" t="s">
        <v>8170</v>
      </c>
      <c r="KRJ5" s="48" t="s">
        <v>8171</v>
      </c>
      <c r="KRK5" s="48" t="s">
        <v>8172</v>
      </c>
      <c r="KRL5" s="48" t="s">
        <v>8173</v>
      </c>
      <c r="KRM5" s="48" t="s">
        <v>8174</v>
      </c>
      <c r="KRN5" s="48" t="s">
        <v>8175</v>
      </c>
      <c r="KRO5" s="48" t="s">
        <v>8176</v>
      </c>
      <c r="KRP5" s="48" t="s">
        <v>8177</v>
      </c>
      <c r="KRQ5" s="48" t="s">
        <v>8178</v>
      </c>
      <c r="KRR5" s="48" t="s">
        <v>8179</v>
      </c>
      <c r="KRS5" s="48" t="s">
        <v>8180</v>
      </c>
      <c r="KRT5" s="48" t="s">
        <v>8181</v>
      </c>
      <c r="KRU5" s="48" t="s">
        <v>8182</v>
      </c>
      <c r="KRV5" s="48" t="s">
        <v>8183</v>
      </c>
      <c r="KRW5" s="48" t="s">
        <v>8184</v>
      </c>
      <c r="KRX5" s="48" t="s">
        <v>8185</v>
      </c>
      <c r="KRY5" s="48" t="s">
        <v>8186</v>
      </c>
      <c r="KRZ5" s="48" t="s">
        <v>8187</v>
      </c>
      <c r="KSA5" s="48" t="s">
        <v>8188</v>
      </c>
      <c r="KSB5" s="48" t="s">
        <v>8189</v>
      </c>
      <c r="KSC5" s="48" t="s">
        <v>8190</v>
      </c>
      <c r="KSD5" s="48" t="s">
        <v>8191</v>
      </c>
      <c r="KSE5" s="48" t="s">
        <v>8192</v>
      </c>
      <c r="KSF5" s="48" t="s">
        <v>8193</v>
      </c>
      <c r="KSG5" s="48" t="s">
        <v>8194</v>
      </c>
      <c r="KSH5" s="48" t="s">
        <v>8195</v>
      </c>
      <c r="KSI5" s="48" t="s">
        <v>8196</v>
      </c>
      <c r="KSJ5" s="48" t="s">
        <v>8197</v>
      </c>
      <c r="KSK5" s="48" t="s">
        <v>8198</v>
      </c>
      <c r="KSL5" s="48" t="s">
        <v>8199</v>
      </c>
      <c r="KSM5" s="48" t="s">
        <v>8200</v>
      </c>
      <c r="KSN5" s="48" t="s">
        <v>8201</v>
      </c>
      <c r="KSO5" s="48" t="s">
        <v>8202</v>
      </c>
      <c r="KSP5" s="48" t="s">
        <v>8203</v>
      </c>
      <c r="KSQ5" s="48" t="s">
        <v>8204</v>
      </c>
      <c r="KSR5" s="48" t="s">
        <v>8205</v>
      </c>
      <c r="KSS5" s="48" t="s">
        <v>8206</v>
      </c>
      <c r="KST5" s="48" t="s">
        <v>8207</v>
      </c>
      <c r="KSU5" s="48" t="s">
        <v>8208</v>
      </c>
      <c r="KSV5" s="48" t="s">
        <v>8209</v>
      </c>
      <c r="KSW5" s="48" t="s">
        <v>8210</v>
      </c>
      <c r="KSX5" s="48" t="s">
        <v>8211</v>
      </c>
      <c r="KSY5" s="48" t="s">
        <v>8212</v>
      </c>
      <c r="KSZ5" s="48" t="s">
        <v>8213</v>
      </c>
      <c r="KTA5" s="48" t="s">
        <v>8214</v>
      </c>
      <c r="KTB5" s="48" t="s">
        <v>8215</v>
      </c>
      <c r="KTC5" s="48" t="s">
        <v>8216</v>
      </c>
      <c r="KTD5" s="48" t="s">
        <v>8217</v>
      </c>
      <c r="KTE5" s="48" t="s">
        <v>8218</v>
      </c>
      <c r="KTF5" s="48" t="s">
        <v>8219</v>
      </c>
      <c r="KTG5" s="48" t="s">
        <v>8220</v>
      </c>
      <c r="KTH5" s="48" t="s">
        <v>8221</v>
      </c>
      <c r="KTI5" s="48" t="s">
        <v>8222</v>
      </c>
      <c r="KTJ5" s="48" t="s">
        <v>8223</v>
      </c>
      <c r="KTK5" s="48" t="s">
        <v>8224</v>
      </c>
      <c r="KTL5" s="48" t="s">
        <v>8225</v>
      </c>
      <c r="KTM5" s="48" t="s">
        <v>8226</v>
      </c>
      <c r="KTN5" s="48" t="s">
        <v>8227</v>
      </c>
      <c r="KTO5" s="48" t="s">
        <v>8228</v>
      </c>
      <c r="KTP5" s="48" t="s">
        <v>8229</v>
      </c>
      <c r="KTQ5" s="48" t="s">
        <v>8230</v>
      </c>
      <c r="KTR5" s="48" t="s">
        <v>8231</v>
      </c>
      <c r="KTS5" s="48" t="s">
        <v>8232</v>
      </c>
      <c r="KTT5" s="48" t="s">
        <v>8233</v>
      </c>
      <c r="KTU5" s="48" t="s">
        <v>8234</v>
      </c>
      <c r="KTV5" s="48" t="s">
        <v>8235</v>
      </c>
      <c r="KTW5" s="48" t="s">
        <v>8236</v>
      </c>
      <c r="KTX5" s="48" t="s">
        <v>8237</v>
      </c>
      <c r="KTY5" s="48" t="s">
        <v>8238</v>
      </c>
      <c r="KTZ5" s="48" t="s">
        <v>8239</v>
      </c>
      <c r="KUA5" s="48" t="s">
        <v>8240</v>
      </c>
      <c r="KUB5" s="48" t="s">
        <v>8241</v>
      </c>
      <c r="KUC5" s="48" t="s">
        <v>8242</v>
      </c>
      <c r="KUD5" s="48" t="s">
        <v>8243</v>
      </c>
      <c r="KUE5" s="48" t="s">
        <v>8244</v>
      </c>
      <c r="KUF5" s="48" t="s">
        <v>8245</v>
      </c>
      <c r="KUG5" s="48" t="s">
        <v>8246</v>
      </c>
      <c r="KUH5" s="48" t="s">
        <v>8247</v>
      </c>
      <c r="KUI5" s="48" t="s">
        <v>8248</v>
      </c>
      <c r="KUJ5" s="48" t="s">
        <v>8249</v>
      </c>
      <c r="KUK5" s="48" t="s">
        <v>8250</v>
      </c>
      <c r="KUL5" s="48" t="s">
        <v>8251</v>
      </c>
      <c r="KUM5" s="48" t="s">
        <v>8252</v>
      </c>
      <c r="KUN5" s="48" t="s">
        <v>8253</v>
      </c>
      <c r="KUO5" s="48" t="s">
        <v>8254</v>
      </c>
      <c r="KUP5" s="48" t="s">
        <v>8255</v>
      </c>
      <c r="KUQ5" s="48" t="s">
        <v>8256</v>
      </c>
      <c r="KUR5" s="48" t="s">
        <v>8257</v>
      </c>
      <c r="KUS5" s="48" t="s">
        <v>8258</v>
      </c>
      <c r="KUT5" s="48" t="s">
        <v>8259</v>
      </c>
      <c r="KUU5" s="48" t="s">
        <v>8260</v>
      </c>
      <c r="KUV5" s="48" t="s">
        <v>8261</v>
      </c>
      <c r="KUW5" s="48" t="s">
        <v>8262</v>
      </c>
      <c r="KUX5" s="48" t="s">
        <v>8263</v>
      </c>
      <c r="KUY5" s="48" t="s">
        <v>8264</v>
      </c>
      <c r="KUZ5" s="48" t="s">
        <v>8265</v>
      </c>
      <c r="KVA5" s="48" t="s">
        <v>8266</v>
      </c>
      <c r="KVB5" s="48" t="s">
        <v>8267</v>
      </c>
      <c r="KVC5" s="48" t="s">
        <v>8268</v>
      </c>
      <c r="KVD5" s="48" t="s">
        <v>8269</v>
      </c>
      <c r="KVE5" s="48" t="s">
        <v>8270</v>
      </c>
      <c r="KVF5" s="48" t="s">
        <v>8271</v>
      </c>
      <c r="KVG5" s="48" t="s">
        <v>8272</v>
      </c>
      <c r="KVH5" s="48" t="s">
        <v>8273</v>
      </c>
      <c r="KVI5" s="48" t="s">
        <v>8274</v>
      </c>
      <c r="KVJ5" s="48" t="s">
        <v>8275</v>
      </c>
      <c r="KVK5" s="48" t="s">
        <v>8276</v>
      </c>
      <c r="KVL5" s="48" t="s">
        <v>8277</v>
      </c>
      <c r="KVM5" s="48" t="s">
        <v>8278</v>
      </c>
      <c r="KVN5" s="48" t="s">
        <v>8279</v>
      </c>
      <c r="KVO5" s="48" t="s">
        <v>8280</v>
      </c>
      <c r="KVP5" s="48" t="s">
        <v>8281</v>
      </c>
      <c r="KVQ5" s="48" t="s">
        <v>8282</v>
      </c>
      <c r="KVR5" s="48" t="s">
        <v>8283</v>
      </c>
      <c r="KVS5" s="48" t="s">
        <v>8284</v>
      </c>
      <c r="KVT5" s="48" t="s">
        <v>8285</v>
      </c>
      <c r="KVU5" s="48" t="s">
        <v>8286</v>
      </c>
      <c r="KVV5" s="48" t="s">
        <v>8287</v>
      </c>
      <c r="KVW5" s="48" t="s">
        <v>8288</v>
      </c>
      <c r="KVX5" s="48" t="s">
        <v>8289</v>
      </c>
      <c r="KVY5" s="48" t="s">
        <v>8290</v>
      </c>
      <c r="KVZ5" s="48" t="s">
        <v>8291</v>
      </c>
      <c r="KWA5" s="48" t="s">
        <v>8292</v>
      </c>
      <c r="KWB5" s="48" t="s">
        <v>8293</v>
      </c>
      <c r="KWC5" s="48" t="s">
        <v>8294</v>
      </c>
      <c r="KWD5" s="48" t="s">
        <v>8295</v>
      </c>
      <c r="KWE5" s="48" t="s">
        <v>8296</v>
      </c>
      <c r="KWF5" s="48" t="s">
        <v>8297</v>
      </c>
      <c r="KWG5" s="48" t="s">
        <v>8298</v>
      </c>
      <c r="KWH5" s="48" t="s">
        <v>8299</v>
      </c>
      <c r="KWI5" s="48" t="s">
        <v>8300</v>
      </c>
      <c r="KWJ5" s="48" t="s">
        <v>8301</v>
      </c>
      <c r="KWK5" s="48" t="s">
        <v>8302</v>
      </c>
      <c r="KWL5" s="48" t="s">
        <v>8303</v>
      </c>
      <c r="KWM5" s="48" t="s">
        <v>8304</v>
      </c>
      <c r="KWN5" s="48" t="s">
        <v>8305</v>
      </c>
      <c r="KWO5" s="48" t="s">
        <v>8306</v>
      </c>
      <c r="KWP5" s="48" t="s">
        <v>8307</v>
      </c>
      <c r="KWQ5" s="48" t="s">
        <v>8308</v>
      </c>
      <c r="KWR5" s="48" t="s">
        <v>8309</v>
      </c>
      <c r="KWS5" s="48" t="s">
        <v>8310</v>
      </c>
      <c r="KWT5" s="48" t="s">
        <v>8311</v>
      </c>
      <c r="KWU5" s="48" t="s">
        <v>8312</v>
      </c>
      <c r="KWV5" s="48" t="s">
        <v>8313</v>
      </c>
      <c r="KWW5" s="48" t="s">
        <v>8314</v>
      </c>
      <c r="KWX5" s="48" t="s">
        <v>8315</v>
      </c>
      <c r="KWY5" s="48" t="s">
        <v>8316</v>
      </c>
      <c r="KWZ5" s="48" t="s">
        <v>8317</v>
      </c>
      <c r="KXA5" s="48" t="s">
        <v>8318</v>
      </c>
      <c r="KXB5" s="48" t="s">
        <v>8319</v>
      </c>
      <c r="KXC5" s="48" t="s">
        <v>8320</v>
      </c>
      <c r="KXD5" s="48" t="s">
        <v>8321</v>
      </c>
      <c r="KXE5" s="48" t="s">
        <v>8322</v>
      </c>
      <c r="KXF5" s="48" t="s">
        <v>8323</v>
      </c>
      <c r="KXG5" s="48" t="s">
        <v>8324</v>
      </c>
      <c r="KXH5" s="48" t="s">
        <v>8325</v>
      </c>
      <c r="KXI5" s="48" t="s">
        <v>8326</v>
      </c>
      <c r="KXJ5" s="48" t="s">
        <v>8327</v>
      </c>
      <c r="KXK5" s="48" t="s">
        <v>8328</v>
      </c>
      <c r="KXL5" s="48" t="s">
        <v>8329</v>
      </c>
      <c r="KXM5" s="48" t="s">
        <v>8330</v>
      </c>
      <c r="KXN5" s="48" t="s">
        <v>8331</v>
      </c>
      <c r="KXO5" s="48" t="s">
        <v>8332</v>
      </c>
      <c r="KXP5" s="48" t="s">
        <v>8333</v>
      </c>
      <c r="KXQ5" s="48" t="s">
        <v>8334</v>
      </c>
      <c r="KXR5" s="48" t="s">
        <v>8335</v>
      </c>
      <c r="KXS5" s="48" t="s">
        <v>8336</v>
      </c>
      <c r="KXT5" s="48" t="s">
        <v>8337</v>
      </c>
      <c r="KXU5" s="48" t="s">
        <v>8338</v>
      </c>
      <c r="KXV5" s="48" t="s">
        <v>8339</v>
      </c>
      <c r="KXW5" s="48" t="s">
        <v>8340</v>
      </c>
      <c r="KXX5" s="48" t="s">
        <v>8341</v>
      </c>
      <c r="KXY5" s="48" t="s">
        <v>8342</v>
      </c>
      <c r="KXZ5" s="48" t="s">
        <v>8343</v>
      </c>
      <c r="KYA5" s="48" t="s">
        <v>8344</v>
      </c>
      <c r="KYB5" s="48" t="s">
        <v>8345</v>
      </c>
      <c r="KYC5" s="48" t="s">
        <v>8346</v>
      </c>
      <c r="KYD5" s="48" t="s">
        <v>8347</v>
      </c>
      <c r="KYE5" s="48" t="s">
        <v>8348</v>
      </c>
      <c r="KYF5" s="48" t="s">
        <v>8349</v>
      </c>
      <c r="KYG5" s="48" t="s">
        <v>8350</v>
      </c>
      <c r="KYH5" s="48" t="s">
        <v>8351</v>
      </c>
      <c r="KYI5" s="48" t="s">
        <v>8352</v>
      </c>
      <c r="KYJ5" s="48" t="s">
        <v>8353</v>
      </c>
      <c r="KYK5" s="48" t="s">
        <v>8354</v>
      </c>
      <c r="KYL5" s="48" t="s">
        <v>8355</v>
      </c>
      <c r="KYM5" s="48" t="s">
        <v>8356</v>
      </c>
      <c r="KYN5" s="48" t="s">
        <v>8357</v>
      </c>
      <c r="KYO5" s="48" t="s">
        <v>8358</v>
      </c>
      <c r="KYP5" s="48" t="s">
        <v>8359</v>
      </c>
      <c r="KYQ5" s="48" t="s">
        <v>8360</v>
      </c>
      <c r="KYR5" s="48" t="s">
        <v>8361</v>
      </c>
      <c r="KYS5" s="48" t="s">
        <v>8362</v>
      </c>
      <c r="KYT5" s="48" t="s">
        <v>8363</v>
      </c>
      <c r="KYU5" s="48" t="s">
        <v>8364</v>
      </c>
      <c r="KYV5" s="48" t="s">
        <v>8365</v>
      </c>
      <c r="KYW5" s="48" t="s">
        <v>8366</v>
      </c>
      <c r="KYX5" s="48" t="s">
        <v>8367</v>
      </c>
      <c r="KYY5" s="48" t="s">
        <v>8368</v>
      </c>
      <c r="KYZ5" s="48" t="s">
        <v>8369</v>
      </c>
      <c r="KZA5" s="48" t="s">
        <v>8370</v>
      </c>
      <c r="KZB5" s="48" t="s">
        <v>8371</v>
      </c>
      <c r="KZC5" s="48" t="s">
        <v>8372</v>
      </c>
      <c r="KZD5" s="48" t="s">
        <v>8373</v>
      </c>
      <c r="KZE5" s="48" t="s">
        <v>8374</v>
      </c>
      <c r="KZF5" s="48" t="s">
        <v>8375</v>
      </c>
      <c r="KZG5" s="48" t="s">
        <v>8376</v>
      </c>
      <c r="KZH5" s="48" t="s">
        <v>8377</v>
      </c>
      <c r="KZI5" s="48" t="s">
        <v>8378</v>
      </c>
      <c r="KZJ5" s="48" t="s">
        <v>8379</v>
      </c>
      <c r="KZK5" s="48" t="s">
        <v>8380</v>
      </c>
      <c r="KZL5" s="48" t="s">
        <v>8381</v>
      </c>
      <c r="KZM5" s="48" t="s">
        <v>8382</v>
      </c>
      <c r="KZN5" s="48" t="s">
        <v>8383</v>
      </c>
      <c r="KZO5" s="48" t="s">
        <v>8384</v>
      </c>
      <c r="KZP5" s="48" t="s">
        <v>8385</v>
      </c>
      <c r="KZQ5" s="48" t="s">
        <v>8386</v>
      </c>
      <c r="KZR5" s="48" t="s">
        <v>8387</v>
      </c>
      <c r="KZS5" s="48" t="s">
        <v>8388</v>
      </c>
      <c r="KZT5" s="48" t="s">
        <v>8389</v>
      </c>
      <c r="KZU5" s="48" t="s">
        <v>8390</v>
      </c>
      <c r="KZV5" s="48" t="s">
        <v>8391</v>
      </c>
      <c r="KZW5" s="48" t="s">
        <v>8392</v>
      </c>
      <c r="KZX5" s="48" t="s">
        <v>8393</v>
      </c>
      <c r="KZY5" s="48" t="s">
        <v>8394</v>
      </c>
      <c r="KZZ5" s="48" t="s">
        <v>8395</v>
      </c>
      <c r="LAA5" s="48" t="s">
        <v>8396</v>
      </c>
      <c r="LAB5" s="48" t="s">
        <v>8397</v>
      </c>
      <c r="LAC5" s="48" t="s">
        <v>8398</v>
      </c>
      <c r="LAD5" s="48" t="s">
        <v>8399</v>
      </c>
      <c r="LAE5" s="48" t="s">
        <v>8400</v>
      </c>
      <c r="LAF5" s="48" t="s">
        <v>8401</v>
      </c>
      <c r="LAG5" s="48" t="s">
        <v>8402</v>
      </c>
      <c r="LAH5" s="48" t="s">
        <v>8403</v>
      </c>
      <c r="LAI5" s="48" t="s">
        <v>8404</v>
      </c>
      <c r="LAJ5" s="48" t="s">
        <v>8405</v>
      </c>
      <c r="LAK5" s="48" t="s">
        <v>8406</v>
      </c>
      <c r="LAL5" s="48" t="s">
        <v>8407</v>
      </c>
      <c r="LAM5" s="48" t="s">
        <v>8408</v>
      </c>
      <c r="LAN5" s="48" t="s">
        <v>8409</v>
      </c>
      <c r="LAO5" s="48" t="s">
        <v>8410</v>
      </c>
      <c r="LAP5" s="48" t="s">
        <v>8411</v>
      </c>
      <c r="LAQ5" s="48" t="s">
        <v>8412</v>
      </c>
      <c r="LAR5" s="48" t="s">
        <v>8413</v>
      </c>
      <c r="LAS5" s="48" t="s">
        <v>8414</v>
      </c>
      <c r="LAT5" s="48" t="s">
        <v>8415</v>
      </c>
      <c r="LAU5" s="48" t="s">
        <v>8416</v>
      </c>
      <c r="LAV5" s="48" t="s">
        <v>8417</v>
      </c>
      <c r="LAW5" s="48" t="s">
        <v>8418</v>
      </c>
      <c r="LAX5" s="48" t="s">
        <v>8419</v>
      </c>
      <c r="LAY5" s="48" t="s">
        <v>8420</v>
      </c>
      <c r="LAZ5" s="48" t="s">
        <v>8421</v>
      </c>
      <c r="LBA5" s="48" t="s">
        <v>8422</v>
      </c>
      <c r="LBB5" s="48" t="s">
        <v>8423</v>
      </c>
      <c r="LBC5" s="48" t="s">
        <v>8424</v>
      </c>
      <c r="LBD5" s="48" t="s">
        <v>8425</v>
      </c>
      <c r="LBE5" s="48" t="s">
        <v>8426</v>
      </c>
      <c r="LBF5" s="48" t="s">
        <v>8427</v>
      </c>
      <c r="LBG5" s="48" t="s">
        <v>8428</v>
      </c>
      <c r="LBH5" s="48" t="s">
        <v>8429</v>
      </c>
      <c r="LBI5" s="48" t="s">
        <v>8430</v>
      </c>
      <c r="LBJ5" s="48" t="s">
        <v>8431</v>
      </c>
      <c r="LBK5" s="48" t="s">
        <v>8432</v>
      </c>
      <c r="LBL5" s="48" t="s">
        <v>8433</v>
      </c>
      <c r="LBM5" s="48" t="s">
        <v>8434</v>
      </c>
      <c r="LBN5" s="48" t="s">
        <v>8435</v>
      </c>
      <c r="LBO5" s="48" t="s">
        <v>8436</v>
      </c>
      <c r="LBP5" s="48" t="s">
        <v>8437</v>
      </c>
      <c r="LBQ5" s="48" t="s">
        <v>8438</v>
      </c>
      <c r="LBR5" s="48" t="s">
        <v>8439</v>
      </c>
      <c r="LBS5" s="48" t="s">
        <v>8440</v>
      </c>
      <c r="LBT5" s="48" t="s">
        <v>8441</v>
      </c>
      <c r="LBU5" s="48" t="s">
        <v>8442</v>
      </c>
      <c r="LBV5" s="48" t="s">
        <v>8443</v>
      </c>
      <c r="LBW5" s="48" t="s">
        <v>8444</v>
      </c>
      <c r="LBX5" s="48" t="s">
        <v>8445</v>
      </c>
      <c r="LBY5" s="48" t="s">
        <v>8446</v>
      </c>
      <c r="LBZ5" s="48" t="s">
        <v>8447</v>
      </c>
      <c r="LCA5" s="48" t="s">
        <v>8448</v>
      </c>
      <c r="LCB5" s="48" t="s">
        <v>8449</v>
      </c>
      <c r="LCC5" s="48" t="s">
        <v>8450</v>
      </c>
      <c r="LCD5" s="48" t="s">
        <v>8451</v>
      </c>
      <c r="LCE5" s="48" t="s">
        <v>8452</v>
      </c>
      <c r="LCF5" s="48" t="s">
        <v>8453</v>
      </c>
      <c r="LCG5" s="48" t="s">
        <v>8454</v>
      </c>
      <c r="LCH5" s="48" t="s">
        <v>8455</v>
      </c>
      <c r="LCI5" s="48" t="s">
        <v>8456</v>
      </c>
      <c r="LCJ5" s="48" t="s">
        <v>8457</v>
      </c>
      <c r="LCK5" s="48" t="s">
        <v>8458</v>
      </c>
      <c r="LCL5" s="48" t="s">
        <v>8459</v>
      </c>
      <c r="LCM5" s="48" t="s">
        <v>8460</v>
      </c>
      <c r="LCN5" s="48" t="s">
        <v>8461</v>
      </c>
      <c r="LCO5" s="48" t="s">
        <v>8462</v>
      </c>
      <c r="LCP5" s="48" t="s">
        <v>8463</v>
      </c>
      <c r="LCQ5" s="48" t="s">
        <v>8464</v>
      </c>
      <c r="LCR5" s="48" t="s">
        <v>8465</v>
      </c>
      <c r="LCS5" s="48" t="s">
        <v>8466</v>
      </c>
      <c r="LCT5" s="48" t="s">
        <v>8467</v>
      </c>
      <c r="LCU5" s="48" t="s">
        <v>8468</v>
      </c>
      <c r="LCV5" s="48" t="s">
        <v>8469</v>
      </c>
      <c r="LCW5" s="48" t="s">
        <v>8470</v>
      </c>
      <c r="LCX5" s="48" t="s">
        <v>8471</v>
      </c>
      <c r="LCY5" s="48" t="s">
        <v>8472</v>
      </c>
      <c r="LCZ5" s="48" t="s">
        <v>8473</v>
      </c>
      <c r="LDA5" s="48" t="s">
        <v>8474</v>
      </c>
      <c r="LDB5" s="48" t="s">
        <v>8475</v>
      </c>
      <c r="LDC5" s="48" t="s">
        <v>8476</v>
      </c>
      <c r="LDD5" s="48" t="s">
        <v>8477</v>
      </c>
      <c r="LDE5" s="48" t="s">
        <v>8478</v>
      </c>
      <c r="LDF5" s="48" t="s">
        <v>8479</v>
      </c>
      <c r="LDG5" s="48" t="s">
        <v>8480</v>
      </c>
      <c r="LDH5" s="48" t="s">
        <v>8481</v>
      </c>
      <c r="LDI5" s="48" t="s">
        <v>8482</v>
      </c>
      <c r="LDJ5" s="48" t="s">
        <v>8483</v>
      </c>
      <c r="LDK5" s="48" t="s">
        <v>8484</v>
      </c>
      <c r="LDL5" s="48" t="s">
        <v>8485</v>
      </c>
      <c r="LDM5" s="48" t="s">
        <v>8486</v>
      </c>
      <c r="LDN5" s="48" t="s">
        <v>8487</v>
      </c>
      <c r="LDO5" s="48" t="s">
        <v>8488</v>
      </c>
      <c r="LDP5" s="48" t="s">
        <v>8489</v>
      </c>
      <c r="LDQ5" s="48" t="s">
        <v>8490</v>
      </c>
      <c r="LDR5" s="48" t="s">
        <v>8491</v>
      </c>
      <c r="LDS5" s="48" t="s">
        <v>8492</v>
      </c>
      <c r="LDT5" s="48" t="s">
        <v>8493</v>
      </c>
      <c r="LDU5" s="48" t="s">
        <v>8494</v>
      </c>
      <c r="LDV5" s="48" t="s">
        <v>8495</v>
      </c>
      <c r="LDW5" s="48" t="s">
        <v>8496</v>
      </c>
      <c r="LDX5" s="48" t="s">
        <v>8497</v>
      </c>
      <c r="LDY5" s="48" t="s">
        <v>8498</v>
      </c>
      <c r="LDZ5" s="48" t="s">
        <v>8499</v>
      </c>
      <c r="LEA5" s="48" t="s">
        <v>8500</v>
      </c>
      <c r="LEB5" s="48" t="s">
        <v>8501</v>
      </c>
      <c r="LEC5" s="48" t="s">
        <v>8502</v>
      </c>
      <c r="LED5" s="48" t="s">
        <v>8503</v>
      </c>
      <c r="LEE5" s="48" t="s">
        <v>8504</v>
      </c>
      <c r="LEF5" s="48" t="s">
        <v>8505</v>
      </c>
      <c r="LEG5" s="48" t="s">
        <v>8506</v>
      </c>
      <c r="LEH5" s="48" t="s">
        <v>8507</v>
      </c>
      <c r="LEI5" s="48" t="s">
        <v>8508</v>
      </c>
      <c r="LEJ5" s="48" t="s">
        <v>8509</v>
      </c>
      <c r="LEK5" s="48" t="s">
        <v>8510</v>
      </c>
      <c r="LEL5" s="48" t="s">
        <v>8511</v>
      </c>
      <c r="LEM5" s="48" t="s">
        <v>8512</v>
      </c>
      <c r="LEN5" s="48" t="s">
        <v>8513</v>
      </c>
      <c r="LEO5" s="48" t="s">
        <v>8514</v>
      </c>
      <c r="LEP5" s="48" t="s">
        <v>8515</v>
      </c>
      <c r="LEQ5" s="48" t="s">
        <v>8516</v>
      </c>
      <c r="LER5" s="48" t="s">
        <v>8517</v>
      </c>
      <c r="LES5" s="48" t="s">
        <v>8518</v>
      </c>
      <c r="LET5" s="48" t="s">
        <v>8519</v>
      </c>
      <c r="LEU5" s="48" t="s">
        <v>8520</v>
      </c>
      <c r="LEV5" s="48" t="s">
        <v>8521</v>
      </c>
      <c r="LEW5" s="48" t="s">
        <v>8522</v>
      </c>
      <c r="LEX5" s="48" t="s">
        <v>8523</v>
      </c>
      <c r="LEY5" s="48" t="s">
        <v>8524</v>
      </c>
      <c r="LEZ5" s="48" t="s">
        <v>8525</v>
      </c>
      <c r="LFA5" s="48" t="s">
        <v>8526</v>
      </c>
      <c r="LFB5" s="48" t="s">
        <v>8527</v>
      </c>
      <c r="LFC5" s="48" t="s">
        <v>8528</v>
      </c>
      <c r="LFD5" s="48" t="s">
        <v>8529</v>
      </c>
      <c r="LFE5" s="48" t="s">
        <v>8530</v>
      </c>
      <c r="LFF5" s="48" t="s">
        <v>8531</v>
      </c>
      <c r="LFG5" s="48" t="s">
        <v>8532</v>
      </c>
      <c r="LFH5" s="48" t="s">
        <v>8533</v>
      </c>
      <c r="LFI5" s="48" t="s">
        <v>8534</v>
      </c>
      <c r="LFJ5" s="48" t="s">
        <v>8535</v>
      </c>
      <c r="LFK5" s="48" t="s">
        <v>8536</v>
      </c>
      <c r="LFL5" s="48" t="s">
        <v>8537</v>
      </c>
      <c r="LFM5" s="48" t="s">
        <v>8538</v>
      </c>
      <c r="LFN5" s="48" t="s">
        <v>8539</v>
      </c>
      <c r="LFO5" s="48" t="s">
        <v>8540</v>
      </c>
      <c r="LFP5" s="48" t="s">
        <v>8541</v>
      </c>
      <c r="LFQ5" s="48" t="s">
        <v>8542</v>
      </c>
      <c r="LFR5" s="48" t="s">
        <v>8543</v>
      </c>
      <c r="LFS5" s="48" t="s">
        <v>8544</v>
      </c>
      <c r="LFT5" s="48" t="s">
        <v>8545</v>
      </c>
      <c r="LFU5" s="48" t="s">
        <v>8546</v>
      </c>
      <c r="LFV5" s="48" t="s">
        <v>8547</v>
      </c>
      <c r="LFW5" s="48" t="s">
        <v>8548</v>
      </c>
      <c r="LFX5" s="48" t="s">
        <v>8549</v>
      </c>
      <c r="LFY5" s="48" t="s">
        <v>8550</v>
      </c>
      <c r="LFZ5" s="48" t="s">
        <v>8551</v>
      </c>
      <c r="LGA5" s="48" t="s">
        <v>8552</v>
      </c>
      <c r="LGB5" s="48" t="s">
        <v>8553</v>
      </c>
      <c r="LGC5" s="48" t="s">
        <v>8554</v>
      </c>
      <c r="LGD5" s="48" t="s">
        <v>8555</v>
      </c>
      <c r="LGE5" s="48" t="s">
        <v>8556</v>
      </c>
      <c r="LGF5" s="48" t="s">
        <v>8557</v>
      </c>
      <c r="LGG5" s="48" t="s">
        <v>8558</v>
      </c>
      <c r="LGH5" s="48" t="s">
        <v>8559</v>
      </c>
      <c r="LGI5" s="48" t="s">
        <v>8560</v>
      </c>
      <c r="LGJ5" s="48" t="s">
        <v>8561</v>
      </c>
      <c r="LGK5" s="48" t="s">
        <v>8562</v>
      </c>
      <c r="LGL5" s="48" t="s">
        <v>8563</v>
      </c>
      <c r="LGM5" s="48" t="s">
        <v>8564</v>
      </c>
      <c r="LGN5" s="48" t="s">
        <v>8565</v>
      </c>
      <c r="LGO5" s="48" t="s">
        <v>8566</v>
      </c>
      <c r="LGP5" s="48" t="s">
        <v>8567</v>
      </c>
      <c r="LGQ5" s="48" t="s">
        <v>8568</v>
      </c>
      <c r="LGR5" s="48" t="s">
        <v>8569</v>
      </c>
      <c r="LGS5" s="48" t="s">
        <v>8570</v>
      </c>
      <c r="LGT5" s="48" t="s">
        <v>8571</v>
      </c>
      <c r="LGU5" s="48" t="s">
        <v>8572</v>
      </c>
      <c r="LGV5" s="48" t="s">
        <v>8573</v>
      </c>
      <c r="LGW5" s="48" t="s">
        <v>8574</v>
      </c>
      <c r="LGX5" s="48" t="s">
        <v>8575</v>
      </c>
      <c r="LGY5" s="48" t="s">
        <v>8576</v>
      </c>
      <c r="LGZ5" s="48" t="s">
        <v>8577</v>
      </c>
      <c r="LHA5" s="48" t="s">
        <v>8578</v>
      </c>
      <c r="LHB5" s="48" t="s">
        <v>8579</v>
      </c>
      <c r="LHC5" s="48" t="s">
        <v>8580</v>
      </c>
      <c r="LHD5" s="48" t="s">
        <v>8581</v>
      </c>
      <c r="LHE5" s="48" t="s">
        <v>8582</v>
      </c>
      <c r="LHF5" s="48" t="s">
        <v>8583</v>
      </c>
      <c r="LHG5" s="48" t="s">
        <v>8584</v>
      </c>
      <c r="LHH5" s="48" t="s">
        <v>8585</v>
      </c>
      <c r="LHI5" s="48" t="s">
        <v>8586</v>
      </c>
      <c r="LHJ5" s="48" t="s">
        <v>8587</v>
      </c>
      <c r="LHK5" s="48" t="s">
        <v>8588</v>
      </c>
      <c r="LHL5" s="48" t="s">
        <v>8589</v>
      </c>
      <c r="LHM5" s="48" t="s">
        <v>8590</v>
      </c>
      <c r="LHN5" s="48" t="s">
        <v>8591</v>
      </c>
      <c r="LHO5" s="48" t="s">
        <v>8592</v>
      </c>
      <c r="LHP5" s="48" t="s">
        <v>8593</v>
      </c>
      <c r="LHQ5" s="48" t="s">
        <v>8594</v>
      </c>
      <c r="LHR5" s="48" t="s">
        <v>8595</v>
      </c>
      <c r="LHS5" s="48" t="s">
        <v>8596</v>
      </c>
      <c r="LHT5" s="48" t="s">
        <v>8597</v>
      </c>
      <c r="LHU5" s="48" t="s">
        <v>8598</v>
      </c>
      <c r="LHV5" s="48" t="s">
        <v>8599</v>
      </c>
      <c r="LHW5" s="48" t="s">
        <v>8600</v>
      </c>
      <c r="LHX5" s="48" t="s">
        <v>8601</v>
      </c>
      <c r="LHY5" s="48" t="s">
        <v>8602</v>
      </c>
      <c r="LHZ5" s="48" t="s">
        <v>8603</v>
      </c>
      <c r="LIA5" s="48" t="s">
        <v>8604</v>
      </c>
      <c r="LIB5" s="48" t="s">
        <v>8605</v>
      </c>
      <c r="LIC5" s="48" t="s">
        <v>8606</v>
      </c>
      <c r="LID5" s="48" t="s">
        <v>8607</v>
      </c>
      <c r="LIE5" s="48" t="s">
        <v>8608</v>
      </c>
      <c r="LIF5" s="48" t="s">
        <v>8609</v>
      </c>
      <c r="LIG5" s="48" t="s">
        <v>8610</v>
      </c>
      <c r="LIH5" s="48" t="s">
        <v>8611</v>
      </c>
      <c r="LII5" s="48" t="s">
        <v>8612</v>
      </c>
      <c r="LIJ5" s="48" t="s">
        <v>8613</v>
      </c>
      <c r="LIK5" s="48" t="s">
        <v>8614</v>
      </c>
      <c r="LIL5" s="48" t="s">
        <v>8615</v>
      </c>
      <c r="LIM5" s="48" t="s">
        <v>8616</v>
      </c>
      <c r="LIN5" s="48" t="s">
        <v>8617</v>
      </c>
      <c r="LIO5" s="48" t="s">
        <v>8618</v>
      </c>
      <c r="LIP5" s="48" t="s">
        <v>8619</v>
      </c>
      <c r="LIQ5" s="48" t="s">
        <v>8620</v>
      </c>
      <c r="LIR5" s="48" t="s">
        <v>8621</v>
      </c>
      <c r="LIS5" s="48" t="s">
        <v>8622</v>
      </c>
      <c r="LIT5" s="48" t="s">
        <v>8623</v>
      </c>
      <c r="LIU5" s="48" t="s">
        <v>8624</v>
      </c>
      <c r="LIV5" s="48" t="s">
        <v>8625</v>
      </c>
      <c r="LIW5" s="48" t="s">
        <v>8626</v>
      </c>
      <c r="LIX5" s="48" t="s">
        <v>8627</v>
      </c>
      <c r="LIY5" s="48" t="s">
        <v>8628</v>
      </c>
      <c r="LIZ5" s="48" t="s">
        <v>8629</v>
      </c>
      <c r="LJA5" s="48" t="s">
        <v>8630</v>
      </c>
      <c r="LJB5" s="48" t="s">
        <v>8631</v>
      </c>
      <c r="LJC5" s="48" t="s">
        <v>8632</v>
      </c>
      <c r="LJD5" s="48" t="s">
        <v>8633</v>
      </c>
      <c r="LJE5" s="48" t="s">
        <v>8634</v>
      </c>
      <c r="LJF5" s="48" t="s">
        <v>8635</v>
      </c>
      <c r="LJG5" s="48" t="s">
        <v>8636</v>
      </c>
      <c r="LJH5" s="48" t="s">
        <v>8637</v>
      </c>
      <c r="LJI5" s="48" t="s">
        <v>8638</v>
      </c>
      <c r="LJJ5" s="48" t="s">
        <v>8639</v>
      </c>
      <c r="LJK5" s="48" t="s">
        <v>8640</v>
      </c>
      <c r="LJL5" s="48" t="s">
        <v>8641</v>
      </c>
      <c r="LJM5" s="48" t="s">
        <v>8642</v>
      </c>
      <c r="LJN5" s="48" t="s">
        <v>8643</v>
      </c>
      <c r="LJO5" s="48" t="s">
        <v>8644</v>
      </c>
      <c r="LJP5" s="48" t="s">
        <v>8645</v>
      </c>
      <c r="LJQ5" s="48" t="s">
        <v>8646</v>
      </c>
      <c r="LJR5" s="48" t="s">
        <v>8647</v>
      </c>
      <c r="LJS5" s="48" t="s">
        <v>8648</v>
      </c>
      <c r="LJT5" s="48" t="s">
        <v>8649</v>
      </c>
      <c r="LJU5" s="48" t="s">
        <v>8650</v>
      </c>
      <c r="LJV5" s="48" t="s">
        <v>8651</v>
      </c>
      <c r="LJW5" s="48" t="s">
        <v>8652</v>
      </c>
      <c r="LJX5" s="48" t="s">
        <v>8653</v>
      </c>
      <c r="LJY5" s="48" t="s">
        <v>8654</v>
      </c>
      <c r="LJZ5" s="48" t="s">
        <v>8655</v>
      </c>
      <c r="LKA5" s="48" t="s">
        <v>8656</v>
      </c>
      <c r="LKB5" s="48" t="s">
        <v>8657</v>
      </c>
      <c r="LKC5" s="48" t="s">
        <v>8658</v>
      </c>
      <c r="LKD5" s="48" t="s">
        <v>8659</v>
      </c>
      <c r="LKE5" s="48" t="s">
        <v>8660</v>
      </c>
      <c r="LKF5" s="48" t="s">
        <v>8661</v>
      </c>
      <c r="LKG5" s="48" t="s">
        <v>8662</v>
      </c>
      <c r="LKH5" s="48" t="s">
        <v>8663</v>
      </c>
      <c r="LKI5" s="48" t="s">
        <v>8664</v>
      </c>
      <c r="LKJ5" s="48" t="s">
        <v>8665</v>
      </c>
      <c r="LKK5" s="48" t="s">
        <v>8666</v>
      </c>
      <c r="LKL5" s="48" t="s">
        <v>8667</v>
      </c>
      <c r="LKM5" s="48" t="s">
        <v>8668</v>
      </c>
      <c r="LKN5" s="48" t="s">
        <v>8669</v>
      </c>
      <c r="LKO5" s="48" t="s">
        <v>8670</v>
      </c>
      <c r="LKP5" s="48" t="s">
        <v>8671</v>
      </c>
      <c r="LKQ5" s="48" t="s">
        <v>8672</v>
      </c>
      <c r="LKR5" s="48" t="s">
        <v>8673</v>
      </c>
      <c r="LKS5" s="48" t="s">
        <v>8674</v>
      </c>
      <c r="LKT5" s="48" t="s">
        <v>8675</v>
      </c>
      <c r="LKU5" s="48" t="s">
        <v>8676</v>
      </c>
      <c r="LKV5" s="48" t="s">
        <v>8677</v>
      </c>
      <c r="LKW5" s="48" t="s">
        <v>8678</v>
      </c>
      <c r="LKX5" s="48" t="s">
        <v>8679</v>
      </c>
      <c r="LKY5" s="48" t="s">
        <v>8680</v>
      </c>
      <c r="LKZ5" s="48" t="s">
        <v>8681</v>
      </c>
      <c r="LLA5" s="48" t="s">
        <v>8682</v>
      </c>
      <c r="LLB5" s="48" t="s">
        <v>8683</v>
      </c>
      <c r="LLC5" s="48" t="s">
        <v>8684</v>
      </c>
      <c r="LLD5" s="48" t="s">
        <v>8685</v>
      </c>
      <c r="LLE5" s="48" t="s">
        <v>8686</v>
      </c>
      <c r="LLF5" s="48" t="s">
        <v>8687</v>
      </c>
      <c r="LLG5" s="48" t="s">
        <v>8688</v>
      </c>
      <c r="LLH5" s="48" t="s">
        <v>8689</v>
      </c>
      <c r="LLI5" s="48" t="s">
        <v>8690</v>
      </c>
      <c r="LLJ5" s="48" t="s">
        <v>8691</v>
      </c>
      <c r="LLK5" s="48" t="s">
        <v>8692</v>
      </c>
      <c r="LLL5" s="48" t="s">
        <v>8693</v>
      </c>
      <c r="LLM5" s="48" t="s">
        <v>8694</v>
      </c>
      <c r="LLN5" s="48" t="s">
        <v>8695</v>
      </c>
      <c r="LLO5" s="48" t="s">
        <v>8696</v>
      </c>
      <c r="LLP5" s="48" t="s">
        <v>8697</v>
      </c>
      <c r="LLQ5" s="48" t="s">
        <v>8698</v>
      </c>
      <c r="LLR5" s="48" t="s">
        <v>8699</v>
      </c>
      <c r="LLS5" s="48" t="s">
        <v>8700</v>
      </c>
      <c r="LLT5" s="48" t="s">
        <v>8701</v>
      </c>
      <c r="LLU5" s="48" t="s">
        <v>8702</v>
      </c>
      <c r="LLV5" s="48" t="s">
        <v>8703</v>
      </c>
      <c r="LLW5" s="48" t="s">
        <v>8704</v>
      </c>
      <c r="LLX5" s="48" t="s">
        <v>8705</v>
      </c>
      <c r="LLY5" s="48" t="s">
        <v>8706</v>
      </c>
      <c r="LLZ5" s="48" t="s">
        <v>8707</v>
      </c>
      <c r="LMA5" s="48" t="s">
        <v>8708</v>
      </c>
      <c r="LMB5" s="48" t="s">
        <v>8709</v>
      </c>
      <c r="LMC5" s="48" t="s">
        <v>8710</v>
      </c>
      <c r="LMD5" s="48" t="s">
        <v>8711</v>
      </c>
      <c r="LME5" s="48" t="s">
        <v>8712</v>
      </c>
      <c r="LMF5" s="48" t="s">
        <v>8713</v>
      </c>
      <c r="LMG5" s="48" t="s">
        <v>8714</v>
      </c>
      <c r="LMH5" s="48" t="s">
        <v>8715</v>
      </c>
      <c r="LMI5" s="48" t="s">
        <v>8716</v>
      </c>
      <c r="LMJ5" s="48" t="s">
        <v>8717</v>
      </c>
      <c r="LMK5" s="48" t="s">
        <v>8718</v>
      </c>
      <c r="LML5" s="48" t="s">
        <v>8719</v>
      </c>
      <c r="LMM5" s="48" t="s">
        <v>8720</v>
      </c>
      <c r="LMN5" s="48" t="s">
        <v>8721</v>
      </c>
      <c r="LMO5" s="48" t="s">
        <v>8722</v>
      </c>
      <c r="LMP5" s="48" t="s">
        <v>8723</v>
      </c>
      <c r="LMQ5" s="48" t="s">
        <v>8724</v>
      </c>
      <c r="LMR5" s="48" t="s">
        <v>8725</v>
      </c>
      <c r="LMS5" s="48" t="s">
        <v>8726</v>
      </c>
      <c r="LMT5" s="48" t="s">
        <v>8727</v>
      </c>
      <c r="LMU5" s="48" t="s">
        <v>8728</v>
      </c>
      <c r="LMV5" s="48" t="s">
        <v>8729</v>
      </c>
      <c r="LMW5" s="48" t="s">
        <v>8730</v>
      </c>
      <c r="LMX5" s="48" t="s">
        <v>8731</v>
      </c>
      <c r="LMY5" s="48" t="s">
        <v>8732</v>
      </c>
      <c r="LMZ5" s="48" t="s">
        <v>8733</v>
      </c>
      <c r="LNA5" s="48" t="s">
        <v>8734</v>
      </c>
      <c r="LNB5" s="48" t="s">
        <v>8735</v>
      </c>
      <c r="LNC5" s="48" t="s">
        <v>8736</v>
      </c>
      <c r="LND5" s="48" t="s">
        <v>8737</v>
      </c>
      <c r="LNE5" s="48" t="s">
        <v>8738</v>
      </c>
      <c r="LNF5" s="48" t="s">
        <v>8739</v>
      </c>
      <c r="LNG5" s="48" t="s">
        <v>8740</v>
      </c>
      <c r="LNH5" s="48" t="s">
        <v>8741</v>
      </c>
      <c r="LNI5" s="48" t="s">
        <v>8742</v>
      </c>
      <c r="LNJ5" s="48" t="s">
        <v>8743</v>
      </c>
      <c r="LNK5" s="48" t="s">
        <v>8744</v>
      </c>
      <c r="LNL5" s="48" t="s">
        <v>8745</v>
      </c>
      <c r="LNM5" s="48" t="s">
        <v>8746</v>
      </c>
      <c r="LNN5" s="48" t="s">
        <v>8747</v>
      </c>
      <c r="LNO5" s="48" t="s">
        <v>8748</v>
      </c>
      <c r="LNP5" s="48" t="s">
        <v>8749</v>
      </c>
      <c r="LNQ5" s="48" t="s">
        <v>8750</v>
      </c>
      <c r="LNR5" s="48" t="s">
        <v>8751</v>
      </c>
      <c r="LNS5" s="48" t="s">
        <v>8752</v>
      </c>
      <c r="LNT5" s="48" t="s">
        <v>8753</v>
      </c>
      <c r="LNU5" s="48" t="s">
        <v>8754</v>
      </c>
      <c r="LNV5" s="48" t="s">
        <v>8755</v>
      </c>
      <c r="LNW5" s="48" t="s">
        <v>8756</v>
      </c>
      <c r="LNX5" s="48" t="s">
        <v>8757</v>
      </c>
      <c r="LNY5" s="48" t="s">
        <v>8758</v>
      </c>
      <c r="LNZ5" s="48" t="s">
        <v>8759</v>
      </c>
      <c r="LOA5" s="48" t="s">
        <v>8760</v>
      </c>
      <c r="LOB5" s="48" t="s">
        <v>8761</v>
      </c>
      <c r="LOC5" s="48" t="s">
        <v>8762</v>
      </c>
      <c r="LOD5" s="48" t="s">
        <v>8763</v>
      </c>
      <c r="LOE5" s="48" t="s">
        <v>8764</v>
      </c>
      <c r="LOF5" s="48" t="s">
        <v>8765</v>
      </c>
      <c r="LOG5" s="48" t="s">
        <v>8766</v>
      </c>
      <c r="LOH5" s="48" t="s">
        <v>8767</v>
      </c>
      <c r="LOI5" s="48" t="s">
        <v>8768</v>
      </c>
      <c r="LOJ5" s="48" t="s">
        <v>8769</v>
      </c>
      <c r="LOK5" s="48" t="s">
        <v>8770</v>
      </c>
      <c r="LOL5" s="48" t="s">
        <v>8771</v>
      </c>
      <c r="LOM5" s="48" t="s">
        <v>8772</v>
      </c>
      <c r="LON5" s="48" t="s">
        <v>8773</v>
      </c>
      <c r="LOO5" s="48" t="s">
        <v>8774</v>
      </c>
      <c r="LOP5" s="48" t="s">
        <v>8775</v>
      </c>
      <c r="LOQ5" s="48" t="s">
        <v>8776</v>
      </c>
      <c r="LOR5" s="48" t="s">
        <v>8777</v>
      </c>
      <c r="LOS5" s="48" t="s">
        <v>8778</v>
      </c>
      <c r="LOT5" s="48" t="s">
        <v>8779</v>
      </c>
      <c r="LOU5" s="48" t="s">
        <v>8780</v>
      </c>
      <c r="LOV5" s="48" t="s">
        <v>8781</v>
      </c>
      <c r="LOW5" s="48" t="s">
        <v>8782</v>
      </c>
      <c r="LOX5" s="48" t="s">
        <v>8783</v>
      </c>
      <c r="LOY5" s="48" t="s">
        <v>8784</v>
      </c>
      <c r="LOZ5" s="48" t="s">
        <v>8785</v>
      </c>
      <c r="LPA5" s="48" t="s">
        <v>8786</v>
      </c>
      <c r="LPB5" s="48" t="s">
        <v>8787</v>
      </c>
      <c r="LPC5" s="48" t="s">
        <v>8788</v>
      </c>
      <c r="LPD5" s="48" t="s">
        <v>8789</v>
      </c>
      <c r="LPE5" s="48" t="s">
        <v>8790</v>
      </c>
      <c r="LPF5" s="48" t="s">
        <v>8791</v>
      </c>
      <c r="LPG5" s="48" t="s">
        <v>8792</v>
      </c>
      <c r="LPH5" s="48" t="s">
        <v>8793</v>
      </c>
      <c r="LPI5" s="48" t="s">
        <v>8794</v>
      </c>
      <c r="LPJ5" s="48" t="s">
        <v>8795</v>
      </c>
      <c r="LPK5" s="48" t="s">
        <v>8796</v>
      </c>
      <c r="LPL5" s="48" t="s">
        <v>8797</v>
      </c>
      <c r="LPM5" s="48" t="s">
        <v>8798</v>
      </c>
      <c r="LPN5" s="48" t="s">
        <v>8799</v>
      </c>
      <c r="LPO5" s="48" t="s">
        <v>8800</v>
      </c>
      <c r="LPP5" s="48" t="s">
        <v>8801</v>
      </c>
      <c r="LPQ5" s="48" t="s">
        <v>8802</v>
      </c>
      <c r="LPR5" s="48" t="s">
        <v>8803</v>
      </c>
      <c r="LPS5" s="48" t="s">
        <v>8804</v>
      </c>
      <c r="LPT5" s="48" t="s">
        <v>8805</v>
      </c>
      <c r="LPU5" s="48" t="s">
        <v>8806</v>
      </c>
      <c r="LPV5" s="48" t="s">
        <v>8807</v>
      </c>
      <c r="LPW5" s="48" t="s">
        <v>8808</v>
      </c>
      <c r="LPX5" s="48" t="s">
        <v>8809</v>
      </c>
      <c r="LPY5" s="48" t="s">
        <v>8810</v>
      </c>
      <c r="LPZ5" s="48" t="s">
        <v>8811</v>
      </c>
      <c r="LQA5" s="48" t="s">
        <v>8812</v>
      </c>
      <c r="LQB5" s="48" t="s">
        <v>8813</v>
      </c>
      <c r="LQC5" s="48" t="s">
        <v>8814</v>
      </c>
      <c r="LQD5" s="48" t="s">
        <v>8815</v>
      </c>
      <c r="LQE5" s="48" t="s">
        <v>8816</v>
      </c>
      <c r="LQF5" s="48" t="s">
        <v>8817</v>
      </c>
      <c r="LQG5" s="48" t="s">
        <v>8818</v>
      </c>
      <c r="LQH5" s="48" t="s">
        <v>8819</v>
      </c>
      <c r="LQI5" s="48" t="s">
        <v>8820</v>
      </c>
      <c r="LQJ5" s="48" t="s">
        <v>8821</v>
      </c>
      <c r="LQK5" s="48" t="s">
        <v>8822</v>
      </c>
      <c r="LQL5" s="48" t="s">
        <v>8823</v>
      </c>
      <c r="LQM5" s="48" t="s">
        <v>8824</v>
      </c>
      <c r="LQN5" s="48" t="s">
        <v>8825</v>
      </c>
      <c r="LQO5" s="48" t="s">
        <v>8826</v>
      </c>
      <c r="LQP5" s="48" t="s">
        <v>8827</v>
      </c>
      <c r="LQQ5" s="48" t="s">
        <v>8828</v>
      </c>
      <c r="LQR5" s="48" t="s">
        <v>8829</v>
      </c>
      <c r="LQS5" s="48" t="s">
        <v>8830</v>
      </c>
      <c r="LQT5" s="48" t="s">
        <v>8831</v>
      </c>
      <c r="LQU5" s="48" t="s">
        <v>8832</v>
      </c>
      <c r="LQV5" s="48" t="s">
        <v>8833</v>
      </c>
      <c r="LQW5" s="48" t="s">
        <v>8834</v>
      </c>
      <c r="LQX5" s="48" t="s">
        <v>8835</v>
      </c>
      <c r="LQY5" s="48" t="s">
        <v>8836</v>
      </c>
      <c r="LQZ5" s="48" t="s">
        <v>8837</v>
      </c>
      <c r="LRA5" s="48" t="s">
        <v>8838</v>
      </c>
      <c r="LRB5" s="48" t="s">
        <v>8839</v>
      </c>
      <c r="LRC5" s="48" t="s">
        <v>8840</v>
      </c>
      <c r="LRD5" s="48" t="s">
        <v>8841</v>
      </c>
      <c r="LRE5" s="48" t="s">
        <v>8842</v>
      </c>
      <c r="LRF5" s="48" t="s">
        <v>8843</v>
      </c>
      <c r="LRG5" s="48" t="s">
        <v>8844</v>
      </c>
      <c r="LRH5" s="48" t="s">
        <v>8845</v>
      </c>
      <c r="LRI5" s="48" t="s">
        <v>8846</v>
      </c>
      <c r="LRJ5" s="48" t="s">
        <v>8847</v>
      </c>
      <c r="LRK5" s="48" t="s">
        <v>8848</v>
      </c>
      <c r="LRL5" s="48" t="s">
        <v>8849</v>
      </c>
      <c r="LRM5" s="48" t="s">
        <v>8850</v>
      </c>
      <c r="LRN5" s="48" t="s">
        <v>8851</v>
      </c>
      <c r="LRO5" s="48" t="s">
        <v>8852</v>
      </c>
      <c r="LRP5" s="48" t="s">
        <v>8853</v>
      </c>
      <c r="LRQ5" s="48" t="s">
        <v>8854</v>
      </c>
      <c r="LRR5" s="48" t="s">
        <v>8855</v>
      </c>
      <c r="LRS5" s="48" t="s">
        <v>8856</v>
      </c>
      <c r="LRT5" s="48" t="s">
        <v>8857</v>
      </c>
      <c r="LRU5" s="48" t="s">
        <v>8858</v>
      </c>
      <c r="LRV5" s="48" t="s">
        <v>8859</v>
      </c>
      <c r="LRW5" s="48" t="s">
        <v>8860</v>
      </c>
      <c r="LRX5" s="48" t="s">
        <v>8861</v>
      </c>
      <c r="LRY5" s="48" t="s">
        <v>8862</v>
      </c>
      <c r="LRZ5" s="48" t="s">
        <v>8863</v>
      </c>
      <c r="LSA5" s="48" t="s">
        <v>8864</v>
      </c>
      <c r="LSB5" s="48" t="s">
        <v>8865</v>
      </c>
      <c r="LSC5" s="48" t="s">
        <v>8866</v>
      </c>
      <c r="LSD5" s="48" t="s">
        <v>8867</v>
      </c>
      <c r="LSE5" s="48" t="s">
        <v>8868</v>
      </c>
      <c r="LSF5" s="48" t="s">
        <v>8869</v>
      </c>
      <c r="LSG5" s="48" t="s">
        <v>8870</v>
      </c>
      <c r="LSH5" s="48" t="s">
        <v>8871</v>
      </c>
      <c r="LSI5" s="48" t="s">
        <v>8872</v>
      </c>
      <c r="LSJ5" s="48" t="s">
        <v>8873</v>
      </c>
      <c r="LSK5" s="48" t="s">
        <v>8874</v>
      </c>
      <c r="LSL5" s="48" t="s">
        <v>8875</v>
      </c>
      <c r="LSM5" s="48" t="s">
        <v>8876</v>
      </c>
      <c r="LSN5" s="48" t="s">
        <v>8877</v>
      </c>
      <c r="LSO5" s="48" t="s">
        <v>8878</v>
      </c>
      <c r="LSP5" s="48" t="s">
        <v>8879</v>
      </c>
      <c r="LSQ5" s="48" t="s">
        <v>8880</v>
      </c>
      <c r="LSR5" s="48" t="s">
        <v>8881</v>
      </c>
      <c r="LSS5" s="48" t="s">
        <v>8882</v>
      </c>
      <c r="LST5" s="48" t="s">
        <v>8883</v>
      </c>
      <c r="LSU5" s="48" t="s">
        <v>8884</v>
      </c>
      <c r="LSV5" s="48" t="s">
        <v>8885</v>
      </c>
      <c r="LSW5" s="48" t="s">
        <v>8886</v>
      </c>
      <c r="LSX5" s="48" t="s">
        <v>8887</v>
      </c>
      <c r="LSY5" s="48" t="s">
        <v>8888</v>
      </c>
      <c r="LSZ5" s="48" t="s">
        <v>8889</v>
      </c>
      <c r="LTA5" s="48" t="s">
        <v>8890</v>
      </c>
      <c r="LTB5" s="48" t="s">
        <v>8891</v>
      </c>
      <c r="LTC5" s="48" t="s">
        <v>8892</v>
      </c>
      <c r="LTD5" s="48" t="s">
        <v>8893</v>
      </c>
      <c r="LTE5" s="48" t="s">
        <v>8894</v>
      </c>
      <c r="LTF5" s="48" t="s">
        <v>8895</v>
      </c>
      <c r="LTG5" s="48" t="s">
        <v>8896</v>
      </c>
      <c r="LTH5" s="48" t="s">
        <v>8897</v>
      </c>
      <c r="LTI5" s="48" t="s">
        <v>8898</v>
      </c>
      <c r="LTJ5" s="48" t="s">
        <v>8899</v>
      </c>
      <c r="LTK5" s="48" t="s">
        <v>8900</v>
      </c>
      <c r="LTL5" s="48" t="s">
        <v>8901</v>
      </c>
      <c r="LTM5" s="48" t="s">
        <v>8902</v>
      </c>
      <c r="LTN5" s="48" t="s">
        <v>8903</v>
      </c>
      <c r="LTO5" s="48" t="s">
        <v>8904</v>
      </c>
      <c r="LTP5" s="48" t="s">
        <v>8905</v>
      </c>
      <c r="LTQ5" s="48" t="s">
        <v>8906</v>
      </c>
      <c r="LTR5" s="48" t="s">
        <v>8907</v>
      </c>
      <c r="LTS5" s="48" t="s">
        <v>8908</v>
      </c>
      <c r="LTT5" s="48" t="s">
        <v>8909</v>
      </c>
      <c r="LTU5" s="48" t="s">
        <v>8910</v>
      </c>
      <c r="LTV5" s="48" t="s">
        <v>8911</v>
      </c>
      <c r="LTW5" s="48" t="s">
        <v>8912</v>
      </c>
      <c r="LTX5" s="48" t="s">
        <v>8913</v>
      </c>
      <c r="LTY5" s="48" t="s">
        <v>8914</v>
      </c>
      <c r="LTZ5" s="48" t="s">
        <v>8915</v>
      </c>
      <c r="LUA5" s="48" t="s">
        <v>8916</v>
      </c>
      <c r="LUB5" s="48" t="s">
        <v>8917</v>
      </c>
      <c r="LUC5" s="48" t="s">
        <v>8918</v>
      </c>
      <c r="LUD5" s="48" t="s">
        <v>8919</v>
      </c>
      <c r="LUE5" s="48" t="s">
        <v>8920</v>
      </c>
      <c r="LUF5" s="48" t="s">
        <v>8921</v>
      </c>
      <c r="LUG5" s="48" t="s">
        <v>8922</v>
      </c>
      <c r="LUH5" s="48" t="s">
        <v>8923</v>
      </c>
      <c r="LUI5" s="48" t="s">
        <v>8924</v>
      </c>
      <c r="LUJ5" s="48" t="s">
        <v>8925</v>
      </c>
      <c r="LUK5" s="48" t="s">
        <v>8926</v>
      </c>
      <c r="LUL5" s="48" t="s">
        <v>8927</v>
      </c>
      <c r="LUM5" s="48" t="s">
        <v>8928</v>
      </c>
      <c r="LUN5" s="48" t="s">
        <v>8929</v>
      </c>
      <c r="LUO5" s="48" t="s">
        <v>8930</v>
      </c>
      <c r="LUP5" s="48" t="s">
        <v>8931</v>
      </c>
      <c r="LUQ5" s="48" t="s">
        <v>8932</v>
      </c>
      <c r="LUR5" s="48" t="s">
        <v>8933</v>
      </c>
      <c r="LUS5" s="48" t="s">
        <v>8934</v>
      </c>
      <c r="LUT5" s="48" t="s">
        <v>8935</v>
      </c>
      <c r="LUU5" s="48" t="s">
        <v>8936</v>
      </c>
      <c r="LUV5" s="48" t="s">
        <v>8937</v>
      </c>
      <c r="LUW5" s="48" t="s">
        <v>8938</v>
      </c>
      <c r="LUX5" s="48" t="s">
        <v>8939</v>
      </c>
      <c r="LUY5" s="48" t="s">
        <v>8940</v>
      </c>
      <c r="LUZ5" s="48" t="s">
        <v>8941</v>
      </c>
      <c r="LVA5" s="48" t="s">
        <v>8942</v>
      </c>
      <c r="LVB5" s="48" t="s">
        <v>8943</v>
      </c>
      <c r="LVC5" s="48" t="s">
        <v>8944</v>
      </c>
      <c r="LVD5" s="48" t="s">
        <v>8945</v>
      </c>
      <c r="LVE5" s="48" t="s">
        <v>8946</v>
      </c>
      <c r="LVF5" s="48" t="s">
        <v>8947</v>
      </c>
      <c r="LVG5" s="48" t="s">
        <v>8948</v>
      </c>
      <c r="LVH5" s="48" t="s">
        <v>8949</v>
      </c>
      <c r="LVI5" s="48" t="s">
        <v>8950</v>
      </c>
      <c r="LVJ5" s="48" t="s">
        <v>8951</v>
      </c>
      <c r="LVK5" s="48" t="s">
        <v>8952</v>
      </c>
      <c r="LVL5" s="48" t="s">
        <v>8953</v>
      </c>
      <c r="LVM5" s="48" t="s">
        <v>8954</v>
      </c>
      <c r="LVN5" s="48" t="s">
        <v>8955</v>
      </c>
      <c r="LVO5" s="48" t="s">
        <v>8956</v>
      </c>
      <c r="LVP5" s="48" t="s">
        <v>8957</v>
      </c>
      <c r="LVQ5" s="48" t="s">
        <v>8958</v>
      </c>
      <c r="LVR5" s="48" t="s">
        <v>8959</v>
      </c>
      <c r="LVS5" s="48" t="s">
        <v>8960</v>
      </c>
      <c r="LVT5" s="48" t="s">
        <v>8961</v>
      </c>
      <c r="LVU5" s="48" t="s">
        <v>8962</v>
      </c>
      <c r="LVV5" s="48" t="s">
        <v>8963</v>
      </c>
      <c r="LVW5" s="48" t="s">
        <v>8964</v>
      </c>
      <c r="LVX5" s="48" t="s">
        <v>8965</v>
      </c>
      <c r="LVY5" s="48" t="s">
        <v>8966</v>
      </c>
      <c r="LVZ5" s="48" t="s">
        <v>8967</v>
      </c>
      <c r="LWA5" s="48" t="s">
        <v>8968</v>
      </c>
      <c r="LWB5" s="48" t="s">
        <v>8969</v>
      </c>
      <c r="LWC5" s="48" t="s">
        <v>8970</v>
      </c>
      <c r="LWD5" s="48" t="s">
        <v>8971</v>
      </c>
      <c r="LWE5" s="48" t="s">
        <v>8972</v>
      </c>
      <c r="LWF5" s="48" t="s">
        <v>8973</v>
      </c>
      <c r="LWG5" s="48" t="s">
        <v>8974</v>
      </c>
      <c r="LWH5" s="48" t="s">
        <v>8975</v>
      </c>
      <c r="LWI5" s="48" t="s">
        <v>8976</v>
      </c>
      <c r="LWJ5" s="48" t="s">
        <v>8977</v>
      </c>
      <c r="LWK5" s="48" t="s">
        <v>8978</v>
      </c>
      <c r="LWL5" s="48" t="s">
        <v>8979</v>
      </c>
      <c r="LWM5" s="48" t="s">
        <v>8980</v>
      </c>
      <c r="LWN5" s="48" t="s">
        <v>8981</v>
      </c>
      <c r="LWO5" s="48" t="s">
        <v>8982</v>
      </c>
      <c r="LWP5" s="48" t="s">
        <v>8983</v>
      </c>
      <c r="LWQ5" s="48" t="s">
        <v>8984</v>
      </c>
      <c r="LWR5" s="48" t="s">
        <v>8985</v>
      </c>
      <c r="LWS5" s="48" t="s">
        <v>8986</v>
      </c>
      <c r="LWT5" s="48" t="s">
        <v>8987</v>
      </c>
      <c r="LWU5" s="48" t="s">
        <v>8988</v>
      </c>
      <c r="LWV5" s="48" t="s">
        <v>8989</v>
      </c>
      <c r="LWW5" s="48" t="s">
        <v>8990</v>
      </c>
      <c r="LWX5" s="48" t="s">
        <v>8991</v>
      </c>
      <c r="LWY5" s="48" t="s">
        <v>8992</v>
      </c>
      <c r="LWZ5" s="48" t="s">
        <v>8993</v>
      </c>
      <c r="LXA5" s="48" t="s">
        <v>8994</v>
      </c>
      <c r="LXB5" s="48" t="s">
        <v>8995</v>
      </c>
      <c r="LXC5" s="48" t="s">
        <v>8996</v>
      </c>
      <c r="LXD5" s="48" t="s">
        <v>8997</v>
      </c>
      <c r="LXE5" s="48" t="s">
        <v>8998</v>
      </c>
      <c r="LXF5" s="48" t="s">
        <v>8999</v>
      </c>
      <c r="LXG5" s="48" t="s">
        <v>9000</v>
      </c>
      <c r="LXH5" s="48" t="s">
        <v>9001</v>
      </c>
      <c r="LXI5" s="48" t="s">
        <v>9002</v>
      </c>
      <c r="LXJ5" s="48" t="s">
        <v>9003</v>
      </c>
      <c r="LXK5" s="48" t="s">
        <v>9004</v>
      </c>
      <c r="LXL5" s="48" t="s">
        <v>9005</v>
      </c>
      <c r="LXM5" s="48" t="s">
        <v>9006</v>
      </c>
      <c r="LXN5" s="48" t="s">
        <v>9007</v>
      </c>
      <c r="LXO5" s="48" t="s">
        <v>9008</v>
      </c>
      <c r="LXP5" s="48" t="s">
        <v>9009</v>
      </c>
      <c r="LXQ5" s="48" t="s">
        <v>9010</v>
      </c>
      <c r="LXR5" s="48" t="s">
        <v>9011</v>
      </c>
      <c r="LXS5" s="48" t="s">
        <v>9012</v>
      </c>
      <c r="LXT5" s="48" t="s">
        <v>9013</v>
      </c>
      <c r="LXU5" s="48" t="s">
        <v>9014</v>
      </c>
      <c r="LXV5" s="48" t="s">
        <v>9015</v>
      </c>
      <c r="LXW5" s="48" t="s">
        <v>9016</v>
      </c>
      <c r="LXX5" s="48" t="s">
        <v>9017</v>
      </c>
      <c r="LXY5" s="48" t="s">
        <v>9018</v>
      </c>
      <c r="LXZ5" s="48" t="s">
        <v>9019</v>
      </c>
      <c r="LYA5" s="48" t="s">
        <v>9020</v>
      </c>
      <c r="LYB5" s="48" t="s">
        <v>9021</v>
      </c>
      <c r="LYC5" s="48" t="s">
        <v>9022</v>
      </c>
      <c r="LYD5" s="48" t="s">
        <v>9023</v>
      </c>
      <c r="LYE5" s="48" t="s">
        <v>9024</v>
      </c>
      <c r="LYF5" s="48" t="s">
        <v>9025</v>
      </c>
      <c r="LYG5" s="48" t="s">
        <v>9026</v>
      </c>
      <c r="LYH5" s="48" t="s">
        <v>9027</v>
      </c>
      <c r="LYI5" s="48" t="s">
        <v>9028</v>
      </c>
      <c r="LYJ5" s="48" t="s">
        <v>9029</v>
      </c>
      <c r="LYK5" s="48" t="s">
        <v>9030</v>
      </c>
      <c r="LYL5" s="48" t="s">
        <v>9031</v>
      </c>
      <c r="LYM5" s="48" t="s">
        <v>9032</v>
      </c>
      <c r="LYN5" s="48" t="s">
        <v>9033</v>
      </c>
      <c r="LYO5" s="48" t="s">
        <v>9034</v>
      </c>
      <c r="LYP5" s="48" t="s">
        <v>9035</v>
      </c>
      <c r="LYQ5" s="48" t="s">
        <v>9036</v>
      </c>
      <c r="LYR5" s="48" t="s">
        <v>9037</v>
      </c>
      <c r="LYS5" s="48" t="s">
        <v>9038</v>
      </c>
      <c r="LYT5" s="48" t="s">
        <v>9039</v>
      </c>
      <c r="LYU5" s="48" t="s">
        <v>9040</v>
      </c>
      <c r="LYV5" s="48" t="s">
        <v>9041</v>
      </c>
      <c r="LYW5" s="48" t="s">
        <v>9042</v>
      </c>
      <c r="LYX5" s="48" t="s">
        <v>9043</v>
      </c>
      <c r="LYY5" s="48" t="s">
        <v>9044</v>
      </c>
      <c r="LYZ5" s="48" t="s">
        <v>9045</v>
      </c>
      <c r="LZA5" s="48" t="s">
        <v>9046</v>
      </c>
      <c r="LZB5" s="48" t="s">
        <v>9047</v>
      </c>
      <c r="LZC5" s="48" t="s">
        <v>9048</v>
      </c>
      <c r="LZD5" s="48" t="s">
        <v>9049</v>
      </c>
      <c r="LZE5" s="48" t="s">
        <v>9050</v>
      </c>
      <c r="LZF5" s="48" t="s">
        <v>9051</v>
      </c>
      <c r="LZG5" s="48" t="s">
        <v>9052</v>
      </c>
      <c r="LZH5" s="48" t="s">
        <v>9053</v>
      </c>
      <c r="LZI5" s="48" t="s">
        <v>9054</v>
      </c>
      <c r="LZJ5" s="48" t="s">
        <v>9055</v>
      </c>
      <c r="LZK5" s="48" t="s">
        <v>9056</v>
      </c>
      <c r="LZL5" s="48" t="s">
        <v>9057</v>
      </c>
      <c r="LZM5" s="48" t="s">
        <v>9058</v>
      </c>
      <c r="LZN5" s="48" t="s">
        <v>9059</v>
      </c>
      <c r="LZO5" s="48" t="s">
        <v>9060</v>
      </c>
      <c r="LZP5" s="48" t="s">
        <v>9061</v>
      </c>
      <c r="LZQ5" s="48" t="s">
        <v>9062</v>
      </c>
      <c r="LZR5" s="48" t="s">
        <v>9063</v>
      </c>
      <c r="LZS5" s="48" t="s">
        <v>9064</v>
      </c>
      <c r="LZT5" s="48" t="s">
        <v>9065</v>
      </c>
      <c r="LZU5" s="48" t="s">
        <v>9066</v>
      </c>
      <c r="LZV5" s="48" t="s">
        <v>9067</v>
      </c>
      <c r="LZW5" s="48" t="s">
        <v>9068</v>
      </c>
      <c r="LZX5" s="48" t="s">
        <v>9069</v>
      </c>
      <c r="LZY5" s="48" t="s">
        <v>9070</v>
      </c>
      <c r="LZZ5" s="48" t="s">
        <v>9071</v>
      </c>
      <c r="MAA5" s="48" t="s">
        <v>9072</v>
      </c>
      <c r="MAB5" s="48" t="s">
        <v>9073</v>
      </c>
      <c r="MAC5" s="48" t="s">
        <v>9074</v>
      </c>
      <c r="MAD5" s="48" t="s">
        <v>9075</v>
      </c>
      <c r="MAE5" s="48" t="s">
        <v>9076</v>
      </c>
      <c r="MAF5" s="48" t="s">
        <v>9077</v>
      </c>
      <c r="MAG5" s="48" t="s">
        <v>9078</v>
      </c>
      <c r="MAH5" s="48" t="s">
        <v>9079</v>
      </c>
      <c r="MAI5" s="48" t="s">
        <v>9080</v>
      </c>
      <c r="MAJ5" s="48" t="s">
        <v>9081</v>
      </c>
      <c r="MAK5" s="48" t="s">
        <v>9082</v>
      </c>
      <c r="MAL5" s="48" t="s">
        <v>9083</v>
      </c>
      <c r="MAM5" s="48" t="s">
        <v>9084</v>
      </c>
      <c r="MAN5" s="48" t="s">
        <v>9085</v>
      </c>
      <c r="MAO5" s="48" t="s">
        <v>9086</v>
      </c>
      <c r="MAP5" s="48" t="s">
        <v>9087</v>
      </c>
      <c r="MAQ5" s="48" t="s">
        <v>9088</v>
      </c>
      <c r="MAR5" s="48" t="s">
        <v>9089</v>
      </c>
      <c r="MAS5" s="48" t="s">
        <v>9090</v>
      </c>
      <c r="MAT5" s="48" t="s">
        <v>9091</v>
      </c>
      <c r="MAU5" s="48" t="s">
        <v>9092</v>
      </c>
      <c r="MAV5" s="48" t="s">
        <v>9093</v>
      </c>
      <c r="MAW5" s="48" t="s">
        <v>9094</v>
      </c>
      <c r="MAX5" s="48" t="s">
        <v>9095</v>
      </c>
      <c r="MAY5" s="48" t="s">
        <v>9096</v>
      </c>
      <c r="MAZ5" s="48" t="s">
        <v>9097</v>
      </c>
      <c r="MBA5" s="48" t="s">
        <v>9098</v>
      </c>
      <c r="MBB5" s="48" t="s">
        <v>9099</v>
      </c>
      <c r="MBC5" s="48" t="s">
        <v>9100</v>
      </c>
      <c r="MBD5" s="48" t="s">
        <v>9101</v>
      </c>
      <c r="MBE5" s="48" t="s">
        <v>9102</v>
      </c>
      <c r="MBF5" s="48" t="s">
        <v>9103</v>
      </c>
      <c r="MBG5" s="48" t="s">
        <v>9104</v>
      </c>
      <c r="MBH5" s="48" t="s">
        <v>9105</v>
      </c>
      <c r="MBI5" s="48" t="s">
        <v>9106</v>
      </c>
      <c r="MBJ5" s="48" t="s">
        <v>9107</v>
      </c>
      <c r="MBK5" s="48" t="s">
        <v>9108</v>
      </c>
      <c r="MBL5" s="48" t="s">
        <v>9109</v>
      </c>
      <c r="MBM5" s="48" t="s">
        <v>9110</v>
      </c>
      <c r="MBN5" s="48" t="s">
        <v>9111</v>
      </c>
      <c r="MBO5" s="48" t="s">
        <v>9112</v>
      </c>
      <c r="MBP5" s="48" t="s">
        <v>9113</v>
      </c>
      <c r="MBQ5" s="48" t="s">
        <v>9114</v>
      </c>
      <c r="MBR5" s="48" t="s">
        <v>9115</v>
      </c>
      <c r="MBS5" s="48" t="s">
        <v>9116</v>
      </c>
      <c r="MBT5" s="48" t="s">
        <v>9117</v>
      </c>
      <c r="MBU5" s="48" t="s">
        <v>9118</v>
      </c>
      <c r="MBV5" s="48" t="s">
        <v>9119</v>
      </c>
      <c r="MBW5" s="48" t="s">
        <v>9120</v>
      </c>
      <c r="MBX5" s="48" t="s">
        <v>9121</v>
      </c>
      <c r="MBY5" s="48" t="s">
        <v>9122</v>
      </c>
      <c r="MBZ5" s="48" t="s">
        <v>9123</v>
      </c>
      <c r="MCA5" s="48" t="s">
        <v>9124</v>
      </c>
      <c r="MCB5" s="48" t="s">
        <v>9125</v>
      </c>
      <c r="MCC5" s="48" t="s">
        <v>9126</v>
      </c>
      <c r="MCD5" s="48" t="s">
        <v>9127</v>
      </c>
      <c r="MCE5" s="48" t="s">
        <v>9128</v>
      </c>
      <c r="MCF5" s="48" t="s">
        <v>9129</v>
      </c>
      <c r="MCG5" s="48" t="s">
        <v>9130</v>
      </c>
      <c r="MCH5" s="48" t="s">
        <v>9131</v>
      </c>
      <c r="MCI5" s="48" t="s">
        <v>9132</v>
      </c>
      <c r="MCJ5" s="48" t="s">
        <v>9133</v>
      </c>
      <c r="MCK5" s="48" t="s">
        <v>9134</v>
      </c>
      <c r="MCL5" s="48" t="s">
        <v>9135</v>
      </c>
      <c r="MCM5" s="48" t="s">
        <v>9136</v>
      </c>
      <c r="MCN5" s="48" t="s">
        <v>9137</v>
      </c>
      <c r="MCO5" s="48" t="s">
        <v>9138</v>
      </c>
      <c r="MCP5" s="48" t="s">
        <v>9139</v>
      </c>
      <c r="MCQ5" s="48" t="s">
        <v>9140</v>
      </c>
      <c r="MCR5" s="48" t="s">
        <v>9141</v>
      </c>
      <c r="MCS5" s="48" t="s">
        <v>9142</v>
      </c>
      <c r="MCT5" s="48" t="s">
        <v>9143</v>
      </c>
      <c r="MCU5" s="48" t="s">
        <v>9144</v>
      </c>
      <c r="MCV5" s="48" t="s">
        <v>9145</v>
      </c>
      <c r="MCW5" s="48" t="s">
        <v>9146</v>
      </c>
      <c r="MCX5" s="48" t="s">
        <v>9147</v>
      </c>
      <c r="MCY5" s="48" t="s">
        <v>9148</v>
      </c>
      <c r="MCZ5" s="48" t="s">
        <v>9149</v>
      </c>
      <c r="MDA5" s="48" t="s">
        <v>9150</v>
      </c>
      <c r="MDB5" s="48" t="s">
        <v>9151</v>
      </c>
      <c r="MDC5" s="48" t="s">
        <v>9152</v>
      </c>
      <c r="MDD5" s="48" t="s">
        <v>9153</v>
      </c>
      <c r="MDE5" s="48" t="s">
        <v>9154</v>
      </c>
      <c r="MDF5" s="48" t="s">
        <v>9155</v>
      </c>
      <c r="MDG5" s="48" t="s">
        <v>9156</v>
      </c>
      <c r="MDH5" s="48" t="s">
        <v>9157</v>
      </c>
      <c r="MDI5" s="48" t="s">
        <v>9158</v>
      </c>
      <c r="MDJ5" s="48" t="s">
        <v>9159</v>
      </c>
      <c r="MDK5" s="48" t="s">
        <v>9160</v>
      </c>
      <c r="MDL5" s="48" t="s">
        <v>9161</v>
      </c>
      <c r="MDM5" s="48" t="s">
        <v>9162</v>
      </c>
      <c r="MDN5" s="48" t="s">
        <v>9163</v>
      </c>
      <c r="MDO5" s="48" t="s">
        <v>9164</v>
      </c>
      <c r="MDP5" s="48" t="s">
        <v>9165</v>
      </c>
      <c r="MDQ5" s="48" t="s">
        <v>9166</v>
      </c>
      <c r="MDR5" s="48" t="s">
        <v>9167</v>
      </c>
      <c r="MDS5" s="48" t="s">
        <v>9168</v>
      </c>
      <c r="MDT5" s="48" t="s">
        <v>9169</v>
      </c>
      <c r="MDU5" s="48" t="s">
        <v>9170</v>
      </c>
      <c r="MDV5" s="48" t="s">
        <v>9171</v>
      </c>
      <c r="MDW5" s="48" t="s">
        <v>9172</v>
      </c>
      <c r="MDX5" s="48" t="s">
        <v>9173</v>
      </c>
      <c r="MDY5" s="48" t="s">
        <v>9174</v>
      </c>
      <c r="MDZ5" s="48" t="s">
        <v>9175</v>
      </c>
      <c r="MEA5" s="48" t="s">
        <v>9176</v>
      </c>
      <c r="MEB5" s="48" t="s">
        <v>9177</v>
      </c>
      <c r="MEC5" s="48" t="s">
        <v>9178</v>
      </c>
      <c r="MED5" s="48" t="s">
        <v>9179</v>
      </c>
      <c r="MEE5" s="48" t="s">
        <v>9180</v>
      </c>
      <c r="MEF5" s="48" t="s">
        <v>9181</v>
      </c>
      <c r="MEG5" s="48" t="s">
        <v>9182</v>
      </c>
      <c r="MEH5" s="48" t="s">
        <v>9183</v>
      </c>
      <c r="MEI5" s="48" t="s">
        <v>9184</v>
      </c>
      <c r="MEJ5" s="48" t="s">
        <v>9185</v>
      </c>
      <c r="MEK5" s="48" t="s">
        <v>9186</v>
      </c>
      <c r="MEL5" s="48" t="s">
        <v>9187</v>
      </c>
      <c r="MEM5" s="48" t="s">
        <v>9188</v>
      </c>
      <c r="MEN5" s="48" t="s">
        <v>9189</v>
      </c>
      <c r="MEO5" s="48" t="s">
        <v>9190</v>
      </c>
      <c r="MEP5" s="48" t="s">
        <v>9191</v>
      </c>
      <c r="MEQ5" s="48" t="s">
        <v>9192</v>
      </c>
      <c r="MER5" s="48" t="s">
        <v>9193</v>
      </c>
      <c r="MES5" s="48" t="s">
        <v>9194</v>
      </c>
      <c r="MET5" s="48" t="s">
        <v>9195</v>
      </c>
      <c r="MEU5" s="48" t="s">
        <v>9196</v>
      </c>
      <c r="MEV5" s="48" t="s">
        <v>9197</v>
      </c>
      <c r="MEW5" s="48" t="s">
        <v>9198</v>
      </c>
      <c r="MEX5" s="48" t="s">
        <v>9199</v>
      </c>
      <c r="MEY5" s="48" t="s">
        <v>9200</v>
      </c>
      <c r="MEZ5" s="48" t="s">
        <v>9201</v>
      </c>
      <c r="MFA5" s="48" t="s">
        <v>9202</v>
      </c>
      <c r="MFB5" s="48" t="s">
        <v>9203</v>
      </c>
      <c r="MFC5" s="48" t="s">
        <v>9204</v>
      </c>
      <c r="MFD5" s="48" t="s">
        <v>9205</v>
      </c>
      <c r="MFE5" s="48" t="s">
        <v>9206</v>
      </c>
      <c r="MFF5" s="48" t="s">
        <v>9207</v>
      </c>
      <c r="MFG5" s="48" t="s">
        <v>9208</v>
      </c>
      <c r="MFH5" s="48" t="s">
        <v>9209</v>
      </c>
      <c r="MFI5" s="48" t="s">
        <v>9210</v>
      </c>
      <c r="MFJ5" s="48" t="s">
        <v>9211</v>
      </c>
      <c r="MFK5" s="48" t="s">
        <v>9212</v>
      </c>
      <c r="MFL5" s="48" t="s">
        <v>9213</v>
      </c>
      <c r="MFM5" s="48" t="s">
        <v>9214</v>
      </c>
      <c r="MFN5" s="48" t="s">
        <v>9215</v>
      </c>
      <c r="MFO5" s="48" t="s">
        <v>9216</v>
      </c>
      <c r="MFP5" s="48" t="s">
        <v>9217</v>
      </c>
      <c r="MFQ5" s="48" t="s">
        <v>9218</v>
      </c>
      <c r="MFR5" s="48" t="s">
        <v>9219</v>
      </c>
      <c r="MFS5" s="48" t="s">
        <v>9220</v>
      </c>
      <c r="MFT5" s="48" t="s">
        <v>9221</v>
      </c>
      <c r="MFU5" s="48" t="s">
        <v>9222</v>
      </c>
      <c r="MFV5" s="48" t="s">
        <v>9223</v>
      </c>
      <c r="MFW5" s="48" t="s">
        <v>9224</v>
      </c>
      <c r="MFX5" s="48" t="s">
        <v>9225</v>
      </c>
      <c r="MFY5" s="48" t="s">
        <v>9226</v>
      </c>
      <c r="MFZ5" s="48" t="s">
        <v>9227</v>
      </c>
      <c r="MGA5" s="48" t="s">
        <v>9228</v>
      </c>
      <c r="MGB5" s="48" t="s">
        <v>9229</v>
      </c>
      <c r="MGC5" s="48" t="s">
        <v>9230</v>
      </c>
      <c r="MGD5" s="48" t="s">
        <v>9231</v>
      </c>
      <c r="MGE5" s="48" t="s">
        <v>9232</v>
      </c>
      <c r="MGF5" s="48" t="s">
        <v>9233</v>
      </c>
      <c r="MGG5" s="48" t="s">
        <v>9234</v>
      </c>
      <c r="MGH5" s="48" t="s">
        <v>9235</v>
      </c>
      <c r="MGI5" s="48" t="s">
        <v>9236</v>
      </c>
      <c r="MGJ5" s="48" t="s">
        <v>9237</v>
      </c>
      <c r="MGK5" s="48" t="s">
        <v>9238</v>
      </c>
      <c r="MGL5" s="48" t="s">
        <v>9239</v>
      </c>
      <c r="MGM5" s="48" t="s">
        <v>9240</v>
      </c>
      <c r="MGN5" s="48" t="s">
        <v>9241</v>
      </c>
      <c r="MGO5" s="48" t="s">
        <v>9242</v>
      </c>
      <c r="MGP5" s="48" t="s">
        <v>9243</v>
      </c>
      <c r="MGQ5" s="48" t="s">
        <v>9244</v>
      </c>
      <c r="MGR5" s="48" t="s">
        <v>9245</v>
      </c>
      <c r="MGS5" s="48" t="s">
        <v>9246</v>
      </c>
      <c r="MGT5" s="48" t="s">
        <v>9247</v>
      </c>
      <c r="MGU5" s="48" t="s">
        <v>9248</v>
      </c>
      <c r="MGV5" s="48" t="s">
        <v>9249</v>
      </c>
      <c r="MGW5" s="48" t="s">
        <v>9250</v>
      </c>
      <c r="MGX5" s="48" t="s">
        <v>9251</v>
      </c>
      <c r="MGY5" s="48" t="s">
        <v>9252</v>
      </c>
      <c r="MGZ5" s="48" t="s">
        <v>9253</v>
      </c>
      <c r="MHA5" s="48" t="s">
        <v>9254</v>
      </c>
      <c r="MHB5" s="48" t="s">
        <v>9255</v>
      </c>
      <c r="MHC5" s="48" t="s">
        <v>9256</v>
      </c>
      <c r="MHD5" s="48" t="s">
        <v>9257</v>
      </c>
      <c r="MHE5" s="48" t="s">
        <v>9258</v>
      </c>
      <c r="MHF5" s="48" t="s">
        <v>9259</v>
      </c>
      <c r="MHG5" s="48" t="s">
        <v>9260</v>
      </c>
      <c r="MHH5" s="48" t="s">
        <v>9261</v>
      </c>
      <c r="MHI5" s="48" t="s">
        <v>9262</v>
      </c>
      <c r="MHJ5" s="48" t="s">
        <v>9263</v>
      </c>
      <c r="MHK5" s="48" t="s">
        <v>9264</v>
      </c>
      <c r="MHL5" s="48" t="s">
        <v>9265</v>
      </c>
      <c r="MHM5" s="48" t="s">
        <v>9266</v>
      </c>
      <c r="MHN5" s="48" t="s">
        <v>9267</v>
      </c>
      <c r="MHO5" s="48" t="s">
        <v>9268</v>
      </c>
      <c r="MHP5" s="48" t="s">
        <v>9269</v>
      </c>
      <c r="MHQ5" s="48" t="s">
        <v>9270</v>
      </c>
      <c r="MHR5" s="48" t="s">
        <v>9271</v>
      </c>
      <c r="MHS5" s="48" t="s">
        <v>9272</v>
      </c>
      <c r="MHT5" s="48" t="s">
        <v>9273</v>
      </c>
      <c r="MHU5" s="48" t="s">
        <v>9274</v>
      </c>
      <c r="MHV5" s="48" t="s">
        <v>9275</v>
      </c>
      <c r="MHW5" s="48" t="s">
        <v>9276</v>
      </c>
      <c r="MHX5" s="48" t="s">
        <v>9277</v>
      </c>
      <c r="MHY5" s="48" t="s">
        <v>9278</v>
      </c>
      <c r="MHZ5" s="48" t="s">
        <v>9279</v>
      </c>
      <c r="MIA5" s="48" t="s">
        <v>9280</v>
      </c>
      <c r="MIB5" s="48" t="s">
        <v>9281</v>
      </c>
      <c r="MIC5" s="48" t="s">
        <v>9282</v>
      </c>
      <c r="MID5" s="48" t="s">
        <v>9283</v>
      </c>
      <c r="MIE5" s="48" t="s">
        <v>9284</v>
      </c>
      <c r="MIF5" s="48" t="s">
        <v>9285</v>
      </c>
      <c r="MIG5" s="48" t="s">
        <v>9286</v>
      </c>
      <c r="MIH5" s="48" t="s">
        <v>9287</v>
      </c>
      <c r="MII5" s="48" t="s">
        <v>9288</v>
      </c>
      <c r="MIJ5" s="48" t="s">
        <v>9289</v>
      </c>
      <c r="MIK5" s="48" t="s">
        <v>9290</v>
      </c>
      <c r="MIL5" s="48" t="s">
        <v>9291</v>
      </c>
      <c r="MIM5" s="48" t="s">
        <v>9292</v>
      </c>
      <c r="MIN5" s="48" t="s">
        <v>9293</v>
      </c>
      <c r="MIO5" s="48" t="s">
        <v>9294</v>
      </c>
      <c r="MIP5" s="48" t="s">
        <v>9295</v>
      </c>
      <c r="MIQ5" s="48" t="s">
        <v>9296</v>
      </c>
      <c r="MIR5" s="48" t="s">
        <v>9297</v>
      </c>
      <c r="MIS5" s="48" t="s">
        <v>9298</v>
      </c>
      <c r="MIT5" s="48" t="s">
        <v>9299</v>
      </c>
      <c r="MIU5" s="48" t="s">
        <v>9300</v>
      </c>
      <c r="MIV5" s="48" t="s">
        <v>9301</v>
      </c>
      <c r="MIW5" s="48" t="s">
        <v>9302</v>
      </c>
      <c r="MIX5" s="48" t="s">
        <v>9303</v>
      </c>
      <c r="MIY5" s="48" t="s">
        <v>9304</v>
      </c>
      <c r="MIZ5" s="48" t="s">
        <v>9305</v>
      </c>
      <c r="MJA5" s="48" t="s">
        <v>9306</v>
      </c>
      <c r="MJB5" s="48" t="s">
        <v>9307</v>
      </c>
      <c r="MJC5" s="48" t="s">
        <v>9308</v>
      </c>
      <c r="MJD5" s="48" t="s">
        <v>9309</v>
      </c>
      <c r="MJE5" s="48" t="s">
        <v>9310</v>
      </c>
      <c r="MJF5" s="48" t="s">
        <v>9311</v>
      </c>
      <c r="MJG5" s="48" t="s">
        <v>9312</v>
      </c>
      <c r="MJH5" s="48" t="s">
        <v>9313</v>
      </c>
      <c r="MJI5" s="48" t="s">
        <v>9314</v>
      </c>
      <c r="MJJ5" s="48" t="s">
        <v>9315</v>
      </c>
      <c r="MJK5" s="48" t="s">
        <v>9316</v>
      </c>
      <c r="MJL5" s="48" t="s">
        <v>9317</v>
      </c>
      <c r="MJM5" s="48" t="s">
        <v>9318</v>
      </c>
      <c r="MJN5" s="48" t="s">
        <v>9319</v>
      </c>
      <c r="MJO5" s="48" t="s">
        <v>9320</v>
      </c>
      <c r="MJP5" s="48" t="s">
        <v>9321</v>
      </c>
      <c r="MJQ5" s="48" t="s">
        <v>9322</v>
      </c>
      <c r="MJR5" s="48" t="s">
        <v>9323</v>
      </c>
      <c r="MJS5" s="48" t="s">
        <v>9324</v>
      </c>
      <c r="MJT5" s="48" t="s">
        <v>9325</v>
      </c>
      <c r="MJU5" s="48" t="s">
        <v>9326</v>
      </c>
      <c r="MJV5" s="48" t="s">
        <v>9327</v>
      </c>
      <c r="MJW5" s="48" t="s">
        <v>9328</v>
      </c>
      <c r="MJX5" s="48" t="s">
        <v>9329</v>
      </c>
      <c r="MJY5" s="48" t="s">
        <v>9330</v>
      </c>
      <c r="MJZ5" s="48" t="s">
        <v>9331</v>
      </c>
      <c r="MKA5" s="48" t="s">
        <v>9332</v>
      </c>
      <c r="MKB5" s="48" t="s">
        <v>9333</v>
      </c>
      <c r="MKC5" s="48" t="s">
        <v>9334</v>
      </c>
      <c r="MKD5" s="48" t="s">
        <v>9335</v>
      </c>
      <c r="MKE5" s="48" t="s">
        <v>9336</v>
      </c>
      <c r="MKF5" s="48" t="s">
        <v>9337</v>
      </c>
      <c r="MKG5" s="48" t="s">
        <v>9338</v>
      </c>
      <c r="MKH5" s="48" t="s">
        <v>9339</v>
      </c>
      <c r="MKI5" s="48" t="s">
        <v>9340</v>
      </c>
      <c r="MKJ5" s="48" t="s">
        <v>9341</v>
      </c>
      <c r="MKK5" s="48" t="s">
        <v>9342</v>
      </c>
      <c r="MKL5" s="48" t="s">
        <v>9343</v>
      </c>
      <c r="MKM5" s="48" t="s">
        <v>9344</v>
      </c>
      <c r="MKN5" s="48" t="s">
        <v>9345</v>
      </c>
      <c r="MKO5" s="48" t="s">
        <v>9346</v>
      </c>
      <c r="MKP5" s="48" t="s">
        <v>9347</v>
      </c>
      <c r="MKQ5" s="48" t="s">
        <v>9348</v>
      </c>
      <c r="MKR5" s="48" t="s">
        <v>9349</v>
      </c>
      <c r="MKS5" s="48" t="s">
        <v>9350</v>
      </c>
      <c r="MKT5" s="48" t="s">
        <v>9351</v>
      </c>
      <c r="MKU5" s="48" t="s">
        <v>9352</v>
      </c>
      <c r="MKV5" s="48" t="s">
        <v>9353</v>
      </c>
      <c r="MKW5" s="48" t="s">
        <v>9354</v>
      </c>
      <c r="MKX5" s="48" t="s">
        <v>9355</v>
      </c>
      <c r="MKY5" s="48" t="s">
        <v>9356</v>
      </c>
      <c r="MKZ5" s="48" t="s">
        <v>9357</v>
      </c>
      <c r="MLA5" s="48" t="s">
        <v>9358</v>
      </c>
      <c r="MLB5" s="48" t="s">
        <v>9359</v>
      </c>
      <c r="MLC5" s="48" t="s">
        <v>9360</v>
      </c>
      <c r="MLD5" s="48" t="s">
        <v>9361</v>
      </c>
      <c r="MLE5" s="48" t="s">
        <v>9362</v>
      </c>
      <c r="MLF5" s="48" t="s">
        <v>9363</v>
      </c>
      <c r="MLG5" s="48" t="s">
        <v>9364</v>
      </c>
      <c r="MLH5" s="48" t="s">
        <v>9365</v>
      </c>
      <c r="MLI5" s="48" t="s">
        <v>9366</v>
      </c>
      <c r="MLJ5" s="48" t="s">
        <v>9367</v>
      </c>
      <c r="MLK5" s="48" t="s">
        <v>9368</v>
      </c>
      <c r="MLL5" s="48" t="s">
        <v>9369</v>
      </c>
      <c r="MLM5" s="48" t="s">
        <v>9370</v>
      </c>
      <c r="MLN5" s="48" t="s">
        <v>9371</v>
      </c>
      <c r="MLO5" s="48" t="s">
        <v>9372</v>
      </c>
      <c r="MLP5" s="48" t="s">
        <v>9373</v>
      </c>
      <c r="MLQ5" s="48" t="s">
        <v>9374</v>
      </c>
      <c r="MLR5" s="48" t="s">
        <v>9375</v>
      </c>
      <c r="MLS5" s="48" t="s">
        <v>9376</v>
      </c>
      <c r="MLT5" s="48" t="s">
        <v>9377</v>
      </c>
      <c r="MLU5" s="48" t="s">
        <v>9378</v>
      </c>
      <c r="MLV5" s="48" t="s">
        <v>9379</v>
      </c>
      <c r="MLW5" s="48" t="s">
        <v>9380</v>
      </c>
      <c r="MLX5" s="48" t="s">
        <v>9381</v>
      </c>
      <c r="MLY5" s="48" t="s">
        <v>9382</v>
      </c>
      <c r="MLZ5" s="48" t="s">
        <v>9383</v>
      </c>
      <c r="MMA5" s="48" t="s">
        <v>9384</v>
      </c>
      <c r="MMB5" s="48" t="s">
        <v>9385</v>
      </c>
      <c r="MMC5" s="48" t="s">
        <v>9386</v>
      </c>
      <c r="MMD5" s="48" t="s">
        <v>9387</v>
      </c>
      <c r="MME5" s="48" t="s">
        <v>9388</v>
      </c>
      <c r="MMF5" s="48" t="s">
        <v>9389</v>
      </c>
      <c r="MMG5" s="48" t="s">
        <v>9390</v>
      </c>
      <c r="MMH5" s="48" t="s">
        <v>9391</v>
      </c>
      <c r="MMI5" s="48" t="s">
        <v>9392</v>
      </c>
      <c r="MMJ5" s="48" t="s">
        <v>9393</v>
      </c>
      <c r="MMK5" s="48" t="s">
        <v>9394</v>
      </c>
      <c r="MML5" s="48" t="s">
        <v>9395</v>
      </c>
      <c r="MMM5" s="48" t="s">
        <v>9396</v>
      </c>
      <c r="MMN5" s="48" t="s">
        <v>9397</v>
      </c>
      <c r="MMO5" s="48" t="s">
        <v>9398</v>
      </c>
      <c r="MMP5" s="48" t="s">
        <v>9399</v>
      </c>
      <c r="MMQ5" s="48" t="s">
        <v>9400</v>
      </c>
      <c r="MMR5" s="48" t="s">
        <v>9401</v>
      </c>
      <c r="MMS5" s="48" t="s">
        <v>9402</v>
      </c>
      <c r="MMT5" s="48" t="s">
        <v>9403</v>
      </c>
      <c r="MMU5" s="48" t="s">
        <v>9404</v>
      </c>
      <c r="MMV5" s="48" t="s">
        <v>9405</v>
      </c>
      <c r="MMW5" s="48" t="s">
        <v>9406</v>
      </c>
      <c r="MMX5" s="48" t="s">
        <v>9407</v>
      </c>
      <c r="MMY5" s="48" t="s">
        <v>9408</v>
      </c>
      <c r="MMZ5" s="48" t="s">
        <v>9409</v>
      </c>
      <c r="MNA5" s="48" t="s">
        <v>9410</v>
      </c>
      <c r="MNB5" s="48" t="s">
        <v>9411</v>
      </c>
      <c r="MNC5" s="48" t="s">
        <v>9412</v>
      </c>
      <c r="MND5" s="48" t="s">
        <v>9413</v>
      </c>
      <c r="MNE5" s="48" t="s">
        <v>9414</v>
      </c>
      <c r="MNF5" s="48" t="s">
        <v>9415</v>
      </c>
      <c r="MNG5" s="48" t="s">
        <v>9416</v>
      </c>
      <c r="MNH5" s="48" t="s">
        <v>9417</v>
      </c>
      <c r="MNI5" s="48" t="s">
        <v>9418</v>
      </c>
      <c r="MNJ5" s="48" t="s">
        <v>9419</v>
      </c>
      <c r="MNK5" s="48" t="s">
        <v>9420</v>
      </c>
      <c r="MNL5" s="48" t="s">
        <v>9421</v>
      </c>
      <c r="MNM5" s="48" t="s">
        <v>9422</v>
      </c>
      <c r="MNN5" s="48" t="s">
        <v>9423</v>
      </c>
      <c r="MNO5" s="48" t="s">
        <v>9424</v>
      </c>
      <c r="MNP5" s="48" t="s">
        <v>9425</v>
      </c>
      <c r="MNQ5" s="48" t="s">
        <v>9426</v>
      </c>
      <c r="MNR5" s="48" t="s">
        <v>9427</v>
      </c>
      <c r="MNS5" s="48" t="s">
        <v>9428</v>
      </c>
      <c r="MNT5" s="48" t="s">
        <v>9429</v>
      </c>
      <c r="MNU5" s="48" t="s">
        <v>9430</v>
      </c>
      <c r="MNV5" s="48" t="s">
        <v>9431</v>
      </c>
      <c r="MNW5" s="48" t="s">
        <v>9432</v>
      </c>
      <c r="MNX5" s="48" t="s">
        <v>9433</v>
      </c>
      <c r="MNY5" s="48" t="s">
        <v>9434</v>
      </c>
      <c r="MNZ5" s="48" t="s">
        <v>9435</v>
      </c>
      <c r="MOA5" s="48" t="s">
        <v>9436</v>
      </c>
      <c r="MOB5" s="48" t="s">
        <v>9437</v>
      </c>
      <c r="MOC5" s="48" t="s">
        <v>9438</v>
      </c>
      <c r="MOD5" s="48" t="s">
        <v>9439</v>
      </c>
      <c r="MOE5" s="48" t="s">
        <v>9440</v>
      </c>
      <c r="MOF5" s="48" t="s">
        <v>9441</v>
      </c>
      <c r="MOG5" s="48" t="s">
        <v>9442</v>
      </c>
      <c r="MOH5" s="48" t="s">
        <v>9443</v>
      </c>
      <c r="MOI5" s="48" t="s">
        <v>9444</v>
      </c>
      <c r="MOJ5" s="48" t="s">
        <v>9445</v>
      </c>
      <c r="MOK5" s="48" t="s">
        <v>9446</v>
      </c>
      <c r="MOL5" s="48" t="s">
        <v>9447</v>
      </c>
      <c r="MOM5" s="48" t="s">
        <v>9448</v>
      </c>
      <c r="MON5" s="48" t="s">
        <v>9449</v>
      </c>
      <c r="MOO5" s="48" t="s">
        <v>9450</v>
      </c>
      <c r="MOP5" s="48" t="s">
        <v>9451</v>
      </c>
      <c r="MOQ5" s="48" t="s">
        <v>9452</v>
      </c>
      <c r="MOR5" s="48" t="s">
        <v>9453</v>
      </c>
      <c r="MOS5" s="48" t="s">
        <v>9454</v>
      </c>
      <c r="MOT5" s="48" t="s">
        <v>9455</v>
      </c>
      <c r="MOU5" s="48" t="s">
        <v>9456</v>
      </c>
      <c r="MOV5" s="48" t="s">
        <v>9457</v>
      </c>
      <c r="MOW5" s="48" t="s">
        <v>9458</v>
      </c>
      <c r="MOX5" s="48" t="s">
        <v>9459</v>
      </c>
      <c r="MOY5" s="48" t="s">
        <v>9460</v>
      </c>
      <c r="MOZ5" s="48" t="s">
        <v>9461</v>
      </c>
      <c r="MPA5" s="48" t="s">
        <v>9462</v>
      </c>
      <c r="MPB5" s="48" t="s">
        <v>9463</v>
      </c>
      <c r="MPC5" s="48" t="s">
        <v>9464</v>
      </c>
      <c r="MPD5" s="48" t="s">
        <v>9465</v>
      </c>
      <c r="MPE5" s="48" t="s">
        <v>9466</v>
      </c>
      <c r="MPF5" s="48" t="s">
        <v>9467</v>
      </c>
      <c r="MPG5" s="48" t="s">
        <v>9468</v>
      </c>
      <c r="MPH5" s="48" t="s">
        <v>9469</v>
      </c>
      <c r="MPI5" s="48" t="s">
        <v>9470</v>
      </c>
      <c r="MPJ5" s="48" t="s">
        <v>9471</v>
      </c>
      <c r="MPK5" s="48" t="s">
        <v>9472</v>
      </c>
      <c r="MPL5" s="48" t="s">
        <v>9473</v>
      </c>
      <c r="MPM5" s="48" t="s">
        <v>9474</v>
      </c>
      <c r="MPN5" s="48" t="s">
        <v>9475</v>
      </c>
      <c r="MPO5" s="48" t="s">
        <v>9476</v>
      </c>
      <c r="MPP5" s="48" t="s">
        <v>9477</v>
      </c>
      <c r="MPQ5" s="48" t="s">
        <v>9478</v>
      </c>
      <c r="MPR5" s="48" t="s">
        <v>9479</v>
      </c>
      <c r="MPS5" s="48" t="s">
        <v>9480</v>
      </c>
      <c r="MPT5" s="48" t="s">
        <v>9481</v>
      </c>
      <c r="MPU5" s="48" t="s">
        <v>9482</v>
      </c>
      <c r="MPV5" s="48" t="s">
        <v>9483</v>
      </c>
      <c r="MPW5" s="48" t="s">
        <v>9484</v>
      </c>
      <c r="MPX5" s="48" t="s">
        <v>9485</v>
      </c>
      <c r="MPY5" s="48" t="s">
        <v>9486</v>
      </c>
      <c r="MPZ5" s="48" t="s">
        <v>9487</v>
      </c>
      <c r="MQA5" s="48" t="s">
        <v>9488</v>
      </c>
      <c r="MQB5" s="48" t="s">
        <v>9489</v>
      </c>
      <c r="MQC5" s="48" t="s">
        <v>9490</v>
      </c>
      <c r="MQD5" s="48" t="s">
        <v>9491</v>
      </c>
      <c r="MQE5" s="48" t="s">
        <v>9492</v>
      </c>
      <c r="MQF5" s="48" t="s">
        <v>9493</v>
      </c>
      <c r="MQG5" s="48" t="s">
        <v>9494</v>
      </c>
      <c r="MQH5" s="48" t="s">
        <v>9495</v>
      </c>
      <c r="MQI5" s="48" t="s">
        <v>9496</v>
      </c>
      <c r="MQJ5" s="48" t="s">
        <v>9497</v>
      </c>
      <c r="MQK5" s="48" t="s">
        <v>9498</v>
      </c>
      <c r="MQL5" s="48" t="s">
        <v>9499</v>
      </c>
      <c r="MQM5" s="48" t="s">
        <v>9500</v>
      </c>
      <c r="MQN5" s="48" t="s">
        <v>9501</v>
      </c>
      <c r="MQO5" s="48" t="s">
        <v>9502</v>
      </c>
      <c r="MQP5" s="48" t="s">
        <v>9503</v>
      </c>
      <c r="MQQ5" s="48" t="s">
        <v>9504</v>
      </c>
      <c r="MQR5" s="48" t="s">
        <v>9505</v>
      </c>
      <c r="MQS5" s="48" t="s">
        <v>9506</v>
      </c>
      <c r="MQT5" s="48" t="s">
        <v>9507</v>
      </c>
      <c r="MQU5" s="48" t="s">
        <v>9508</v>
      </c>
      <c r="MQV5" s="48" t="s">
        <v>9509</v>
      </c>
      <c r="MQW5" s="48" t="s">
        <v>9510</v>
      </c>
      <c r="MQX5" s="48" t="s">
        <v>9511</v>
      </c>
      <c r="MQY5" s="48" t="s">
        <v>9512</v>
      </c>
      <c r="MQZ5" s="48" t="s">
        <v>9513</v>
      </c>
      <c r="MRA5" s="48" t="s">
        <v>9514</v>
      </c>
      <c r="MRB5" s="48" t="s">
        <v>9515</v>
      </c>
      <c r="MRC5" s="48" t="s">
        <v>9516</v>
      </c>
      <c r="MRD5" s="48" t="s">
        <v>9517</v>
      </c>
      <c r="MRE5" s="48" t="s">
        <v>9518</v>
      </c>
      <c r="MRF5" s="48" t="s">
        <v>9519</v>
      </c>
      <c r="MRG5" s="48" t="s">
        <v>9520</v>
      </c>
      <c r="MRH5" s="48" t="s">
        <v>9521</v>
      </c>
      <c r="MRI5" s="48" t="s">
        <v>9522</v>
      </c>
      <c r="MRJ5" s="48" t="s">
        <v>9523</v>
      </c>
      <c r="MRK5" s="48" t="s">
        <v>9524</v>
      </c>
      <c r="MRL5" s="48" t="s">
        <v>9525</v>
      </c>
      <c r="MRM5" s="48" t="s">
        <v>9526</v>
      </c>
      <c r="MRN5" s="48" t="s">
        <v>9527</v>
      </c>
      <c r="MRO5" s="48" t="s">
        <v>9528</v>
      </c>
      <c r="MRP5" s="48" t="s">
        <v>9529</v>
      </c>
      <c r="MRQ5" s="48" t="s">
        <v>9530</v>
      </c>
      <c r="MRR5" s="48" t="s">
        <v>9531</v>
      </c>
      <c r="MRS5" s="48" t="s">
        <v>9532</v>
      </c>
      <c r="MRT5" s="48" t="s">
        <v>9533</v>
      </c>
      <c r="MRU5" s="48" t="s">
        <v>9534</v>
      </c>
      <c r="MRV5" s="48" t="s">
        <v>9535</v>
      </c>
      <c r="MRW5" s="48" t="s">
        <v>9536</v>
      </c>
      <c r="MRX5" s="48" t="s">
        <v>9537</v>
      </c>
      <c r="MRY5" s="48" t="s">
        <v>9538</v>
      </c>
      <c r="MRZ5" s="48" t="s">
        <v>9539</v>
      </c>
      <c r="MSA5" s="48" t="s">
        <v>9540</v>
      </c>
      <c r="MSB5" s="48" t="s">
        <v>9541</v>
      </c>
      <c r="MSC5" s="48" t="s">
        <v>9542</v>
      </c>
      <c r="MSD5" s="48" t="s">
        <v>9543</v>
      </c>
      <c r="MSE5" s="48" t="s">
        <v>9544</v>
      </c>
      <c r="MSF5" s="48" t="s">
        <v>9545</v>
      </c>
      <c r="MSG5" s="48" t="s">
        <v>9546</v>
      </c>
      <c r="MSH5" s="48" t="s">
        <v>9547</v>
      </c>
      <c r="MSI5" s="48" t="s">
        <v>9548</v>
      </c>
      <c r="MSJ5" s="48" t="s">
        <v>9549</v>
      </c>
      <c r="MSK5" s="48" t="s">
        <v>9550</v>
      </c>
      <c r="MSL5" s="48" t="s">
        <v>9551</v>
      </c>
      <c r="MSM5" s="48" t="s">
        <v>9552</v>
      </c>
      <c r="MSN5" s="48" t="s">
        <v>9553</v>
      </c>
      <c r="MSO5" s="48" t="s">
        <v>9554</v>
      </c>
      <c r="MSP5" s="48" t="s">
        <v>9555</v>
      </c>
      <c r="MSQ5" s="48" t="s">
        <v>9556</v>
      </c>
      <c r="MSR5" s="48" t="s">
        <v>9557</v>
      </c>
      <c r="MSS5" s="48" t="s">
        <v>9558</v>
      </c>
      <c r="MST5" s="48" t="s">
        <v>9559</v>
      </c>
      <c r="MSU5" s="48" t="s">
        <v>9560</v>
      </c>
      <c r="MSV5" s="48" t="s">
        <v>9561</v>
      </c>
      <c r="MSW5" s="48" t="s">
        <v>9562</v>
      </c>
      <c r="MSX5" s="48" t="s">
        <v>9563</v>
      </c>
      <c r="MSY5" s="48" t="s">
        <v>9564</v>
      </c>
      <c r="MSZ5" s="48" t="s">
        <v>9565</v>
      </c>
      <c r="MTA5" s="48" t="s">
        <v>9566</v>
      </c>
      <c r="MTB5" s="48" t="s">
        <v>9567</v>
      </c>
      <c r="MTC5" s="48" t="s">
        <v>9568</v>
      </c>
      <c r="MTD5" s="48" t="s">
        <v>9569</v>
      </c>
      <c r="MTE5" s="48" t="s">
        <v>9570</v>
      </c>
      <c r="MTF5" s="48" t="s">
        <v>9571</v>
      </c>
      <c r="MTG5" s="48" t="s">
        <v>9572</v>
      </c>
      <c r="MTH5" s="48" t="s">
        <v>9573</v>
      </c>
      <c r="MTI5" s="48" t="s">
        <v>9574</v>
      </c>
      <c r="MTJ5" s="48" t="s">
        <v>9575</v>
      </c>
      <c r="MTK5" s="48" t="s">
        <v>9576</v>
      </c>
      <c r="MTL5" s="48" t="s">
        <v>9577</v>
      </c>
      <c r="MTM5" s="48" t="s">
        <v>9578</v>
      </c>
      <c r="MTN5" s="48" t="s">
        <v>9579</v>
      </c>
      <c r="MTO5" s="48" t="s">
        <v>9580</v>
      </c>
      <c r="MTP5" s="48" t="s">
        <v>9581</v>
      </c>
      <c r="MTQ5" s="48" t="s">
        <v>9582</v>
      </c>
      <c r="MTR5" s="48" t="s">
        <v>9583</v>
      </c>
      <c r="MTS5" s="48" t="s">
        <v>9584</v>
      </c>
      <c r="MTT5" s="48" t="s">
        <v>9585</v>
      </c>
      <c r="MTU5" s="48" t="s">
        <v>9586</v>
      </c>
      <c r="MTV5" s="48" t="s">
        <v>9587</v>
      </c>
      <c r="MTW5" s="48" t="s">
        <v>9588</v>
      </c>
      <c r="MTX5" s="48" t="s">
        <v>9589</v>
      </c>
      <c r="MTY5" s="48" t="s">
        <v>9590</v>
      </c>
      <c r="MTZ5" s="48" t="s">
        <v>9591</v>
      </c>
      <c r="MUA5" s="48" t="s">
        <v>9592</v>
      </c>
      <c r="MUB5" s="48" t="s">
        <v>9593</v>
      </c>
      <c r="MUC5" s="48" t="s">
        <v>9594</v>
      </c>
      <c r="MUD5" s="48" t="s">
        <v>9595</v>
      </c>
      <c r="MUE5" s="48" t="s">
        <v>9596</v>
      </c>
      <c r="MUF5" s="48" t="s">
        <v>9597</v>
      </c>
      <c r="MUG5" s="48" t="s">
        <v>9598</v>
      </c>
      <c r="MUH5" s="48" t="s">
        <v>9599</v>
      </c>
      <c r="MUI5" s="48" t="s">
        <v>9600</v>
      </c>
      <c r="MUJ5" s="48" t="s">
        <v>9601</v>
      </c>
      <c r="MUK5" s="48" t="s">
        <v>9602</v>
      </c>
      <c r="MUL5" s="48" t="s">
        <v>9603</v>
      </c>
      <c r="MUM5" s="48" t="s">
        <v>9604</v>
      </c>
      <c r="MUN5" s="48" t="s">
        <v>9605</v>
      </c>
      <c r="MUO5" s="48" t="s">
        <v>9606</v>
      </c>
      <c r="MUP5" s="48" t="s">
        <v>9607</v>
      </c>
      <c r="MUQ5" s="48" t="s">
        <v>9608</v>
      </c>
      <c r="MUR5" s="48" t="s">
        <v>9609</v>
      </c>
      <c r="MUS5" s="48" t="s">
        <v>9610</v>
      </c>
      <c r="MUT5" s="48" t="s">
        <v>9611</v>
      </c>
      <c r="MUU5" s="48" t="s">
        <v>9612</v>
      </c>
      <c r="MUV5" s="48" t="s">
        <v>9613</v>
      </c>
      <c r="MUW5" s="48" t="s">
        <v>9614</v>
      </c>
      <c r="MUX5" s="48" t="s">
        <v>9615</v>
      </c>
      <c r="MUY5" s="48" t="s">
        <v>9616</v>
      </c>
      <c r="MUZ5" s="48" t="s">
        <v>9617</v>
      </c>
      <c r="MVA5" s="48" t="s">
        <v>9618</v>
      </c>
      <c r="MVB5" s="48" t="s">
        <v>9619</v>
      </c>
      <c r="MVC5" s="48" t="s">
        <v>9620</v>
      </c>
      <c r="MVD5" s="48" t="s">
        <v>9621</v>
      </c>
      <c r="MVE5" s="48" t="s">
        <v>9622</v>
      </c>
      <c r="MVF5" s="48" t="s">
        <v>9623</v>
      </c>
      <c r="MVG5" s="48" t="s">
        <v>9624</v>
      </c>
      <c r="MVH5" s="48" t="s">
        <v>9625</v>
      </c>
      <c r="MVI5" s="48" t="s">
        <v>9626</v>
      </c>
      <c r="MVJ5" s="48" t="s">
        <v>9627</v>
      </c>
      <c r="MVK5" s="48" t="s">
        <v>9628</v>
      </c>
      <c r="MVL5" s="48" t="s">
        <v>9629</v>
      </c>
      <c r="MVM5" s="48" t="s">
        <v>9630</v>
      </c>
      <c r="MVN5" s="48" t="s">
        <v>9631</v>
      </c>
      <c r="MVO5" s="48" t="s">
        <v>9632</v>
      </c>
      <c r="MVP5" s="48" t="s">
        <v>9633</v>
      </c>
      <c r="MVQ5" s="48" t="s">
        <v>9634</v>
      </c>
      <c r="MVR5" s="48" t="s">
        <v>9635</v>
      </c>
      <c r="MVS5" s="48" t="s">
        <v>9636</v>
      </c>
      <c r="MVT5" s="48" t="s">
        <v>9637</v>
      </c>
      <c r="MVU5" s="48" t="s">
        <v>9638</v>
      </c>
      <c r="MVV5" s="48" t="s">
        <v>9639</v>
      </c>
      <c r="MVW5" s="48" t="s">
        <v>9640</v>
      </c>
      <c r="MVX5" s="48" t="s">
        <v>9641</v>
      </c>
      <c r="MVY5" s="48" t="s">
        <v>9642</v>
      </c>
      <c r="MVZ5" s="48" t="s">
        <v>9643</v>
      </c>
      <c r="MWA5" s="48" t="s">
        <v>9644</v>
      </c>
      <c r="MWB5" s="48" t="s">
        <v>9645</v>
      </c>
      <c r="MWC5" s="48" t="s">
        <v>9646</v>
      </c>
      <c r="MWD5" s="48" t="s">
        <v>9647</v>
      </c>
      <c r="MWE5" s="48" t="s">
        <v>9648</v>
      </c>
      <c r="MWF5" s="48" t="s">
        <v>9649</v>
      </c>
      <c r="MWG5" s="48" t="s">
        <v>9650</v>
      </c>
      <c r="MWH5" s="48" t="s">
        <v>9651</v>
      </c>
      <c r="MWI5" s="48" t="s">
        <v>9652</v>
      </c>
      <c r="MWJ5" s="48" t="s">
        <v>9653</v>
      </c>
      <c r="MWK5" s="48" t="s">
        <v>9654</v>
      </c>
      <c r="MWL5" s="48" t="s">
        <v>9655</v>
      </c>
      <c r="MWM5" s="48" t="s">
        <v>9656</v>
      </c>
      <c r="MWN5" s="48" t="s">
        <v>9657</v>
      </c>
      <c r="MWO5" s="48" t="s">
        <v>9658</v>
      </c>
      <c r="MWP5" s="48" t="s">
        <v>9659</v>
      </c>
      <c r="MWQ5" s="48" t="s">
        <v>9660</v>
      </c>
      <c r="MWR5" s="48" t="s">
        <v>9661</v>
      </c>
      <c r="MWS5" s="48" t="s">
        <v>9662</v>
      </c>
      <c r="MWT5" s="48" t="s">
        <v>9663</v>
      </c>
      <c r="MWU5" s="48" t="s">
        <v>9664</v>
      </c>
      <c r="MWV5" s="48" t="s">
        <v>9665</v>
      </c>
      <c r="MWW5" s="48" t="s">
        <v>9666</v>
      </c>
      <c r="MWX5" s="48" t="s">
        <v>9667</v>
      </c>
      <c r="MWY5" s="48" t="s">
        <v>9668</v>
      </c>
      <c r="MWZ5" s="48" t="s">
        <v>9669</v>
      </c>
      <c r="MXA5" s="48" t="s">
        <v>9670</v>
      </c>
      <c r="MXB5" s="48" t="s">
        <v>9671</v>
      </c>
      <c r="MXC5" s="48" t="s">
        <v>9672</v>
      </c>
      <c r="MXD5" s="48" t="s">
        <v>9673</v>
      </c>
      <c r="MXE5" s="48" t="s">
        <v>9674</v>
      </c>
      <c r="MXF5" s="48" t="s">
        <v>9675</v>
      </c>
      <c r="MXG5" s="48" t="s">
        <v>9676</v>
      </c>
      <c r="MXH5" s="48" t="s">
        <v>9677</v>
      </c>
      <c r="MXI5" s="48" t="s">
        <v>9678</v>
      </c>
      <c r="MXJ5" s="48" t="s">
        <v>9679</v>
      </c>
      <c r="MXK5" s="48" t="s">
        <v>9680</v>
      </c>
      <c r="MXL5" s="48" t="s">
        <v>9681</v>
      </c>
      <c r="MXM5" s="48" t="s">
        <v>9682</v>
      </c>
      <c r="MXN5" s="48" t="s">
        <v>9683</v>
      </c>
      <c r="MXO5" s="48" t="s">
        <v>9684</v>
      </c>
      <c r="MXP5" s="48" t="s">
        <v>9685</v>
      </c>
      <c r="MXQ5" s="48" t="s">
        <v>9686</v>
      </c>
      <c r="MXR5" s="48" t="s">
        <v>9687</v>
      </c>
      <c r="MXS5" s="48" t="s">
        <v>9688</v>
      </c>
      <c r="MXT5" s="48" t="s">
        <v>9689</v>
      </c>
      <c r="MXU5" s="48" t="s">
        <v>9690</v>
      </c>
      <c r="MXV5" s="48" t="s">
        <v>9691</v>
      </c>
      <c r="MXW5" s="48" t="s">
        <v>9692</v>
      </c>
      <c r="MXX5" s="48" t="s">
        <v>9693</v>
      </c>
      <c r="MXY5" s="48" t="s">
        <v>9694</v>
      </c>
      <c r="MXZ5" s="48" t="s">
        <v>9695</v>
      </c>
      <c r="MYA5" s="48" t="s">
        <v>9696</v>
      </c>
      <c r="MYB5" s="48" t="s">
        <v>9697</v>
      </c>
      <c r="MYC5" s="48" t="s">
        <v>9698</v>
      </c>
      <c r="MYD5" s="48" t="s">
        <v>9699</v>
      </c>
      <c r="MYE5" s="48" t="s">
        <v>9700</v>
      </c>
      <c r="MYF5" s="48" t="s">
        <v>9701</v>
      </c>
      <c r="MYG5" s="48" t="s">
        <v>9702</v>
      </c>
      <c r="MYH5" s="48" t="s">
        <v>9703</v>
      </c>
      <c r="MYI5" s="48" t="s">
        <v>9704</v>
      </c>
      <c r="MYJ5" s="48" t="s">
        <v>9705</v>
      </c>
      <c r="MYK5" s="48" t="s">
        <v>9706</v>
      </c>
      <c r="MYL5" s="48" t="s">
        <v>9707</v>
      </c>
      <c r="MYM5" s="48" t="s">
        <v>9708</v>
      </c>
      <c r="MYN5" s="48" t="s">
        <v>9709</v>
      </c>
      <c r="MYO5" s="48" t="s">
        <v>9710</v>
      </c>
      <c r="MYP5" s="48" t="s">
        <v>9711</v>
      </c>
      <c r="MYQ5" s="48" t="s">
        <v>9712</v>
      </c>
      <c r="MYR5" s="48" t="s">
        <v>9713</v>
      </c>
      <c r="MYS5" s="48" t="s">
        <v>9714</v>
      </c>
      <c r="MYT5" s="48" t="s">
        <v>9715</v>
      </c>
      <c r="MYU5" s="48" t="s">
        <v>9716</v>
      </c>
      <c r="MYV5" s="48" t="s">
        <v>9717</v>
      </c>
      <c r="MYW5" s="48" t="s">
        <v>9718</v>
      </c>
      <c r="MYX5" s="48" t="s">
        <v>9719</v>
      </c>
      <c r="MYY5" s="48" t="s">
        <v>9720</v>
      </c>
      <c r="MYZ5" s="48" t="s">
        <v>9721</v>
      </c>
      <c r="MZA5" s="48" t="s">
        <v>9722</v>
      </c>
      <c r="MZB5" s="48" t="s">
        <v>9723</v>
      </c>
      <c r="MZC5" s="48" t="s">
        <v>9724</v>
      </c>
      <c r="MZD5" s="48" t="s">
        <v>9725</v>
      </c>
      <c r="MZE5" s="48" t="s">
        <v>9726</v>
      </c>
      <c r="MZF5" s="48" t="s">
        <v>9727</v>
      </c>
      <c r="MZG5" s="48" t="s">
        <v>9728</v>
      </c>
      <c r="MZH5" s="48" t="s">
        <v>9729</v>
      </c>
      <c r="MZI5" s="48" t="s">
        <v>9730</v>
      </c>
      <c r="MZJ5" s="48" t="s">
        <v>9731</v>
      </c>
      <c r="MZK5" s="48" t="s">
        <v>9732</v>
      </c>
      <c r="MZL5" s="48" t="s">
        <v>9733</v>
      </c>
      <c r="MZM5" s="48" t="s">
        <v>9734</v>
      </c>
      <c r="MZN5" s="48" t="s">
        <v>9735</v>
      </c>
      <c r="MZO5" s="48" t="s">
        <v>9736</v>
      </c>
      <c r="MZP5" s="48" t="s">
        <v>9737</v>
      </c>
      <c r="MZQ5" s="48" t="s">
        <v>9738</v>
      </c>
      <c r="MZR5" s="48" t="s">
        <v>9739</v>
      </c>
      <c r="MZS5" s="48" t="s">
        <v>9740</v>
      </c>
      <c r="MZT5" s="48" t="s">
        <v>9741</v>
      </c>
      <c r="MZU5" s="48" t="s">
        <v>9742</v>
      </c>
      <c r="MZV5" s="48" t="s">
        <v>9743</v>
      </c>
      <c r="MZW5" s="48" t="s">
        <v>9744</v>
      </c>
      <c r="MZX5" s="48" t="s">
        <v>9745</v>
      </c>
      <c r="MZY5" s="48" t="s">
        <v>9746</v>
      </c>
      <c r="MZZ5" s="48" t="s">
        <v>9747</v>
      </c>
      <c r="NAA5" s="48" t="s">
        <v>9748</v>
      </c>
      <c r="NAB5" s="48" t="s">
        <v>9749</v>
      </c>
      <c r="NAC5" s="48" t="s">
        <v>9750</v>
      </c>
      <c r="NAD5" s="48" t="s">
        <v>9751</v>
      </c>
      <c r="NAE5" s="48" t="s">
        <v>9752</v>
      </c>
      <c r="NAF5" s="48" t="s">
        <v>9753</v>
      </c>
      <c r="NAG5" s="48" t="s">
        <v>9754</v>
      </c>
      <c r="NAH5" s="48" t="s">
        <v>9755</v>
      </c>
      <c r="NAI5" s="48" t="s">
        <v>9756</v>
      </c>
      <c r="NAJ5" s="48" t="s">
        <v>9757</v>
      </c>
      <c r="NAK5" s="48" t="s">
        <v>9758</v>
      </c>
      <c r="NAL5" s="48" t="s">
        <v>9759</v>
      </c>
      <c r="NAM5" s="48" t="s">
        <v>9760</v>
      </c>
      <c r="NAN5" s="48" t="s">
        <v>9761</v>
      </c>
      <c r="NAO5" s="48" t="s">
        <v>9762</v>
      </c>
      <c r="NAP5" s="48" t="s">
        <v>9763</v>
      </c>
      <c r="NAQ5" s="48" t="s">
        <v>9764</v>
      </c>
      <c r="NAR5" s="48" t="s">
        <v>9765</v>
      </c>
      <c r="NAS5" s="48" t="s">
        <v>9766</v>
      </c>
      <c r="NAT5" s="48" t="s">
        <v>9767</v>
      </c>
      <c r="NAU5" s="48" t="s">
        <v>9768</v>
      </c>
      <c r="NAV5" s="48" t="s">
        <v>9769</v>
      </c>
      <c r="NAW5" s="48" t="s">
        <v>9770</v>
      </c>
      <c r="NAX5" s="48" t="s">
        <v>9771</v>
      </c>
      <c r="NAY5" s="48" t="s">
        <v>9772</v>
      </c>
      <c r="NAZ5" s="48" t="s">
        <v>9773</v>
      </c>
      <c r="NBA5" s="48" t="s">
        <v>9774</v>
      </c>
      <c r="NBB5" s="48" t="s">
        <v>9775</v>
      </c>
      <c r="NBC5" s="48" t="s">
        <v>9776</v>
      </c>
      <c r="NBD5" s="48" t="s">
        <v>9777</v>
      </c>
      <c r="NBE5" s="48" t="s">
        <v>9778</v>
      </c>
      <c r="NBF5" s="48" t="s">
        <v>9779</v>
      </c>
      <c r="NBG5" s="48" t="s">
        <v>9780</v>
      </c>
      <c r="NBH5" s="48" t="s">
        <v>9781</v>
      </c>
      <c r="NBI5" s="48" t="s">
        <v>9782</v>
      </c>
      <c r="NBJ5" s="48" t="s">
        <v>9783</v>
      </c>
      <c r="NBK5" s="48" t="s">
        <v>9784</v>
      </c>
      <c r="NBL5" s="48" t="s">
        <v>9785</v>
      </c>
      <c r="NBM5" s="48" t="s">
        <v>9786</v>
      </c>
      <c r="NBN5" s="48" t="s">
        <v>9787</v>
      </c>
      <c r="NBO5" s="48" t="s">
        <v>9788</v>
      </c>
      <c r="NBP5" s="48" t="s">
        <v>9789</v>
      </c>
      <c r="NBQ5" s="48" t="s">
        <v>9790</v>
      </c>
      <c r="NBR5" s="48" t="s">
        <v>9791</v>
      </c>
      <c r="NBS5" s="48" t="s">
        <v>9792</v>
      </c>
      <c r="NBT5" s="48" t="s">
        <v>9793</v>
      </c>
      <c r="NBU5" s="48" t="s">
        <v>9794</v>
      </c>
      <c r="NBV5" s="48" t="s">
        <v>9795</v>
      </c>
      <c r="NBW5" s="48" t="s">
        <v>9796</v>
      </c>
      <c r="NBX5" s="48" t="s">
        <v>9797</v>
      </c>
      <c r="NBY5" s="48" t="s">
        <v>9798</v>
      </c>
      <c r="NBZ5" s="48" t="s">
        <v>9799</v>
      </c>
      <c r="NCA5" s="48" t="s">
        <v>9800</v>
      </c>
      <c r="NCB5" s="48" t="s">
        <v>9801</v>
      </c>
      <c r="NCC5" s="48" t="s">
        <v>9802</v>
      </c>
      <c r="NCD5" s="48" t="s">
        <v>9803</v>
      </c>
      <c r="NCE5" s="48" t="s">
        <v>9804</v>
      </c>
      <c r="NCF5" s="48" t="s">
        <v>9805</v>
      </c>
      <c r="NCG5" s="48" t="s">
        <v>9806</v>
      </c>
      <c r="NCH5" s="48" t="s">
        <v>9807</v>
      </c>
      <c r="NCI5" s="48" t="s">
        <v>9808</v>
      </c>
      <c r="NCJ5" s="48" t="s">
        <v>9809</v>
      </c>
      <c r="NCK5" s="48" t="s">
        <v>9810</v>
      </c>
      <c r="NCL5" s="48" t="s">
        <v>9811</v>
      </c>
      <c r="NCM5" s="48" t="s">
        <v>9812</v>
      </c>
      <c r="NCN5" s="48" t="s">
        <v>9813</v>
      </c>
      <c r="NCO5" s="48" t="s">
        <v>9814</v>
      </c>
      <c r="NCP5" s="48" t="s">
        <v>9815</v>
      </c>
      <c r="NCQ5" s="48" t="s">
        <v>9816</v>
      </c>
      <c r="NCR5" s="48" t="s">
        <v>9817</v>
      </c>
      <c r="NCS5" s="48" t="s">
        <v>9818</v>
      </c>
      <c r="NCT5" s="48" t="s">
        <v>9819</v>
      </c>
      <c r="NCU5" s="48" t="s">
        <v>9820</v>
      </c>
      <c r="NCV5" s="48" t="s">
        <v>9821</v>
      </c>
      <c r="NCW5" s="48" t="s">
        <v>9822</v>
      </c>
      <c r="NCX5" s="48" t="s">
        <v>9823</v>
      </c>
      <c r="NCY5" s="48" t="s">
        <v>9824</v>
      </c>
      <c r="NCZ5" s="48" t="s">
        <v>9825</v>
      </c>
      <c r="NDA5" s="48" t="s">
        <v>9826</v>
      </c>
      <c r="NDB5" s="48" t="s">
        <v>9827</v>
      </c>
      <c r="NDC5" s="48" t="s">
        <v>9828</v>
      </c>
      <c r="NDD5" s="48" t="s">
        <v>9829</v>
      </c>
      <c r="NDE5" s="48" t="s">
        <v>9830</v>
      </c>
      <c r="NDF5" s="48" t="s">
        <v>9831</v>
      </c>
      <c r="NDG5" s="48" t="s">
        <v>9832</v>
      </c>
      <c r="NDH5" s="48" t="s">
        <v>9833</v>
      </c>
      <c r="NDI5" s="48" t="s">
        <v>9834</v>
      </c>
      <c r="NDJ5" s="48" t="s">
        <v>9835</v>
      </c>
      <c r="NDK5" s="48" t="s">
        <v>9836</v>
      </c>
      <c r="NDL5" s="48" t="s">
        <v>9837</v>
      </c>
      <c r="NDM5" s="48" t="s">
        <v>9838</v>
      </c>
      <c r="NDN5" s="48" t="s">
        <v>9839</v>
      </c>
      <c r="NDO5" s="48" t="s">
        <v>9840</v>
      </c>
      <c r="NDP5" s="48" t="s">
        <v>9841</v>
      </c>
      <c r="NDQ5" s="48" t="s">
        <v>9842</v>
      </c>
      <c r="NDR5" s="48" t="s">
        <v>9843</v>
      </c>
      <c r="NDS5" s="48" t="s">
        <v>9844</v>
      </c>
      <c r="NDT5" s="48" t="s">
        <v>9845</v>
      </c>
      <c r="NDU5" s="48" t="s">
        <v>9846</v>
      </c>
      <c r="NDV5" s="48" t="s">
        <v>9847</v>
      </c>
      <c r="NDW5" s="48" t="s">
        <v>9848</v>
      </c>
      <c r="NDX5" s="48" t="s">
        <v>9849</v>
      </c>
      <c r="NDY5" s="48" t="s">
        <v>9850</v>
      </c>
      <c r="NDZ5" s="48" t="s">
        <v>9851</v>
      </c>
      <c r="NEA5" s="48" t="s">
        <v>9852</v>
      </c>
      <c r="NEB5" s="48" t="s">
        <v>9853</v>
      </c>
      <c r="NEC5" s="48" t="s">
        <v>9854</v>
      </c>
      <c r="NED5" s="48" t="s">
        <v>9855</v>
      </c>
      <c r="NEE5" s="48" t="s">
        <v>9856</v>
      </c>
      <c r="NEF5" s="48" t="s">
        <v>9857</v>
      </c>
      <c r="NEG5" s="48" t="s">
        <v>9858</v>
      </c>
      <c r="NEH5" s="48" t="s">
        <v>9859</v>
      </c>
      <c r="NEI5" s="48" t="s">
        <v>9860</v>
      </c>
      <c r="NEJ5" s="48" t="s">
        <v>9861</v>
      </c>
      <c r="NEK5" s="48" t="s">
        <v>9862</v>
      </c>
      <c r="NEL5" s="48" t="s">
        <v>9863</v>
      </c>
      <c r="NEM5" s="48" t="s">
        <v>9864</v>
      </c>
      <c r="NEN5" s="48" t="s">
        <v>9865</v>
      </c>
      <c r="NEO5" s="48" t="s">
        <v>9866</v>
      </c>
      <c r="NEP5" s="48" t="s">
        <v>9867</v>
      </c>
      <c r="NEQ5" s="48" t="s">
        <v>9868</v>
      </c>
      <c r="NER5" s="48" t="s">
        <v>9869</v>
      </c>
      <c r="NES5" s="48" t="s">
        <v>9870</v>
      </c>
      <c r="NET5" s="48" t="s">
        <v>9871</v>
      </c>
      <c r="NEU5" s="48" t="s">
        <v>9872</v>
      </c>
      <c r="NEV5" s="48" t="s">
        <v>9873</v>
      </c>
      <c r="NEW5" s="48" t="s">
        <v>9874</v>
      </c>
      <c r="NEX5" s="48" t="s">
        <v>9875</v>
      </c>
      <c r="NEY5" s="48" t="s">
        <v>9876</v>
      </c>
      <c r="NEZ5" s="48" t="s">
        <v>9877</v>
      </c>
      <c r="NFA5" s="48" t="s">
        <v>9878</v>
      </c>
      <c r="NFB5" s="48" t="s">
        <v>9879</v>
      </c>
      <c r="NFC5" s="48" t="s">
        <v>9880</v>
      </c>
      <c r="NFD5" s="48" t="s">
        <v>9881</v>
      </c>
      <c r="NFE5" s="48" t="s">
        <v>9882</v>
      </c>
      <c r="NFF5" s="48" t="s">
        <v>9883</v>
      </c>
      <c r="NFG5" s="48" t="s">
        <v>9884</v>
      </c>
      <c r="NFH5" s="48" t="s">
        <v>9885</v>
      </c>
      <c r="NFI5" s="48" t="s">
        <v>9886</v>
      </c>
      <c r="NFJ5" s="48" t="s">
        <v>9887</v>
      </c>
      <c r="NFK5" s="48" t="s">
        <v>9888</v>
      </c>
      <c r="NFL5" s="48" t="s">
        <v>9889</v>
      </c>
      <c r="NFM5" s="48" t="s">
        <v>9890</v>
      </c>
      <c r="NFN5" s="48" t="s">
        <v>9891</v>
      </c>
      <c r="NFO5" s="48" t="s">
        <v>9892</v>
      </c>
      <c r="NFP5" s="48" t="s">
        <v>9893</v>
      </c>
      <c r="NFQ5" s="48" t="s">
        <v>9894</v>
      </c>
      <c r="NFR5" s="48" t="s">
        <v>9895</v>
      </c>
      <c r="NFS5" s="48" t="s">
        <v>9896</v>
      </c>
      <c r="NFT5" s="48" t="s">
        <v>9897</v>
      </c>
      <c r="NFU5" s="48" t="s">
        <v>9898</v>
      </c>
      <c r="NFV5" s="48" t="s">
        <v>9899</v>
      </c>
      <c r="NFW5" s="48" t="s">
        <v>9900</v>
      </c>
      <c r="NFX5" s="48" t="s">
        <v>9901</v>
      </c>
      <c r="NFY5" s="48" t="s">
        <v>9902</v>
      </c>
      <c r="NFZ5" s="48" t="s">
        <v>9903</v>
      </c>
      <c r="NGA5" s="48" t="s">
        <v>9904</v>
      </c>
      <c r="NGB5" s="48" t="s">
        <v>9905</v>
      </c>
      <c r="NGC5" s="48" t="s">
        <v>9906</v>
      </c>
      <c r="NGD5" s="48" t="s">
        <v>9907</v>
      </c>
      <c r="NGE5" s="48" t="s">
        <v>9908</v>
      </c>
      <c r="NGF5" s="48" t="s">
        <v>9909</v>
      </c>
      <c r="NGG5" s="48" t="s">
        <v>9910</v>
      </c>
      <c r="NGH5" s="48" t="s">
        <v>9911</v>
      </c>
      <c r="NGI5" s="48" t="s">
        <v>9912</v>
      </c>
      <c r="NGJ5" s="48" t="s">
        <v>9913</v>
      </c>
      <c r="NGK5" s="48" t="s">
        <v>9914</v>
      </c>
      <c r="NGL5" s="48" t="s">
        <v>9915</v>
      </c>
      <c r="NGM5" s="48" t="s">
        <v>9916</v>
      </c>
      <c r="NGN5" s="48" t="s">
        <v>9917</v>
      </c>
      <c r="NGO5" s="48" t="s">
        <v>9918</v>
      </c>
      <c r="NGP5" s="48" t="s">
        <v>9919</v>
      </c>
      <c r="NGQ5" s="48" t="s">
        <v>9920</v>
      </c>
      <c r="NGR5" s="48" t="s">
        <v>9921</v>
      </c>
      <c r="NGS5" s="48" t="s">
        <v>9922</v>
      </c>
      <c r="NGT5" s="48" t="s">
        <v>9923</v>
      </c>
      <c r="NGU5" s="48" t="s">
        <v>9924</v>
      </c>
      <c r="NGV5" s="48" t="s">
        <v>9925</v>
      </c>
      <c r="NGW5" s="48" t="s">
        <v>9926</v>
      </c>
      <c r="NGX5" s="48" t="s">
        <v>9927</v>
      </c>
      <c r="NGY5" s="48" t="s">
        <v>9928</v>
      </c>
      <c r="NGZ5" s="48" t="s">
        <v>9929</v>
      </c>
      <c r="NHA5" s="48" t="s">
        <v>9930</v>
      </c>
      <c r="NHB5" s="48" t="s">
        <v>9931</v>
      </c>
      <c r="NHC5" s="48" t="s">
        <v>9932</v>
      </c>
      <c r="NHD5" s="48" t="s">
        <v>9933</v>
      </c>
      <c r="NHE5" s="48" t="s">
        <v>9934</v>
      </c>
      <c r="NHF5" s="48" t="s">
        <v>9935</v>
      </c>
      <c r="NHG5" s="48" t="s">
        <v>9936</v>
      </c>
      <c r="NHH5" s="48" t="s">
        <v>9937</v>
      </c>
      <c r="NHI5" s="48" t="s">
        <v>9938</v>
      </c>
      <c r="NHJ5" s="48" t="s">
        <v>9939</v>
      </c>
      <c r="NHK5" s="48" t="s">
        <v>9940</v>
      </c>
      <c r="NHL5" s="48" t="s">
        <v>9941</v>
      </c>
      <c r="NHM5" s="48" t="s">
        <v>9942</v>
      </c>
      <c r="NHN5" s="48" t="s">
        <v>9943</v>
      </c>
      <c r="NHO5" s="48" t="s">
        <v>9944</v>
      </c>
      <c r="NHP5" s="48" t="s">
        <v>9945</v>
      </c>
      <c r="NHQ5" s="48" t="s">
        <v>9946</v>
      </c>
      <c r="NHR5" s="48" t="s">
        <v>9947</v>
      </c>
      <c r="NHS5" s="48" t="s">
        <v>9948</v>
      </c>
      <c r="NHT5" s="48" t="s">
        <v>9949</v>
      </c>
      <c r="NHU5" s="48" t="s">
        <v>9950</v>
      </c>
      <c r="NHV5" s="48" t="s">
        <v>9951</v>
      </c>
      <c r="NHW5" s="48" t="s">
        <v>9952</v>
      </c>
      <c r="NHX5" s="48" t="s">
        <v>9953</v>
      </c>
      <c r="NHY5" s="48" t="s">
        <v>9954</v>
      </c>
      <c r="NHZ5" s="48" t="s">
        <v>9955</v>
      </c>
      <c r="NIA5" s="48" t="s">
        <v>9956</v>
      </c>
      <c r="NIB5" s="48" t="s">
        <v>9957</v>
      </c>
      <c r="NIC5" s="48" t="s">
        <v>9958</v>
      </c>
      <c r="NID5" s="48" t="s">
        <v>9959</v>
      </c>
      <c r="NIE5" s="48" t="s">
        <v>9960</v>
      </c>
      <c r="NIF5" s="48" t="s">
        <v>9961</v>
      </c>
      <c r="NIG5" s="48" t="s">
        <v>9962</v>
      </c>
      <c r="NIH5" s="48" t="s">
        <v>9963</v>
      </c>
      <c r="NII5" s="48" t="s">
        <v>9964</v>
      </c>
      <c r="NIJ5" s="48" t="s">
        <v>9965</v>
      </c>
      <c r="NIK5" s="48" t="s">
        <v>9966</v>
      </c>
      <c r="NIL5" s="48" t="s">
        <v>9967</v>
      </c>
      <c r="NIM5" s="48" t="s">
        <v>9968</v>
      </c>
      <c r="NIN5" s="48" t="s">
        <v>9969</v>
      </c>
      <c r="NIO5" s="48" t="s">
        <v>9970</v>
      </c>
      <c r="NIP5" s="48" t="s">
        <v>9971</v>
      </c>
      <c r="NIQ5" s="48" t="s">
        <v>9972</v>
      </c>
      <c r="NIR5" s="48" t="s">
        <v>9973</v>
      </c>
      <c r="NIS5" s="48" t="s">
        <v>9974</v>
      </c>
      <c r="NIT5" s="48" t="s">
        <v>9975</v>
      </c>
      <c r="NIU5" s="48" t="s">
        <v>9976</v>
      </c>
      <c r="NIV5" s="48" t="s">
        <v>9977</v>
      </c>
      <c r="NIW5" s="48" t="s">
        <v>9978</v>
      </c>
      <c r="NIX5" s="48" t="s">
        <v>9979</v>
      </c>
      <c r="NIY5" s="48" t="s">
        <v>9980</v>
      </c>
      <c r="NIZ5" s="48" t="s">
        <v>9981</v>
      </c>
      <c r="NJA5" s="48" t="s">
        <v>9982</v>
      </c>
      <c r="NJB5" s="48" t="s">
        <v>9983</v>
      </c>
      <c r="NJC5" s="48" t="s">
        <v>9984</v>
      </c>
      <c r="NJD5" s="48" t="s">
        <v>9985</v>
      </c>
      <c r="NJE5" s="48" t="s">
        <v>9986</v>
      </c>
      <c r="NJF5" s="48" t="s">
        <v>9987</v>
      </c>
      <c r="NJG5" s="48" t="s">
        <v>9988</v>
      </c>
      <c r="NJH5" s="48" t="s">
        <v>9989</v>
      </c>
      <c r="NJI5" s="48" t="s">
        <v>9990</v>
      </c>
      <c r="NJJ5" s="48" t="s">
        <v>9991</v>
      </c>
      <c r="NJK5" s="48" t="s">
        <v>9992</v>
      </c>
      <c r="NJL5" s="48" t="s">
        <v>9993</v>
      </c>
      <c r="NJM5" s="48" t="s">
        <v>9994</v>
      </c>
      <c r="NJN5" s="48" t="s">
        <v>9995</v>
      </c>
      <c r="NJO5" s="48" t="s">
        <v>9996</v>
      </c>
      <c r="NJP5" s="48" t="s">
        <v>9997</v>
      </c>
      <c r="NJQ5" s="48" t="s">
        <v>9998</v>
      </c>
      <c r="NJR5" s="48" t="s">
        <v>9999</v>
      </c>
      <c r="NJS5" s="48" t="s">
        <v>10000</v>
      </c>
      <c r="NJT5" s="48" t="s">
        <v>10001</v>
      </c>
      <c r="NJU5" s="48" t="s">
        <v>10002</v>
      </c>
      <c r="NJV5" s="48" t="s">
        <v>10003</v>
      </c>
      <c r="NJW5" s="48" t="s">
        <v>10004</v>
      </c>
      <c r="NJX5" s="48" t="s">
        <v>10005</v>
      </c>
      <c r="NJY5" s="48" t="s">
        <v>10006</v>
      </c>
      <c r="NJZ5" s="48" t="s">
        <v>10007</v>
      </c>
      <c r="NKA5" s="48" t="s">
        <v>10008</v>
      </c>
      <c r="NKB5" s="48" t="s">
        <v>10009</v>
      </c>
      <c r="NKC5" s="48" t="s">
        <v>10010</v>
      </c>
      <c r="NKD5" s="48" t="s">
        <v>10011</v>
      </c>
      <c r="NKE5" s="48" t="s">
        <v>10012</v>
      </c>
      <c r="NKF5" s="48" t="s">
        <v>10013</v>
      </c>
      <c r="NKG5" s="48" t="s">
        <v>10014</v>
      </c>
      <c r="NKH5" s="48" t="s">
        <v>10015</v>
      </c>
      <c r="NKI5" s="48" t="s">
        <v>10016</v>
      </c>
      <c r="NKJ5" s="48" t="s">
        <v>10017</v>
      </c>
      <c r="NKK5" s="48" t="s">
        <v>10018</v>
      </c>
      <c r="NKL5" s="48" t="s">
        <v>10019</v>
      </c>
      <c r="NKM5" s="48" t="s">
        <v>10020</v>
      </c>
      <c r="NKN5" s="48" t="s">
        <v>10021</v>
      </c>
      <c r="NKO5" s="48" t="s">
        <v>10022</v>
      </c>
      <c r="NKP5" s="48" t="s">
        <v>10023</v>
      </c>
      <c r="NKQ5" s="48" t="s">
        <v>10024</v>
      </c>
      <c r="NKR5" s="48" t="s">
        <v>10025</v>
      </c>
      <c r="NKS5" s="48" t="s">
        <v>10026</v>
      </c>
      <c r="NKT5" s="48" t="s">
        <v>10027</v>
      </c>
      <c r="NKU5" s="48" t="s">
        <v>10028</v>
      </c>
      <c r="NKV5" s="48" t="s">
        <v>10029</v>
      </c>
      <c r="NKW5" s="48" t="s">
        <v>10030</v>
      </c>
      <c r="NKX5" s="48" t="s">
        <v>10031</v>
      </c>
      <c r="NKY5" s="48" t="s">
        <v>10032</v>
      </c>
      <c r="NKZ5" s="48" t="s">
        <v>10033</v>
      </c>
      <c r="NLA5" s="48" t="s">
        <v>10034</v>
      </c>
      <c r="NLB5" s="48" t="s">
        <v>10035</v>
      </c>
      <c r="NLC5" s="48" t="s">
        <v>10036</v>
      </c>
      <c r="NLD5" s="48" t="s">
        <v>10037</v>
      </c>
      <c r="NLE5" s="48" t="s">
        <v>10038</v>
      </c>
      <c r="NLF5" s="48" t="s">
        <v>10039</v>
      </c>
      <c r="NLG5" s="48" t="s">
        <v>10040</v>
      </c>
      <c r="NLH5" s="48" t="s">
        <v>10041</v>
      </c>
      <c r="NLI5" s="48" t="s">
        <v>10042</v>
      </c>
      <c r="NLJ5" s="48" t="s">
        <v>10043</v>
      </c>
      <c r="NLK5" s="48" t="s">
        <v>10044</v>
      </c>
      <c r="NLL5" s="48" t="s">
        <v>10045</v>
      </c>
      <c r="NLM5" s="48" t="s">
        <v>10046</v>
      </c>
      <c r="NLN5" s="48" t="s">
        <v>10047</v>
      </c>
      <c r="NLO5" s="48" t="s">
        <v>10048</v>
      </c>
      <c r="NLP5" s="48" t="s">
        <v>10049</v>
      </c>
      <c r="NLQ5" s="48" t="s">
        <v>10050</v>
      </c>
      <c r="NLR5" s="48" t="s">
        <v>10051</v>
      </c>
      <c r="NLS5" s="48" t="s">
        <v>10052</v>
      </c>
      <c r="NLT5" s="48" t="s">
        <v>10053</v>
      </c>
      <c r="NLU5" s="48" t="s">
        <v>10054</v>
      </c>
      <c r="NLV5" s="48" t="s">
        <v>10055</v>
      </c>
      <c r="NLW5" s="48" t="s">
        <v>10056</v>
      </c>
      <c r="NLX5" s="48" t="s">
        <v>10057</v>
      </c>
      <c r="NLY5" s="48" t="s">
        <v>10058</v>
      </c>
      <c r="NLZ5" s="48" t="s">
        <v>10059</v>
      </c>
      <c r="NMA5" s="48" t="s">
        <v>10060</v>
      </c>
      <c r="NMB5" s="48" t="s">
        <v>10061</v>
      </c>
      <c r="NMC5" s="48" t="s">
        <v>10062</v>
      </c>
      <c r="NMD5" s="48" t="s">
        <v>10063</v>
      </c>
      <c r="NME5" s="48" t="s">
        <v>10064</v>
      </c>
      <c r="NMF5" s="48" t="s">
        <v>10065</v>
      </c>
      <c r="NMG5" s="48" t="s">
        <v>10066</v>
      </c>
      <c r="NMH5" s="48" t="s">
        <v>10067</v>
      </c>
      <c r="NMI5" s="48" t="s">
        <v>10068</v>
      </c>
      <c r="NMJ5" s="48" t="s">
        <v>10069</v>
      </c>
      <c r="NMK5" s="48" t="s">
        <v>10070</v>
      </c>
      <c r="NML5" s="48" t="s">
        <v>10071</v>
      </c>
      <c r="NMM5" s="48" t="s">
        <v>10072</v>
      </c>
      <c r="NMN5" s="48" t="s">
        <v>10073</v>
      </c>
      <c r="NMO5" s="48" t="s">
        <v>10074</v>
      </c>
      <c r="NMP5" s="48" t="s">
        <v>10075</v>
      </c>
      <c r="NMQ5" s="48" t="s">
        <v>10076</v>
      </c>
      <c r="NMR5" s="48" t="s">
        <v>10077</v>
      </c>
      <c r="NMS5" s="48" t="s">
        <v>10078</v>
      </c>
      <c r="NMT5" s="48" t="s">
        <v>10079</v>
      </c>
      <c r="NMU5" s="48" t="s">
        <v>10080</v>
      </c>
      <c r="NMV5" s="48" t="s">
        <v>10081</v>
      </c>
      <c r="NMW5" s="48" t="s">
        <v>10082</v>
      </c>
      <c r="NMX5" s="48" t="s">
        <v>10083</v>
      </c>
      <c r="NMY5" s="48" t="s">
        <v>10084</v>
      </c>
      <c r="NMZ5" s="48" t="s">
        <v>10085</v>
      </c>
      <c r="NNA5" s="48" t="s">
        <v>10086</v>
      </c>
      <c r="NNB5" s="48" t="s">
        <v>10087</v>
      </c>
      <c r="NNC5" s="48" t="s">
        <v>10088</v>
      </c>
      <c r="NND5" s="48" t="s">
        <v>10089</v>
      </c>
      <c r="NNE5" s="48" t="s">
        <v>10090</v>
      </c>
      <c r="NNF5" s="48" t="s">
        <v>10091</v>
      </c>
      <c r="NNG5" s="48" t="s">
        <v>10092</v>
      </c>
      <c r="NNH5" s="48" t="s">
        <v>10093</v>
      </c>
      <c r="NNI5" s="48" t="s">
        <v>10094</v>
      </c>
      <c r="NNJ5" s="48" t="s">
        <v>10095</v>
      </c>
      <c r="NNK5" s="48" t="s">
        <v>10096</v>
      </c>
      <c r="NNL5" s="48" t="s">
        <v>10097</v>
      </c>
      <c r="NNM5" s="48" t="s">
        <v>10098</v>
      </c>
      <c r="NNN5" s="48" t="s">
        <v>10099</v>
      </c>
      <c r="NNO5" s="48" t="s">
        <v>10100</v>
      </c>
      <c r="NNP5" s="48" t="s">
        <v>10101</v>
      </c>
      <c r="NNQ5" s="48" t="s">
        <v>10102</v>
      </c>
      <c r="NNR5" s="48" t="s">
        <v>10103</v>
      </c>
      <c r="NNS5" s="48" t="s">
        <v>10104</v>
      </c>
      <c r="NNT5" s="48" t="s">
        <v>10105</v>
      </c>
      <c r="NNU5" s="48" t="s">
        <v>10106</v>
      </c>
      <c r="NNV5" s="48" t="s">
        <v>10107</v>
      </c>
      <c r="NNW5" s="48" t="s">
        <v>10108</v>
      </c>
      <c r="NNX5" s="48" t="s">
        <v>10109</v>
      </c>
      <c r="NNY5" s="48" t="s">
        <v>10110</v>
      </c>
      <c r="NNZ5" s="48" t="s">
        <v>10111</v>
      </c>
      <c r="NOA5" s="48" t="s">
        <v>10112</v>
      </c>
      <c r="NOB5" s="48" t="s">
        <v>10113</v>
      </c>
      <c r="NOC5" s="48" t="s">
        <v>10114</v>
      </c>
      <c r="NOD5" s="48" t="s">
        <v>10115</v>
      </c>
      <c r="NOE5" s="48" t="s">
        <v>10116</v>
      </c>
      <c r="NOF5" s="48" t="s">
        <v>10117</v>
      </c>
      <c r="NOG5" s="48" t="s">
        <v>10118</v>
      </c>
      <c r="NOH5" s="48" t="s">
        <v>10119</v>
      </c>
      <c r="NOI5" s="48" t="s">
        <v>10120</v>
      </c>
      <c r="NOJ5" s="48" t="s">
        <v>10121</v>
      </c>
      <c r="NOK5" s="48" t="s">
        <v>10122</v>
      </c>
      <c r="NOL5" s="48" t="s">
        <v>10123</v>
      </c>
      <c r="NOM5" s="48" t="s">
        <v>10124</v>
      </c>
      <c r="NON5" s="48" t="s">
        <v>10125</v>
      </c>
      <c r="NOO5" s="48" t="s">
        <v>10126</v>
      </c>
      <c r="NOP5" s="48" t="s">
        <v>10127</v>
      </c>
      <c r="NOQ5" s="48" t="s">
        <v>10128</v>
      </c>
      <c r="NOR5" s="48" t="s">
        <v>10129</v>
      </c>
      <c r="NOS5" s="48" t="s">
        <v>10130</v>
      </c>
      <c r="NOT5" s="48" t="s">
        <v>10131</v>
      </c>
      <c r="NOU5" s="48" t="s">
        <v>10132</v>
      </c>
      <c r="NOV5" s="48" t="s">
        <v>10133</v>
      </c>
      <c r="NOW5" s="48" t="s">
        <v>10134</v>
      </c>
      <c r="NOX5" s="48" t="s">
        <v>10135</v>
      </c>
      <c r="NOY5" s="48" t="s">
        <v>10136</v>
      </c>
      <c r="NOZ5" s="48" t="s">
        <v>10137</v>
      </c>
      <c r="NPA5" s="48" t="s">
        <v>10138</v>
      </c>
      <c r="NPB5" s="48" t="s">
        <v>10139</v>
      </c>
      <c r="NPC5" s="48" t="s">
        <v>10140</v>
      </c>
      <c r="NPD5" s="48" t="s">
        <v>10141</v>
      </c>
      <c r="NPE5" s="48" t="s">
        <v>10142</v>
      </c>
      <c r="NPF5" s="48" t="s">
        <v>10143</v>
      </c>
      <c r="NPG5" s="48" t="s">
        <v>10144</v>
      </c>
      <c r="NPH5" s="48" t="s">
        <v>10145</v>
      </c>
      <c r="NPI5" s="48" t="s">
        <v>10146</v>
      </c>
      <c r="NPJ5" s="48" t="s">
        <v>10147</v>
      </c>
      <c r="NPK5" s="48" t="s">
        <v>10148</v>
      </c>
      <c r="NPL5" s="48" t="s">
        <v>10149</v>
      </c>
      <c r="NPM5" s="48" t="s">
        <v>10150</v>
      </c>
      <c r="NPN5" s="48" t="s">
        <v>10151</v>
      </c>
      <c r="NPO5" s="48" t="s">
        <v>10152</v>
      </c>
      <c r="NPP5" s="48" t="s">
        <v>10153</v>
      </c>
      <c r="NPQ5" s="48" t="s">
        <v>10154</v>
      </c>
      <c r="NPR5" s="48" t="s">
        <v>10155</v>
      </c>
      <c r="NPS5" s="48" t="s">
        <v>10156</v>
      </c>
      <c r="NPT5" s="48" t="s">
        <v>10157</v>
      </c>
      <c r="NPU5" s="48" t="s">
        <v>10158</v>
      </c>
      <c r="NPV5" s="48" t="s">
        <v>10159</v>
      </c>
      <c r="NPW5" s="48" t="s">
        <v>10160</v>
      </c>
      <c r="NPX5" s="48" t="s">
        <v>10161</v>
      </c>
      <c r="NPY5" s="48" t="s">
        <v>10162</v>
      </c>
      <c r="NPZ5" s="48" t="s">
        <v>10163</v>
      </c>
      <c r="NQA5" s="48" t="s">
        <v>10164</v>
      </c>
      <c r="NQB5" s="48" t="s">
        <v>10165</v>
      </c>
      <c r="NQC5" s="48" t="s">
        <v>10166</v>
      </c>
      <c r="NQD5" s="48" t="s">
        <v>10167</v>
      </c>
      <c r="NQE5" s="48" t="s">
        <v>10168</v>
      </c>
      <c r="NQF5" s="48" t="s">
        <v>10169</v>
      </c>
      <c r="NQG5" s="48" t="s">
        <v>10170</v>
      </c>
      <c r="NQH5" s="48" t="s">
        <v>10171</v>
      </c>
      <c r="NQI5" s="48" t="s">
        <v>10172</v>
      </c>
      <c r="NQJ5" s="48" t="s">
        <v>10173</v>
      </c>
      <c r="NQK5" s="48" t="s">
        <v>10174</v>
      </c>
      <c r="NQL5" s="48" t="s">
        <v>10175</v>
      </c>
      <c r="NQM5" s="48" t="s">
        <v>10176</v>
      </c>
      <c r="NQN5" s="48" t="s">
        <v>10177</v>
      </c>
      <c r="NQO5" s="48" t="s">
        <v>10178</v>
      </c>
      <c r="NQP5" s="48" t="s">
        <v>10179</v>
      </c>
      <c r="NQQ5" s="48" t="s">
        <v>10180</v>
      </c>
      <c r="NQR5" s="48" t="s">
        <v>10181</v>
      </c>
      <c r="NQS5" s="48" t="s">
        <v>10182</v>
      </c>
      <c r="NQT5" s="48" t="s">
        <v>10183</v>
      </c>
      <c r="NQU5" s="48" t="s">
        <v>10184</v>
      </c>
      <c r="NQV5" s="48" t="s">
        <v>10185</v>
      </c>
      <c r="NQW5" s="48" t="s">
        <v>10186</v>
      </c>
      <c r="NQX5" s="48" t="s">
        <v>10187</v>
      </c>
      <c r="NQY5" s="48" t="s">
        <v>10188</v>
      </c>
      <c r="NQZ5" s="48" t="s">
        <v>10189</v>
      </c>
      <c r="NRA5" s="48" t="s">
        <v>10190</v>
      </c>
      <c r="NRB5" s="48" t="s">
        <v>10191</v>
      </c>
      <c r="NRC5" s="48" t="s">
        <v>10192</v>
      </c>
      <c r="NRD5" s="48" t="s">
        <v>10193</v>
      </c>
      <c r="NRE5" s="48" t="s">
        <v>10194</v>
      </c>
      <c r="NRF5" s="48" t="s">
        <v>10195</v>
      </c>
      <c r="NRG5" s="48" t="s">
        <v>10196</v>
      </c>
      <c r="NRH5" s="48" t="s">
        <v>10197</v>
      </c>
      <c r="NRI5" s="48" t="s">
        <v>10198</v>
      </c>
      <c r="NRJ5" s="48" t="s">
        <v>10199</v>
      </c>
      <c r="NRK5" s="48" t="s">
        <v>10200</v>
      </c>
      <c r="NRL5" s="48" t="s">
        <v>10201</v>
      </c>
      <c r="NRM5" s="48" t="s">
        <v>10202</v>
      </c>
      <c r="NRN5" s="48" t="s">
        <v>10203</v>
      </c>
      <c r="NRO5" s="48" t="s">
        <v>10204</v>
      </c>
      <c r="NRP5" s="48" t="s">
        <v>10205</v>
      </c>
      <c r="NRQ5" s="48" t="s">
        <v>10206</v>
      </c>
      <c r="NRR5" s="48" t="s">
        <v>10207</v>
      </c>
      <c r="NRS5" s="48" t="s">
        <v>10208</v>
      </c>
      <c r="NRT5" s="48" t="s">
        <v>10209</v>
      </c>
      <c r="NRU5" s="48" t="s">
        <v>10210</v>
      </c>
      <c r="NRV5" s="48" t="s">
        <v>10211</v>
      </c>
      <c r="NRW5" s="48" t="s">
        <v>10212</v>
      </c>
      <c r="NRX5" s="48" t="s">
        <v>10213</v>
      </c>
      <c r="NRY5" s="48" t="s">
        <v>10214</v>
      </c>
      <c r="NRZ5" s="48" t="s">
        <v>10215</v>
      </c>
      <c r="NSA5" s="48" t="s">
        <v>10216</v>
      </c>
      <c r="NSB5" s="48" t="s">
        <v>10217</v>
      </c>
      <c r="NSC5" s="48" t="s">
        <v>10218</v>
      </c>
      <c r="NSD5" s="48" t="s">
        <v>10219</v>
      </c>
      <c r="NSE5" s="48" t="s">
        <v>10220</v>
      </c>
      <c r="NSF5" s="48" t="s">
        <v>10221</v>
      </c>
      <c r="NSG5" s="48" t="s">
        <v>10222</v>
      </c>
      <c r="NSH5" s="48" t="s">
        <v>10223</v>
      </c>
      <c r="NSI5" s="48" t="s">
        <v>10224</v>
      </c>
      <c r="NSJ5" s="48" t="s">
        <v>10225</v>
      </c>
      <c r="NSK5" s="48" t="s">
        <v>10226</v>
      </c>
      <c r="NSL5" s="48" t="s">
        <v>10227</v>
      </c>
      <c r="NSM5" s="48" t="s">
        <v>10228</v>
      </c>
      <c r="NSN5" s="48" t="s">
        <v>10229</v>
      </c>
      <c r="NSO5" s="48" t="s">
        <v>10230</v>
      </c>
      <c r="NSP5" s="48" t="s">
        <v>10231</v>
      </c>
      <c r="NSQ5" s="48" t="s">
        <v>10232</v>
      </c>
      <c r="NSR5" s="48" t="s">
        <v>10233</v>
      </c>
      <c r="NSS5" s="48" t="s">
        <v>10234</v>
      </c>
      <c r="NST5" s="48" t="s">
        <v>10235</v>
      </c>
      <c r="NSU5" s="48" t="s">
        <v>10236</v>
      </c>
      <c r="NSV5" s="48" t="s">
        <v>10237</v>
      </c>
      <c r="NSW5" s="48" t="s">
        <v>10238</v>
      </c>
      <c r="NSX5" s="48" t="s">
        <v>10239</v>
      </c>
      <c r="NSY5" s="48" t="s">
        <v>10240</v>
      </c>
      <c r="NSZ5" s="48" t="s">
        <v>10241</v>
      </c>
      <c r="NTA5" s="48" t="s">
        <v>10242</v>
      </c>
      <c r="NTB5" s="48" t="s">
        <v>10243</v>
      </c>
      <c r="NTC5" s="48" t="s">
        <v>10244</v>
      </c>
      <c r="NTD5" s="48" t="s">
        <v>10245</v>
      </c>
      <c r="NTE5" s="48" t="s">
        <v>10246</v>
      </c>
      <c r="NTF5" s="48" t="s">
        <v>10247</v>
      </c>
      <c r="NTG5" s="48" t="s">
        <v>10248</v>
      </c>
      <c r="NTH5" s="48" t="s">
        <v>10249</v>
      </c>
      <c r="NTI5" s="48" t="s">
        <v>10250</v>
      </c>
      <c r="NTJ5" s="48" t="s">
        <v>10251</v>
      </c>
      <c r="NTK5" s="48" t="s">
        <v>10252</v>
      </c>
      <c r="NTL5" s="48" t="s">
        <v>10253</v>
      </c>
      <c r="NTM5" s="48" t="s">
        <v>10254</v>
      </c>
      <c r="NTN5" s="48" t="s">
        <v>10255</v>
      </c>
      <c r="NTO5" s="48" t="s">
        <v>10256</v>
      </c>
      <c r="NTP5" s="48" t="s">
        <v>10257</v>
      </c>
      <c r="NTQ5" s="48" t="s">
        <v>10258</v>
      </c>
      <c r="NTR5" s="48" t="s">
        <v>10259</v>
      </c>
      <c r="NTS5" s="48" t="s">
        <v>10260</v>
      </c>
      <c r="NTT5" s="48" t="s">
        <v>10261</v>
      </c>
      <c r="NTU5" s="48" t="s">
        <v>10262</v>
      </c>
      <c r="NTV5" s="48" t="s">
        <v>10263</v>
      </c>
      <c r="NTW5" s="48" t="s">
        <v>10264</v>
      </c>
      <c r="NTX5" s="48" t="s">
        <v>10265</v>
      </c>
      <c r="NTY5" s="48" t="s">
        <v>10266</v>
      </c>
      <c r="NTZ5" s="48" t="s">
        <v>10267</v>
      </c>
      <c r="NUA5" s="48" t="s">
        <v>10268</v>
      </c>
      <c r="NUB5" s="48" t="s">
        <v>10269</v>
      </c>
      <c r="NUC5" s="48" t="s">
        <v>10270</v>
      </c>
      <c r="NUD5" s="48" t="s">
        <v>10271</v>
      </c>
      <c r="NUE5" s="48" t="s">
        <v>10272</v>
      </c>
      <c r="NUF5" s="48" t="s">
        <v>10273</v>
      </c>
      <c r="NUG5" s="48" t="s">
        <v>10274</v>
      </c>
      <c r="NUH5" s="48" t="s">
        <v>10275</v>
      </c>
      <c r="NUI5" s="48" t="s">
        <v>10276</v>
      </c>
      <c r="NUJ5" s="48" t="s">
        <v>10277</v>
      </c>
      <c r="NUK5" s="48" t="s">
        <v>10278</v>
      </c>
      <c r="NUL5" s="48" t="s">
        <v>10279</v>
      </c>
      <c r="NUM5" s="48" t="s">
        <v>10280</v>
      </c>
      <c r="NUN5" s="48" t="s">
        <v>10281</v>
      </c>
      <c r="NUO5" s="48" t="s">
        <v>10282</v>
      </c>
      <c r="NUP5" s="48" t="s">
        <v>10283</v>
      </c>
      <c r="NUQ5" s="48" t="s">
        <v>10284</v>
      </c>
      <c r="NUR5" s="48" t="s">
        <v>10285</v>
      </c>
      <c r="NUS5" s="48" t="s">
        <v>10286</v>
      </c>
      <c r="NUT5" s="48" t="s">
        <v>10287</v>
      </c>
      <c r="NUU5" s="48" t="s">
        <v>10288</v>
      </c>
      <c r="NUV5" s="48" t="s">
        <v>10289</v>
      </c>
      <c r="NUW5" s="48" t="s">
        <v>10290</v>
      </c>
      <c r="NUX5" s="48" t="s">
        <v>10291</v>
      </c>
      <c r="NUY5" s="48" t="s">
        <v>10292</v>
      </c>
      <c r="NUZ5" s="48" t="s">
        <v>10293</v>
      </c>
      <c r="NVA5" s="48" t="s">
        <v>10294</v>
      </c>
      <c r="NVB5" s="48" t="s">
        <v>10295</v>
      </c>
      <c r="NVC5" s="48" t="s">
        <v>10296</v>
      </c>
      <c r="NVD5" s="48" t="s">
        <v>10297</v>
      </c>
      <c r="NVE5" s="48" t="s">
        <v>10298</v>
      </c>
      <c r="NVF5" s="48" t="s">
        <v>10299</v>
      </c>
      <c r="NVG5" s="48" t="s">
        <v>10300</v>
      </c>
      <c r="NVH5" s="48" t="s">
        <v>10301</v>
      </c>
      <c r="NVI5" s="48" t="s">
        <v>10302</v>
      </c>
      <c r="NVJ5" s="48" t="s">
        <v>10303</v>
      </c>
      <c r="NVK5" s="48" t="s">
        <v>10304</v>
      </c>
      <c r="NVL5" s="48" t="s">
        <v>10305</v>
      </c>
      <c r="NVM5" s="48" t="s">
        <v>10306</v>
      </c>
      <c r="NVN5" s="48" t="s">
        <v>10307</v>
      </c>
      <c r="NVO5" s="48" t="s">
        <v>10308</v>
      </c>
      <c r="NVP5" s="48" t="s">
        <v>10309</v>
      </c>
      <c r="NVQ5" s="48" t="s">
        <v>10310</v>
      </c>
      <c r="NVR5" s="48" t="s">
        <v>10311</v>
      </c>
      <c r="NVS5" s="48" t="s">
        <v>10312</v>
      </c>
      <c r="NVT5" s="48" t="s">
        <v>10313</v>
      </c>
      <c r="NVU5" s="48" t="s">
        <v>10314</v>
      </c>
      <c r="NVV5" s="48" t="s">
        <v>10315</v>
      </c>
      <c r="NVW5" s="48" t="s">
        <v>10316</v>
      </c>
      <c r="NVX5" s="48" t="s">
        <v>10317</v>
      </c>
      <c r="NVY5" s="48" t="s">
        <v>10318</v>
      </c>
      <c r="NVZ5" s="48" t="s">
        <v>10319</v>
      </c>
      <c r="NWA5" s="48" t="s">
        <v>10320</v>
      </c>
      <c r="NWB5" s="48" t="s">
        <v>10321</v>
      </c>
      <c r="NWC5" s="48" t="s">
        <v>10322</v>
      </c>
      <c r="NWD5" s="48" t="s">
        <v>10323</v>
      </c>
      <c r="NWE5" s="48" t="s">
        <v>10324</v>
      </c>
      <c r="NWF5" s="48" t="s">
        <v>10325</v>
      </c>
      <c r="NWG5" s="48" t="s">
        <v>10326</v>
      </c>
      <c r="NWH5" s="48" t="s">
        <v>10327</v>
      </c>
      <c r="NWI5" s="48" t="s">
        <v>10328</v>
      </c>
      <c r="NWJ5" s="48" t="s">
        <v>10329</v>
      </c>
      <c r="NWK5" s="48" t="s">
        <v>10330</v>
      </c>
      <c r="NWL5" s="48" t="s">
        <v>10331</v>
      </c>
      <c r="NWM5" s="48" t="s">
        <v>10332</v>
      </c>
      <c r="NWN5" s="48" t="s">
        <v>10333</v>
      </c>
      <c r="NWO5" s="48" t="s">
        <v>10334</v>
      </c>
      <c r="NWP5" s="48" t="s">
        <v>10335</v>
      </c>
      <c r="NWQ5" s="48" t="s">
        <v>10336</v>
      </c>
      <c r="NWR5" s="48" t="s">
        <v>10337</v>
      </c>
      <c r="NWS5" s="48" t="s">
        <v>10338</v>
      </c>
      <c r="NWT5" s="48" t="s">
        <v>10339</v>
      </c>
      <c r="NWU5" s="48" t="s">
        <v>10340</v>
      </c>
      <c r="NWV5" s="48" t="s">
        <v>10341</v>
      </c>
      <c r="NWW5" s="48" t="s">
        <v>10342</v>
      </c>
      <c r="NWX5" s="48" t="s">
        <v>10343</v>
      </c>
      <c r="NWY5" s="48" t="s">
        <v>10344</v>
      </c>
      <c r="NWZ5" s="48" t="s">
        <v>10345</v>
      </c>
      <c r="NXA5" s="48" t="s">
        <v>10346</v>
      </c>
      <c r="NXB5" s="48" t="s">
        <v>10347</v>
      </c>
      <c r="NXC5" s="48" t="s">
        <v>10348</v>
      </c>
      <c r="NXD5" s="48" t="s">
        <v>10349</v>
      </c>
      <c r="NXE5" s="48" t="s">
        <v>10350</v>
      </c>
      <c r="NXF5" s="48" t="s">
        <v>10351</v>
      </c>
      <c r="NXG5" s="48" t="s">
        <v>10352</v>
      </c>
      <c r="NXH5" s="48" t="s">
        <v>10353</v>
      </c>
      <c r="NXI5" s="48" t="s">
        <v>10354</v>
      </c>
      <c r="NXJ5" s="48" t="s">
        <v>10355</v>
      </c>
      <c r="NXK5" s="48" t="s">
        <v>10356</v>
      </c>
      <c r="NXL5" s="48" t="s">
        <v>10357</v>
      </c>
      <c r="NXM5" s="48" t="s">
        <v>10358</v>
      </c>
      <c r="NXN5" s="48" t="s">
        <v>10359</v>
      </c>
      <c r="NXO5" s="48" t="s">
        <v>10360</v>
      </c>
      <c r="NXP5" s="48" t="s">
        <v>10361</v>
      </c>
      <c r="NXQ5" s="48" t="s">
        <v>10362</v>
      </c>
      <c r="NXR5" s="48" t="s">
        <v>10363</v>
      </c>
      <c r="NXS5" s="48" t="s">
        <v>10364</v>
      </c>
      <c r="NXT5" s="48" t="s">
        <v>10365</v>
      </c>
      <c r="NXU5" s="48" t="s">
        <v>10366</v>
      </c>
      <c r="NXV5" s="48" t="s">
        <v>10367</v>
      </c>
      <c r="NXW5" s="48" t="s">
        <v>10368</v>
      </c>
      <c r="NXX5" s="48" t="s">
        <v>10369</v>
      </c>
      <c r="NXY5" s="48" t="s">
        <v>10370</v>
      </c>
      <c r="NXZ5" s="48" t="s">
        <v>10371</v>
      </c>
      <c r="NYA5" s="48" t="s">
        <v>10372</v>
      </c>
      <c r="NYB5" s="48" t="s">
        <v>10373</v>
      </c>
      <c r="NYC5" s="48" t="s">
        <v>10374</v>
      </c>
      <c r="NYD5" s="48" t="s">
        <v>10375</v>
      </c>
      <c r="NYE5" s="48" t="s">
        <v>10376</v>
      </c>
      <c r="NYF5" s="48" t="s">
        <v>10377</v>
      </c>
      <c r="NYG5" s="48" t="s">
        <v>10378</v>
      </c>
      <c r="NYH5" s="48" t="s">
        <v>10379</v>
      </c>
      <c r="NYI5" s="48" t="s">
        <v>10380</v>
      </c>
      <c r="NYJ5" s="48" t="s">
        <v>10381</v>
      </c>
      <c r="NYK5" s="48" t="s">
        <v>10382</v>
      </c>
      <c r="NYL5" s="48" t="s">
        <v>10383</v>
      </c>
      <c r="NYM5" s="48" t="s">
        <v>10384</v>
      </c>
      <c r="NYN5" s="48" t="s">
        <v>10385</v>
      </c>
      <c r="NYO5" s="48" t="s">
        <v>10386</v>
      </c>
      <c r="NYP5" s="48" t="s">
        <v>10387</v>
      </c>
      <c r="NYQ5" s="48" t="s">
        <v>10388</v>
      </c>
      <c r="NYR5" s="48" t="s">
        <v>10389</v>
      </c>
      <c r="NYS5" s="48" t="s">
        <v>10390</v>
      </c>
      <c r="NYT5" s="48" t="s">
        <v>10391</v>
      </c>
      <c r="NYU5" s="48" t="s">
        <v>10392</v>
      </c>
      <c r="NYV5" s="48" t="s">
        <v>10393</v>
      </c>
      <c r="NYW5" s="48" t="s">
        <v>10394</v>
      </c>
      <c r="NYX5" s="48" t="s">
        <v>10395</v>
      </c>
      <c r="NYY5" s="48" t="s">
        <v>10396</v>
      </c>
      <c r="NYZ5" s="48" t="s">
        <v>10397</v>
      </c>
      <c r="NZA5" s="48" t="s">
        <v>10398</v>
      </c>
      <c r="NZB5" s="48" t="s">
        <v>10399</v>
      </c>
      <c r="NZC5" s="48" t="s">
        <v>10400</v>
      </c>
      <c r="NZD5" s="48" t="s">
        <v>10401</v>
      </c>
      <c r="NZE5" s="48" t="s">
        <v>10402</v>
      </c>
      <c r="NZF5" s="48" t="s">
        <v>10403</v>
      </c>
      <c r="NZG5" s="48" t="s">
        <v>10404</v>
      </c>
      <c r="NZH5" s="48" t="s">
        <v>10405</v>
      </c>
      <c r="NZI5" s="48" t="s">
        <v>10406</v>
      </c>
      <c r="NZJ5" s="48" t="s">
        <v>10407</v>
      </c>
      <c r="NZK5" s="48" t="s">
        <v>10408</v>
      </c>
      <c r="NZL5" s="48" t="s">
        <v>10409</v>
      </c>
      <c r="NZM5" s="48" t="s">
        <v>10410</v>
      </c>
      <c r="NZN5" s="48" t="s">
        <v>10411</v>
      </c>
      <c r="NZO5" s="48" t="s">
        <v>10412</v>
      </c>
      <c r="NZP5" s="48" t="s">
        <v>10413</v>
      </c>
      <c r="NZQ5" s="48" t="s">
        <v>10414</v>
      </c>
      <c r="NZR5" s="48" t="s">
        <v>10415</v>
      </c>
      <c r="NZS5" s="48" t="s">
        <v>10416</v>
      </c>
      <c r="NZT5" s="48" t="s">
        <v>10417</v>
      </c>
      <c r="NZU5" s="48" t="s">
        <v>10418</v>
      </c>
      <c r="NZV5" s="48" t="s">
        <v>10419</v>
      </c>
      <c r="NZW5" s="48" t="s">
        <v>10420</v>
      </c>
      <c r="NZX5" s="48" t="s">
        <v>10421</v>
      </c>
      <c r="NZY5" s="48" t="s">
        <v>10422</v>
      </c>
      <c r="NZZ5" s="48" t="s">
        <v>10423</v>
      </c>
      <c r="OAA5" s="48" t="s">
        <v>10424</v>
      </c>
      <c r="OAB5" s="48" t="s">
        <v>10425</v>
      </c>
      <c r="OAC5" s="48" t="s">
        <v>10426</v>
      </c>
      <c r="OAD5" s="48" t="s">
        <v>10427</v>
      </c>
      <c r="OAE5" s="48" t="s">
        <v>10428</v>
      </c>
      <c r="OAF5" s="48" t="s">
        <v>10429</v>
      </c>
      <c r="OAG5" s="48" t="s">
        <v>10430</v>
      </c>
      <c r="OAH5" s="48" t="s">
        <v>10431</v>
      </c>
      <c r="OAI5" s="48" t="s">
        <v>10432</v>
      </c>
      <c r="OAJ5" s="48" t="s">
        <v>10433</v>
      </c>
      <c r="OAK5" s="48" t="s">
        <v>10434</v>
      </c>
      <c r="OAL5" s="48" t="s">
        <v>10435</v>
      </c>
      <c r="OAM5" s="48" t="s">
        <v>10436</v>
      </c>
      <c r="OAN5" s="48" t="s">
        <v>10437</v>
      </c>
      <c r="OAO5" s="48" t="s">
        <v>10438</v>
      </c>
      <c r="OAP5" s="48" t="s">
        <v>10439</v>
      </c>
      <c r="OAQ5" s="48" t="s">
        <v>10440</v>
      </c>
      <c r="OAR5" s="48" t="s">
        <v>10441</v>
      </c>
      <c r="OAS5" s="48" t="s">
        <v>10442</v>
      </c>
      <c r="OAT5" s="48" t="s">
        <v>10443</v>
      </c>
      <c r="OAU5" s="48" t="s">
        <v>10444</v>
      </c>
      <c r="OAV5" s="48" t="s">
        <v>10445</v>
      </c>
      <c r="OAW5" s="48" t="s">
        <v>10446</v>
      </c>
      <c r="OAX5" s="48" t="s">
        <v>10447</v>
      </c>
      <c r="OAY5" s="48" t="s">
        <v>10448</v>
      </c>
      <c r="OAZ5" s="48" t="s">
        <v>10449</v>
      </c>
      <c r="OBA5" s="48" t="s">
        <v>10450</v>
      </c>
      <c r="OBB5" s="48" t="s">
        <v>10451</v>
      </c>
      <c r="OBC5" s="48" t="s">
        <v>10452</v>
      </c>
      <c r="OBD5" s="48" t="s">
        <v>10453</v>
      </c>
      <c r="OBE5" s="48" t="s">
        <v>10454</v>
      </c>
      <c r="OBF5" s="48" t="s">
        <v>10455</v>
      </c>
      <c r="OBG5" s="48" t="s">
        <v>10456</v>
      </c>
      <c r="OBH5" s="48" t="s">
        <v>10457</v>
      </c>
      <c r="OBI5" s="48" t="s">
        <v>10458</v>
      </c>
      <c r="OBJ5" s="48" t="s">
        <v>10459</v>
      </c>
      <c r="OBK5" s="48" t="s">
        <v>10460</v>
      </c>
      <c r="OBL5" s="48" t="s">
        <v>10461</v>
      </c>
      <c r="OBM5" s="48" t="s">
        <v>10462</v>
      </c>
      <c r="OBN5" s="48" t="s">
        <v>10463</v>
      </c>
      <c r="OBO5" s="48" t="s">
        <v>10464</v>
      </c>
      <c r="OBP5" s="48" t="s">
        <v>10465</v>
      </c>
      <c r="OBQ5" s="48" t="s">
        <v>10466</v>
      </c>
      <c r="OBR5" s="48" t="s">
        <v>10467</v>
      </c>
      <c r="OBS5" s="48" t="s">
        <v>10468</v>
      </c>
      <c r="OBT5" s="48" t="s">
        <v>10469</v>
      </c>
      <c r="OBU5" s="48" t="s">
        <v>10470</v>
      </c>
      <c r="OBV5" s="48" t="s">
        <v>10471</v>
      </c>
      <c r="OBW5" s="48" t="s">
        <v>10472</v>
      </c>
      <c r="OBX5" s="48" t="s">
        <v>10473</v>
      </c>
      <c r="OBY5" s="48" t="s">
        <v>10474</v>
      </c>
      <c r="OBZ5" s="48" t="s">
        <v>10475</v>
      </c>
      <c r="OCA5" s="48" t="s">
        <v>10476</v>
      </c>
      <c r="OCB5" s="48" t="s">
        <v>10477</v>
      </c>
      <c r="OCC5" s="48" t="s">
        <v>10478</v>
      </c>
      <c r="OCD5" s="48" t="s">
        <v>10479</v>
      </c>
      <c r="OCE5" s="48" t="s">
        <v>10480</v>
      </c>
      <c r="OCF5" s="48" t="s">
        <v>10481</v>
      </c>
      <c r="OCG5" s="48" t="s">
        <v>10482</v>
      </c>
      <c r="OCH5" s="48" t="s">
        <v>10483</v>
      </c>
      <c r="OCI5" s="48" t="s">
        <v>10484</v>
      </c>
      <c r="OCJ5" s="48" t="s">
        <v>10485</v>
      </c>
      <c r="OCK5" s="48" t="s">
        <v>10486</v>
      </c>
      <c r="OCL5" s="48" t="s">
        <v>10487</v>
      </c>
      <c r="OCM5" s="48" t="s">
        <v>10488</v>
      </c>
      <c r="OCN5" s="48" t="s">
        <v>10489</v>
      </c>
      <c r="OCO5" s="48" t="s">
        <v>10490</v>
      </c>
      <c r="OCP5" s="48" t="s">
        <v>10491</v>
      </c>
      <c r="OCQ5" s="48" t="s">
        <v>10492</v>
      </c>
      <c r="OCR5" s="48" t="s">
        <v>10493</v>
      </c>
      <c r="OCS5" s="48" t="s">
        <v>10494</v>
      </c>
      <c r="OCT5" s="48" t="s">
        <v>10495</v>
      </c>
      <c r="OCU5" s="48" t="s">
        <v>10496</v>
      </c>
      <c r="OCV5" s="48" t="s">
        <v>10497</v>
      </c>
      <c r="OCW5" s="48" t="s">
        <v>10498</v>
      </c>
      <c r="OCX5" s="48" t="s">
        <v>10499</v>
      </c>
      <c r="OCY5" s="48" t="s">
        <v>10500</v>
      </c>
      <c r="OCZ5" s="48" t="s">
        <v>10501</v>
      </c>
      <c r="ODA5" s="48" t="s">
        <v>10502</v>
      </c>
      <c r="ODB5" s="48" t="s">
        <v>10503</v>
      </c>
      <c r="ODC5" s="48" t="s">
        <v>10504</v>
      </c>
      <c r="ODD5" s="48" t="s">
        <v>10505</v>
      </c>
      <c r="ODE5" s="48" t="s">
        <v>10506</v>
      </c>
      <c r="ODF5" s="48" t="s">
        <v>10507</v>
      </c>
      <c r="ODG5" s="48" t="s">
        <v>10508</v>
      </c>
      <c r="ODH5" s="48" t="s">
        <v>10509</v>
      </c>
      <c r="ODI5" s="48" t="s">
        <v>10510</v>
      </c>
      <c r="ODJ5" s="48" t="s">
        <v>10511</v>
      </c>
      <c r="ODK5" s="48" t="s">
        <v>10512</v>
      </c>
      <c r="ODL5" s="48" t="s">
        <v>10513</v>
      </c>
      <c r="ODM5" s="48" t="s">
        <v>10514</v>
      </c>
      <c r="ODN5" s="48" t="s">
        <v>10515</v>
      </c>
      <c r="ODO5" s="48" t="s">
        <v>10516</v>
      </c>
      <c r="ODP5" s="48" t="s">
        <v>10517</v>
      </c>
      <c r="ODQ5" s="48" t="s">
        <v>10518</v>
      </c>
      <c r="ODR5" s="48" t="s">
        <v>10519</v>
      </c>
      <c r="ODS5" s="48" t="s">
        <v>10520</v>
      </c>
      <c r="ODT5" s="48" t="s">
        <v>10521</v>
      </c>
      <c r="ODU5" s="48" t="s">
        <v>10522</v>
      </c>
      <c r="ODV5" s="48" t="s">
        <v>10523</v>
      </c>
      <c r="ODW5" s="48" t="s">
        <v>10524</v>
      </c>
      <c r="ODX5" s="48" t="s">
        <v>10525</v>
      </c>
      <c r="ODY5" s="48" t="s">
        <v>10526</v>
      </c>
      <c r="ODZ5" s="48" t="s">
        <v>10527</v>
      </c>
      <c r="OEA5" s="48" t="s">
        <v>10528</v>
      </c>
      <c r="OEB5" s="48" t="s">
        <v>10529</v>
      </c>
      <c r="OEC5" s="48" t="s">
        <v>10530</v>
      </c>
      <c r="OED5" s="48" t="s">
        <v>10531</v>
      </c>
      <c r="OEE5" s="48" t="s">
        <v>10532</v>
      </c>
      <c r="OEF5" s="48" t="s">
        <v>10533</v>
      </c>
      <c r="OEG5" s="48" t="s">
        <v>10534</v>
      </c>
      <c r="OEH5" s="48" t="s">
        <v>10535</v>
      </c>
      <c r="OEI5" s="48" t="s">
        <v>10536</v>
      </c>
      <c r="OEJ5" s="48" t="s">
        <v>10537</v>
      </c>
      <c r="OEK5" s="48" t="s">
        <v>10538</v>
      </c>
      <c r="OEL5" s="48" t="s">
        <v>10539</v>
      </c>
      <c r="OEM5" s="48" t="s">
        <v>10540</v>
      </c>
      <c r="OEN5" s="48" t="s">
        <v>10541</v>
      </c>
      <c r="OEO5" s="48" t="s">
        <v>10542</v>
      </c>
      <c r="OEP5" s="48" t="s">
        <v>10543</v>
      </c>
      <c r="OEQ5" s="48" t="s">
        <v>10544</v>
      </c>
      <c r="OER5" s="48" t="s">
        <v>10545</v>
      </c>
      <c r="OES5" s="48" t="s">
        <v>10546</v>
      </c>
      <c r="OET5" s="48" t="s">
        <v>10547</v>
      </c>
      <c r="OEU5" s="48" t="s">
        <v>10548</v>
      </c>
      <c r="OEV5" s="48" t="s">
        <v>10549</v>
      </c>
      <c r="OEW5" s="48" t="s">
        <v>10550</v>
      </c>
      <c r="OEX5" s="48" t="s">
        <v>10551</v>
      </c>
      <c r="OEY5" s="48" t="s">
        <v>10552</v>
      </c>
      <c r="OEZ5" s="48" t="s">
        <v>10553</v>
      </c>
      <c r="OFA5" s="48" t="s">
        <v>10554</v>
      </c>
      <c r="OFB5" s="48" t="s">
        <v>10555</v>
      </c>
      <c r="OFC5" s="48" t="s">
        <v>10556</v>
      </c>
      <c r="OFD5" s="48" t="s">
        <v>10557</v>
      </c>
      <c r="OFE5" s="48" t="s">
        <v>10558</v>
      </c>
      <c r="OFF5" s="48" t="s">
        <v>10559</v>
      </c>
      <c r="OFG5" s="48" t="s">
        <v>10560</v>
      </c>
      <c r="OFH5" s="48" t="s">
        <v>10561</v>
      </c>
      <c r="OFI5" s="48" t="s">
        <v>10562</v>
      </c>
      <c r="OFJ5" s="48" t="s">
        <v>10563</v>
      </c>
      <c r="OFK5" s="48" t="s">
        <v>10564</v>
      </c>
      <c r="OFL5" s="48" t="s">
        <v>10565</v>
      </c>
      <c r="OFM5" s="48" t="s">
        <v>10566</v>
      </c>
      <c r="OFN5" s="48" t="s">
        <v>10567</v>
      </c>
      <c r="OFO5" s="48" t="s">
        <v>10568</v>
      </c>
      <c r="OFP5" s="48" t="s">
        <v>10569</v>
      </c>
      <c r="OFQ5" s="48" t="s">
        <v>10570</v>
      </c>
      <c r="OFR5" s="48" t="s">
        <v>10571</v>
      </c>
      <c r="OFS5" s="48" t="s">
        <v>10572</v>
      </c>
      <c r="OFT5" s="48" t="s">
        <v>10573</v>
      </c>
      <c r="OFU5" s="48" t="s">
        <v>10574</v>
      </c>
      <c r="OFV5" s="48" t="s">
        <v>10575</v>
      </c>
      <c r="OFW5" s="48" t="s">
        <v>10576</v>
      </c>
      <c r="OFX5" s="48" t="s">
        <v>10577</v>
      </c>
      <c r="OFY5" s="48" t="s">
        <v>10578</v>
      </c>
      <c r="OFZ5" s="48" t="s">
        <v>10579</v>
      </c>
      <c r="OGA5" s="48" t="s">
        <v>10580</v>
      </c>
      <c r="OGB5" s="48" t="s">
        <v>10581</v>
      </c>
      <c r="OGC5" s="48" t="s">
        <v>10582</v>
      </c>
      <c r="OGD5" s="48" t="s">
        <v>10583</v>
      </c>
      <c r="OGE5" s="48" t="s">
        <v>10584</v>
      </c>
      <c r="OGF5" s="48" t="s">
        <v>10585</v>
      </c>
      <c r="OGG5" s="48" t="s">
        <v>10586</v>
      </c>
      <c r="OGH5" s="48" t="s">
        <v>10587</v>
      </c>
      <c r="OGI5" s="48" t="s">
        <v>10588</v>
      </c>
      <c r="OGJ5" s="48" t="s">
        <v>10589</v>
      </c>
      <c r="OGK5" s="48" t="s">
        <v>10590</v>
      </c>
      <c r="OGL5" s="48" t="s">
        <v>10591</v>
      </c>
      <c r="OGM5" s="48" t="s">
        <v>10592</v>
      </c>
      <c r="OGN5" s="48" t="s">
        <v>10593</v>
      </c>
      <c r="OGO5" s="48" t="s">
        <v>10594</v>
      </c>
      <c r="OGP5" s="48" t="s">
        <v>10595</v>
      </c>
      <c r="OGQ5" s="48" t="s">
        <v>10596</v>
      </c>
      <c r="OGR5" s="48" t="s">
        <v>10597</v>
      </c>
      <c r="OGS5" s="48" t="s">
        <v>10598</v>
      </c>
      <c r="OGT5" s="48" t="s">
        <v>10599</v>
      </c>
      <c r="OGU5" s="48" t="s">
        <v>10600</v>
      </c>
      <c r="OGV5" s="48" t="s">
        <v>10601</v>
      </c>
      <c r="OGW5" s="48" t="s">
        <v>10602</v>
      </c>
      <c r="OGX5" s="48" t="s">
        <v>10603</v>
      </c>
      <c r="OGY5" s="48" t="s">
        <v>10604</v>
      </c>
      <c r="OGZ5" s="48" t="s">
        <v>10605</v>
      </c>
      <c r="OHA5" s="48" t="s">
        <v>10606</v>
      </c>
      <c r="OHB5" s="48" t="s">
        <v>10607</v>
      </c>
      <c r="OHC5" s="48" t="s">
        <v>10608</v>
      </c>
      <c r="OHD5" s="48" t="s">
        <v>10609</v>
      </c>
      <c r="OHE5" s="48" t="s">
        <v>10610</v>
      </c>
      <c r="OHF5" s="48" t="s">
        <v>10611</v>
      </c>
      <c r="OHG5" s="48" t="s">
        <v>10612</v>
      </c>
      <c r="OHH5" s="48" t="s">
        <v>10613</v>
      </c>
      <c r="OHI5" s="48" t="s">
        <v>10614</v>
      </c>
      <c r="OHJ5" s="48" t="s">
        <v>10615</v>
      </c>
      <c r="OHK5" s="48" t="s">
        <v>10616</v>
      </c>
      <c r="OHL5" s="48" t="s">
        <v>10617</v>
      </c>
      <c r="OHM5" s="48" t="s">
        <v>10618</v>
      </c>
      <c r="OHN5" s="48" t="s">
        <v>10619</v>
      </c>
      <c r="OHO5" s="48" t="s">
        <v>10620</v>
      </c>
      <c r="OHP5" s="48" t="s">
        <v>10621</v>
      </c>
      <c r="OHQ5" s="48" t="s">
        <v>10622</v>
      </c>
      <c r="OHR5" s="48" t="s">
        <v>10623</v>
      </c>
      <c r="OHS5" s="48" t="s">
        <v>10624</v>
      </c>
      <c r="OHT5" s="48" t="s">
        <v>10625</v>
      </c>
      <c r="OHU5" s="48" t="s">
        <v>10626</v>
      </c>
      <c r="OHV5" s="48" t="s">
        <v>10627</v>
      </c>
      <c r="OHW5" s="48" t="s">
        <v>10628</v>
      </c>
      <c r="OHX5" s="48" t="s">
        <v>10629</v>
      </c>
      <c r="OHY5" s="48" t="s">
        <v>10630</v>
      </c>
      <c r="OHZ5" s="48" t="s">
        <v>10631</v>
      </c>
      <c r="OIA5" s="48" t="s">
        <v>10632</v>
      </c>
      <c r="OIB5" s="48" t="s">
        <v>10633</v>
      </c>
      <c r="OIC5" s="48" t="s">
        <v>10634</v>
      </c>
      <c r="OID5" s="48" t="s">
        <v>10635</v>
      </c>
      <c r="OIE5" s="48" t="s">
        <v>10636</v>
      </c>
      <c r="OIF5" s="48" t="s">
        <v>10637</v>
      </c>
      <c r="OIG5" s="48" t="s">
        <v>10638</v>
      </c>
      <c r="OIH5" s="48" t="s">
        <v>10639</v>
      </c>
      <c r="OII5" s="48" t="s">
        <v>10640</v>
      </c>
      <c r="OIJ5" s="48" t="s">
        <v>10641</v>
      </c>
      <c r="OIK5" s="48" t="s">
        <v>10642</v>
      </c>
      <c r="OIL5" s="48" t="s">
        <v>10643</v>
      </c>
      <c r="OIM5" s="48" t="s">
        <v>10644</v>
      </c>
      <c r="OIN5" s="48" t="s">
        <v>10645</v>
      </c>
      <c r="OIO5" s="48" t="s">
        <v>10646</v>
      </c>
      <c r="OIP5" s="48" t="s">
        <v>10647</v>
      </c>
      <c r="OIQ5" s="48" t="s">
        <v>10648</v>
      </c>
      <c r="OIR5" s="48" t="s">
        <v>10649</v>
      </c>
      <c r="OIS5" s="48" t="s">
        <v>10650</v>
      </c>
      <c r="OIT5" s="48" t="s">
        <v>10651</v>
      </c>
      <c r="OIU5" s="48" t="s">
        <v>10652</v>
      </c>
      <c r="OIV5" s="48" t="s">
        <v>10653</v>
      </c>
      <c r="OIW5" s="48" t="s">
        <v>10654</v>
      </c>
      <c r="OIX5" s="48" t="s">
        <v>10655</v>
      </c>
      <c r="OIY5" s="48" t="s">
        <v>10656</v>
      </c>
      <c r="OIZ5" s="48" t="s">
        <v>10657</v>
      </c>
      <c r="OJA5" s="48" t="s">
        <v>10658</v>
      </c>
      <c r="OJB5" s="48" t="s">
        <v>10659</v>
      </c>
      <c r="OJC5" s="48" t="s">
        <v>10660</v>
      </c>
      <c r="OJD5" s="48" t="s">
        <v>10661</v>
      </c>
      <c r="OJE5" s="48" t="s">
        <v>10662</v>
      </c>
      <c r="OJF5" s="48" t="s">
        <v>10663</v>
      </c>
      <c r="OJG5" s="48" t="s">
        <v>10664</v>
      </c>
      <c r="OJH5" s="48" t="s">
        <v>10665</v>
      </c>
      <c r="OJI5" s="48" t="s">
        <v>10666</v>
      </c>
      <c r="OJJ5" s="48" t="s">
        <v>10667</v>
      </c>
      <c r="OJK5" s="48" t="s">
        <v>10668</v>
      </c>
      <c r="OJL5" s="48" t="s">
        <v>10669</v>
      </c>
      <c r="OJM5" s="48" t="s">
        <v>10670</v>
      </c>
      <c r="OJN5" s="48" t="s">
        <v>10671</v>
      </c>
      <c r="OJO5" s="48" t="s">
        <v>10672</v>
      </c>
      <c r="OJP5" s="48" t="s">
        <v>10673</v>
      </c>
      <c r="OJQ5" s="48" t="s">
        <v>10674</v>
      </c>
      <c r="OJR5" s="48" t="s">
        <v>10675</v>
      </c>
      <c r="OJS5" s="48" t="s">
        <v>10676</v>
      </c>
      <c r="OJT5" s="48" t="s">
        <v>10677</v>
      </c>
      <c r="OJU5" s="48" t="s">
        <v>10678</v>
      </c>
      <c r="OJV5" s="48" t="s">
        <v>10679</v>
      </c>
      <c r="OJW5" s="48" t="s">
        <v>10680</v>
      </c>
      <c r="OJX5" s="48" t="s">
        <v>10681</v>
      </c>
      <c r="OJY5" s="48" t="s">
        <v>10682</v>
      </c>
      <c r="OJZ5" s="48" t="s">
        <v>10683</v>
      </c>
      <c r="OKA5" s="48" t="s">
        <v>10684</v>
      </c>
      <c r="OKB5" s="48" t="s">
        <v>10685</v>
      </c>
      <c r="OKC5" s="48" t="s">
        <v>10686</v>
      </c>
      <c r="OKD5" s="48" t="s">
        <v>10687</v>
      </c>
      <c r="OKE5" s="48" t="s">
        <v>10688</v>
      </c>
      <c r="OKF5" s="48" t="s">
        <v>10689</v>
      </c>
      <c r="OKG5" s="48" t="s">
        <v>10690</v>
      </c>
      <c r="OKH5" s="48" t="s">
        <v>10691</v>
      </c>
      <c r="OKI5" s="48" t="s">
        <v>10692</v>
      </c>
      <c r="OKJ5" s="48" t="s">
        <v>10693</v>
      </c>
      <c r="OKK5" s="48" t="s">
        <v>10694</v>
      </c>
      <c r="OKL5" s="48" t="s">
        <v>10695</v>
      </c>
      <c r="OKM5" s="48" t="s">
        <v>10696</v>
      </c>
      <c r="OKN5" s="48" t="s">
        <v>10697</v>
      </c>
      <c r="OKO5" s="48" t="s">
        <v>10698</v>
      </c>
      <c r="OKP5" s="48" t="s">
        <v>10699</v>
      </c>
      <c r="OKQ5" s="48" t="s">
        <v>10700</v>
      </c>
      <c r="OKR5" s="48" t="s">
        <v>10701</v>
      </c>
      <c r="OKS5" s="48" t="s">
        <v>10702</v>
      </c>
      <c r="OKT5" s="48" t="s">
        <v>10703</v>
      </c>
      <c r="OKU5" s="48" t="s">
        <v>10704</v>
      </c>
      <c r="OKV5" s="48" t="s">
        <v>10705</v>
      </c>
      <c r="OKW5" s="48" t="s">
        <v>10706</v>
      </c>
      <c r="OKX5" s="48" t="s">
        <v>10707</v>
      </c>
      <c r="OKY5" s="48" t="s">
        <v>10708</v>
      </c>
      <c r="OKZ5" s="48" t="s">
        <v>10709</v>
      </c>
      <c r="OLA5" s="48" t="s">
        <v>10710</v>
      </c>
      <c r="OLB5" s="48" t="s">
        <v>10711</v>
      </c>
      <c r="OLC5" s="48" t="s">
        <v>10712</v>
      </c>
      <c r="OLD5" s="48" t="s">
        <v>10713</v>
      </c>
      <c r="OLE5" s="48" t="s">
        <v>10714</v>
      </c>
      <c r="OLF5" s="48" t="s">
        <v>10715</v>
      </c>
      <c r="OLG5" s="48" t="s">
        <v>10716</v>
      </c>
      <c r="OLH5" s="48" t="s">
        <v>10717</v>
      </c>
      <c r="OLI5" s="48" t="s">
        <v>10718</v>
      </c>
      <c r="OLJ5" s="48" t="s">
        <v>10719</v>
      </c>
      <c r="OLK5" s="48" t="s">
        <v>10720</v>
      </c>
      <c r="OLL5" s="48" t="s">
        <v>10721</v>
      </c>
      <c r="OLM5" s="48" t="s">
        <v>10722</v>
      </c>
      <c r="OLN5" s="48" t="s">
        <v>10723</v>
      </c>
      <c r="OLO5" s="48" t="s">
        <v>10724</v>
      </c>
      <c r="OLP5" s="48" t="s">
        <v>10725</v>
      </c>
      <c r="OLQ5" s="48" t="s">
        <v>10726</v>
      </c>
      <c r="OLR5" s="48" t="s">
        <v>10727</v>
      </c>
      <c r="OLS5" s="48" t="s">
        <v>10728</v>
      </c>
      <c r="OLT5" s="48" t="s">
        <v>10729</v>
      </c>
      <c r="OLU5" s="48" t="s">
        <v>10730</v>
      </c>
      <c r="OLV5" s="48" t="s">
        <v>10731</v>
      </c>
      <c r="OLW5" s="48" t="s">
        <v>10732</v>
      </c>
      <c r="OLX5" s="48" t="s">
        <v>10733</v>
      </c>
      <c r="OLY5" s="48" t="s">
        <v>10734</v>
      </c>
      <c r="OLZ5" s="48" t="s">
        <v>10735</v>
      </c>
      <c r="OMA5" s="48" t="s">
        <v>10736</v>
      </c>
      <c r="OMB5" s="48" t="s">
        <v>10737</v>
      </c>
      <c r="OMC5" s="48" t="s">
        <v>10738</v>
      </c>
      <c r="OMD5" s="48" t="s">
        <v>10739</v>
      </c>
      <c r="OME5" s="48" t="s">
        <v>10740</v>
      </c>
      <c r="OMF5" s="48" t="s">
        <v>10741</v>
      </c>
      <c r="OMG5" s="48" t="s">
        <v>10742</v>
      </c>
      <c r="OMH5" s="48" t="s">
        <v>10743</v>
      </c>
      <c r="OMI5" s="48" t="s">
        <v>10744</v>
      </c>
      <c r="OMJ5" s="48" t="s">
        <v>10745</v>
      </c>
      <c r="OMK5" s="48" t="s">
        <v>10746</v>
      </c>
      <c r="OML5" s="48" t="s">
        <v>10747</v>
      </c>
      <c r="OMM5" s="48" t="s">
        <v>10748</v>
      </c>
      <c r="OMN5" s="48" t="s">
        <v>10749</v>
      </c>
      <c r="OMO5" s="48" t="s">
        <v>10750</v>
      </c>
      <c r="OMP5" s="48" t="s">
        <v>10751</v>
      </c>
      <c r="OMQ5" s="48" t="s">
        <v>10752</v>
      </c>
      <c r="OMR5" s="48" t="s">
        <v>10753</v>
      </c>
      <c r="OMS5" s="48" t="s">
        <v>10754</v>
      </c>
      <c r="OMT5" s="48" t="s">
        <v>10755</v>
      </c>
      <c r="OMU5" s="48" t="s">
        <v>10756</v>
      </c>
      <c r="OMV5" s="48" t="s">
        <v>10757</v>
      </c>
      <c r="OMW5" s="48" t="s">
        <v>10758</v>
      </c>
      <c r="OMX5" s="48" t="s">
        <v>10759</v>
      </c>
      <c r="OMY5" s="48" t="s">
        <v>10760</v>
      </c>
      <c r="OMZ5" s="48" t="s">
        <v>10761</v>
      </c>
      <c r="ONA5" s="48" t="s">
        <v>10762</v>
      </c>
      <c r="ONB5" s="48" t="s">
        <v>10763</v>
      </c>
      <c r="ONC5" s="48" t="s">
        <v>10764</v>
      </c>
      <c r="OND5" s="48" t="s">
        <v>10765</v>
      </c>
      <c r="ONE5" s="48" t="s">
        <v>10766</v>
      </c>
      <c r="ONF5" s="48" t="s">
        <v>10767</v>
      </c>
      <c r="ONG5" s="48" t="s">
        <v>10768</v>
      </c>
      <c r="ONH5" s="48" t="s">
        <v>10769</v>
      </c>
      <c r="ONI5" s="48" t="s">
        <v>10770</v>
      </c>
      <c r="ONJ5" s="48" t="s">
        <v>10771</v>
      </c>
      <c r="ONK5" s="48" t="s">
        <v>10772</v>
      </c>
      <c r="ONL5" s="48" t="s">
        <v>10773</v>
      </c>
      <c r="ONM5" s="48" t="s">
        <v>10774</v>
      </c>
      <c r="ONN5" s="48" t="s">
        <v>10775</v>
      </c>
      <c r="ONO5" s="48" t="s">
        <v>10776</v>
      </c>
      <c r="ONP5" s="48" t="s">
        <v>10777</v>
      </c>
      <c r="ONQ5" s="48" t="s">
        <v>10778</v>
      </c>
      <c r="ONR5" s="48" t="s">
        <v>10779</v>
      </c>
      <c r="ONS5" s="48" t="s">
        <v>10780</v>
      </c>
      <c r="ONT5" s="48" t="s">
        <v>10781</v>
      </c>
      <c r="ONU5" s="48" t="s">
        <v>10782</v>
      </c>
      <c r="ONV5" s="48" t="s">
        <v>10783</v>
      </c>
      <c r="ONW5" s="48" t="s">
        <v>10784</v>
      </c>
      <c r="ONX5" s="48" t="s">
        <v>10785</v>
      </c>
      <c r="ONY5" s="48" t="s">
        <v>10786</v>
      </c>
      <c r="ONZ5" s="48" t="s">
        <v>10787</v>
      </c>
      <c r="OOA5" s="48" t="s">
        <v>10788</v>
      </c>
      <c r="OOB5" s="48" t="s">
        <v>10789</v>
      </c>
      <c r="OOC5" s="48" t="s">
        <v>10790</v>
      </c>
      <c r="OOD5" s="48" t="s">
        <v>10791</v>
      </c>
      <c r="OOE5" s="48" t="s">
        <v>10792</v>
      </c>
      <c r="OOF5" s="48" t="s">
        <v>10793</v>
      </c>
      <c r="OOG5" s="48" t="s">
        <v>10794</v>
      </c>
      <c r="OOH5" s="48" t="s">
        <v>10795</v>
      </c>
      <c r="OOI5" s="48" t="s">
        <v>10796</v>
      </c>
      <c r="OOJ5" s="48" t="s">
        <v>10797</v>
      </c>
      <c r="OOK5" s="48" t="s">
        <v>10798</v>
      </c>
      <c r="OOL5" s="48" t="s">
        <v>10799</v>
      </c>
      <c r="OOM5" s="48" t="s">
        <v>10800</v>
      </c>
      <c r="OON5" s="48" t="s">
        <v>10801</v>
      </c>
      <c r="OOO5" s="48" t="s">
        <v>10802</v>
      </c>
      <c r="OOP5" s="48" t="s">
        <v>10803</v>
      </c>
      <c r="OOQ5" s="48" t="s">
        <v>10804</v>
      </c>
      <c r="OOR5" s="48" t="s">
        <v>10805</v>
      </c>
      <c r="OOS5" s="48" t="s">
        <v>10806</v>
      </c>
      <c r="OOT5" s="48" t="s">
        <v>10807</v>
      </c>
      <c r="OOU5" s="48" t="s">
        <v>10808</v>
      </c>
      <c r="OOV5" s="48" t="s">
        <v>10809</v>
      </c>
      <c r="OOW5" s="48" t="s">
        <v>10810</v>
      </c>
      <c r="OOX5" s="48" t="s">
        <v>10811</v>
      </c>
      <c r="OOY5" s="48" t="s">
        <v>10812</v>
      </c>
      <c r="OOZ5" s="48" t="s">
        <v>10813</v>
      </c>
      <c r="OPA5" s="48" t="s">
        <v>10814</v>
      </c>
      <c r="OPB5" s="48" t="s">
        <v>10815</v>
      </c>
      <c r="OPC5" s="48" t="s">
        <v>10816</v>
      </c>
      <c r="OPD5" s="48" t="s">
        <v>10817</v>
      </c>
      <c r="OPE5" s="48" t="s">
        <v>10818</v>
      </c>
      <c r="OPF5" s="48" t="s">
        <v>10819</v>
      </c>
      <c r="OPG5" s="48" t="s">
        <v>10820</v>
      </c>
      <c r="OPH5" s="48" t="s">
        <v>10821</v>
      </c>
      <c r="OPI5" s="48" t="s">
        <v>10822</v>
      </c>
      <c r="OPJ5" s="48" t="s">
        <v>10823</v>
      </c>
      <c r="OPK5" s="48" t="s">
        <v>10824</v>
      </c>
      <c r="OPL5" s="48" t="s">
        <v>10825</v>
      </c>
      <c r="OPM5" s="48" t="s">
        <v>10826</v>
      </c>
      <c r="OPN5" s="48" t="s">
        <v>10827</v>
      </c>
      <c r="OPO5" s="48" t="s">
        <v>10828</v>
      </c>
      <c r="OPP5" s="48" t="s">
        <v>10829</v>
      </c>
      <c r="OPQ5" s="48" t="s">
        <v>10830</v>
      </c>
      <c r="OPR5" s="48" t="s">
        <v>10831</v>
      </c>
      <c r="OPS5" s="48" t="s">
        <v>10832</v>
      </c>
      <c r="OPT5" s="48" t="s">
        <v>10833</v>
      </c>
      <c r="OPU5" s="48" t="s">
        <v>10834</v>
      </c>
      <c r="OPV5" s="48" t="s">
        <v>10835</v>
      </c>
      <c r="OPW5" s="48" t="s">
        <v>10836</v>
      </c>
      <c r="OPX5" s="48" t="s">
        <v>10837</v>
      </c>
      <c r="OPY5" s="48" t="s">
        <v>10838</v>
      </c>
      <c r="OPZ5" s="48" t="s">
        <v>10839</v>
      </c>
      <c r="OQA5" s="48" t="s">
        <v>10840</v>
      </c>
      <c r="OQB5" s="48" t="s">
        <v>10841</v>
      </c>
      <c r="OQC5" s="48" t="s">
        <v>10842</v>
      </c>
      <c r="OQD5" s="48" t="s">
        <v>10843</v>
      </c>
      <c r="OQE5" s="48" t="s">
        <v>10844</v>
      </c>
      <c r="OQF5" s="48" t="s">
        <v>10845</v>
      </c>
      <c r="OQG5" s="48" t="s">
        <v>10846</v>
      </c>
      <c r="OQH5" s="48" t="s">
        <v>10847</v>
      </c>
      <c r="OQI5" s="48" t="s">
        <v>10848</v>
      </c>
      <c r="OQJ5" s="48" t="s">
        <v>10849</v>
      </c>
      <c r="OQK5" s="48" t="s">
        <v>10850</v>
      </c>
      <c r="OQL5" s="48" t="s">
        <v>10851</v>
      </c>
      <c r="OQM5" s="48" t="s">
        <v>10852</v>
      </c>
      <c r="OQN5" s="48" t="s">
        <v>10853</v>
      </c>
      <c r="OQO5" s="48" t="s">
        <v>10854</v>
      </c>
      <c r="OQP5" s="48" t="s">
        <v>10855</v>
      </c>
      <c r="OQQ5" s="48" t="s">
        <v>10856</v>
      </c>
      <c r="OQR5" s="48" t="s">
        <v>10857</v>
      </c>
      <c r="OQS5" s="48" t="s">
        <v>10858</v>
      </c>
      <c r="OQT5" s="48" t="s">
        <v>10859</v>
      </c>
      <c r="OQU5" s="48" t="s">
        <v>10860</v>
      </c>
      <c r="OQV5" s="48" t="s">
        <v>10861</v>
      </c>
      <c r="OQW5" s="48" t="s">
        <v>10862</v>
      </c>
      <c r="OQX5" s="48" t="s">
        <v>10863</v>
      </c>
      <c r="OQY5" s="48" t="s">
        <v>10864</v>
      </c>
      <c r="OQZ5" s="48" t="s">
        <v>10865</v>
      </c>
      <c r="ORA5" s="48" t="s">
        <v>10866</v>
      </c>
      <c r="ORB5" s="48" t="s">
        <v>10867</v>
      </c>
      <c r="ORC5" s="48" t="s">
        <v>10868</v>
      </c>
      <c r="ORD5" s="48" t="s">
        <v>10869</v>
      </c>
      <c r="ORE5" s="48" t="s">
        <v>10870</v>
      </c>
      <c r="ORF5" s="48" t="s">
        <v>10871</v>
      </c>
      <c r="ORG5" s="48" t="s">
        <v>10872</v>
      </c>
      <c r="ORH5" s="48" t="s">
        <v>10873</v>
      </c>
      <c r="ORI5" s="48" t="s">
        <v>10874</v>
      </c>
      <c r="ORJ5" s="48" t="s">
        <v>10875</v>
      </c>
      <c r="ORK5" s="48" t="s">
        <v>10876</v>
      </c>
      <c r="ORL5" s="48" t="s">
        <v>10877</v>
      </c>
      <c r="ORM5" s="48" t="s">
        <v>10878</v>
      </c>
      <c r="ORN5" s="48" t="s">
        <v>10879</v>
      </c>
      <c r="ORO5" s="48" t="s">
        <v>10880</v>
      </c>
      <c r="ORP5" s="48" t="s">
        <v>10881</v>
      </c>
      <c r="ORQ5" s="48" t="s">
        <v>10882</v>
      </c>
      <c r="ORR5" s="48" t="s">
        <v>10883</v>
      </c>
      <c r="ORS5" s="48" t="s">
        <v>10884</v>
      </c>
      <c r="ORT5" s="48" t="s">
        <v>10885</v>
      </c>
      <c r="ORU5" s="48" t="s">
        <v>10886</v>
      </c>
      <c r="ORV5" s="48" t="s">
        <v>10887</v>
      </c>
      <c r="ORW5" s="48" t="s">
        <v>10888</v>
      </c>
      <c r="ORX5" s="48" t="s">
        <v>10889</v>
      </c>
      <c r="ORY5" s="48" t="s">
        <v>10890</v>
      </c>
      <c r="ORZ5" s="48" t="s">
        <v>10891</v>
      </c>
      <c r="OSA5" s="48" t="s">
        <v>10892</v>
      </c>
      <c r="OSB5" s="48" t="s">
        <v>10893</v>
      </c>
      <c r="OSC5" s="48" t="s">
        <v>10894</v>
      </c>
      <c r="OSD5" s="48" t="s">
        <v>10895</v>
      </c>
      <c r="OSE5" s="48" t="s">
        <v>10896</v>
      </c>
      <c r="OSF5" s="48" t="s">
        <v>10897</v>
      </c>
      <c r="OSG5" s="48" t="s">
        <v>10898</v>
      </c>
      <c r="OSH5" s="48" t="s">
        <v>10899</v>
      </c>
      <c r="OSI5" s="48" t="s">
        <v>10900</v>
      </c>
      <c r="OSJ5" s="48" t="s">
        <v>10901</v>
      </c>
      <c r="OSK5" s="48" t="s">
        <v>10902</v>
      </c>
      <c r="OSL5" s="48" t="s">
        <v>10903</v>
      </c>
      <c r="OSM5" s="48" t="s">
        <v>10904</v>
      </c>
      <c r="OSN5" s="48" t="s">
        <v>10905</v>
      </c>
      <c r="OSO5" s="48" t="s">
        <v>10906</v>
      </c>
      <c r="OSP5" s="48" t="s">
        <v>10907</v>
      </c>
      <c r="OSQ5" s="48" t="s">
        <v>10908</v>
      </c>
      <c r="OSR5" s="48" t="s">
        <v>10909</v>
      </c>
      <c r="OSS5" s="48" t="s">
        <v>10910</v>
      </c>
      <c r="OST5" s="48" t="s">
        <v>10911</v>
      </c>
      <c r="OSU5" s="48" t="s">
        <v>10912</v>
      </c>
      <c r="OSV5" s="48" t="s">
        <v>10913</v>
      </c>
      <c r="OSW5" s="48" t="s">
        <v>10914</v>
      </c>
      <c r="OSX5" s="48" t="s">
        <v>10915</v>
      </c>
      <c r="OSY5" s="48" t="s">
        <v>10916</v>
      </c>
      <c r="OSZ5" s="48" t="s">
        <v>10917</v>
      </c>
      <c r="OTA5" s="48" t="s">
        <v>10918</v>
      </c>
      <c r="OTB5" s="48" t="s">
        <v>10919</v>
      </c>
      <c r="OTC5" s="48" t="s">
        <v>10920</v>
      </c>
      <c r="OTD5" s="48" t="s">
        <v>10921</v>
      </c>
      <c r="OTE5" s="48" t="s">
        <v>10922</v>
      </c>
      <c r="OTF5" s="48" t="s">
        <v>10923</v>
      </c>
      <c r="OTG5" s="48" t="s">
        <v>10924</v>
      </c>
      <c r="OTH5" s="48" t="s">
        <v>10925</v>
      </c>
      <c r="OTI5" s="48" t="s">
        <v>10926</v>
      </c>
      <c r="OTJ5" s="48" t="s">
        <v>10927</v>
      </c>
      <c r="OTK5" s="48" t="s">
        <v>10928</v>
      </c>
      <c r="OTL5" s="48" t="s">
        <v>10929</v>
      </c>
      <c r="OTM5" s="48" t="s">
        <v>10930</v>
      </c>
      <c r="OTN5" s="48" t="s">
        <v>10931</v>
      </c>
      <c r="OTO5" s="48" t="s">
        <v>10932</v>
      </c>
      <c r="OTP5" s="48" t="s">
        <v>10933</v>
      </c>
      <c r="OTQ5" s="48" t="s">
        <v>10934</v>
      </c>
      <c r="OTR5" s="48" t="s">
        <v>10935</v>
      </c>
      <c r="OTS5" s="48" t="s">
        <v>10936</v>
      </c>
      <c r="OTT5" s="48" t="s">
        <v>10937</v>
      </c>
      <c r="OTU5" s="48" t="s">
        <v>10938</v>
      </c>
      <c r="OTV5" s="48" t="s">
        <v>10939</v>
      </c>
      <c r="OTW5" s="48" t="s">
        <v>10940</v>
      </c>
      <c r="OTX5" s="48" t="s">
        <v>10941</v>
      </c>
      <c r="OTY5" s="48" t="s">
        <v>10942</v>
      </c>
      <c r="OTZ5" s="48" t="s">
        <v>10943</v>
      </c>
      <c r="OUA5" s="48" t="s">
        <v>10944</v>
      </c>
      <c r="OUB5" s="48" t="s">
        <v>10945</v>
      </c>
      <c r="OUC5" s="48" t="s">
        <v>10946</v>
      </c>
      <c r="OUD5" s="48" t="s">
        <v>10947</v>
      </c>
      <c r="OUE5" s="48" t="s">
        <v>10948</v>
      </c>
      <c r="OUF5" s="48" t="s">
        <v>10949</v>
      </c>
      <c r="OUG5" s="48" t="s">
        <v>10950</v>
      </c>
      <c r="OUH5" s="48" t="s">
        <v>10951</v>
      </c>
      <c r="OUI5" s="48" t="s">
        <v>10952</v>
      </c>
      <c r="OUJ5" s="48" t="s">
        <v>10953</v>
      </c>
      <c r="OUK5" s="48" t="s">
        <v>10954</v>
      </c>
      <c r="OUL5" s="48" t="s">
        <v>10955</v>
      </c>
      <c r="OUM5" s="48" t="s">
        <v>10956</v>
      </c>
      <c r="OUN5" s="48" t="s">
        <v>10957</v>
      </c>
      <c r="OUO5" s="48" t="s">
        <v>10958</v>
      </c>
      <c r="OUP5" s="48" t="s">
        <v>10959</v>
      </c>
      <c r="OUQ5" s="48" t="s">
        <v>10960</v>
      </c>
      <c r="OUR5" s="48" t="s">
        <v>10961</v>
      </c>
      <c r="OUS5" s="48" t="s">
        <v>10962</v>
      </c>
      <c r="OUT5" s="48" t="s">
        <v>10963</v>
      </c>
      <c r="OUU5" s="48" t="s">
        <v>10964</v>
      </c>
      <c r="OUV5" s="48" t="s">
        <v>10965</v>
      </c>
      <c r="OUW5" s="48" t="s">
        <v>10966</v>
      </c>
      <c r="OUX5" s="48" t="s">
        <v>10967</v>
      </c>
      <c r="OUY5" s="48" t="s">
        <v>10968</v>
      </c>
      <c r="OUZ5" s="48" t="s">
        <v>10969</v>
      </c>
      <c r="OVA5" s="48" t="s">
        <v>10970</v>
      </c>
      <c r="OVB5" s="48" t="s">
        <v>10971</v>
      </c>
      <c r="OVC5" s="48" t="s">
        <v>10972</v>
      </c>
      <c r="OVD5" s="48" t="s">
        <v>10973</v>
      </c>
      <c r="OVE5" s="48" t="s">
        <v>10974</v>
      </c>
      <c r="OVF5" s="48" t="s">
        <v>10975</v>
      </c>
      <c r="OVG5" s="48" t="s">
        <v>10976</v>
      </c>
      <c r="OVH5" s="48" t="s">
        <v>10977</v>
      </c>
      <c r="OVI5" s="48" t="s">
        <v>10978</v>
      </c>
      <c r="OVJ5" s="48" t="s">
        <v>10979</v>
      </c>
      <c r="OVK5" s="48" t="s">
        <v>10980</v>
      </c>
      <c r="OVL5" s="48" t="s">
        <v>10981</v>
      </c>
      <c r="OVM5" s="48" t="s">
        <v>10982</v>
      </c>
      <c r="OVN5" s="48" t="s">
        <v>10983</v>
      </c>
      <c r="OVO5" s="48" t="s">
        <v>10984</v>
      </c>
      <c r="OVP5" s="48" t="s">
        <v>10985</v>
      </c>
      <c r="OVQ5" s="48" t="s">
        <v>10986</v>
      </c>
      <c r="OVR5" s="48" t="s">
        <v>10987</v>
      </c>
      <c r="OVS5" s="48" t="s">
        <v>10988</v>
      </c>
      <c r="OVT5" s="48" t="s">
        <v>10989</v>
      </c>
      <c r="OVU5" s="48" t="s">
        <v>10990</v>
      </c>
      <c r="OVV5" s="48" t="s">
        <v>10991</v>
      </c>
      <c r="OVW5" s="48" t="s">
        <v>10992</v>
      </c>
      <c r="OVX5" s="48" t="s">
        <v>10993</v>
      </c>
      <c r="OVY5" s="48" t="s">
        <v>10994</v>
      </c>
      <c r="OVZ5" s="48" t="s">
        <v>10995</v>
      </c>
      <c r="OWA5" s="48" t="s">
        <v>10996</v>
      </c>
      <c r="OWB5" s="48" t="s">
        <v>10997</v>
      </c>
      <c r="OWC5" s="48" t="s">
        <v>10998</v>
      </c>
      <c r="OWD5" s="48" t="s">
        <v>10999</v>
      </c>
      <c r="OWE5" s="48" t="s">
        <v>11000</v>
      </c>
      <c r="OWF5" s="48" t="s">
        <v>11001</v>
      </c>
      <c r="OWG5" s="48" t="s">
        <v>11002</v>
      </c>
      <c r="OWH5" s="48" t="s">
        <v>11003</v>
      </c>
      <c r="OWI5" s="48" t="s">
        <v>11004</v>
      </c>
      <c r="OWJ5" s="48" t="s">
        <v>11005</v>
      </c>
      <c r="OWK5" s="48" t="s">
        <v>11006</v>
      </c>
      <c r="OWL5" s="48" t="s">
        <v>11007</v>
      </c>
      <c r="OWM5" s="48" t="s">
        <v>11008</v>
      </c>
      <c r="OWN5" s="48" t="s">
        <v>11009</v>
      </c>
      <c r="OWO5" s="48" t="s">
        <v>11010</v>
      </c>
      <c r="OWP5" s="48" t="s">
        <v>11011</v>
      </c>
      <c r="OWQ5" s="48" t="s">
        <v>11012</v>
      </c>
      <c r="OWR5" s="48" t="s">
        <v>11013</v>
      </c>
      <c r="OWS5" s="48" t="s">
        <v>11014</v>
      </c>
      <c r="OWT5" s="48" t="s">
        <v>11015</v>
      </c>
      <c r="OWU5" s="48" t="s">
        <v>11016</v>
      </c>
      <c r="OWV5" s="48" t="s">
        <v>11017</v>
      </c>
      <c r="OWW5" s="48" t="s">
        <v>11018</v>
      </c>
      <c r="OWX5" s="48" t="s">
        <v>11019</v>
      </c>
      <c r="OWY5" s="48" t="s">
        <v>11020</v>
      </c>
      <c r="OWZ5" s="48" t="s">
        <v>11021</v>
      </c>
      <c r="OXA5" s="48" t="s">
        <v>11022</v>
      </c>
      <c r="OXB5" s="48" t="s">
        <v>11023</v>
      </c>
      <c r="OXC5" s="48" t="s">
        <v>11024</v>
      </c>
      <c r="OXD5" s="48" t="s">
        <v>11025</v>
      </c>
      <c r="OXE5" s="48" t="s">
        <v>11026</v>
      </c>
      <c r="OXF5" s="48" t="s">
        <v>11027</v>
      </c>
      <c r="OXG5" s="48" t="s">
        <v>11028</v>
      </c>
      <c r="OXH5" s="48" t="s">
        <v>11029</v>
      </c>
      <c r="OXI5" s="48" t="s">
        <v>11030</v>
      </c>
      <c r="OXJ5" s="48" t="s">
        <v>11031</v>
      </c>
      <c r="OXK5" s="48" t="s">
        <v>11032</v>
      </c>
      <c r="OXL5" s="48" t="s">
        <v>11033</v>
      </c>
      <c r="OXM5" s="48" t="s">
        <v>11034</v>
      </c>
      <c r="OXN5" s="48" t="s">
        <v>11035</v>
      </c>
      <c r="OXO5" s="48" t="s">
        <v>11036</v>
      </c>
      <c r="OXP5" s="48" t="s">
        <v>11037</v>
      </c>
      <c r="OXQ5" s="48" t="s">
        <v>11038</v>
      </c>
      <c r="OXR5" s="48" t="s">
        <v>11039</v>
      </c>
      <c r="OXS5" s="48" t="s">
        <v>11040</v>
      </c>
      <c r="OXT5" s="48" t="s">
        <v>11041</v>
      </c>
      <c r="OXU5" s="48" t="s">
        <v>11042</v>
      </c>
      <c r="OXV5" s="48" t="s">
        <v>11043</v>
      </c>
      <c r="OXW5" s="48" t="s">
        <v>11044</v>
      </c>
      <c r="OXX5" s="48" t="s">
        <v>11045</v>
      </c>
      <c r="OXY5" s="48" t="s">
        <v>11046</v>
      </c>
      <c r="OXZ5" s="48" t="s">
        <v>11047</v>
      </c>
      <c r="OYA5" s="48" t="s">
        <v>11048</v>
      </c>
      <c r="OYB5" s="48" t="s">
        <v>11049</v>
      </c>
      <c r="OYC5" s="48" t="s">
        <v>11050</v>
      </c>
      <c r="OYD5" s="48" t="s">
        <v>11051</v>
      </c>
      <c r="OYE5" s="48" t="s">
        <v>11052</v>
      </c>
      <c r="OYF5" s="48" t="s">
        <v>11053</v>
      </c>
      <c r="OYG5" s="48" t="s">
        <v>11054</v>
      </c>
      <c r="OYH5" s="48" t="s">
        <v>11055</v>
      </c>
      <c r="OYI5" s="48" t="s">
        <v>11056</v>
      </c>
      <c r="OYJ5" s="48" t="s">
        <v>11057</v>
      </c>
      <c r="OYK5" s="48" t="s">
        <v>11058</v>
      </c>
      <c r="OYL5" s="48" t="s">
        <v>11059</v>
      </c>
      <c r="OYM5" s="48" t="s">
        <v>11060</v>
      </c>
      <c r="OYN5" s="48" t="s">
        <v>11061</v>
      </c>
      <c r="OYO5" s="48" t="s">
        <v>11062</v>
      </c>
      <c r="OYP5" s="48" t="s">
        <v>11063</v>
      </c>
      <c r="OYQ5" s="48" t="s">
        <v>11064</v>
      </c>
      <c r="OYR5" s="48" t="s">
        <v>11065</v>
      </c>
      <c r="OYS5" s="48" t="s">
        <v>11066</v>
      </c>
      <c r="OYT5" s="48" t="s">
        <v>11067</v>
      </c>
      <c r="OYU5" s="48" t="s">
        <v>11068</v>
      </c>
      <c r="OYV5" s="48" t="s">
        <v>11069</v>
      </c>
      <c r="OYW5" s="48" t="s">
        <v>11070</v>
      </c>
      <c r="OYX5" s="48" t="s">
        <v>11071</v>
      </c>
      <c r="OYY5" s="48" t="s">
        <v>11072</v>
      </c>
      <c r="OYZ5" s="48" t="s">
        <v>11073</v>
      </c>
      <c r="OZA5" s="48" t="s">
        <v>11074</v>
      </c>
      <c r="OZB5" s="48" t="s">
        <v>11075</v>
      </c>
      <c r="OZC5" s="48" t="s">
        <v>11076</v>
      </c>
      <c r="OZD5" s="48" t="s">
        <v>11077</v>
      </c>
      <c r="OZE5" s="48" t="s">
        <v>11078</v>
      </c>
      <c r="OZF5" s="48" t="s">
        <v>11079</v>
      </c>
      <c r="OZG5" s="48" t="s">
        <v>11080</v>
      </c>
      <c r="OZH5" s="48" t="s">
        <v>11081</v>
      </c>
      <c r="OZI5" s="48" t="s">
        <v>11082</v>
      </c>
      <c r="OZJ5" s="48" t="s">
        <v>11083</v>
      </c>
      <c r="OZK5" s="48" t="s">
        <v>11084</v>
      </c>
      <c r="OZL5" s="48" t="s">
        <v>11085</v>
      </c>
      <c r="OZM5" s="48" t="s">
        <v>11086</v>
      </c>
      <c r="OZN5" s="48" t="s">
        <v>11087</v>
      </c>
      <c r="OZO5" s="48" t="s">
        <v>11088</v>
      </c>
      <c r="OZP5" s="48" t="s">
        <v>11089</v>
      </c>
      <c r="OZQ5" s="48" t="s">
        <v>11090</v>
      </c>
      <c r="OZR5" s="48" t="s">
        <v>11091</v>
      </c>
      <c r="OZS5" s="48" t="s">
        <v>11092</v>
      </c>
      <c r="OZT5" s="48" t="s">
        <v>11093</v>
      </c>
      <c r="OZU5" s="48" t="s">
        <v>11094</v>
      </c>
      <c r="OZV5" s="48" t="s">
        <v>11095</v>
      </c>
      <c r="OZW5" s="48" t="s">
        <v>11096</v>
      </c>
      <c r="OZX5" s="48" t="s">
        <v>11097</v>
      </c>
      <c r="OZY5" s="48" t="s">
        <v>11098</v>
      </c>
      <c r="OZZ5" s="48" t="s">
        <v>11099</v>
      </c>
      <c r="PAA5" s="48" t="s">
        <v>11100</v>
      </c>
      <c r="PAB5" s="48" t="s">
        <v>11101</v>
      </c>
      <c r="PAC5" s="48" t="s">
        <v>11102</v>
      </c>
      <c r="PAD5" s="48" t="s">
        <v>11103</v>
      </c>
      <c r="PAE5" s="48" t="s">
        <v>11104</v>
      </c>
      <c r="PAF5" s="48" t="s">
        <v>11105</v>
      </c>
      <c r="PAG5" s="48" t="s">
        <v>11106</v>
      </c>
      <c r="PAH5" s="48" t="s">
        <v>11107</v>
      </c>
      <c r="PAI5" s="48" t="s">
        <v>11108</v>
      </c>
      <c r="PAJ5" s="48" t="s">
        <v>11109</v>
      </c>
      <c r="PAK5" s="48" t="s">
        <v>11110</v>
      </c>
      <c r="PAL5" s="48" t="s">
        <v>11111</v>
      </c>
      <c r="PAM5" s="48" t="s">
        <v>11112</v>
      </c>
      <c r="PAN5" s="48" t="s">
        <v>11113</v>
      </c>
      <c r="PAO5" s="48" t="s">
        <v>11114</v>
      </c>
      <c r="PAP5" s="48" t="s">
        <v>11115</v>
      </c>
      <c r="PAQ5" s="48" t="s">
        <v>11116</v>
      </c>
      <c r="PAR5" s="48" t="s">
        <v>11117</v>
      </c>
      <c r="PAS5" s="48" t="s">
        <v>11118</v>
      </c>
      <c r="PAT5" s="48" t="s">
        <v>11119</v>
      </c>
      <c r="PAU5" s="48" t="s">
        <v>11120</v>
      </c>
      <c r="PAV5" s="48" t="s">
        <v>11121</v>
      </c>
      <c r="PAW5" s="48" t="s">
        <v>11122</v>
      </c>
      <c r="PAX5" s="48" t="s">
        <v>11123</v>
      </c>
      <c r="PAY5" s="48" t="s">
        <v>11124</v>
      </c>
      <c r="PAZ5" s="48" t="s">
        <v>11125</v>
      </c>
      <c r="PBA5" s="48" t="s">
        <v>11126</v>
      </c>
      <c r="PBB5" s="48" t="s">
        <v>11127</v>
      </c>
      <c r="PBC5" s="48" t="s">
        <v>11128</v>
      </c>
      <c r="PBD5" s="48" t="s">
        <v>11129</v>
      </c>
      <c r="PBE5" s="48" t="s">
        <v>11130</v>
      </c>
      <c r="PBF5" s="48" t="s">
        <v>11131</v>
      </c>
      <c r="PBG5" s="48" t="s">
        <v>11132</v>
      </c>
      <c r="PBH5" s="48" t="s">
        <v>11133</v>
      </c>
      <c r="PBI5" s="48" t="s">
        <v>11134</v>
      </c>
      <c r="PBJ5" s="48" t="s">
        <v>11135</v>
      </c>
      <c r="PBK5" s="48" t="s">
        <v>11136</v>
      </c>
      <c r="PBL5" s="48" t="s">
        <v>11137</v>
      </c>
      <c r="PBM5" s="48" t="s">
        <v>11138</v>
      </c>
      <c r="PBN5" s="48" t="s">
        <v>11139</v>
      </c>
      <c r="PBO5" s="48" t="s">
        <v>11140</v>
      </c>
      <c r="PBP5" s="48" t="s">
        <v>11141</v>
      </c>
      <c r="PBQ5" s="48" t="s">
        <v>11142</v>
      </c>
      <c r="PBR5" s="48" t="s">
        <v>11143</v>
      </c>
      <c r="PBS5" s="48" t="s">
        <v>11144</v>
      </c>
      <c r="PBT5" s="48" t="s">
        <v>11145</v>
      </c>
      <c r="PBU5" s="48" t="s">
        <v>11146</v>
      </c>
      <c r="PBV5" s="48" t="s">
        <v>11147</v>
      </c>
      <c r="PBW5" s="48" t="s">
        <v>11148</v>
      </c>
      <c r="PBX5" s="48" t="s">
        <v>11149</v>
      </c>
      <c r="PBY5" s="48" t="s">
        <v>11150</v>
      </c>
      <c r="PBZ5" s="48" t="s">
        <v>11151</v>
      </c>
      <c r="PCA5" s="48" t="s">
        <v>11152</v>
      </c>
      <c r="PCB5" s="48" t="s">
        <v>11153</v>
      </c>
      <c r="PCC5" s="48" t="s">
        <v>11154</v>
      </c>
      <c r="PCD5" s="48" t="s">
        <v>11155</v>
      </c>
      <c r="PCE5" s="48" t="s">
        <v>11156</v>
      </c>
      <c r="PCF5" s="48" t="s">
        <v>11157</v>
      </c>
      <c r="PCG5" s="48" t="s">
        <v>11158</v>
      </c>
      <c r="PCH5" s="48" t="s">
        <v>11159</v>
      </c>
      <c r="PCI5" s="48" t="s">
        <v>11160</v>
      </c>
      <c r="PCJ5" s="48" t="s">
        <v>11161</v>
      </c>
      <c r="PCK5" s="48" t="s">
        <v>11162</v>
      </c>
      <c r="PCL5" s="48" t="s">
        <v>11163</v>
      </c>
      <c r="PCM5" s="48" t="s">
        <v>11164</v>
      </c>
      <c r="PCN5" s="48" t="s">
        <v>11165</v>
      </c>
      <c r="PCO5" s="48" t="s">
        <v>11166</v>
      </c>
      <c r="PCP5" s="48" t="s">
        <v>11167</v>
      </c>
      <c r="PCQ5" s="48" t="s">
        <v>11168</v>
      </c>
      <c r="PCR5" s="48" t="s">
        <v>11169</v>
      </c>
      <c r="PCS5" s="48" t="s">
        <v>11170</v>
      </c>
      <c r="PCT5" s="48" t="s">
        <v>11171</v>
      </c>
      <c r="PCU5" s="48" t="s">
        <v>11172</v>
      </c>
      <c r="PCV5" s="48" t="s">
        <v>11173</v>
      </c>
      <c r="PCW5" s="48" t="s">
        <v>11174</v>
      </c>
      <c r="PCX5" s="48" t="s">
        <v>11175</v>
      </c>
      <c r="PCY5" s="48" t="s">
        <v>11176</v>
      </c>
      <c r="PCZ5" s="48" t="s">
        <v>11177</v>
      </c>
      <c r="PDA5" s="48" t="s">
        <v>11178</v>
      </c>
      <c r="PDB5" s="48" t="s">
        <v>11179</v>
      </c>
      <c r="PDC5" s="48" t="s">
        <v>11180</v>
      </c>
      <c r="PDD5" s="48" t="s">
        <v>11181</v>
      </c>
      <c r="PDE5" s="48" t="s">
        <v>11182</v>
      </c>
      <c r="PDF5" s="48" t="s">
        <v>11183</v>
      </c>
      <c r="PDG5" s="48" t="s">
        <v>11184</v>
      </c>
      <c r="PDH5" s="48" t="s">
        <v>11185</v>
      </c>
      <c r="PDI5" s="48" t="s">
        <v>11186</v>
      </c>
      <c r="PDJ5" s="48" t="s">
        <v>11187</v>
      </c>
      <c r="PDK5" s="48" t="s">
        <v>11188</v>
      </c>
      <c r="PDL5" s="48" t="s">
        <v>11189</v>
      </c>
      <c r="PDM5" s="48" t="s">
        <v>11190</v>
      </c>
      <c r="PDN5" s="48" t="s">
        <v>11191</v>
      </c>
      <c r="PDO5" s="48" t="s">
        <v>11192</v>
      </c>
      <c r="PDP5" s="48" t="s">
        <v>11193</v>
      </c>
      <c r="PDQ5" s="48" t="s">
        <v>11194</v>
      </c>
      <c r="PDR5" s="48" t="s">
        <v>11195</v>
      </c>
      <c r="PDS5" s="48" t="s">
        <v>11196</v>
      </c>
      <c r="PDT5" s="48" t="s">
        <v>11197</v>
      </c>
      <c r="PDU5" s="48" t="s">
        <v>11198</v>
      </c>
      <c r="PDV5" s="48" t="s">
        <v>11199</v>
      </c>
      <c r="PDW5" s="48" t="s">
        <v>11200</v>
      </c>
      <c r="PDX5" s="48" t="s">
        <v>11201</v>
      </c>
      <c r="PDY5" s="48" t="s">
        <v>11202</v>
      </c>
      <c r="PDZ5" s="48" t="s">
        <v>11203</v>
      </c>
      <c r="PEA5" s="48" t="s">
        <v>11204</v>
      </c>
      <c r="PEB5" s="48" t="s">
        <v>11205</v>
      </c>
      <c r="PEC5" s="48" t="s">
        <v>11206</v>
      </c>
      <c r="PED5" s="48" t="s">
        <v>11207</v>
      </c>
      <c r="PEE5" s="48" t="s">
        <v>11208</v>
      </c>
      <c r="PEF5" s="48" t="s">
        <v>11209</v>
      </c>
      <c r="PEG5" s="48" t="s">
        <v>11210</v>
      </c>
      <c r="PEH5" s="48" t="s">
        <v>11211</v>
      </c>
      <c r="PEI5" s="48" t="s">
        <v>11212</v>
      </c>
      <c r="PEJ5" s="48" t="s">
        <v>11213</v>
      </c>
      <c r="PEK5" s="48" t="s">
        <v>11214</v>
      </c>
      <c r="PEL5" s="48" t="s">
        <v>11215</v>
      </c>
      <c r="PEM5" s="48" t="s">
        <v>11216</v>
      </c>
      <c r="PEN5" s="48" t="s">
        <v>11217</v>
      </c>
      <c r="PEO5" s="48" t="s">
        <v>11218</v>
      </c>
      <c r="PEP5" s="48" t="s">
        <v>11219</v>
      </c>
      <c r="PEQ5" s="48" t="s">
        <v>11220</v>
      </c>
      <c r="PER5" s="48" t="s">
        <v>11221</v>
      </c>
      <c r="PES5" s="48" t="s">
        <v>11222</v>
      </c>
      <c r="PET5" s="48" t="s">
        <v>11223</v>
      </c>
      <c r="PEU5" s="48" t="s">
        <v>11224</v>
      </c>
      <c r="PEV5" s="48" t="s">
        <v>11225</v>
      </c>
      <c r="PEW5" s="48" t="s">
        <v>11226</v>
      </c>
      <c r="PEX5" s="48" t="s">
        <v>11227</v>
      </c>
      <c r="PEY5" s="48" t="s">
        <v>11228</v>
      </c>
      <c r="PEZ5" s="48" t="s">
        <v>11229</v>
      </c>
      <c r="PFA5" s="48" t="s">
        <v>11230</v>
      </c>
      <c r="PFB5" s="48" t="s">
        <v>11231</v>
      </c>
      <c r="PFC5" s="48" t="s">
        <v>11232</v>
      </c>
      <c r="PFD5" s="48" t="s">
        <v>11233</v>
      </c>
      <c r="PFE5" s="48" t="s">
        <v>11234</v>
      </c>
      <c r="PFF5" s="48" t="s">
        <v>11235</v>
      </c>
      <c r="PFG5" s="48" t="s">
        <v>11236</v>
      </c>
      <c r="PFH5" s="48" t="s">
        <v>11237</v>
      </c>
      <c r="PFI5" s="48" t="s">
        <v>11238</v>
      </c>
      <c r="PFJ5" s="48" t="s">
        <v>11239</v>
      </c>
      <c r="PFK5" s="48" t="s">
        <v>11240</v>
      </c>
      <c r="PFL5" s="48" t="s">
        <v>11241</v>
      </c>
      <c r="PFM5" s="48" t="s">
        <v>11242</v>
      </c>
      <c r="PFN5" s="48" t="s">
        <v>11243</v>
      </c>
      <c r="PFO5" s="48" t="s">
        <v>11244</v>
      </c>
      <c r="PFP5" s="48" t="s">
        <v>11245</v>
      </c>
      <c r="PFQ5" s="48" t="s">
        <v>11246</v>
      </c>
      <c r="PFR5" s="48" t="s">
        <v>11247</v>
      </c>
      <c r="PFS5" s="48" t="s">
        <v>11248</v>
      </c>
      <c r="PFT5" s="48" t="s">
        <v>11249</v>
      </c>
      <c r="PFU5" s="48" t="s">
        <v>11250</v>
      </c>
      <c r="PFV5" s="48" t="s">
        <v>11251</v>
      </c>
      <c r="PFW5" s="48" t="s">
        <v>11252</v>
      </c>
      <c r="PFX5" s="48" t="s">
        <v>11253</v>
      </c>
      <c r="PFY5" s="48" t="s">
        <v>11254</v>
      </c>
      <c r="PFZ5" s="48" t="s">
        <v>11255</v>
      </c>
      <c r="PGA5" s="48" t="s">
        <v>11256</v>
      </c>
      <c r="PGB5" s="48" t="s">
        <v>11257</v>
      </c>
      <c r="PGC5" s="48" t="s">
        <v>11258</v>
      </c>
      <c r="PGD5" s="48" t="s">
        <v>11259</v>
      </c>
      <c r="PGE5" s="48" t="s">
        <v>11260</v>
      </c>
      <c r="PGF5" s="48" t="s">
        <v>11261</v>
      </c>
      <c r="PGG5" s="48" t="s">
        <v>11262</v>
      </c>
      <c r="PGH5" s="48" t="s">
        <v>11263</v>
      </c>
      <c r="PGI5" s="48" t="s">
        <v>11264</v>
      </c>
      <c r="PGJ5" s="48" t="s">
        <v>11265</v>
      </c>
      <c r="PGK5" s="48" t="s">
        <v>11266</v>
      </c>
      <c r="PGL5" s="48" t="s">
        <v>11267</v>
      </c>
      <c r="PGM5" s="48" t="s">
        <v>11268</v>
      </c>
      <c r="PGN5" s="48" t="s">
        <v>11269</v>
      </c>
      <c r="PGO5" s="48" t="s">
        <v>11270</v>
      </c>
      <c r="PGP5" s="48" t="s">
        <v>11271</v>
      </c>
      <c r="PGQ5" s="48" t="s">
        <v>11272</v>
      </c>
      <c r="PGR5" s="48" t="s">
        <v>11273</v>
      </c>
      <c r="PGS5" s="48" t="s">
        <v>11274</v>
      </c>
      <c r="PGT5" s="48" t="s">
        <v>11275</v>
      </c>
      <c r="PGU5" s="48" t="s">
        <v>11276</v>
      </c>
      <c r="PGV5" s="48" t="s">
        <v>11277</v>
      </c>
      <c r="PGW5" s="48" t="s">
        <v>11278</v>
      </c>
      <c r="PGX5" s="48" t="s">
        <v>11279</v>
      </c>
      <c r="PGY5" s="48" t="s">
        <v>11280</v>
      </c>
      <c r="PGZ5" s="48" t="s">
        <v>11281</v>
      </c>
      <c r="PHA5" s="48" t="s">
        <v>11282</v>
      </c>
      <c r="PHB5" s="48" t="s">
        <v>11283</v>
      </c>
      <c r="PHC5" s="48" t="s">
        <v>11284</v>
      </c>
      <c r="PHD5" s="48" t="s">
        <v>11285</v>
      </c>
      <c r="PHE5" s="48" t="s">
        <v>11286</v>
      </c>
      <c r="PHF5" s="48" t="s">
        <v>11287</v>
      </c>
      <c r="PHG5" s="48" t="s">
        <v>11288</v>
      </c>
      <c r="PHH5" s="48" t="s">
        <v>11289</v>
      </c>
      <c r="PHI5" s="48" t="s">
        <v>11290</v>
      </c>
      <c r="PHJ5" s="48" t="s">
        <v>11291</v>
      </c>
      <c r="PHK5" s="48" t="s">
        <v>11292</v>
      </c>
      <c r="PHL5" s="48" t="s">
        <v>11293</v>
      </c>
      <c r="PHM5" s="48" t="s">
        <v>11294</v>
      </c>
      <c r="PHN5" s="48" t="s">
        <v>11295</v>
      </c>
      <c r="PHO5" s="48" t="s">
        <v>11296</v>
      </c>
      <c r="PHP5" s="48" t="s">
        <v>11297</v>
      </c>
      <c r="PHQ5" s="48" t="s">
        <v>11298</v>
      </c>
      <c r="PHR5" s="48" t="s">
        <v>11299</v>
      </c>
      <c r="PHS5" s="48" t="s">
        <v>11300</v>
      </c>
      <c r="PHT5" s="48" t="s">
        <v>11301</v>
      </c>
      <c r="PHU5" s="48" t="s">
        <v>11302</v>
      </c>
      <c r="PHV5" s="48" t="s">
        <v>11303</v>
      </c>
      <c r="PHW5" s="48" t="s">
        <v>11304</v>
      </c>
      <c r="PHX5" s="48" t="s">
        <v>11305</v>
      </c>
      <c r="PHY5" s="48" t="s">
        <v>11306</v>
      </c>
      <c r="PHZ5" s="48" t="s">
        <v>11307</v>
      </c>
      <c r="PIA5" s="48" t="s">
        <v>11308</v>
      </c>
      <c r="PIB5" s="48" t="s">
        <v>11309</v>
      </c>
      <c r="PIC5" s="48" t="s">
        <v>11310</v>
      </c>
      <c r="PID5" s="48" t="s">
        <v>11311</v>
      </c>
      <c r="PIE5" s="48" t="s">
        <v>11312</v>
      </c>
      <c r="PIF5" s="48" t="s">
        <v>11313</v>
      </c>
      <c r="PIG5" s="48" t="s">
        <v>11314</v>
      </c>
      <c r="PIH5" s="48" t="s">
        <v>11315</v>
      </c>
      <c r="PII5" s="48" t="s">
        <v>11316</v>
      </c>
      <c r="PIJ5" s="48" t="s">
        <v>11317</v>
      </c>
      <c r="PIK5" s="48" t="s">
        <v>11318</v>
      </c>
      <c r="PIL5" s="48" t="s">
        <v>11319</v>
      </c>
      <c r="PIM5" s="48" t="s">
        <v>11320</v>
      </c>
      <c r="PIN5" s="48" t="s">
        <v>11321</v>
      </c>
      <c r="PIO5" s="48" t="s">
        <v>11322</v>
      </c>
      <c r="PIP5" s="48" t="s">
        <v>11323</v>
      </c>
      <c r="PIQ5" s="48" t="s">
        <v>11324</v>
      </c>
      <c r="PIR5" s="48" t="s">
        <v>11325</v>
      </c>
      <c r="PIS5" s="48" t="s">
        <v>11326</v>
      </c>
      <c r="PIT5" s="48" t="s">
        <v>11327</v>
      </c>
      <c r="PIU5" s="48" t="s">
        <v>11328</v>
      </c>
      <c r="PIV5" s="48" t="s">
        <v>11329</v>
      </c>
      <c r="PIW5" s="48" t="s">
        <v>11330</v>
      </c>
      <c r="PIX5" s="48" t="s">
        <v>11331</v>
      </c>
      <c r="PIY5" s="48" t="s">
        <v>11332</v>
      </c>
      <c r="PIZ5" s="48" t="s">
        <v>11333</v>
      </c>
      <c r="PJA5" s="48" t="s">
        <v>11334</v>
      </c>
      <c r="PJB5" s="48" t="s">
        <v>11335</v>
      </c>
      <c r="PJC5" s="48" t="s">
        <v>11336</v>
      </c>
      <c r="PJD5" s="48" t="s">
        <v>11337</v>
      </c>
      <c r="PJE5" s="48" t="s">
        <v>11338</v>
      </c>
      <c r="PJF5" s="48" t="s">
        <v>11339</v>
      </c>
      <c r="PJG5" s="48" t="s">
        <v>11340</v>
      </c>
      <c r="PJH5" s="48" t="s">
        <v>11341</v>
      </c>
      <c r="PJI5" s="48" t="s">
        <v>11342</v>
      </c>
      <c r="PJJ5" s="48" t="s">
        <v>11343</v>
      </c>
      <c r="PJK5" s="48" t="s">
        <v>11344</v>
      </c>
      <c r="PJL5" s="48" t="s">
        <v>11345</v>
      </c>
      <c r="PJM5" s="48" t="s">
        <v>11346</v>
      </c>
      <c r="PJN5" s="48" t="s">
        <v>11347</v>
      </c>
      <c r="PJO5" s="48" t="s">
        <v>11348</v>
      </c>
      <c r="PJP5" s="48" t="s">
        <v>11349</v>
      </c>
      <c r="PJQ5" s="48" t="s">
        <v>11350</v>
      </c>
      <c r="PJR5" s="48" t="s">
        <v>11351</v>
      </c>
      <c r="PJS5" s="48" t="s">
        <v>11352</v>
      </c>
      <c r="PJT5" s="48" t="s">
        <v>11353</v>
      </c>
      <c r="PJU5" s="48" t="s">
        <v>11354</v>
      </c>
      <c r="PJV5" s="48" t="s">
        <v>11355</v>
      </c>
      <c r="PJW5" s="48" t="s">
        <v>11356</v>
      </c>
      <c r="PJX5" s="48" t="s">
        <v>11357</v>
      </c>
      <c r="PJY5" s="48" t="s">
        <v>11358</v>
      </c>
      <c r="PJZ5" s="48" t="s">
        <v>11359</v>
      </c>
      <c r="PKA5" s="48" t="s">
        <v>11360</v>
      </c>
      <c r="PKB5" s="48" t="s">
        <v>11361</v>
      </c>
      <c r="PKC5" s="48" t="s">
        <v>11362</v>
      </c>
      <c r="PKD5" s="48" t="s">
        <v>11363</v>
      </c>
      <c r="PKE5" s="48" t="s">
        <v>11364</v>
      </c>
      <c r="PKF5" s="48" t="s">
        <v>11365</v>
      </c>
      <c r="PKG5" s="48" t="s">
        <v>11366</v>
      </c>
      <c r="PKH5" s="48" t="s">
        <v>11367</v>
      </c>
      <c r="PKI5" s="48" t="s">
        <v>11368</v>
      </c>
      <c r="PKJ5" s="48" t="s">
        <v>11369</v>
      </c>
      <c r="PKK5" s="48" t="s">
        <v>11370</v>
      </c>
      <c r="PKL5" s="48" t="s">
        <v>11371</v>
      </c>
      <c r="PKM5" s="48" t="s">
        <v>11372</v>
      </c>
      <c r="PKN5" s="48" t="s">
        <v>11373</v>
      </c>
      <c r="PKO5" s="48" t="s">
        <v>11374</v>
      </c>
      <c r="PKP5" s="48" t="s">
        <v>11375</v>
      </c>
      <c r="PKQ5" s="48" t="s">
        <v>11376</v>
      </c>
      <c r="PKR5" s="48" t="s">
        <v>11377</v>
      </c>
      <c r="PKS5" s="48" t="s">
        <v>11378</v>
      </c>
      <c r="PKT5" s="48" t="s">
        <v>11379</v>
      </c>
      <c r="PKU5" s="48" t="s">
        <v>11380</v>
      </c>
      <c r="PKV5" s="48" t="s">
        <v>11381</v>
      </c>
      <c r="PKW5" s="48" t="s">
        <v>11382</v>
      </c>
      <c r="PKX5" s="48" t="s">
        <v>11383</v>
      </c>
      <c r="PKY5" s="48" t="s">
        <v>11384</v>
      </c>
      <c r="PKZ5" s="48" t="s">
        <v>11385</v>
      </c>
      <c r="PLA5" s="48" t="s">
        <v>11386</v>
      </c>
      <c r="PLB5" s="48" t="s">
        <v>11387</v>
      </c>
      <c r="PLC5" s="48" t="s">
        <v>11388</v>
      </c>
      <c r="PLD5" s="48" t="s">
        <v>11389</v>
      </c>
      <c r="PLE5" s="48" t="s">
        <v>11390</v>
      </c>
      <c r="PLF5" s="48" t="s">
        <v>11391</v>
      </c>
      <c r="PLG5" s="48" t="s">
        <v>11392</v>
      </c>
      <c r="PLH5" s="48" t="s">
        <v>11393</v>
      </c>
      <c r="PLI5" s="48" t="s">
        <v>11394</v>
      </c>
      <c r="PLJ5" s="48" t="s">
        <v>11395</v>
      </c>
      <c r="PLK5" s="48" t="s">
        <v>11396</v>
      </c>
      <c r="PLL5" s="48" t="s">
        <v>11397</v>
      </c>
      <c r="PLM5" s="48" t="s">
        <v>11398</v>
      </c>
      <c r="PLN5" s="48" t="s">
        <v>11399</v>
      </c>
      <c r="PLO5" s="48" t="s">
        <v>11400</v>
      </c>
      <c r="PLP5" s="48" t="s">
        <v>11401</v>
      </c>
      <c r="PLQ5" s="48" t="s">
        <v>11402</v>
      </c>
      <c r="PLR5" s="48" t="s">
        <v>11403</v>
      </c>
      <c r="PLS5" s="48" t="s">
        <v>11404</v>
      </c>
      <c r="PLT5" s="48" t="s">
        <v>11405</v>
      </c>
      <c r="PLU5" s="48" t="s">
        <v>11406</v>
      </c>
      <c r="PLV5" s="48" t="s">
        <v>11407</v>
      </c>
      <c r="PLW5" s="48" t="s">
        <v>11408</v>
      </c>
      <c r="PLX5" s="48" t="s">
        <v>11409</v>
      </c>
      <c r="PLY5" s="48" t="s">
        <v>11410</v>
      </c>
      <c r="PLZ5" s="48" t="s">
        <v>11411</v>
      </c>
      <c r="PMA5" s="48" t="s">
        <v>11412</v>
      </c>
      <c r="PMB5" s="48" t="s">
        <v>11413</v>
      </c>
      <c r="PMC5" s="48" t="s">
        <v>11414</v>
      </c>
      <c r="PMD5" s="48" t="s">
        <v>11415</v>
      </c>
      <c r="PME5" s="48" t="s">
        <v>11416</v>
      </c>
      <c r="PMF5" s="48" t="s">
        <v>11417</v>
      </c>
      <c r="PMG5" s="48" t="s">
        <v>11418</v>
      </c>
      <c r="PMH5" s="48" t="s">
        <v>11419</v>
      </c>
      <c r="PMI5" s="48" t="s">
        <v>11420</v>
      </c>
      <c r="PMJ5" s="48" t="s">
        <v>11421</v>
      </c>
      <c r="PMK5" s="48" t="s">
        <v>11422</v>
      </c>
      <c r="PML5" s="48" t="s">
        <v>11423</v>
      </c>
      <c r="PMM5" s="48" t="s">
        <v>11424</v>
      </c>
      <c r="PMN5" s="48" t="s">
        <v>11425</v>
      </c>
      <c r="PMO5" s="48" t="s">
        <v>11426</v>
      </c>
      <c r="PMP5" s="48" t="s">
        <v>11427</v>
      </c>
      <c r="PMQ5" s="48" t="s">
        <v>11428</v>
      </c>
      <c r="PMR5" s="48" t="s">
        <v>11429</v>
      </c>
      <c r="PMS5" s="48" t="s">
        <v>11430</v>
      </c>
      <c r="PMT5" s="48" t="s">
        <v>11431</v>
      </c>
      <c r="PMU5" s="48" t="s">
        <v>11432</v>
      </c>
      <c r="PMV5" s="48" t="s">
        <v>11433</v>
      </c>
      <c r="PMW5" s="48" t="s">
        <v>11434</v>
      </c>
      <c r="PMX5" s="48" t="s">
        <v>11435</v>
      </c>
      <c r="PMY5" s="48" t="s">
        <v>11436</v>
      </c>
      <c r="PMZ5" s="48" t="s">
        <v>11437</v>
      </c>
      <c r="PNA5" s="48" t="s">
        <v>11438</v>
      </c>
      <c r="PNB5" s="48" t="s">
        <v>11439</v>
      </c>
      <c r="PNC5" s="48" t="s">
        <v>11440</v>
      </c>
      <c r="PND5" s="48" t="s">
        <v>11441</v>
      </c>
      <c r="PNE5" s="48" t="s">
        <v>11442</v>
      </c>
      <c r="PNF5" s="48" t="s">
        <v>11443</v>
      </c>
      <c r="PNG5" s="48" t="s">
        <v>11444</v>
      </c>
      <c r="PNH5" s="48" t="s">
        <v>11445</v>
      </c>
      <c r="PNI5" s="48" t="s">
        <v>11446</v>
      </c>
      <c r="PNJ5" s="48" t="s">
        <v>11447</v>
      </c>
      <c r="PNK5" s="48" t="s">
        <v>11448</v>
      </c>
      <c r="PNL5" s="48" t="s">
        <v>11449</v>
      </c>
      <c r="PNM5" s="48" t="s">
        <v>11450</v>
      </c>
      <c r="PNN5" s="48" t="s">
        <v>11451</v>
      </c>
      <c r="PNO5" s="48" t="s">
        <v>11452</v>
      </c>
      <c r="PNP5" s="48" t="s">
        <v>11453</v>
      </c>
      <c r="PNQ5" s="48" t="s">
        <v>11454</v>
      </c>
      <c r="PNR5" s="48" t="s">
        <v>11455</v>
      </c>
      <c r="PNS5" s="48" t="s">
        <v>11456</v>
      </c>
      <c r="PNT5" s="48" t="s">
        <v>11457</v>
      </c>
      <c r="PNU5" s="48" t="s">
        <v>11458</v>
      </c>
      <c r="PNV5" s="48" t="s">
        <v>11459</v>
      </c>
      <c r="PNW5" s="48" t="s">
        <v>11460</v>
      </c>
      <c r="PNX5" s="48" t="s">
        <v>11461</v>
      </c>
      <c r="PNY5" s="48" t="s">
        <v>11462</v>
      </c>
      <c r="PNZ5" s="48" t="s">
        <v>11463</v>
      </c>
      <c r="POA5" s="48" t="s">
        <v>11464</v>
      </c>
      <c r="POB5" s="48" t="s">
        <v>11465</v>
      </c>
      <c r="POC5" s="48" t="s">
        <v>11466</v>
      </c>
      <c r="POD5" s="48" t="s">
        <v>11467</v>
      </c>
      <c r="POE5" s="48" t="s">
        <v>11468</v>
      </c>
      <c r="POF5" s="48" t="s">
        <v>11469</v>
      </c>
      <c r="POG5" s="48" t="s">
        <v>11470</v>
      </c>
      <c r="POH5" s="48" t="s">
        <v>11471</v>
      </c>
      <c r="POI5" s="48" t="s">
        <v>11472</v>
      </c>
      <c r="POJ5" s="48" t="s">
        <v>11473</v>
      </c>
      <c r="POK5" s="48" t="s">
        <v>11474</v>
      </c>
      <c r="POL5" s="48" t="s">
        <v>11475</v>
      </c>
      <c r="POM5" s="48" t="s">
        <v>11476</v>
      </c>
      <c r="PON5" s="48" t="s">
        <v>11477</v>
      </c>
      <c r="POO5" s="48" t="s">
        <v>11478</v>
      </c>
      <c r="POP5" s="48" t="s">
        <v>11479</v>
      </c>
      <c r="POQ5" s="48" t="s">
        <v>11480</v>
      </c>
      <c r="POR5" s="48" t="s">
        <v>11481</v>
      </c>
      <c r="POS5" s="48" t="s">
        <v>11482</v>
      </c>
      <c r="POT5" s="48" t="s">
        <v>11483</v>
      </c>
      <c r="POU5" s="48" t="s">
        <v>11484</v>
      </c>
      <c r="POV5" s="48" t="s">
        <v>11485</v>
      </c>
      <c r="POW5" s="48" t="s">
        <v>11486</v>
      </c>
      <c r="POX5" s="48" t="s">
        <v>11487</v>
      </c>
      <c r="POY5" s="48" t="s">
        <v>11488</v>
      </c>
      <c r="POZ5" s="48" t="s">
        <v>11489</v>
      </c>
      <c r="PPA5" s="48" t="s">
        <v>11490</v>
      </c>
      <c r="PPB5" s="48" t="s">
        <v>11491</v>
      </c>
      <c r="PPC5" s="48" t="s">
        <v>11492</v>
      </c>
      <c r="PPD5" s="48" t="s">
        <v>11493</v>
      </c>
      <c r="PPE5" s="48" t="s">
        <v>11494</v>
      </c>
      <c r="PPF5" s="48" t="s">
        <v>11495</v>
      </c>
      <c r="PPG5" s="48" t="s">
        <v>11496</v>
      </c>
      <c r="PPH5" s="48" t="s">
        <v>11497</v>
      </c>
      <c r="PPI5" s="48" t="s">
        <v>11498</v>
      </c>
      <c r="PPJ5" s="48" t="s">
        <v>11499</v>
      </c>
      <c r="PPK5" s="48" t="s">
        <v>11500</v>
      </c>
      <c r="PPL5" s="48" t="s">
        <v>11501</v>
      </c>
      <c r="PPM5" s="48" t="s">
        <v>11502</v>
      </c>
      <c r="PPN5" s="48" t="s">
        <v>11503</v>
      </c>
      <c r="PPO5" s="48" t="s">
        <v>11504</v>
      </c>
      <c r="PPP5" s="48" t="s">
        <v>11505</v>
      </c>
      <c r="PPQ5" s="48" t="s">
        <v>11506</v>
      </c>
      <c r="PPR5" s="48" t="s">
        <v>11507</v>
      </c>
      <c r="PPS5" s="48" t="s">
        <v>11508</v>
      </c>
      <c r="PPT5" s="48" t="s">
        <v>11509</v>
      </c>
      <c r="PPU5" s="48" t="s">
        <v>11510</v>
      </c>
      <c r="PPV5" s="48" t="s">
        <v>11511</v>
      </c>
      <c r="PPW5" s="48" t="s">
        <v>11512</v>
      </c>
      <c r="PPX5" s="48" t="s">
        <v>11513</v>
      </c>
      <c r="PPY5" s="48" t="s">
        <v>11514</v>
      </c>
      <c r="PPZ5" s="48" t="s">
        <v>11515</v>
      </c>
      <c r="PQA5" s="48" t="s">
        <v>11516</v>
      </c>
      <c r="PQB5" s="48" t="s">
        <v>11517</v>
      </c>
      <c r="PQC5" s="48" t="s">
        <v>11518</v>
      </c>
      <c r="PQD5" s="48" t="s">
        <v>11519</v>
      </c>
      <c r="PQE5" s="48" t="s">
        <v>11520</v>
      </c>
      <c r="PQF5" s="48" t="s">
        <v>11521</v>
      </c>
      <c r="PQG5" s="48" t="s">
        <v>11522</v>
      </c>
      <c r="PQH5" s="48" t="s">
        <v>11523</v>
      </c>
      <c r="PQI5" s="48" t="s">
        <v>11524</v>
      </c>
      <c r="PQJ5" s="48" t="s">
        <v>11525</v>
      </c>
      <c r="PQK5" s="48" t="s">
        <v>11526</v>
      </c>
      <c r="PQL5" s="48" t="s">
        <v>11527</v>
      </c>
      <c r="PQM5" s="48" t="s">
        <v>11528</v>
      </c>
      <c r="PQN5" s="48" t="s">
        <v>11529</v>
      </c>
      <c r="PQO5" s="48" t="s">
        <v>11530</v>
      </c>
      <c r="PQP5" s="48" t="s">
        <v>11531</v>
      </c>
      <c r="PQQ5" s="48" t="s">
        <v>11532</v>
      </c>
      <c r="PQR5" s="48" t="s">
        <v>11533</v>
      </c>
      <c r="PQS5" s="48" t="s">
        <v>11534</v>
      </c>
      <c r="PQT5" s="48" t="s">
        <v>11535</v>
      </c>
      <c r="PQU5" s="48" t="s">
        <v>11536</v>
      </c>
      <c r="PQV5" s="48" t="s">
        <v>11537</v>
      </c>
      <c r="PQW5" s="48" t="s">
        <v>11538</v>
      </c>
      <c r="PQX5" s="48" t="s">
        <v>11539</v>
      </c>
      <c r="PQY5" s="48" t="s">
        <v>11540</v>
      </c>
      <c r="PQZ5" s="48" t="s">
        <v>11541</v>
      </c>
      <c r="PRA5" s="48" t="s">
        <v>11542</v>
      </c>
      <c r="PRB5" s="48" t="s">
        <v>11543</v>
      </c>
      <c r="PRC5" s="48" t="s">
        <v>11544</v>
      </c>
      <c r="PRD5" s="48" t="s">
        <v>11545</v>
      </c>
      <c r="PRE5" s="48" t="s">
        <v>11546</v>
      </c>
      <c r="PRF5" s="48" t="s">
        <v>11547</v>
      </c>
      <c r="PRG5" s="48" t="s">
        <v>11548</v>
      </c>
      <c r="PRH5" s="48" t="s">
        <v>11549</v>
      </c>
      <c r="PRI5" s="48" t="s">
        <v>11550</v>
      </c>
      <c r="PRJ5" s="48" t="s">
        <v>11551</v>
      </c>
      <c r="PRK5" s="48" t="s">
        <v>11552</v>
      </c>
      <c r="PRL5" s="48" t="s">
        <v>11553</v>
      </c>
      <c r="PRM5" s="48" t="s">
        <v>11554</v>
      </c>
      <c r="PRN5" s="48" t="s">
        <v>11555</v>
      </c>
      <c r="PRO5" s="48" t="s">
        <v>11556</v>
      </c>
      <c r="PRP5" s="48" t="s">
        <v>11557</v>
      </c>
      <c r="PRQ5" s="48" t="s">
        <v>11558</v>
      </c>
      <c r="PRR5" s="48" t="s">
        <v>11559</v>
      </c>
      <c r="PRS5" s="48" t="s">
        <v>11560</v>
      </c>
      <c r="PRT5" s="48" t="s">
        <v>11561</v>
      </c>
      <c r="PRU5" s="48" t="s">
        <v>11562</v>
      </c>
      <c r="PRV5" s="48" t="s">
        <v>11563</v>
      </c>
      <c r="PRW5" s="48" t="s">
        <v>11564</v>
      </c>
      <c r="PRX5" s="48" t="s">
        <v>11565</v>
      </c>
      <c r="PRY5" s="48" t="s">
        <v>11566</v>
      </c>
      <c r="PRZ5" s="48" t="s">
        <v>11567</v>
      </c>
      <c r="PSA5" s="48" t="s">
        <v>11568</v>
      </c>
      <c r="PSB5" s="48" t="s">
        <v>11569</v>
      </c>
      <c r="PSC5" s="48" t="s">
        <v>11570</v>
      </c>
      <c r="PSD5" s="48" t="s">
        <v>11571</v>
      </c>
      <c r="PSE5" s="48" t="s">
        <v>11572</v>
      </c>
      <c r="PSF5" s="48" t="s">
        <v>11573</v>
      </c>
      <c r="PSG5" s="48" t="s">
        <v>11574</v>
      </c>
      <c r="PSH5" s="48" t="s">
        <v>11575</v>
      </c>
      <c r="PSI5" s="48" t="s">
        <v>11576</v>
      </c>
      <c r="PSJ5" s="48" t="s">
        <v>11577</v>
      </c>
      <c r="PSK5" s="48" t="s">
        <v>11578</v>
      </c>
      <c r="PSL5" s="48" t="s">
        <v>11579</v>
      </c>
      <c r="PSM5" s="48" t="s">
        <v>11580</v>
      </c>
      <c r="PSN5" s="48" t="s">
        <v>11581</v>
      </c>
      <c r="PSO5" s="48" t="s">
        <v>11582</v>
      </c>
      <c r="PSP5" s="48" t="s">
        <v>11583</v>
      </c>
      <c r="PSQ5" s="48" t="s">
        <v>11584</v>
      </c>
      <c r="PSR5" s="48" t="s">
        <v>11585</v>
      </c>
      <c r="PSS5" s="48" t="s">
        <v>11586</v>
      </c>
      <c r="PST5" s="48" t="s">
        <v>11587</v>
      </c>
      <c r="PSU5" s="48" t="s">
        <v>11588</v>
      </c>
      <c r="PSV5" s="48" t="s">
        <v>11589</v>
      </c>
      <c r="PSW5" s="48" t="s">
        <v>11590</v>
      </c>
      <c r="PSX5" s="48" t="s">
        <v>11591</v>
      </c>
      <c r="PSY5" s="48" t="s">
        <v>11592</v>
      </c>
      <c r="PSZ5" s="48" t="s">
        <v>11593</v>
      </c>
      <c r="PTA5" s="48" t="s">
        <v>11594</v>
      </c>
      <c r="PTB5" s="48" t="s">
        <v>11595</v>
      </c>
      <c r="PTC5" s="48" t="s">
        <v>11596</v>
      </c>
      <c r="PTD5" s="48" t="s">
        <v>11597</v>
      </c>
      <c r="PTE5" s="48" t="s">
        <v>11598</v>
      </c>
      <c r="PTF5" s="48" t="s">
        <v>11599</v>
      </c>
      <c r="PTG5" s="48" t="s">
        <v>11600</v>
      </c>
      <c r="PTH5" s="48" t="s">
        <v>11601</v>
      </c>
      <c r="PTI5" s="48" t="s">
        <v>11602</v>
      </c>
      <c r="PTJ5" s="48" t="s">
        <v>11603</v>
      </c>
      <c r="PTK5" s="48" t="s">
        <v>11604</v>
      </c>
      <c r="PTL5" s="48" t="s">
        <v>11605</v>
      </c>
      <c r="PTM5" s="48" t="s">
        <v>11606</v>
      </c>
      <c r="PTN5" s="48" t="s">
        <v>11607</v>
      </c>
      <c r="PTO5" s="48" t="s">
        <v>11608</v>
      </c>
      <c r="PTP5" s="48" t="s">
        <v>11609</v>
      </c>
      <c r="PTQ5" s="48" t="s">
        <v>11610</v>
      </c>
      <c r="PTR5" s="48" t="s">
        <v>11611</v>
      </c>
      <c r="PTS5" s="48" t="s">
        <v>11612</v>
      </c>
      <c r="PTT5" s="48" t="s">
        <v>11613</v>
      </c>
      <c r="PTU5" s="48" t="s">
        <v>11614</v>
      </c>
      <c r="PTV5" s="48" t="s">
        <v>11615</v>
      </c>
      <c r="PTW5" s="48" t="s">
        <v>11616</v>
      </c>
      <c r="PTX5" s="48" t="s">
        <v>11617</v>
      </c>
      <c r="PTY5" s="48" t="s">
        <v>11618</v>
      </c>
      <c r="PTZ5" s="48" t="s">
        <v>11619</v>
      </c>
      <c r="PUA5" s="48" t="s">
        <v>11620</v>
      </c>
      <c r="PUB5" s="48" t="s">
        <v>11621</v>
      </c>
      <c r="PUC5" s="48" t="s">
        <v>11622</v>
      </c>
      <c r="PUD5" s="48" t="s">
        <v>11623</v>
      </c>
      <c r="PUE5" s="48" t="s">
        <v>11624</v>
      </c>
      <c r="PUF5" s="48" t="s">
        <v>11625</v>
      </c>
      <c r="PUG5" s="48" t="s">
        <v>11626</v>
      </c>
      <c r="PUH5" s="48" t="s">
        <v>11627</v>
      </c>
      <c r="PUI5" s="48" t="s">
        <v>11628</v>
      </c>
      <c r="PUJ5" s="48" t="s">
        <v>11629</v>
      </c>
      <c r="PUK5" s="48" t="s">
        <v>11630</v>
      </c>
      <c r="PUL5" s="48" t="s">
        <v>11631</v>
      </c>
      <c r="PUM5" s="48" t="s">
        <v>11632</v>
      </c>
      <c r="PUN5" s="48" t="s">
        <v>11633</v>
      </c>
      <c r="PUO5" s="48" t="s">
        <v>11634</v>
      </c>
      <c r="PUP5" s="48" t="s">
        <v>11635</v>
      </c>
      <c r="PUQ5" s="48" t="s">
        <v>11636</v>
      </c>
      <c r="PUR5" s="48" t="s">
        <v>11637</v>
      </c>
      <c r="PUS5" s="48" t="s">
        <v>11638</v>
      </c>
      <c r="PUT5" s="48" t="s">
        <v>11639</v>
      </c>
      <c r="PUU5" s="48" t="s">
        <v>11640</v>
      </c>
      <c r="PUV5" s="48" t="s">
        <v>11641</v>
      </c>
      <c r="PUW5" s="48" t="s">
        <v>11642</v>
      </c>
      <c r="PUX5" s="48" t="s">
        <v>11643</v>
      </c>
      <c r="PUY5" s="48" t="s">
        <v>11644</v>
      </c>
      <c r="PUZ5" s="48" t="s">
        <v>11645</v>
      </c>
      <c r="PVA5" s="48" t="s">
        <v>11646</v>
      </c>
      <c r="PVB5" s="48" t="s">
        <v>11647</v>
      </c>
      <c r="PVC5" s="48" t="s">
        <v>11648</v>
      </c>
      <c r="PVD5" s="48" t="s">
        <v>11649</v>
      </c>
      <c r="PVE5" s="48" t="s">
        <v>11650</v>
      </c>
      <c r="PVF5" s="48" t="s">
        <v>11651</v>
      </c>
      <c r="PVG5" s="48" t="s">
        <v>11652</v>
      </c>
      <c r="PVH5" s="48" t="s">
        <v>11653</v>
      </c>
      <c r="PVI5" s="48" t="s">
        <v>11654</v>
      </c>
      <c r="PVJ5" s="48" t="s">
        <v>11655</v>
      </c>
      <c r="PVK5" s="48" t="s">
        <v>11656</v>
      </c>
      <c r="PVL5" s="48" t="s">
        <v>11657</v>
      </c>
      <c r="PVM5" s="48" t="s">
        <v>11658</v>
      </c>
      <c r="PVN5" s="48" t="s">
        <v>11659</v>
      </c>
      <c r="PVO5" s="48" t="s">
        <v>11660</v>
      </c>
      <c r="PVP5" s="48" t="s">
        <v>11661</v>
      </c>
      <c r="PVQ5" s="48" t="s">
        <v>11662</v>
      </c>
      <c r="PVR5" s="48" t="s">
        <v>11663</v>
      </c>
      <c r="PVS5" s="48" t="s">
        <v>11664</v>
      </c>
      <c r="PVT5" s="48" t="s">
        <v>11665</v>
      </c>
      <c r="PVU5" s="48" t="s">
        <v>11666</v>
      </c>
      <c r="PVV5" s="48" t="s">
        <v>11667</v>
      </c>
      <c r="PVW5" s="48" t="s">
        <v>11668</v>
      </c>
      <c r="PVX5" s="48" t="s">
        <v>11669</v>
      </c>
      <c r="PVY5" s="48" t="s">
        <v>11670</v>
      </c>
      <c r="PVZ5" s="48" t="s">
        <v>11671</v>
      </c>
      <c r="PWA5" s="48" t="s">
        <v>11672</v>
      </c>
      <c r="PWB5" s="48" t="s">
        <v>11673</v>
      </c>
      <c r="PWC5" s="48" t="s">
        <v>11674</v>
      </c>
      <c r="PWD5" s="48" t="s">
        <v>11675</v>
      </c>
      <c r="PWE5" s="48" t="s">
        <v>11676</v>
      </c>
      <c r="PWF5" s="48" t="s">
        <v>11677</v>
      </c>
      <c r="PWG5" s="48" t="s">
        <v>11678</v>
      </c>
      <c r="PWH5" s="48" t="s">
        <v>11679</v>
      </c>
      <c r="PWI5" s="48" t="s">
        <v>11680</v>
      </c>
      <c r="PWJ5" s="48" t="s">
        <v>11681</v>
      </c>
      <c r="PWK5" s="48" t="s">
        <v>11682</v>
      </c>
      <c r="PWL5" s="48" t="s">
        <v>11683</v>
      </c>
      <c r="PWM5" s="48" t="s">
        <v>11684</v>
      </c>
      <c r="PWN5" s="48" t="s">
        <v>11685</v>
      </c>
      <c r="PWO5" s="48" t="s">
        <v>11686</v>
      </c>
      <c r="PWP5" s="48" t="s">
        <v>11687</v>
      </c>
      <c r="PWQ5" s="48" t="s">
        <v>11688</v>
      </c>
      <c r="PWR5" s="48" t="s">
        <v>11689</v>
      </c>
      <c r="PWS5" s="48" t="s">
        <v>11690</v>
      </c>
      <c r="PWT5" s="48" t="s">
        <v>11691</v>
      </c>
      <c r="PWU5" s="48" t="s">
        <v>11692</v>
      </c>
      <c r="PWV5" s="48" t="s">
        <v>11693</v>
      </c>
      <c r="PWW5" s="48" t="s">
        <v>11694</v>
      </c>
      <c r="PWX5" s="48" t="s">
        <v>11695</v>
      </c>
      <c r="PWY5" s="48" t="s">
        <v>11696</v>
      </c>
      <c r="PWZ5" s="48" t="s">
        <v>11697</v>
      </c>
      <c r="PXA5" s="48" t="s">
        <v>11698</v>
      </c>
      <c r="PXB5" s="48" t="s">
        <v>11699</v>
      </c>
      <c r="PXC5" s="48" t="s">
        <v>11700</v>
      </c>
      <c r="PXD5" s="48" t="s">
        <v>11701</v>
      </c>
      <c r="PXE5" s="48" t="s">
        <v>11702</v>
      </c>
      <c r="PXF5" s="48" t="s">
        <v>11703</v>
      </c>
      <c r="PXG5" s="48" t="s">
        <v>11704</v>
      </c>
      <c r="PXH5" s="48" t="s">
        <v>11705</v>
      </c>
      <c r="PXI5" s="48" t="s">
        <v>11706</v>
      </c>
      <c r="PXJ5" s="48" t="s">
        <v>11707</v>
      </c>
      <c r="PXK5" s="48" t="s">
        <v>11708</v>
      </c>
      <c r="PXL5" s="48" t="s">
        <v>11709</v>
      </c>
      <c r="PXM5" s="48" t="s">
        <v>11710</v>
      </c>
      <c r="PXN5" s="48" t="s">
        <v>11711</v>
      </c>
      <c r="PXO5" s="48" t="s">
        <v>11712</v>
      </c>
      <c r="PXP5" s="48" t="s">
        <v>11713</v>
      </c>
      <c r="PXQ5" s="48" t="s">
        <v>11714</v>
      </c>
      <c r="PXR5" s="48" t="s">
        <v>11715</v>
      </c>
      <c r="PXS5" s="48" t="s">
        <v>11716</v>
      </c>
      <c r="PXT5" s="48" t="s">
        <v>11717</v>
      </c>
      <c r="PXU5" s="48" t="s">
        <v>11718</v>
      </c>
      <c r="PXV5" s="48" t="s">
        <v>11719</v>
      </c>
      <c r="PXW5" s="48" t="s">
        <v>11720</v>
      </c>
      <c r="PXX5" s="48" t="s">
        <v>11721</v>
      </c>
      <c r="PXY5" s="48" t="s">
        <v>11722</v>
      </c>
      <c r="PXZ5" s="48" t="s">
        <v>11723</v>
      </c>
      <c r="PYA5" s="48" t="s">
        <v>11724</v>
      </c>
      <c r="PYB5" s="48" t="s">
        <v>11725</v>
      </c>
      <c r="PYC5" s="48" t="s">
        <v>11726</v>
      </c>
      <c r="PYD5" s="48" t="s">
        <v>11727</v>
      </c>
      <c r="PYE5" s="48" t="s">
        <v>11728</v>
      </c>
      <c r="PYF5" s="48" t="s">
        <v>11729</v>
      </c>
      <c r="PYG5" s="48" t="s">
        <v>11730</v>
      </c>
      <c r="PYH5" s="48" t="s">
        <v>11731</v>
      </c>
      <c r="PYI5" s="48" t="s">
        <v>11732</v>
      </c>
      <c r="PYJ5" s="48" t="s">
        <v>11733</v>
      </c>
      <c r="PYK5" s="48" t="s">
        <v>11734</v>
      </c>
      <c r="PYL5" s="48" t="s">
        <v>11735</v>
      </c>
      <c r="PYM5" s="48" t="s">
        <v>11736</v>
      </c>
      <c r="PYN5" s="48" t="s">
        <v>11737</v>
      </c>
      <c r="PYO5" s="48" t="s">
        <v>11738</v>
      </c>
      <c r="PYP5" s="48" t="s">
        <v>11739</v>
      </c>
      <c r="PYQ5" s="48" t="s">
        <v>11740</v>
      </c>
      <c r="PYR5" s="48" t="s">
        <v>11741</v>
      </c>
      <c r="PYS5" s="48" t="s">
        <v>11742</v>
      </c>
      <c r="PYT5" s="48" t="s">
        <v>11743</v>
      </c>
      <c r="PYU5" s="48" t="s">
        <v>11744</v>
      </c>
      <c r="PYV5" s="48" t="s">
        <v>11745</v>
      </c>
      <c r="PYW5" s="48" t="s">
        <v>11746</v>
      </c>
      <c r="PYX5" s="48" t="s">
        <v>11747</v>
      </c>
      <c r="PYY5" s="48" t="s">
        <v>11748</v>
      </c>
      <c r="PYZ5" s="48" t="s">
        <v>11749</v>
      </c>
      <c r="PZA5" s="48" t="s">
        <v>11750</v>
      </c>
      <c r="PZB5" s="48" t="s">
        <v>11751</v>
      </c>
      <c r="PZC5" s="48" t="s">
        <v>11752</v>
      </c>
      <c r="PZD5" s="48" t="s">
        <v>11753</v>
      </c>
      <c r="PZE5" s="48" t="s">
        <v>11754</v>
      </c>
      <c r="PZF5" s="48" t="s">
        <v>11755</v>
      </c>
      <c r="PZG5" s="48" t="s">
        <v>11756</v>
      </c>
      <c r="PZH5" s="48" t="s">
        <v>11757</v>
      </c>
      <c r="PZI5" s="48" t="s">
        <v>11758</v>
      </c>
      <c r="PZJ5" s="48" t="s">
        <v>11759</v>
      </c>
      <c r="PZK5" s="48" t="s">
        <v>11760</v>
      </c>
      <c r="PZL5" s="48" t="s">
        <v>11761</v>
      </c>
      <c r="PZM5" s="48" t="s">
        <v>11762</v>
      </c>
      <c r="PZN5" s="48" t="s">
        <v>11763</v>
      </c>
      <c r="PZO5" s="48" t="s">
        <v>11764</v>
      </c>
      <c r="PZP5" s="48" t="s">
        <v>11765</v>
      </c>
      <c r="PZQ5" s="48" t="s">
        <v>11766</v>
      </c>
      <c r="PZR5" s="48" t="s">
        <v>11767</v>
      </c>
      <c r="PZS5" s="48" t="s">
        <v>11768</v>
      </c>
      <c r="PZT5" s="48" t="s">
        <v>11769</v>
      </c>
      <c r="PZU5" s="48" t="s">
        <v>11770</v>
      </c>
      <c r="PZV5" s="48" t="s">
        <v>11771</v>
      </c>
      <c r="PZW5" s="48" t="s">
        <v>11772</v>
      </c>
      <c r="PZX5" s="48" t="s">
        <v>11773</v>
      </c>
      <c r="PZY5" s="48" t="s">
        <v>11774</v>
      </c>
      <c r="PZZ5" s="48" t="s">
        <v>11775</v>
      </c>
      <c r="QAA5" s="48" t="s">
        <v>11776</v>
      </c>
      <c r="QAB5" s="48" t="s">
        <v>11777</v>
      </c>
      <c r="QAC5" s="48" t="s">
        <v>11778</v>
      </c>
      <c r="QAD5" s="48" t="s">
        <v>11779</v>
      </c>
      <c r="QAE5" s="48" t="s">
        <v>11780</v>
      </c>
      <c r="QAF5" s="48" t="s">
        <v>11781</v>
      </c>
      <c r="QAG5" s="48" t="s">
        <v>11782</v>
      </c>
      <c r="QAH5" s="48" t="s">
        <v>11783</v>
      </c>
      <c r="QAI5" s="48" t="s">
        <v>11784</v>
      </c>
      <c r="QAJ5" s="48" t="s">
        <v>11785</v>
      </c>
      <c r="QAK5" s="48" t="s">
        <v>11786</v>
      </c>
      <c r="QAL5" s="48" t="s">
        <v>11787</v>
      </c>
      <c r="QAM5" s="48" t="s">
        <v>11788</v>
      </c>
      <c r="QAN5" s="48" t="s">
        <v>11789</v>
      </c>
      <c r="QAO5" s="48" t="s">
        <v>11790</v>
      </c>
      <c r="QAP5" s="48" t="s">
        <v>11791</v>
      </c>
      <c r="QAQ5" s="48" t="s">
        <v>11792</v>
      </c>
      <c r="QAR5" s="48" t="s">
        <v>11793</v>
      </c>
      <c r="QAS5" s="48" t="s">
        <v>11794</v>
      </c>
      <c r="QAT5" s="48" t="s">
        <v>11795</v>
      </c>
      <c r="QAU5" s="48" t="s">
        <v>11796</v>
      </c>
      <c r="QAV5" s="48" t="s">
        <v>11797</v>
      </c>
      <c r="QAW5" s="48" t="s">
        <v>11798</v>
      </c>
      <c r="QAX5" s="48" t="s">
        <v>11799</v>
      </c>
      <c r="QAY5" s="48" t="s">
        <v>11800</v>
      </c>
      <c r="QAZ5" s="48" t="s">
        <v>11801</v>
      </c>
      <c r="QBA5" s="48" t="s">
        <v>11802</v>
      </c>
      <c r="QBB5" s="48" t="s">
        <v>11803</v>
      </c>
      <c r="QBC5" s="48" t="s">
        <v>11804</v>
      </c>
      <c r="QBD5" s="48" t="s">
        <v>11805</v>
      </c>
      <c r="QBE5" s="48" t="s">
        <v>11806</v>
      </c>
      <c r="QBF5" s="48" t="s">
        <v>11807</v>
      </c>
      <c r="QBG5" s="48" t="s">
        <v>11808</v>
      </c>
      <c r="QBH5" s="48" t="s">
        <v>11809</v>
      </c>
      <c r="QBI5" s="48" t="s">
        <v>11810</v>
      </c>
      <c r="QBJ5" s="48" t="s">
        <v>11811</v>
      </c>
      <c r="QBK5" s="48" t="s">
        <v>11812</v>
      </c>
      <c r="QBL5" s="48" t="s">
        <v>11813</v>
      </c>
      <c r="QBM5" s="48" t="s">
        <v>11814</v>
      </c>
      <c r="QBN5" s="48" t="s">
        <v>11815</v>
      </c>
      <c r="QBO5" s="48" t="s">
        <v>11816</v>
      </c>
      <c r="QBP5" s="48" t="s">
        <v>11817</v>
      </c>
      <c r="QBQ5" s="48" t="s">
        <v>11818</v>
      </c>
      <c r="QBR5" s="48" t="s">
        <v>11819</v>
      </c>
      <c r="QBS5" s="48" t="s">
        <v>11820</v>
      </c>
      <c r="QBT5" s="48" t="s">
        <v>11821</v>
      </c>
      <c r="QBU5" s="48" t="s">
        <v>11822</v>
      </c>
      <c r="QBV5" s="48" t="s">
        <v>11823</v>
      </c>
      <c r="QBW5" s="48" t="s">
        <v>11824</v>
      </c>
      <c r="QBX5" s="48" t="s">
        <v>11825</v>
      </c>
      <c r="QBY5" s="48" t="s">
        <v>11826</v>
      </c>
      <c r="QBZ5" s="48" t="s">
        <v>11827</v>
      </c>
      <c r="QCA5" s="48" t="s">
        <v>11828</v>
      </c>
      <c r="QCB5" s="48" t="s">
        <v>11829</v>
      </c>
      <c r="QCC5" s="48" t="s">
        <v>11830</v>
      </c>
      <c r="QCD5" s="48" t="s">
        <v>11831</v>
      </c>
      <c r="QCE5" s="48" t="s">
        <v>11832</v>
      </c>
      <c r="QCF5" s="48" t="s">
        <v>11833</v>
      </c>
      <c r="QCG5" s="48" t="s">
        <v>11834</v>
      </c>
      <c r="QCH5" s="48" t="s">
        <v>11835</v>
      </c>
      <c r="QCI5" s="48" t="s">
        <v>11836</v>
      </c>
      <c r="QCJ5" s="48" t="s">
        <v>11837</v>
      </c>
      <c r="QCK5" s="48" t="s">
        <v>11838</v>
      </c>
      <c r="QCL5" s="48" t="s">
        <v>11839</v>
      </c>
      <c r="QCM5" s="48" t="s">
        <v>11840</v>
      </c>
      <c r="QCN5" s="48" t="s">
        <v>11841</v>
      </c>
      <c r="QCO5" s="48" t="s">
        <v>11842</v>
      </c>
      <c r="QCP5" s="48" t="s">
        <v>11843</v>
      </c>
      <c r="QCQ5" s="48" t="s">
        <v>11844</v>
      </c>
      <c r="QCR5" s="48" t="s">
        <v>11845</v>
      </c>
      <c r="QCS5" s="48" t="s">
        <v>11846</v>
      </c>
      <c r="QCT5" s="48" t="s">
        <v>11847</v>
      </c>
      <c r="QCU5" s="48" t="s">
        <v>11848</v>
      </c>
      <c r="QCV5" s="48" t="s">
        <v>11849</v>
      </c>
      <c r="QCW5" s="48" t="s">
        <v>11850</v>
      </c>
      <c r="QCX5" s="48" t="s">
        <v>11851</v>
      </c>
      <c r="QCY5" s="48" t="s">
        <v>11852</v>
      </c>
      <c r="QCZ5" s="48" t="s">
        <v>11853</v>
      </c>
      <c r="QDA5" s="48" t="s">
        <v>11854</v>
      </c>
      <c r="QDB5" s="48" t="s">
        <v>11855</v>
      </c>
      <c r="QDC5" s="48" t="s">
        <v>11856</v>
      </c>
      <c r="QDD5" s="48" t="s">
        <v>11857</v>
      </c>
      <c r="QDE5" s="48" t="s">
        <v>11858</v>
      </c>
      <c r="QDF5" s="48" t="s">
        <v>11859</v>
      </c>
      <c r="QDG5" s="48" t="s">
        <v>11860</v>
      </c>
      <c r="QDH5" s="48" t="s">
        <v>11861</v>
      </c>
      <c r="QDI5" s="48" t="s">
        <v>11862</v>
      </c>
      <c r="QDJ5" s="48" t="s">
        <v>11863</v>
      </c>
      <c r="QDK5" s="48" t="s">
        <v>11864</v>
      </c>
      <c r="QDL5" s="48" t="s">
        <v>11865</v>
      </c>
      <c r="QDM5" s="48" t="s">
        <v>11866</v>
      </c>
      <c r="QDN5" s="48" t="s">
        <v>11867</v>
      </c>
      <c r="QDO5" s="48" t="s">
        <v>11868</v>
      </c>
      <c r="QDP5" s="48" t="s">
        <v>11869</v>
      </c>
      <c r="QDQ5" s="48" t="s">
        <v>11870</v>
      </c>
      <c r="QDR5" s="48" t="s">
        <v>11871</v>
      </c>
      <c r="QDS5" s="48" t="s">
        <v>11872</v>
      </c>
      <c r="QDT5" s="48" t="s">
        <v>11873</v>
      </c>
      <c r="QDU5" s="48" t="s">
        <v>11874</v>
      </c>
      <c r="QDV5" s="48" t="s">
        <v>11875</v>
      </c>
      <c r="QDW5" s="48" t="s">
        <v>11876</v>
      </c>
      <c r="QDX5" s="48" t="s">
        <v>11877</v>
      </c>
      <c r="QDY5" s="48" t="s">
        <v>11878</v>
      </c>
      <c r="QDZ5" s="48" t="s">
        <v>11879</v>
      </c>
      <c r="QEA5" s="48" t="s">
        <v>11880</v>
      </c>
      <c r="QEB5" s="48" t="s">
        <v>11881</v>
      </c>
      <c r="QEC5" s="48" t="s">
        <v>11882</v>
      </c>
      <c r="QED5" s="48" t="s">
        <v>11883</v>
      </c>
      <c r="QEE5" s="48" t="s">
        <v>11884</v>
      </c>
      <c r="QEF5" s="48" t="s">
        <v>11885</v>
      </c>
      <c r="QEG5" s="48" t="s">
        <v>11886</v>
      </c>
      <c r="QEH5" s="48" t="s">
        <v>11887</v>
      </c>
      <c r="QEI5" s="48" t="s">
        <v>11888</v>
      </c>
      <c r="QEJ5" s="48" t="s">
        <v>11889</v>
      </c>
      <c r="QEK5" s="48" t="s">
        <v>11890</v>
      </c>
      <c r="QEL5" s="48" t="s">
        <v>11891</v>
      </c>
      <c r="QEM5" s="48" t="s">
        <v>11892</v>
      </c>
      <c r="QEN5" s="48" t="s">
        <v>11893</v>
      </c>
      <c r="QEO5" s="48" t="s">
        <v>11894</v>
      </c>
      <c r="QEP5" s="48" t="s">
        <v>11895</v>
      </c>
      <c r="QEQ5" s="48" t="s">
        <v>11896</v>
      </c>
      <c r="QER5" s="48" t="s">
        <v>11897</v>
      </c>
      <c r="QES5" s="48" t="s">
        <v>11898</v>
      </c>
      <c r="QET5" s="48" t="s">
        <v>11899</v>
      </c>
      <c r="QEU5" s="48" t="s">
        <v>11900</v>
      </c>
      <c r="QEV5" s="48" t="s">
        <v>11901</v>
      </c>
      <c r="QEW5" s="48" t="s">
        <v>11902</v>
      </c>
      <c r="QEX5" s="48" t="s">
        <v>11903</v>
      </c>
      <c r="QEY5" s="48" t="s">
        <v>11904</v>
      </c>
      <c r="QEZ5" s="48" t="s">
        <v>11905</v>
      </c>
      <c r="QFA5" s="48" t="s">
        <v>11906</v>
      </c>
      <c r="QFB5" s="48" t="s">
        <v>11907</v>
      </c>
      <c r="QFC5" s="48" t="s">
        <v>11908</v>
      </c>
      <c r="QFD5" s="48" t="s">
        <v>11909</v>
      </c>
      <c r="QFE5" s="48" t="s">
        <v>11910</v>
      </c>
      <c r="QFF5" s="48" t="s">
        <v>11911</v>
      </c>
      <c r="QFG5" s="48" t="s">
        <v>11912</v>
      </c>
      <c r="QFH5" s="48" t="s">
        <v>11913</v>
      </c>
      <c r="QFI5" s="48" t="s">
        <v>11914</v>
      </c>
      <c r="QFJ5" s="48" t="s">
        <v>11915</v>
      </c>
      <c r="QFK5" s="48" t="s">
        <v>11916</v>
      </c>
      <c r="QFL5" s="48" t="s">
        <v>11917</v>
      </c>
      <c r="QFM5" s="48" t="s">
        <v>11918</v>
      </c>
      <c r="QFN5" s="48" t="s">
        <v>11919</v>
      </c>
      <c r="QFO5" s="48" t="s">
        <v>11920</v>
      </c>
      <c r="QFP5" s="48" t="s">
        <v>11921</v>
      </c>
      <c r="QFQ5" s="48" t="s">
        <v>11922</v>
      </c>
      <c r="QFR5" s="48" t="s">
        <v>11923</v>
      </c>
      <c r="QFS5" s="48" t="s">
        <v>11924</v>
      </c>
      <c r="QFT5" s="48" t="s">
        <v>11925</v>
      </c>
      <c r="QFU5" s="48" t="s">
        <v>11926</v>
      </c>
      <c r="QFV5" s="48" t="s">
        <v>11927</v>
      </c>
      <c r="QFW5" s="48" t="s">
        <v>11928</v>
      </c>
      <c r="QFX5" s="48" t="s">
        <v>11929</v>
      </c>
      <c r="QFY5" s="48" t="s">
        <v>11930</v>
      </c>
      <c r="QFZ5" s="48" t="s">
        <v>11931</v>
      </c>
      <c r="QGA5" s="48" t="s">
        <v>11932</v>
      </c>
      <c r="QGB5" s="48" t="s">
        <v>11933</v>
      </c>
      <c r="QGC5" s="48" t="s">
        <v>11934</v>
      </c>
      <c r="QGD5" s="48" t="s">
        <v>11935</v>
      </c>
      <c r="QGE5" s="48" t="s">
        <v>11936</v>
      </c>
      <c r="QGF5" s="48" t="s">
        <v>11937</v>
      </c>
      <c r="QGG5" s="48" t="s">
        <v>11938</v>
      </c>
      <c r="QGH5" s="48" t="s">
        <v>11939</v>
      </c>
      <c r="QGI5" s="48" t="s">
        <v>11940</v>
      </c>
      <c r="QGJ5" s="48" t="s">
        <v>11941</v>
      </c>
      <c r="QGK5" s="48" t="s">
        <v>11942</v>
      </c>
      <c r="QGL5" s="48" t="s">
        <v>11943</v>
      </c>
      <c r="QGM5" s="48" t="s">
        <v>11944</v>
      </c>
      <c r="QGN5" s="48" t="s">
        <v>11945</v>
      </c>
      <c r="QGO5" s="48" t="s">
        <v>11946</v>
      </c>
      <c r="QGP5" s="48" t="s">
        <v>11947</v>
      </c>
      <c r="QGQ5" s="48" t="s">
        <v>11948</v>
      </c>
      <c r="QGR5" s="48" t="s">
        <v>11949</v>
      </c>
      <c r="QGS5" s="48" t="s">
        <v>11950</v>
      </c>
      <c r="QGT5" s="48" t="s">
        <v>11951</v>
      </c>
      <c r="QGU5" s="48" t="s">
        <v>11952</v>
      </c>
      <c r="QGV5" s="48" t="s">
        <v>11953</v>
      </c>
      <c r="QGW5" s="48" t="s">
        <v>11954</v>
      </c>
      <c r="QGX5" s="48" t="s">
        <v>11955</v>
      </c>
      <c r="QGY5" s="48" t="s">
        <v>11956</v>
      </c>
      <c r="QGZ5" s="48" t="s">
        <v>11957</v>
      </c>
      <c r="QHA5" s="48" t="s">
        <v>11958</v>
      </c>
      <c r="QHB5" s="48" t="s">
        <v>11959</v>
      </c>
      <c r="QHC5" s="48" t="s">
        <v>11960</v>
      </c>
      <c r="QHD5" s="48" t="s">
        <v>11961</v>
      </c>
      <c r="QHE5" s="48" t="s">
        <v>11962</v>
      </c>
      <c r="QHF5" s="48" t="s">
        <v>11963</v>
      </c>
      <c r="QHG5" s="48" t="s">
        <v>11964</v>
      </c>
      <c r="QHH5" s="48" t="s">
        <v>11965</v>
      </c>
      <c r="QHI5" s="48" t="s">
        <v>11966</v>
      </c>
      <c r="QHJ5" s="48" t="s">
        <v>11967</v>
      </c>
      <c r="QHK5" s="48" t="s">
        <v>11968</v>
      </c>
      <c r="QHL5" s="48" t="s">
        <v>11969</v>
      </c>
      <c r="QHM5" s="48" t="s">
        <v>11970</v>
      </c>
      <c r="QHN5" s="48" t="s">
        <v>11971</v>
      </c>
      <c r="QHO5" s="48" t="s">
        <v>11972</v>
      </c>
      <c r="QHP5" s="48" t="s">
        <v>11973</v>
      </c>
      <c r="QHQ5" s="48" t="s">
        <v>11974</v>
      </c>
      <c r="QHR5" s="48" t="s">
        <v>11975</v>
      </c>
      <c r="QHS5" s="48" t="s">
        <v>11976</v>
      </c>
      <c r="QHT5" s="48" t="s">
        <v>11977</v>
      </c>
      <c r="QHU5" s="48" t="s">
        <v>11978</v>
      </c>
      <c r="QHV5" s="48" t="s">
        <v>11979</v>
      </c>
      <c r="QHW5" s="48" t="s">
        <v>11980</v>
      </c>
      <c r="QHX5" s="48" t="s">
        <v>11981</v>
      </c>
      <c r="QHY5" s="48" t="s">
        <v>11982</v>
      </c>
      <c r="QHZ5" s="48" t="s">
        <v>11983</v>
      </c>
      <c r="QIA5" s="48" t="s">
        <v>11984</v>
      </c>
      <c r="QIB5" s="48" t="s">
        <v>11985</v>
      </c>
      <c r="QIC5" s="48" t="s">
        <v>11986</v>
      </c>
      <c r="QID5" s="48" t="s">
        <v>11987</v>
      </c>
      <c r="QIE5" s="48" t="s">
        <v>11988</v>
      </c>
      <c r="QIF5" s="48" t="s">
        <v>11989</v>
      </c>
      <c r="QIG5" s="48" t="s">
        <v>11990</v>
      </c>
      <c r="QIH5" s="48" t="s">
        <v>11991</v>
      </c>
      <c r="QII5" s="48" t="s">
        <v>11992</v>
      </c>
      <c r="QIJ5" s="48" t="s">
        <v>11993</v>
      </c>
      <c r="QIK5" s="48" t="s">
        <v>11994</v>
      </c>
      <c r="QIL5" s="48" t="s">
        <v>11995</v>
      </c>
      <c r="QIM5" s="48" t="s">
        <v>11996</v>
      </c>
      <c r="QIN5" s="48" t="s">
        <v>11997</v>
      </c>
      <c r="QIO5" s="48" t="s">
        <v>11998</v>
      </c>
      <c r="QIP5" s="48" t="s">
        <v>11999</v>
      </c>
      <c r="QIQ5" s="48" t="s">
        <v>12000</v>
      </c>
      <c r="QIR5" s="48" t="s">
        <v>12001</v>
      </c>
      <c r="QIS5" s="48" t="s">
        <v>12002</v>
      </c>
      <c r="QIT5" s="48" t="s">
        <v>12003</v>
      </c>
      <c r="QIU5" s="48" t="s">
        <v>12004</v>
      </c>
      <c r="QIV5" s="48" t="s">
        <v>12005</v>
      </c>
      <c r="QIW5" s="48" t="s">
        <v>12006</v>
      </c>
      <c r="QIX5" s="48" t="s">
        <v>12007</v>
      </c>
      <c r="QIY5" s="48" t="s">
        <v>12008</v>
      </c>
      <c r="QIZ5" s="48" t="s">
        <v>12009</v>
      </c>
      <c r="QJA5" s="48" t="s">
        <v>12010</v>
      </c>
      <c r="QJB5" s="48" t="s">
        <v>12011</v>
      </c>
      <c r="QJC5" s="48" t="s">
        <v>12012</v>
      </c>
      <c r="QJD5" s="48" t="s">
        <v>12013</v>
      </c>
      <c r="QJE5" s="48" t="s">
        <v>12014</v>
      </c>
      <c r="QJF5" s="48" t="s">
        <v>12015</v>
      </c>
      <c r="QJG5" s="48" t="s">
        <v>12016</v>
      </c>
      <c r="QJH5" s="48" t="s">
        <v>12017</v>
      </c>
      <c r="QJI5" s="48" t="s">
        <v>12018</v>
      </c>
      <c r="QJJ5" s="48" t="s">
        <v>12019</v>
      </c>
      <c r="QJK5" s="48" t="s">
        <v>12020</v>
      </c>
      <c r="QJL5" s="48" t="s">
        <v>12021</v>
      </c>
      <c r="QJM5" s="48" t="s">
        <v>12022</v>
      </c>
      <c r="QJN5" s="48" t="s">
        <v>12023</v>
      </c>
      <c r="QJO5" s="48" t="s">
        <v>12024</v>
      </c>
      <c r="QJP5" s="48" t="s">
        <v>12025</v>
      </c>
      <c r="QJQ5" s="48" t="s">
        <v>12026</v>
      </c>
      <c r="QJR5" s="48" t="s">
        <v>12027</v>
      </c>
      <c r="QJS5" s="48" t="s">
        <v>12028</v>
      </c>
      <c r="QJT5" s="48" t="s">
        <v>12029</v>
      </c>
      <c r="QJU5" s="48" t="s">
        <v>12030</v>
      </c>
      <c r="QJV5" s="48" t="s">
        <v>12031</v>
      </c>
      <c r="QJW5" s="48" t="s">
        <v>12032</v>
      </c>
      <c r="QJX5" s="48" t="s">
        <v>12033</v>
      </c>
      <c r="QJY5" s="48" t="s">
        <v>12034</v>
      </c>
      <c r="QJZ5" s="48" t="s">
        <v>12035</v>
      </c>
      <c r="QKA5" s="48" t="s">
        <v>12036</v>
      </c>
      <c r="QKB5" s="48" t="s">
        <v>12037</v>
      </c>
      <c r="QKC5" s="48" t="s">
        <v>12038</v>
      </c>
      <c r="QKD5" s="48" t="s">
        <v>12039</v>
      </c>
      <c r="QKE5" s="48" t="s">
        <v>12040</v>
      </c>
      <c r="QKF5" s="48" t="s">
        <v>12041</v>
      </c>
      <c r="QKG5" s="48" t="s">
        <v>12042</v>
      </c>
      <c r="QKH5" s="48" t="s">
        <v>12043</v>
      </c>
      <c r="QKI5" s="48" t="s">
        <v>12044</v>
      </c>
      <c r="QKJ5" s="48" t="s">
        <v>12045</v>
      </c>
      <c r="QKK5" s="48" t="s">
        <v>12046</v>
      </c>
      <c r="QKL5" s="48" t="s">
        <v>12047</v>
      </c>
      <c r="QKM5" s="48" t="s">
        <v>12048</v>
      </c>
      <c r="QKN5" s="48" t="s">
        <v>12049</v>
      </c>
      <c r="QKO5" s="48" t="s">
        <v>12050</v>
      </c>
      <c r="QKP5" s="48" t="s">
        <v>12051</v>
      </c>
      <c r="QKQ5" s="48" t="s">
        <v>12052</v>
      </c>
      <c r="QKR5" s="48" t="s">
        <v>12053</v>
      </c>
      <c r="QKS5" s="48" t="s">
        <v>12054</v>
      </c>
      <c r="QKT5" s="48" t="s">
        <v>12055</v>
      </c>
      <c r="QKU5" s="48" t="s">
        <v>12056</v>
      </c>
      <c r="QKV5" s="48" t="s">
        <v>12057</v>
      </c>
      <c r="QKW5" s="48" t="s">
        <v>12058</v>
      </c>
      <c r="QKX5" s="48" t="s">
        <v>12059</v>
      </c>
      <c r="QKY5" s="48" t="s">
        <v>12060</v>
      </c>
      <c r="QKZ5" s="48" t="s">
        <v>12061</v>
      </c>
      <c r="QLA5" s="48" t="s">
        <v>12062</v>
      </c>
      <c r="QLB5" s="48" t="s">
        <v>12063</v>
      </c>
      <c r="QLC5" s="48" t="s">
        <v>12064</v>
      </c>
      <c r="QLD5" s="48" t="s">
        <v>12065</v>
      </c>
      <c r="QLE5" s="48" t="s">
        <v>12066</v>
      </c>
      <c r="QLF5" s="48" t="s">
        <v>12067</v>
      </c>
      <c r="QLG5" s="48" t="s">
        <v>12068</v>
      </c>
      <c r="QLH5" s="48" t="s">
        <v>12069</v>
      </c>
      <c r="QLI5" s="48" t="s">
        <v>12070</v>
      </c>
      <c r="QLJ5" s="48" t="s">
        <v>12071</v>
      </c>
      <c r="QLK5" s="48" t="s">
        <v>12072</v>
      </c>
      <c r="QLL5" s="48" t="s">
        <v>12073</v>
      </c>
      <c r="QLM5" s="48" t="s">
        <v>12074</v>
      </c>
      <c r="QLN5" s="48" t="s">
        <v>12075</v>
      </c>
      <c r="QLO5" s="48" t="s">
        <v>12076</v>
      </c>
      <c r="QLP5" s="48" t="s">
        <v>12077</v>
      </c>
      <c r="QLQ5" s="48" t="s">
        <v>12078</v>
      </c>
      <c r="QLR5" s="48" t="s">
        <v>12079</v>
      </c>
      <c r="QLS5" s="48" t="s">
        <v>12080</v>
      </c>
      <c r="QLT5" s="48" t="s">
        <v>12081</v>
      </c>
      <c r="QLU5" s="48" t="s">
        <v>12082</v>
      </c>
      <c r="QLV5" s="48" t="s">
        <v>12083</v>
      </c>
      <c r="QLW5" s="48" t="s">
        <v>12084</v>
      </c>
      <c r="QLX5" s="48" t="s">
        <v>12085</v>
      </c>
      <c r="QLY5" s="48" t="s">
        <v>12086</v>
      </c>
      <c r="QLZ5" s="48" t="s">
        <v>12087</v>
      </c>
      <c r="QMA5" s="48" t="s">
        <v>12088</v>
      </c>
      <c r="QMB5" s="48" t="s">
        <v>12089</v>
      </c>
      <c r="QMC5" s="48" t="s">
        <v>12090</v>
      </c>
      <c r="QMD5" s="48" t="s">
        <v>12091</v>
      </c>
      <c r="QME5" s="48" t="s">
        <v>12092</v>
      </c>
      <c r="QMF5" s="48" t="s">
        <v>12093</v>
      </c>
      <c r="QMG5" s="48" t="s">
        <v>12094</v>
      </c>
      <c r="QMH5" s="48" t="s">
        <v>12095</v>
      </c>
      <c r="QMI5" s="48" t="s">
        <v>12096</v>
      </c>
      <c r="QMJ5" s="48" t="s">
        <v>12097</v>
      </c>
      <c r="QMK5" s="48" t="s">
        <v>12098</v>
      </c>
      <c r="QML5" s="48" t="s">
        <v>12099</v>
      </c>
      <c r="QMM5" s="48" t="s">
        <v>12100</v>
      </c>
      <c r="QMN5" s="48" t="s">
        <v>12101</v>
      </c>
      <c r="QMO5" s="48" t="s">
        <v>12102</v>
      </c>
      <c r="QMP5" s="48" t="s">
        <v>12103</v>
      </c>
      <c r="QMQ5" s="48" t="s">
        <v>12104</v>
      </c>
      <c r="QMR5" s="48" t="s">
        <v>12105</v>
      </c>
      <c r="QMS5" s="48" t="s">
        <v>12106</v>
      </c>
      <c r="QMT5" s="48" t="s">
        <v>12107</v>
      </c>
      <c r="QMU5" s="48" t="s">
        <v>12108</v>
      </c>
      <c r="QMV5" s="48" t="s">
        <v>12109</v>
      </c>
      <c r="QMW5" s="48" t="s">
        <v>12110</v>
      </c>
      <c r="QMX5" s="48" t="s">
        <v>12111</v>
      </c>
      <c r="QMY5" s="48" t="s">
        <v>12112</v>
      </c>
      <c r="QMZ5" s="48" t="s">
        <v>12113</v>
      </c>
      <c r="QNA5" s="48" t="s">
        <v>12114</v>
      </c>
      <c r="QNB5" s="48" t="s">
        <v>12115</v>
      </c>
      <c r="QNC5" s="48" t="s">
        <v>12116</v>
      </c>
      <c r="QND5" s="48" t="s">
        <v>12117</v>
      </c>
      <c r="QNE5" s="48" t="s">
        <v>12118</v>
      </c>
      <c r="QNF5" s="48" t="s">
        <v>12119</v>
      </c>
      <c r="QNG5" s="48" t="s">
        <v>12120</v>
      </c>
      <c r="QNH5" s="48" t="s">
        <v>12121</v>
      </c>
      <c r="QNI5" s="48" t="s">
        <v>12122</v>
      </c>
      <c r="QNJ5" s="48" t="s">
        <v>12123</v>
      </c>
      <c r="QNK5" s="48" t="s">
        <v>12124</v>
      </c>
      <c r="QNL5" s="48" t="s">
        <v>12125</v>
      </c>
      <c r="QNM5" s="48" t="s">
        <v>12126</v>
      </c>
      <c r="QNN5" s="48" t="s">
        <v>12127</v>
      </c>
      <c r="QNO5" s="48" t="s">
        <v>12128</v>
      </c>
      <c r="QNP5" s="48" t="s">
        <v>12129</v>
      </c>
      <c r="QNQ5" s="48" t="s">
        <v>12130</v>
      </c>
      <c r="QNR5" s="48" t="s">
        <v>12131</v>
      </c>
      <c r="QNS5" s="48" t="s">
        <v>12132</v>
      </c>
      <c r="QNT5" s="48" t="s">
        <v>12133</v>
      </c>
      <c r="QNU5" s="48" t="s">
        <v>12134</v>
      </c>
      <c r="QNV5" s="48" t="s">
        <v>12135</v>
      </c>
      <c r="QNW5" s="48" t="s">
        <v>12136</v>
      </c>
      <c r="QNX5" s="48" t="s">
        <v>12137</v>
      </c>
      <c r="QNY5" s="48" t="s">
        <v>12138</v>
      </c>
      <c r="QNZ5" s="48" t="s">
        <v>12139</v>
      </c>
      <c r="QOA5" s="48" t="s">
        <v>12140</v>
      </c>
      <c r="QOB5" s="48" t="s">
        <v>12141</v>
      </c>
      <c r="QOC5" s="48" t="s">
        <v>12142</v>
      </c>
      <c r="QOD5" s="48" t="s">
        <v>12143</v>
      </c>
      <c r="QOE5" s="48" t="s">
        <v>12144</v>
      </c>
      <c r="QOF5" s="48" t="s">
        <v>12145</v>
      </c>
      <c r="QOG5" s="48" t="s">
        <v>12146</v>
      </c>
      <c r="QOH5" s="48" t="s">
        <v>12147</v>
      </c>
      <c r="QOI5" s="48" t="s">
        <v>12148</v>
      </c>
      <c r="QOJ5" s="48" t="s">
        <v>12149</v>
      </c>
      <c r="QOK5" s="48" t="s">
        <v>12150</v>
      </c>
      <c r="QOL5" s="48" t="s">
        <v>12151</v>
      </c>
      <c r="QOM5" s="48" t="s">
        <v>12152</v>
      </c>
      <c r="QON5" s="48" t="s">
        <v>12153</v>
      </c>
      <c r="QOO5" s="48" t="s">
        <v>12154</v>
      </c>
      <c r="QOP5" s="48" t="s">
        <v>12155</v>
      </c>
      <c r="QOQ5" s="48" t="s">
        <v>12156</v>
      </c>
      <c r="QOR5" s="48" t="s">
        <v>12157</v>
      </c>
      <c r="QOS5" s="48" t="s">
        <v>12158</v>
      </c>
      <c r="QOT5" s="48" t="s">
        <v>12159</v>
      </c>
      <c r="QOU5" s="48" t="s">
        <v>12160</v>
      </c>
      <c r="QOV5" s="48" t="s">
        <v>12161</v>
      </c>
      <c r="QOW5" s="48" t="s">
        <v>12162</v>
      </c>
      <c r="QOX5" s="48" t="s">
        <v>12163</v>
      </c>
      <c r="QOY5" s="48" t="s">
        <v>12164</v>
      </c>
      <c r="QOZ5" s="48" t="s">
        <v>12165</v>
      </c>
      <c r="QPA5" s="48" t="s">
        <v>12166</v>
      </c>
      <c r="QPB5" s="48" t="s">
        <v>12167</v>
      </c>
      <c r="QPC5" s="48" t="s">
        <v>12168</v>
      </c>
      <c r="QPD5" s="48" t="s">
        <v>12169</v>
      </c>
      <c r="QPE5" s="48" t="s">
        <v>12170</v>
      </c>
      <c r="QPF5" s="48" t="s">
        <v>12171</v>
      </c>
      <c r="QPG5" s="48" t="s">
        <v>12172</v>
      </c>
      <c r="QPH5" s="48" t="s">
        <v>12173</v>
      </c>
      <c r="QPI5" s="48" t="s">
        <v>12174</v>
      </c>
      <c r="QPJ5" s="48" t="s">
        <v>12175</v>
      </c>
      <c r="QPK5" s="48" t="s">
        <v>12176</v>
      </c>
      <c r="QPL5" s="48" t="s">
        <v>12177</v>
      </c>
      <c r="QPM5" s="48" t="s">
        <v>12178</v>
      </c>
      <c r="QPN5" s="48" t="s">
        <v>12179</v>
      </c>
      <c r="QPO5" s="48" t="s">
        <v>12180</v>
      </c>
      <c r="QPP5" s="48" t="s">
        <v>12181</v>
      </c>
      <c r="QPQ5" s="48" t="s">
        <v>12182</v>
      </c>
      <c r="QPR5" s="48" t="s">
        <v>12183</v>
      </c>
      <c r="QPS5" s="48" t="s">
        <v>12184</v>
      </c>
      <c r="QPT5" s="48" t="s">
        <v>12185</v>
      </c>
      <c r="QPU5" s="48" t="s">
        <v>12186</v>
      </c>
      <c r="QPV5" s="48" t="s">
        <v>12187</v>
      </c>
      <c r="QPW5" s="48" t="s">
        <v>12188</v>
      </c>
      <c r="QPX5" s="48" t="s">
        <v>12189</v>
      </c>
      <c r="QPY5" s="48" t="s">
        <v>12190</v>
      </c>
      <c r="QPZ5" s="48" t="s">
        <v>12191</v>
      </c>
      <c r="QQA5" s="48" t="s">
        <v>12192</v>
      </c>
      <c r="QQB5" s="48" t="s">
        <v>12193</v>
      </c>
      <c r="QQC5" s="48" t="s">
        <v>12194</v>
      </c>
      <c r="QQD5" s="48" t="s">
        <v>12195</v>
      </c>
      <c r="QQE5" s="48" t="s">
        <v>12196</v>
      </c>
      <c r="QQF5" s="48" t="s">
        <v>12197</v>
      </c>
      <c r="QQG5" s="48" t="s">
        <v>12198</v>
      </c>
      <c r="QQH5" s="48" t="s">
        <v>12199</v>
      </c>
      <c r="QQI5" s="48" t="s">
        <v>12200</v>
      </c>
      <c r="QQJ5" s="48" t="s">
        <v>12201</v>
      </c>
      <c r="QQK5" s="48" t="s">
        <v>12202</v>
      </c>
      <c r="QQL5" s="48" t="s">
        <v>12203</v>
      </c>
      <c r="QQM5" s="48" t="s">
        <v>12204</v>
      </c>
      <c r="QQN5" s="48" t="s">
        <v>12205</v>
      </c>
      <c r="QQO5" s="48" t="s">
        <v>12206</v>
      </c>
      <c r="QQP5" s="48" t="s">
        <v>12207</v>
      </c>
      <c r="QQQ5" s="48" t="s">
        <v>12208</v>
      </c>
      <c r="QQR5" s="48" t="s">
        <v>12209</v>
      </c>
      <c r="QQS5" s="48" t="s">
        <v>12210</v>
      </c>
      <c r="QQT5" s="48" t="s">
        <v>12211</v>
      </c>
      <c r="QQU5" s="48" t="s">
        <v>12212</v>
      </c>
      <c r="QQV5" s="48" t="s">
        <v>12213</v>
      </c>
      <c r="QQW5" s="48" t="s">
        <v>12214</v>
      </c>
      <c r="QQX5" s="48" t="s">
        <v>12215</v>
      </c>
      <c r="QQY5" s="48" t="s">
        <v>12216</v>
      </c>
      <c r="QQZ5" s="48" t="s">
        <v>12217</v>
      </c>
      <c r="QRA5" s="48" t="s">
        <v>12218</v>
      </c>
      <c r="QRB5" s="48" t="s">
        <v>12219</v>
      </c>
      <c r="QRC5" s="48" t="s">
        <v>12220</v>
      </c>
      <c r="QRD5" s="48" t="s">
        <v>12221</v>
      </c>
      <c r="QRE5" s="48" t="s">
        <v>12222</v>
      </c>
      <c r="QRF5" s="48" t="s">
        <v>12223</v>
      </c>
      <c r="QRG5" s="48" t="s">
        <v>12224</v>
      </c>
      <c r="QRH5" s="48" t="s">
        <v>12225</v>
      </c>
      <c r="QRI5" s="48" t="s">
        <v>12226</v>
      </c>
      <c r="QRJ5" s="48" t="s">
        <v>12227</v>
      </c>
      <c r="QRK5" s="48" t="s">
        <v>12228</v>
      </c>
      <c r="QRL5" s="48" t="s">
        <v>12229</v>
      </c>
      <c r="QRM5" s="48" t="s">
        <v>12230</v>
      </c>
      <c r="QRN5" s="48" t="s">
        <v>12231</v>
      </c>
      <c r="QRO5" s="48" t="s">
        <v>12232</v>
      </c>
      <c r="QRP5" s="48" t="s">
        <v>12233</v>
      </c>
      <c r="QRQ5" s="48" t="s">
        <v>12234</v>
      </c>
      <c r="QRR5" s="48" t="s">
        <v>12235</v>
      </c>
      <c r="QRS5" s="48" t="s">
        <v>12236</v>
      </c>
      <c r="QRT5" s="48" t="s">
        <v>12237</v>
      </c>
      <c r="QRU5" s="48" t="s">
        <v>12238</v>
      </c>
      <c r="QRV5" s="48" t="s">
        <v>12239</v>
      </c>
      <c r="QRW5" s="48" t="s">
        <v>12240</v>
      </c>
      <c r="QRX5" s="48" t="s">
        <v>12241</v>
      </c>
      <c r="QRY5" s="48" t="s">
        <v>12242</v>
      </c>
      <c r="QRZ5" s="48" t="s">
        <v>12243</v>
      </c>
      <c r="QSA5" s="48" t="s">
        <v>12244</v>
      </c>
      <c r="QSB5" s="48" t="s">
        <v>12245</v>
      </c>
      <c r="QSC5" s="48" t="s">
        <v>12246</v>
      </c>
      <c r="QSD5" s="48" t="s">
        <v>12247</v>
      </c>
      <c r="QSE5" s="48" t="s">
        <v>12248</v>
      </c>
      <c r="QSF5" s="48" t="s">
        <v>12249</v>
      </c>
      <c r="QSG5" s="48" t="s">
        <v>12250</v>
      </c>
      <c r="QSH5" s="48" t="s">
        <v>12251</v>
      </c>
      <c r="QSI5" s="48" t="s">
        <v>12252</v>
      </c>
      <c r="QSJ5" s="48" t="s">
        <v>12253</v>
      </c>
      <c r="QSK5" s="48" t="s">
        <v>12254</v>
      </c>
      <c r="QSL5" s="48" t="s">
        <v>12255</v>
      </c>
      <c r="QSM5" s="48" t="s">
        <v>12256</v>
      </c>
      <c r="QSN5" s="48" t="s">
        <v>12257</v>
      </c>
      <c r="QSO5" s="48" t="s">
        <v>12258</v>
      </c>
      <c r="QSP5" s="48" t="s">
        <v>12259</v>
      </c>
      <c r="QSQ5" s="48" t="s">
        <v>12260</v>
      </c>
      <c r="QSR5" s="48" t="s">
        <v>12261</v>
      </c>
      <c r="QSS5" s="48" t="s">
        <v>12262</v>
      </c>
      <c r="QST5" s="48" t="s">
        <v>12263</v>
      </c>
      <c r="QSU5" s="48" t="s">
        <v>12264</v>
      </c>
      <c r="QSV5" s="48" t="s">
        <v>12265</v>
      </c>
      <c r="QSW5" s="48" t="s">
        <v>12266</v>
      </c>
      <c r="QSX5" s="48" t="s">
        <v>12267</v>
      </c>
      <c r="QSY5" s="48" t="s">
        <v>12268</v>
      </c>
      <c r="QSZ5" s="48" t="s">
        <v>12269</v>
      </c>
      <c r="QTA5" s="48" t="s">
        <v>12270</v>
      </c>
      <c r="QTB5" s="48" t="s">
        <v>12271</v>
      </c>
      <c r="QTC5" s="48" t="s">
        <v>12272</v>
      </c>
      <c r="QTD5" s="48" t="s">
        <v>12273</v>
      </c>
      <c r="QTE5" s="48" t="s">
        <v>12274</v>
      </c>
      <c r="QTF5" s="48" t="s">
        <v>12275</v>
      </c>
      <c r="QTG5" s="48" t="s">
        <v>12276</v>
      </c>
      <c r="QTH5" s="48" t="s">
        <v>12277</v>
      </c>
      <c r="QTI5" s="48" t="s">
        <v>12278</v>
      </c>
      <c r="QTJ5" s="48" t="s">
        <v>12279</v>
      </c>
      <c r="QTK5" s="48" t="s">
        <v>12280</v>
      </c>
      <c r="QTL5" s="48" t="s">
        <v>12281</v>
      </c>
      <c r="QTM5" s="48" t="s">
        <v>12282</v>
      </c>
      <c r="QTN5" s="48" t="s">
        <v>12283</v>
      </c>
      <c r="QTO5" s="48" t="s">
        <v>12284</v>
      </c>
      <c r="QTP5" s="48" t="s">
        <v>12285</v>
      </c>
      <c r="QTQ5" s="48" t="s">
        <v>12286</v>
      </c>
      <c r="QTR5" s="48" t="s">
        <v>12287</v>
      </c>
      <c r="QTS5" s="48" t="s">
        <v>12288</v>
      </c>
      <c r="QTT5" s="48" t="s">
        <v>12289</v>
      </c>
      <c r="QTU5" s="48" t="s">
        <v>12290</v>
      </c>
      <c r="QTV5" s="48" t="s">
        <v>12291</v>
      </c>
      <c r="QTW5" s="48" t="s">
        <v>12292</v>
      </c>
      <c r="QTX5" s="48" t="s">
        <v>12293</v>
      </c>
      <c r="QTY5" s="48" t="s">
        <v>12294</v>
      </c>
      <c r="QTZ5" s="48" t="s">
        <v>12295</v>
      </c>
      <c r="QUA5" s="48" t="s">
        <v>12296</v>
      </c>
      <c r="QUB5" s="48" t="s">
        <v>12297</v>
      </c>
      <c r="QUC5" s="48" t="s">
        <v>12298</v>
      </c>
      <c r="QUD5" s="48" t="s">
        <v>12299</v>
      </c>
      <c r="QUE5" s="48" t="s">
        <v>12300</v>
      </c>
      <c r="QUF5" s="48" t="s">
        <v>12301</v>
      </c>
      <c r="QUG5" s="48" t="s">
        <v>12302</v>
      </c>
      <c r="QUH5" s="48" t="s">
        <v>12303</v>
      </c>
      <c r="QUI5" s="48" t="s">
        <v>12304</v>
      </c>
      <c r="QUJ5" s="48" t="s">
        <v>12305</v>
      </c>
      <c r="QUK5" s="48" t="s">
        <v>12306</v>
      </c>
      <c r="QUL5" s="48" t="s">
        <v>12307</v>
      </c>
      <c r="QUM5" s="48" t="s">
        <v>12308</v>
      </c>
      <c r="QUN5" s="48" t="s">
        <v>12309</v>
      </c>
      <c r="QUO5" s="48" t="s">
        <v>12310</v>
      </c>
      <c r="QUP5" s="48" t="s">
        <v>12311</v>
      </c>
      <c r="QUQ5" s="48" t="s">
        <v>12312</v>
      </c>
      <c r="QUR5" s="48" t="s">
        <v>12313</v>
      </c>
      <c r="QUS5" s="48" t="s">
        <v>12314</v>
      </c>
      <c r="QUT5" s="48" t="s">
        <v>12315</v>
      </c>
      <c r="QUU5" s="48" t="s">
        <v>12316</v>
      </c>
      <c r="QUV5" s="48" t="s">
        <v>12317</v>
      </c>
      <c r="QUW5" s="48" t="s">
        <v>12318</v>
      </c>
      <c r="QUX5" s="48" t="s">
        <v>12319</v>
      </c>
      <c r="QUY5" s="48" t="s">
        <v>12320</v>
      </c>
      <c r="QUZ5" s="48" t="s">
        <v>12321</v>
      </c>
      <c r="QVA5" s="48" t="s">
        <v>12322</v>
      </c>
      <c r="QVB5" s="48" t="s">
        <v>12323</v>
      </c>
      <c r="QVC5" s="48" t="s">
        <v>12324</v>
      </c>
      <c r="QVD5" s="48" t="s">
        <v>12325</v>
      </c>
      <c r="QVE5" s="48" t="s">
        <v>12326</v>
      </c>
      <c r="QVF5" s="48" t="s">
        <v>12327</v>
      </c>
      <c r="QVG5" s="48" t="s">
        <v>12328</v>
      </c>
      <c r="QVH5" s="48" t="s">
        <v>12329</v>
      </c>
      <c r="QVI5" s="48" t="s">
        <v>12330</v>
      </c>
      <c r="QVJ5" s="48" t="s">
        <v>12331</v>
      </c>
      <c r="QVK5" s="48" t="s">
        <v>12332</v>
      </c>
      <c r="QVL5" s="48" t="s">
        <v>12333</v>
      </c>
      <c r="QVM5" s="48" t="s">
        <v>12334</v>
      </c>
      <c r="QVN5" s="48" t="s">
        <v>12335</v>
      </c>
      <c r="QVO5" s="48" t="s">
        <v>12336</v>
      </c>
      <c r="QVP5" s="48" t="s">
        <v>12337</v>
      </c>
      <c r="QVQ5" s="48" t="s">
        <v>12338</v>
      </c>
      <c r="QVR5" s="48" t="s">
        <v>12339</v>
      </c>
      <c r="QVS5" s="48" t="s">
        <v>12340</v>
      </c>
      <c r="QVT5" s="48" t="s">
        <v>12341</v>
      </c>
      <c r="QVU5" s="48" t="s">
        <v>12342</v>
      </c>
      <c r="QVV5" s="48" t="s">
        <v>12343</v>
      </c>
      <c r="QVW5" s="48" t="s">
        <v>12344</v>
      </c>
      <c r="QVX5" s="48" t="s">
        <v>12345</v>
      </c>
      <c r="QVY5" s="48" t="s">
        <v>12346</v>
      </c>
      <c r="QVZ5" s="48" t="s">
        <v>12347</v>
      </c>
      <c r="QWA5" s="48" t="s">
        <v>12348</v>
      </c>
      <c r="QWB5" s="48" t="s">
        <v>12349</v>
      </c>
      <c r="QWC5" s="48" t="s">
        <v>12350</v>
      </c>
      <c r="QWD5" s="48" t="s">
        <v>12351</v>
      </c>
      <c r="QWE5" s="48" t="s">
        <v>12352</v>
      </c>
      <c r="QWF5" s="48" t="s">
        <v>12353</v>
      </c>
      <c r="QWG5" s="48" t="s">
        <v>12354</v>
      </c>
      <c r="QWH5" s="48" t="s">
        <v>12355</v>
      </c>
      <c r="QWI5" s="48" t="s">
        <v>12356</v>
      </c>
      <c r="QWJ5" s="48" t="s">
        <v>12357</v>
      </c>
      <c r="QWK5" s="48" t="s">
        <v>12358</v>
      </c>
      <c r="QWL5" s="48" t="s">
        <v>12359</v>
      </c>
      <c r="QWM5" s="48" t="s">
        <v>12360</v>
      </c>
      <c r="QWN5" s="48" t="s">
        <v>12361</v>
      </c>
      <c r="QWO5" s="48" t="s">
        <v>12362</v>
      </c>
      <c r="QWP5" s="48" t="s">
        <v>12363</v>
      </c>
      <c r="QWQ5" s="48" t="s">
        <v>12364</v>
      </c>
      <c r="QWR5" s="48" t="s">
        <v>12365</v>
      </c>
      <c r="QWS5" s="48" t="s">
        <v>12366</v>
      </c>
      <c r="QWT5" s="48" t="s">
        <v>12367</v>
      </c>
      <c r="QWU5" s="48" t="s">
        <v>12368</v>
      </c>
      <c r="QWV5" s="48" t="s">
        <v>12369</v>
      </c>
      <c r="QWW5" s="48" t="s">
        <v>12370</v>
      </c>
      <c r="QWX5" s="48" t="s">
        <v>12371</v>
      </c>
      <c r="QWY5" s="48" t="s">
        <v>12372</v>
      </c>
      <c r="QWZ5" s="48" t="s">
        <v>12373</v>
      </c>
      <c r="QXA5" s="48" t="s">
        <v>12374</v>
      </c>
      <c r="QXB5" s="48" t="s">
        <v>12375</v>
      </c>
      <c r="QXC5" s="48" t="s">
        <v>12376</v>
      </c>
      <c r="QXD5" s="48" t="s">
        <v>12377</v>
      </c>
      <c r="QXE5" s="48" t="s">
        <v>12378</v>
      </c>
      <c r="QXF5" s="48" t="s">
        <v>12379</v>
      </c>
      <c r="QXG5" s="48" t="s">
        <v>12380</v>
      </c>
      <c r="QXH5" s="48" t="s">
        <v>12381</v>
      </c>
      <c r="QXI5" s="48" t="s">
        <v>12382</v>
      </c>
      <c r="QXJ5" s="48" t="s">
        <v>12383</v>
      </c>
      <c r="QXK5" s="48" t="s">
        <v>12384</v>
      </c>
      <c r="QXL5" s="48" t="s">
        <v>12385</v>
      </c>
      <c r="QXM5" s="48" t="s">
        <v>12386</v>
      </c>
      <c r="QXN5" s="48" t="s">
        <v>12387</v>
      </c>
      <c r="QXO5" s="48" t="s">
        <v>12388</v>
      </c>
      <c r="QXP5" s="48" t="s">
        <v>12389</v>
      </c>
      <c r="QXQ5" s="48" t="s">
        <v>12390</v>
      </c>
      <c r="QXR5" s="48" t="s">
        <v>12391</v>
      </c>
      <c r="QXS5" s="48" t="s">
        <v>12392</v>
      </c>
      <c r="QXT5" s="48" t="s">
        <v>12393</v>
      </c>
      <c r="QXU5" s="48" t="s">
        <v>12394</v>
      </c>
      <c r="QXV5" s="48" t="s">
        <v>12395</v>
      </c>
      <c r="QXW5" s="48" t="s">
        <v>12396</v>
      </c>
      <c r="QXX5" s="48" t="s">
        <v>12397</v>
      </c>
      <c r="QXY5" s="48" t="s">
        <v>12398</v>
      </c>
      <c r="QXZ5" s="48" t="s">
        <v>12399</v>
      </c>
      <c r="QYA5" s="48" t="s">
        <v>12400</v>
      </c>
      <c r="QYB5" s="48" t="s">
        <v>12401</v>
      </c>
      <c r="QYC5" s="48" t="s">
        <v>12402</v>
      </c>
      <c r="QYD5" s="48" t="s">
        <v>12403</v>
      </c>
      <c r="QYE5" s="48" t="s">
        <v>12404</v>
      </c>
      <c r="QYF5" s="48" t="s">
        <v>12405</v>
      </c>
      <c r="QYG5" s="48" t="s">
        <v>12406</v>
      </c>
      <c r="QYH5" s="48" t="s">
        <v>12407</v>
      </c>
      <c r="QYI5" s="48" t="s">
        <v>12408</v>
      </c>
      <c r="QYJ5" s="48" t="s">
        <v>12409</v>
      </c>
      <c r="QYK5" s="48" t="s">
        <v>12410</v>
      </c>
      <c r="QYL5" s="48" t="s">
        <v>12411</v>
      </c>
      <c r="QYM5" s="48" t="s">
        <v>12412</v>
      </c>
      <c r="QYN5" s="48" t="s">
        <v>12413</v>
      </c>
      <c r="QYO5" s="48" t="s">
        <v>12414</v>
      </c>
      <c r="QYP5" s="48" t="s">
        <v>12415</v>
      </c>
      <c r="QYQ5" s="48" t="s">
        <v>12416</v>
      </c>
      <c r="QYR5" s="48" t="s">
        <v>12417</v>
      </c>
      <c r="QYS5" s="48" t="s">
        <v>12418</v>
      </c>
      <c r="QYT5" s="48" t="s">
        <v>12419</v>
      </c>
      <c r="QYU5" s="48" t="s">
        <v>12420</v>
      </c>
      <c r="QYV5" s="48" t="s">
        <v>12421</v>
      </c>
      <c r="QYW5" s="48" t="s">
        <v>12422</v>
      </c>
      <c r="QYX5" s="48" t="s">
        <v>12423</v>
      </c>
      <c r="QYY5" s="48" t="s">
        <v>12424</v>
      </c>
      <c r="QYZ5" s="48" t="s">
        <v>12425</v>
      </c>
      <c r="QZA5" s="48" t="s">
        <v>12426</v>
      </c>
      <c r="QZB5" s="48" t="s">
        <v>12427</v>
      </c>
      <c r="QZC5" s="48" t="s">
        <v>12428</v>
      </c>
      <c r="QZD5" s="48" t="s">
        <v>12429</v>
      </c>
      <c r="QZE5" s="48" t="s">
        <v>12430</v>
      </c>
      <c r="QZF5" s="48" t="s">
        <v>12431</v>
      </c>
      <c r="QZG5" s="48" t="s">
        <v>12432</v>
      </c>
      <c r="QZH5" s="48" t="s">
        <v>12433</v>
      </c>
      <c r="QZI5" s="48" t="s">
        <v>12434</v>
      </c>
      <c r="QZJ5" s="48" t="s">
        <v>12435</v>
      </c>
      <c r="QZK5" s="48" t="s">
        <v>12436</v>
      </c>
      <c r="QZL5" s="48" t="s">
        <v>12437</v>
      </c>
      <c r="QZM5" s="48" t="s">
        <v>12438</v>
      </c>
      <c r="QZN5" s="48" t="s">
        <v>12439</v>
      </c>
      <c r="QZO5" s="48" t="s">
        <v>12440</v>
      </c>
      <c r="QZP5" s="48" t="s">
        <v>12441</v>
      </c>
      <c r="QZQ5" s="48" t="s">
        <v>12442</v>
      </c>
      <c r="QZR5" s="48" t="s">
        <v>12443</v>
      </c>
      <c r="QZS5" s="48" t="s">
        <v>12444</v>
      </c>
      <c r="QZT5" s="48" t="s">
        <v>12445</v>
      </c>
      <c r="QZU5" s="48" t="s">
        <v>12446</v>
      </c>
      <c r="QZV5" s="48" t="s">
        <v>12447</v>
      </c>
      <c r="QZW5" s="48" t="s">
        <v>12448</v>
      </c>
      <c r="QZX5" s="48" t="s">
        <v>12449</v>
      </c>
      <c r="QZY5" s="48" t="s">
        <v>12450</v>
      </c>
      <c r="QZZ5" s="48" t="s">
        <v>12451</v>
      </c>
      <c r="RAA5" s="48" t="s">
        <v>12452</v>
      </c>
      <c r="RAB5" s="48" t="s">
        <v>12453</v>
      </c>
      <c r="RAC5" s="48" t="s">
        <v>12454</v>
      </c>
      <c r="RAD5" s="48" t="s">
        <v>12455</v>
      </c>
      <c r="RAE5" s="48" t="s">
        <v>12456</v>
      </c>
      <c r="RAF5" s="48" t="s">
        <v>12457</v>
      </c>
      <c r="RAG5" s="48" t="s">
        <v>12458</v>
      </c>
      <c r="RAH5" s="48" t="s">
        <v>12459</v>
      </c>
      <c r="RAI5" s="48" t="s">
        <v>12460</v>
      </c>
      <c r="RAJ5" s="48" t="s">
        <v>12461</v>
      </c>
      <c r="RAK5" s="48" t="s">
        <v>12462</v>
      </c>
      <c r="RAL5" s="48" t="s">
        <v>12463</v>
      </c>
      <c r="RAM5" s="48" t="s">
        <v>12464</v>
      </c>
      <c r="RAN5" s="48" t="s">
        <v>12465</v>
      </c>
      <c r="RAO5" s="48" t="s">
        <v>12466</v>
      </c>
      <c r="RAP5" s="48" t="s">
        <v>12467</v>
      </c>
      <c r="RAQ5" s="48" t="s">
        <v>12468</v>
      </c>
      <c r="RAR5" s="48" t="s">
        <v>12469</v>
      </c>
      <c r="RAS5" s="48" t="s">
        <v>12470</v>
      </c>
      <c r="RAT5" s="48" t="s">
        <v>12471</v>
      </c>
      <c r="RAU5" s="48" t="s">
        <v>12472</v>
      </c>
      <c r="RAV5" s="48" t="s">
        <v>12473</v>
      </c>
      <c r="RAW5" s="48" t="s">
        <v>12474</v>
      </c>
      <c r="RAX5" s="48" t="s">
        <v>12475</v>
      </c>
      <c r="RAY5" s="48" t="s">
        <v>12476</v>
      </c>
      <c r="RAZ5" s="48" t="s">
        <v>12477</v>
      </c>
      <c r="RBA5" s="48" t="s">
        <v>12478</v>
      </c>
      <c r="RBB5" s="48" t="s">
        <v>12479</v>
      </c>
      <c r="RBC5" s="48" t="s">
        <v>12480</v>
      </c>
      <c r="RBD5" s="48" t="s">
        <v>12481</v>
      </c>
      <c r="RBE5" s="48" t="s">
        <v>12482</v>
      </c>
      <c r="RBF5" s="48" t="s">
        <v>12483</v>
      </c>
      <c r="RBG5" s="48" t="s">
        <v>12484</v>
      </c>
      <c r="RBH5" s="48" t="s">
        <v>12485</v>
      </c>
      <c r="RBI5" s="48" t="s">
        <v>12486</v>
      </c>
      <c r="RBJ5" s="48" t="s">
        <v>12487</v>
      </c>
      <c r="RBK5" s="48" t="s">
        <v>12488</v>
      </c>
      <c r="RBL5" s="48" t="s">
        <v>12489</v>
      </c>
      <c r="RBM5" s="48" t="s">
        <v>12490</v>
      </c>
      <c r="RBN5" s="48" t="s">
        <v>12491</v>
      </c>
      <c r="RBO5" s="48" t="s">
        <v>12492</v>
      </c>
      <c r="RBP5" s="48" t="s">
        <v>12493</v>
      </c>
      <c r="RBQ5" s="48" t="s">
        <v>12494</v>
      </c>
      <c r="RBR5" s="48" t="s">
        <v>12495</v>
      </c>
      <c r="RBS5" s="48" t="s">
        <v>12496</v>
      </c>
      <c r="RBT5" s="48" t="s">
        <v>12497</v>
      </c>
      <c r="RBU5" s="48" t="s">
        <v>12498</v>
      </c>
      <c r="RBV5" s="48" t="s">
        <v>12499</v>
      </c>
      <c r="RBW5" s="48" t="s">
        <v>12500</v>
      </c>
      <c r="RBX5" s="48" t="s">
        <v>12501</v>
      </c>
      <c r="RBY5" s="48" t="s">
        <v>12502</v>
      </c>
      <c r="RBZ5" s="48" t="s">
        <v>12503</v>
      </c>
      <c r="RCA5" s="48" t="s">
        <v>12504</v>
      </c>
      <c r="RCB5" s="48" t="s">
        <v>12505</v>
      </c>
      <c r="RCC5" s="48" t="s">
        <v>12506</v>
      </c>
      <c r="RCD5" s="48" t="s">
        <v>12507</v>
      </c>
      <c r="RCE5" s="48" t="s">
        <v>12508</v>
      </c>
      <c r="RCF5" s="48" t="s">
        <v>12509</v>
      </c>
      <c r="RCG5" s="48" t="s">
        <v>12510</v>
      </c>
      <c r="RCH5" s="48" t="s">
        <v>12511</v>
      </c>
      <c r="RCI5" s="48" t="s">
        <v>12512</v>
      </c>
      <c r="RCJ5" s="48" t="s">
        <v>12513</v>
      </c>
      <c r="RCK5" s="48" t="s">
        <v>12514</v>
      </c>
      <c r="RCL5" s="48" t="s">
        <v>12515</v>
      </c>
      <c r="RCM5" s="48" t="s">
        <v>12516</v>
      </c>
      <c r="RCN5" s="48" t="s">
        <v>12517</v>
      </c>
      <c r="RCO5" s="48" t="s">
        <v>12518</v>
      </c>
      <c r="RCP5" s="48" t="s">
        <v>12519</v>
      </c>
      <c r="RCQ5" s="48" t="s">
        <v>12520</v>
      </c>
      <c r="RCR5" s="48" t="s">
        <v>12521</v>
      </c>
      <c r="RCS5" s="48" t="s">
        <v>12522</v>
      </c>
      <c r="RCT5" s="48" t="s">
        <v>12523</v>
      </c>
      <c r="RCU5" s="48" t="s">
        <v>12524</v>
      </c>
      <c r="RCV5" s="48" t="s">
        <v>12525</v>
      </c>
      <c r="RCW5" s="48" t="s">
        <v>12526</v>
      </c>
      <c r="RCX5" s="48" t="s">
        <v>12527</v>
      </c>
      <c r="RCY5" s="48" t="s">
        <v>12528</v>
      </c>
      <c r="RCZ5" s="48" t="s">
        <v>12529</v>
      </c>
      <c r="RDA5" s="48" t="s">
        <v>12530</v>
      </c>
      <c r="RDB5" s="48" t="s">
        <v>12531</v>
      </c>
      <c r="RDC5" s="48" t="s">
        <v>12532</v>
      </c>
      <c r="RDD5" s="48" t="s">
        <v>12533</v>
      </c>
      <c r="RDE5" s="48" t="s">
        <v>12534</v>
      </c>
      <c r="RDF5" s="48" t="s">
        <v>12535</v>
      </c>
      <c r="RDG5" s="48" t="s">
        <v>12536</v>
      </c>
      <c r="RDH5" s="48" t="s">
        <v>12537</v>
      </c>
      <c r="RDI5" s="48" t="s">
        <v>12538</v>
      </c>
      <c r="RDJ5" s="48" t="s">
        <v>12539</v>
      </c>
      <c r="RDK5" s="48" t="s">
        <v>12540</v>
      </c>
      <c r="RDL5" s="48" t="s">
        <v>12541</v>
      </c>
      <c r="RDM5" s="48" t="s">
        <v>12542</v>
      </c>
      <c r="RDN5" s="48" t="s">
        <v>12543</v>
      </c>
      <c r="RDO5" s="48" t="s">
        <v>12544</v>
      </c>
      <c r="RDP5" s="48" t="s">
        <v>12545</v>
      </c>
      <c r="RDQ5" s="48" t="s">
        <v>12546</v>
      </c>
      <c r="RDR5" s="48" t="s">
        <v>12547</v>
      </c>
      <c r="RDS5" s="48" t="s">
        <v>12548</v>
      </c>
      <c r="RDT5" s="48" t="s">
        <v>12549</v>
      </c>
      <c r="RDU5" s="48" t="s">
        <v>12550</v>
      </c>
      <c r="RDV5" s="48" t="s">
        <v>12551</v>
      </c>
      <c r="RDW5" s="48" t="s">
        <v>12552</v>
      </c>
      <c r="RDX5" s="48" t="s">
        <v>12553</v>
      </c>
      <c r="RDY5" s="48" t="s">
        <v>12554</v>
      </c>
      <c r="RDZ5" s="48" t="s">
        <v>12555</v>
      </c>
      <c r="REA5" s="48" t="s">
        <v>12556</v>
      </c>
      <c r="REB5" s="48" t="s">
        <v>12557</v>
      </c>
      <c r="REC5" s="48" t="s">
        <v>12558</v>
      </c>
      <c r="RED5" s="48" t="s">
        <v>12559</v>
      </c>
      <c r="REE5" s="48" t="s">
        <v>12560</v>
      </c>
      <c r="REF5" s="48" t="s">
        <v>12561</v>
      </c>
      <c r="REG5" s="48" t="s">
        <v>12562</v>
      </c>
      <c r="REH5" s="48" t="s">
        <v>12563</v>
      </c>
      <c r="REI5" s="48" t="s">
        <v>12564</v>
      </c>
      <c r="REJ5" s="48" t="s">
        <v>12565</v>
      </c>
      <c r="REK5" s="48" t="s">
        <v>12566</v>
      </c>
      <c r="REL5" s="48" t="s">
        <v>12567</v>
      </c>
      <c r="REM5" s="48" t="s">
        <v>12568</v>
      </c>
      <c r="REN5" s="48" t="s">
        <v>12569</v>
      </c>
      <c r="REO5" s="48" t="s">
        <v>12570</v>
      </c>
      <c r="REP5" s="48" t="s">
        <v>12571</v>
      </c>
      <c r="REQ5" s="48" t="s">
        <v>12572</v>
      </c>
      <c r="RER5" s="48" t="s">
        <v>12573</v>
      </c>
      <c r="RES5" s="48" t="s">
        <v>12574</v>
      </c>
      <c r="RET5" s="48" t="s">
        <v>12575</v>
      </c>
      <c r="REU5" s="48" t="s">
        <v>12576</v>
      </c>
      <c r="REV5" s="48" t="s">
        <v>12577</v>
      </c>
      <c r="REW5" s="48" t="s">
        <v>12578</v>
      </c>
      <c r="REX5" s="48" t="s">
        <v>12579</v>
      </c>
      <c r="REY5" s="48" t="s">
        <v>12580</v>
      </c>
      <c r="REZ5" s="48" t="s">
        <v>12581</v>
      </c>
      <c r="RFA5" s="48" t="s">
        <v>12582</v>
      </c>
      <c r="RFB5" s="48" t="s">
        <v>12583</v>
      </c>
      <c r="RFC5" s="48" t="s">
        <v>12584</v>
      </c>
      <c r="RFD5" s="48" t="s">
        <v>12585</v>
      </c>
      <c r="RFE5" s="48" t="s">
        <v>12586</v>
      </c>
      <c r="RFF5" s="48" t="s">
        <v>12587</v>
      </c>
      <c r="RFG5" s="48" t="s">
        <v>12588</v>
      </c>
      <c r="RFH5" s="48" t="s">
        <v>12589</v>
      </c>
      <c r="RFI5" s="48" t="s">
        <v>12590</v>
      </c>
      <c r="RFJ5" s="48" t="s">
        <v>12591</v>
      </c>
      <c r="RFK5" s="48" t="s">
        <v>12592</v>
      </c>
      <c r="RFL5" s="48" t="s">
        <v>12593</v>
      </c>
      <c r="RFM5" s="48" t="s">
        <v>12594</v>
      </c>
      <c r="RFN5" s="48" t="s">
        <v>12595</v>
      </c>
      <c r="RFO5" s="48" t="s">
        <v>12596</v>
      </c>
      <c r="RFP5" s="48" t="s">
        <v>12597</v>
      </c>
      <c r="RFQ5" s="48" t="s">
        <v>12598</v>
      </c>
      <c r="RFR5" s="48" t="s">
        <v>12599</v>
      </c>
      <c r="RFS5" s="48" t="s">
        <v>12600</v>
      </c>
      <c r="RFT5" s="48" t="s">
        <v>12601</v>
      </c>
      <c r="RFU5" s="48" t="s">
        <v>12602</v>
      </c>
      <c r="RFV5" s="48" t="s">
        <v>12603</v>
      </c>
      <c r="RFW5" s="48" t="s">
        <v>12604</v>
      </c>
      <c r="RFX5" s="48" t="s">
        <v>12605</v>
      </c>
      <c r="RFY5" s="48" t="s">
        <v>12606</v>
      </c>
      <c r="RFZ5" s="48" t="s">
        <v>12607</v>
      </c>
      <c r="RGA5" s="48" t="s">
        <v>12608</v>
      </c>
      <c r="RGB5" s="48" t="s">
        <v>12609</v>
      </c>
      <c r="RGC5" s="48" t="s">
        <v>12610</v>
      </c>
      <c r="RGD5" s="48" t="s">
        <v>12611</v>
      </c>
      <c r="RGE5" s="48" t="s">
        <v>12612</v>
      </c>
      <c r="RGF5" s="48" t="s">
        <v>12613</v>
      </c>
      <c r="RGG5" s="48" t="s">
        <v>12614</v>
      </c>
      <c r="RGH5" s="48" t="s">
        <v>12615</v>
      </c>
      <c r="RGI5" s="48" t="s">
        <v>12616</v>
      </c>
      <c r="RGJ5" s="48" t="s">
        <v>12617</v>
      </c>
      <c r="RGK5" s="48" t="s">
        <v>12618</v>
      </c>
      <c r="RGL5" s="48" t="s">
        <v>12619</v>
      </c>
      <c r="RGM5" s="48" t="s">
        <v>12620</v>
      </c>
      <c r="RGN5" s="48" t="s">
        <v>12621</v>
      </c>
      <c r="RGO5" s="48" t="s">
        <v>12622</v>
      </c>
      <c r="RGP5" s="48" t="s">
        <v>12623</v>
      </c>
      <c r="RGQ5" s="48" t="s">
        <v>12624</v>
      </c>
      <c r="RGR5" s="48" t="s">
        <v>12625</v>
      </c>
      <c r="RGS5" s="48" t="s">
        <v>12626</v>
      </c>
      <c r="RGT5" s="48" t="s">
        <v>12627</v>
      </c>
      <c r="RGU5" s="48" t="s">
        <v>12628</v>
      </c>
      <c r="RGV5" s="48" t="s">
        <v>12629</v>
      </c>
      <c r="RGW5" s="48" t="s">
        <v>12630</v>
      </c>
      <c r="RGX5" s="48" t="s">
        <v>12631</v>
      </c>
      <c r="RGY5" s="48" t="s">
        <v>12632</v>
      </c>
      <c r="RGZ5" s="48" t="s">
        <v>12633</v>
      </c>
      <c r="RHA5" s="48" t="s">
        <v>12634</v>
      </c>
      <c r="RHB5" s="48" t="s">
        <v>12635</v>
      </c>
      <c r="RHC5" s="48" t="s">
        <v>12636</v>
      </c>
      <c r="RHD5" s="48" t="s">
        <v>12637</v>
      </c>
      <c r="RHE5" s="48" t="s">
        <v>12638</v>
      </c>
      <c r="RHF5" s="48" t="s">
        <v>12639</v>
      </c>
      <c r="RHG5" s="48" t="s">
        <v>12640</v>
      </c>
      <c r="RHH5" s="48" t="s">
        <v>12641</v>
      </c>
      <c r="RHI5" s="48" t="s">
        <v>12642</v>
      </c>
      <c r="RHJ5" s="48" t="s">
        <v>12643</v>
      </c>
      <c r="RHK5" s="48" t="s">
        <v>12644</v>
      </c>
      <c r="RHL5" s="48" t="s">
        <v>12645</v>
      </c>
      <c r="RHM5" s="48" t="s">
        <v>12646</v>
      </c>
      <c r="RHN5" s="48" t="s">
        <v>12647</v>
      </c>
      <c r="RHO5" s="48" t="s">
        <v>12648</v>
      </c>
      <c r="RHP5" s="48" t="s">
        <v>12649</v>
      </c>
      <c r="RHQ5" s="48" t="s">
        <v>12650</v>
      </c>
      <c r="RHR5" s="48" t="s">
        <v>12651</v>
      </c>
      <c r="RHS5" s="48" t="s">
        <v>12652</v>
      </c>
      <c r="RHT5" s="48" t="s">
        <v>12653</v>
      </c>
      <c r="RHU5" s="48" t="s">
        <v>12654</v>
      </c>
      <c r="RHV5" s="48" t="s">
        <v>12655</v>
      </c>
      <c r="RHW5" s="48" t="s">
        <v>12656</v>
      </c>
      <c r="RHX5" s="48" t="s">
        <v>12657</v>
      </c>
      <c r="RHY5" s="48" t="s">
        <v>12658</v>
      </c>
      <c r="RHZ5" s="48" t="s">
        <v>12659</v>
      </c>
      <c r="RIA5" s="48" t="s">
        <v>12660</v>
      </c>
      <c r="RIB5" s="48" t="s">
        <v>12661</v>
      </c>
      <c r="RIC5" s="48" t="s">
        <v>12662</v>
      </c>
      <c r="RID5" s="48" t="s">
        <v>12663</v>
      </c>
      <c r="RIE5" s="48" t="s">
        <v>12664</v>
      </c>
      <c r="RIF5" s="48" t="s">
        <v>12665</v>
      </c>
      <c r="RIG5" s="48" t="s">
        <v>12666</v>
      </c>
      <c r="RIH5" s="48" t="s">
        <v>12667</v>
      </c>
      <c r="RII5" s="48" t="s">
        <v>12668</v>
      </c>
      <c r="RIJ5" s="48" t="s">
        <v>12669</v>
      </c>
      <c r="RIK5" s="48" t="s">
        <v>12670</v>
      </c>
      <c r="RIL5" s="48" t="s">
        <v>12671</v>
      </c>
      <c r="RIM5" s="48" t="s">
        <v>12672</v>
      </c>
      <c r="RIN5" s="48" t="s">
        <v>12673</v>
      </c>
      <c r="RIO5" s="48" t="s">
        <v>12674</v>
      </c>
      <c r="RIP5" s="48" t="s">
        <v>12675</v>
      </c>
      <c r="RIQ5" s="48" t="s">
        <v>12676</v>
      </c>
      <c r="RIR5" s="48" t="s">
        <v>12677</v>
      </c>
      <c r="RIS5" s="48" t="s">
        <v>12678</v>
      </c>
      <c r="RIT5" s="48" t="s">
        <v>12679</v>
      </c>
      <c r="RIU5" s="48" t="s">
        <v>12680</v>
      </c>
      <c r="RIV5" s="48" t="s">
        <v>12681</v>
      </c>
      <c r="RIW5" s="48" t="s">
        <v>12682</v>
      </c>
      <c r="RIX5" s="48" t="s">
        <v>12683</v>
      </c>
      <c r="RIY5" s="48" t="s">
        <v>12684</v>
      </c>
      <c r="RIZ5" s="48" t="s">
        <v>12685</v>
      </c>
      <c r="RJA5" s="48" t="s">
        <v>12686</v>
      </c>
      <c r="RJB5" s="48" t="s">
        <v>12687</v>
      </c>
      <c r="RJC5" s="48" t="s">
        <v>12688</v>
      </c>
      <c r="RJD5" s="48" t="s">
        <v>12689</v>
      </c>
      <c r="RJE5" s="48" t="s">
        <v>12690</v>
      </c>
      <c r="RJF5" s="48" t="s">
        <v>12691</v>
      </c>
      <c r="RJG5" s="48" t="s">
        <v>12692</v>
      </c>
      <c r="RJH5" s="48" t="s">
        <v>12693</v>
      </c>
      <c r="RJI5" s="48" t="s">
        <v>12694</v>
      </c>
      <c r="RJJ5" s="48" t="s">
        <v>12695</v>
      </c>
      <c r="RJK5" s="48" t="s">
        <v>12696</v>
      </c>
      <c r="RJL5" s="48" t="s">
        <v>12697</v>
      </c>
      <c r="RJM5" s="48" t="s">
        <v>12698</v>
      </c>
      <c r="RJN5" s="48" t="s">
        <v>12699</v>
      </c>
      <c r="RJO5" s="48" t="s">
        <v>12700</v>
      </c>
      <c r="RJP5" s="48" t="s">
        <v>12701</v>
      </c>
      <c r="RJQ5" s="48" t="s">
        <v>12702</v>
      </c>
      <c r="RJR5" s="48" t="s">
        <v>12703</v>
      </c>
      <c r="RJS5" s="48" t="s">
        <v>12704</v>
      </c>
      <c r="RJT5" s="48" t="s">
        <v>12705</v>
      </c>
      <c r="RJU5" s="48" t="s">
        <v>12706</v>
      </c>
      <c r="RJV5" s="48" t="s">
        <v>12707</v>
      </c>
      <c r="RJW5" s="48" t="s">
        <v>12708</v>
      </c>
      <c r="RJX5" s="48" t="s">
        <v>12709</v>
      </c>
      <c r="RJY5" s="48" t="s">
        <v>12710</v>
      </c>
      <c r="RJZ5" s="48" t="s">
        <v>12711</v>
      </c>
      <c r="RKA5" s="48" t="s">
        <v>12712</v>
      </c>
      <c r="RKB5" s="48" t="s">
        <v>12713</v>
      </c>
      <c r="RKC5" s="48" t="s">
        <v>12714</v>
      </c>
      <c r="RKD5" s="48" t="s">
        <v>12715</v>
      </c>
      <c r="RKE5" s="48" t="s">
        <v>12716</v>
      </c>
      <c r="RKF5" s="48" t="s">
        <v>12717</v>
      </c>
      <c r="RKG5" s="48" t="s">
        <v>12718</v>
      </c>
      <c r="RKH5" s="48" t="s">
        <v>12719</v>
      </c>
      <c r="RKI5" s="48" t="s">
        <v>12720</v>
      </c>
      <c r="RKJ5" s="48" t="s">
        <v>12721</v>
      </c>
      <c r="RKK5" s="48" t="s">
        <v>12722</v>
      </c>
      <c r="RKL5" s="48" t="s">
        <v>12723</v>
      </c>
      <c r="RKM5" s="48" t="s">
        <v>12724</v>
      </c>
      <c r="RKN5" s="48" t="s">
        <v>12725</v>
      </c>
      <c r="RKO5" s="48" t="s">
        <v>12726</v>
      </c>
      <c r="RKP5" s="48" t="s">
        <v>12727</v>
      </c>
      <c r="RKQ5" s="48" t="s">
        <v>12728</v>
      </c>
      <c r="RKR5" s="48" t="s">
        <v>12729</v>
      </c>
      <c r="RKS5" s="48" t="s">
        <v>12730</v>
      </c>
      <c r="RKT5" s="48" t="s">
        <v>12731</v>
      </c>
      <c r="RKU5" s="48" t="s">
        <v>12732</v>
      </c>
      <c r="RKV5" s="48" t="s">
        <v>12733</v>
      </c>
      <c r="RKW5" s="48" t="s">
        <v>12734</v>
      </c>
      <c r="RKX5" s="48" t="s">
        <v>12735</v>
      </c>
      <c r="RKY5" s="48" t="s">
        <v>12736</v>
      </c>
      <c r="RKZ5" s="48" t="s">
        <v>12737</v>
      </c>
      <c r="RLA5" s="48" t="s">
        <v>12738</v>
      </c>
      <c r="RLB5" s="48" t="s">
        <v>12739</v>
      </c>
      <c r="RLC5" s="48" t="s">
        <v>12740</v>
      </c>
      <c r="RLD5" s="48" t="s">
        <v>12741</v>
      </c>
      <c r="RLE5" s="48" t="s">
        <v>12742</v>
      </c>
      <c r="RLF5" s="48" t="s">
        <v>12743</v>
      </c>
      <c r="RLG5" s="48" t="s">
        <v>12744</v>
      </c>
      <c r="RLH5" s="48" t="s">
        <v>12745</v>
      </c>
      <c r="RLI5" s="48" t="s">
        <v>12746</v>
      </c>
      <c r="RLJ5" s="48" t="s">
        <v>12747</v>
      </c>
      <c r="RLK5" s="48" t="s">
        <v>12748</v>
      </c>
      <c r="RLL5" s="48" t="s">
        <v>12749</v>
      </c>
      <c r="RLM5" s="48" t="s">
        <v>12750</v>
      </c>
      <c r="RLN5" s="48" t="s">
        <v>12751</v>
      </c>
      <c r="RLO5" s="48" t="s">
        <v>12752</v>
      </c>
      <c r="RLP5" s="48" t="s">
        <v>12753</v>
      </c>
      <c r="RLQ5" s="48" t="s">
        <v>12754</v>
      </c>
      <c r="RLR5" s="48" t="s">
        <v>12755</v>
      </c>
      <c r="RLS5" s="48" t="s">
        <v>12756</v>
      </c>
      <c r="RLT5" s="48" t="s">
        <v>12757</v>
      </c>
      <c r="RLU5" s="48" t="s">
        <v>12758</v>
      </c>
      <c r="RLV5" s="48" t="s">
        <v>12759</v>
      </c>
      <c r="RLW5" s="48" t="s">
        <v>12760</v>
      </c>
      <c r="RLX5" s="48" t="s">
        <v>12761</v>
      </c>
      <c r="RLY5" s="48" t="s">
        <v>12762</v>
      </c>
      <c r="RLZ5" s="48" t="s">
        <v>12763</v>
      </c>
      <c r="RMA5" s="48" t="s">
        <v>12764</v>
      </c>
      <c r="RMB5" s="48" t="s">
        <v>12765</v>
      </c>
      <c r="RMC5" s="48" t="s">
        <v>12766</v>
      </c>
      <c r="RMD5" s="48" t="s">
        <v>12767</v>
      </c>
      <c r="RME5" s="48" t="s">
        <v>12768</v>
      </c>
      <c r="RMF5" s="48" t="s">
        <v>12769</v>
      </c>
      <c r="RMG5" s="48" t="s">
        <v>12770</v>
      </c>
      <c r="RMH5" s="48" t="s">
        <v>12771</v>
      </c>
      <c r="RMI5" s="48" t="s">
        <v>12772</v>
      </c>
      <c r="RMJ5" s="48" t="s">
        <v>12773</v>
      </c>
      <c r="RMK5" s="48" t="s">
        <v>12774</v>
      </c>
      <c r="RML5" s="48" t="s">
        <v>12775</v>
      </c>
      <c r="RMM5" s="48" t="s">
        <v>12776</v>
      </c>
      <c r="RMN5" s="48" t="s">
        <v>12777</v>
      </c>
      <c r="RMO5" s="48" t="s">
        <v>12778</v>
      </c>
      <c r="RMP5" s="48" t="s">
        <v>12779</v>
      </c>
      <c r="RMQ5" s="48" t="s">
        <v>12780</v>
      </c>
      <c r="RMR5" s="48" t="s">
        <v>12781</v>
      </c>
      <c r="RMS5" s="48" t="s">
        <v>12782</v>
      </c>
      <c r="RMT5" s="48" t="s">
        <v>12783</v>
      </c>
      <c r="RMU5" s="48" t="s">
        <v>12784</v>
      </c>
      <c r="RMV5" s="48" t="s">
        <v>12785</v>
      </c>
      <c r="RMW5" s="48" t="s">
        <v>12786</v>
      </c>
      <c r="RMX5" s="48" t="s">
        <v>12787</v>
      </c>
      <c r="RMY5" s="48" t="s">
        <v>12788</v>
      </c>
      <c r="RMZ5" s="48" t="s">
        <v>12789</v>
      </c>
      <c r="RNA5" s="48" t="s">
        <v>12790</v>
      </c>
      <c r="RNB5" s="48" t="s">
        <v>12791</v>
      </c>
      <c r="RNC5" s="48" t="s">
        <v>12792</v>
      </c>
      <c r="RND5" s="48" t="s">
        <v>12793</v>
      </c>
      <c r="RNE5" s="48" t="s">
        <v>12794</v>
      </c>
      <c r="RNF5" s="48" t="s">
        <v>12795</v>
      </c>
      <c r="RNG5" s="48" t="s">
        <v>12796</v>
      </c>
      <c r="RNH5" s="48" t="s">
        <v>12797</v>
      </c>
      <c r="RNI5" s="48" t="s">
        <v>12798</v>
      </c>
      <c r="RNJ5" s="48" t="s">
        <v>12799</v>
      </c>
      <c r="RNK5" s="48" t="s">
        <v>12800</v>
      </c>
      <c r="RNL5" s="48" t="s">
        <v>12801</v>
      </c>
      <c r="RNM5" s="48" t="s">
        <v>12802</v>
      </c>
      <c r="RNN5" s="48" t="s">
        <v>12803</v>
      </c>
      <c r="RNO5" s="48" t="s">
        <v>12804</v>
      </c>
      <c r="RNP5" s="48" t="s">
        <v>12805</v>
      </c>
      <c r="RNQ5" s="48" t="s">
        <v>12806</v>
      </c>
      <c r="RNR5" s="48" t="s">
        <v>12807</v>
      </c>
      <c r="RNS5" s="48" t="s">
        <v>12808</v>
      </c>
      <c r="RNT5" s="48" t="s">
        <v>12809</v>
      </c>
      <c r="RNU5" s="48" t="s">
        <v>12810</v>
      </c>
      <c r="RNV5" s="48" t="s">
        <v>12811</v>
      </c>
      <c r="RNW5" s="48" t="s">
        <v>12812</v>
      </c>
      <c r="RNX5" s="48" t="s">
        <v>12813</v>
      </c>
      <c r="RNY5" s="48" t="s">
        <v>12814</v>
      </c>
      <c r="RNZ5" s="48" t="s">
        <v>12815</v>
      </c>
      <c r="ROA5" s="48" t="s">
        <v>12816</v>
      </c>
      <c r="ROB5" s="48" t="s">
        <v>12817</v>
      </c>
      <c r="ROC5" s="48" t="s">
        <v>12818</v>
      </c>
      <c r="ROD5" s="48" t="s">
        <v>12819</v>
      </c>
      <c r="ROE5" s="48" t="s">
        <v>12820</v>
      </c>
      <c r="ROF5" s="48" t="s">
        <v>12821</v>
      </c>
      <c r="ROG5" s="48" t="s">
        <v>12822</v>
      </c>
      <c r="ROH5" s="48" t="s">
        <v>12823</v>
      </c>
      <c r="ROI5" s="48" t="s">
        <v>12824</v>
      </c>
      <c r="ROJ5" s="48" t="s">
        <v>12825</v>
      </c>
      <c r="ROK5" s="48" t="s">
        <v>12826</v>
      </c>
      <c r="ROL5" s="48" t="s">
        <v>12827</v>
      </c>
      <c r="ROM5" s="48" t="s">
        <v>12828</v>
      </c>
      <c r="RON5" s="48" t="s">
        <v>12829</v>
      </c>
      <c r="ROO5" s="48" t="s">
        <v>12830</v>
      </c>
      <c r="ROP5" s="48" t="s">
        <v>12831</v>
      </c>
      <c r="ROQ5" s="48" t="s">
        <v>12832</v>
      </c>
      <c r="ROR5" s="48" t="s">
        <v>12833</v>
      </c>
      <c r="ROS5" s="48" t="s">
        <v>12834</v>
      </c>
      <c r="ROT5" s="48" t="s">
        <v>12835</v>
      </c>
      <c r="ROU5" s="48" t="s">
        <v>12836</v>
      </c>
      <c r="ROV5" s="48" t="s">
        <v>12837</v>
      </c>
      <c r="ROW5" s="48" t="s">
        <v>12838</v>
      </c>
      <c r="ROX5" s="48" t="s">
        <v>12839</v>
      </c>
      <c r="ROY5" s="48" t="s">
        <v>12840</v>
      </c>
      <c r="ROZ5" s="48" t="s">
        <v>12841</v>
      </c>
      <c r="RPA5" s="48" t="s">
        <v>12842</v>
      </c>
      <c r="RPB5" s="48" t="s">
        <v>12843</v>
      </c>
      <c r="RPC5" s="48" t="s">
        <v>12844</v>
      </c>
      <c r="RPD5" s="48" t="s">
        <v>12845</v>
      </c>
      <c r="RPE5" s="48" t="s">
        <v>12846</v>
      </c>
      <c r="RPF5" s="48" t="s">
        <v>12847</v>
      </c>
      <c r="RPG5" s="48" t="s">
        <v>12848</v>
      </c>
      <c r="RPH5" s="48" t="s">
        <v>12849</v>
      </c>
      <c r="RPI5" s="48" t="s">
        <v>12850</v>
      </c>
      <c r="RPJ5" s="48" t="s">
        <v>12851</v>
      </c>
      <c r="RPK5" s="48" t="s">
        <v>12852</v>
      </c>
      <c r="RPL5" s="48" t="s">
        <v>12853</v>
      </c>
      <c r="RPM5" s="48" t="s">
        <v>12854</v>
      </c>
      <c r="RPN5" s="48" t="s">
        <v>12855</v>
      </c>
      <c r="RPO5" s="48" t="s">
        <v>12856</v>
      </c>
      <c r="RPP5" s="48" t="s">
        <v>12857</v>
      </c>
      <c r="RPQ5" s="48" t="s">
        <v>12858</v>
      </c>
      <c r="RPR5" s="48" t="s">
        <v>12859</v>
      </c>
      <c r="RPS5" s="48" t="s">
        <v>12860</v>
      </c>
      <c r="RPT5" s="48" t="s">
        <v>12861</v>
      </c>
      <c r="RPU5" s="48" t="s">
        <v>12862</v>
      </c>
      <c r="RPV5" s="48" t="s">
        <v>12863</v>
      </c>
      <c r="RPW5" s="48" t="s">
        <v>12864</v>
      </c>
      <c r="RPX5" s="48" t="s">
        <v>12865</v>
      </c>
      <c r="RPY5" s="48" t="s">
        <v>12866</v>
      </c>
      <c r="RPZ5" s="48" t="s">
        <v>12867</v>
      </c>
      <c r="RQA5" s="48" t="s">
        <v>12868</v>
      </c>
      <c r="RQB5" s="48" t="s">
        <v>12869</v>
      </c>
      <c r="RQC5" s="48" t="s">
        <v>12870</v>
      </c>
      <c r="RQD5" s="48" t="s">
        <v>12871</v>
      </c>
      <c r="RQE5" s="48" t="s">
        <v>12872</v>
      </c>
      <c r="RQF5" s="48" t="s">
        <v>12873</v>
      </c>
      <c r="RQG5" s="48" t="s">
        <v>12874</v>
      </c>
      <c r="RQH5" s="48" t="s">
        <v>12875</v>
      </c>
      <c r="RQI5" s="48" t="s">
        <v>12876</v>
      </c>
      <c r="RQJ5" s="48" t="s">
        <v>12877</v>
      </c>
      <c r="RQK5" s="48" t="s">
        <v>12878</v>
      </c>
      <c r="RQL5" s="48" t="s">
        <v>12879</v>
      </c>
      <c r="RQM5" s="48" t="s">
        <v>12880</v>
      </c>
      <c r="RQN5" s="48" t="s">
        <v>12881</v>
      </c>
      <c r="RQO5" s="48" t="s">
        <v>12882</v>
      </c>
      <c r="RQP5" s="48" t="s">
        <v>12883</v>
      </c>
      <c r="RQQ5" s="48" t="s">
        <v>12884</v>
      </c>
      <c r="RQR5" s="48" t="s">
        <v>12885</v>
      </c>
      <c r="RQS5" s="48" t="s">
        <v>12886</v>
      </c>
      <c r="RQT5" s="48" t="s">
        <v>12887</v>
      </c>
      <c r="RQU5" s="48" t="s">
        <v>12888</v>
      </c>
      <c r="RQV5" s="48" t="s">
        <v>12889</v>
      </c>
      <c r="RQW5" s="48" t="s">
        <v>12890</v>
      </c>
      <c r="RQX5" s="48" t="s">
        <v>12891</v>
      </c>
      <c r="RQY5" s="48" t="s">
        <v>12892</v>
      </c>
      <c r="RQZ5" s="48" t="s">
        <v>12893</v>
      </c>
      <c r="RRA5" s="48" t="s">
        <v>12894</v>
      </c>
      <c r="RRB5" s="48" t="s">
        <v>12895</v>
      </c>
      <c r="RRC5" s="48" t="s">
        <v>12896</v>
      </c>
      <c r="RRD5" s="48" t="s">
        <v>12897</v>
      </c>
      <c r="RRE5" s="48" t="s">
        <v>12898</v>
      </c>
      <c r="RRF5" s="48" t="s">
        <v>12899</v>
      </c>
      <c r="RRG5" s="48" t="s">
        <v>12900</v>
      </c>
      <c r="RRH5" s="48" t="s">
        <v>12901</v>
      </c>
      <c r="RRI5" s="48" t="s">
        <v>12902</v>
      </c>
      <c r="RRJ5" s="48" t="s">
        <v>12903</v>
      </c>
      <c r="RRK5" s="48" t="s">
        <v>12904</v>
      </c>
      <c r="RRL5" s="48" t="s">
        <v>12905</v>
      </c>
      <c r="RRM5" s="48" t="s">
        <v>12906</v>
      </c>
      <c r="RRN5" s="48" t="s">
        <v>12907</v>
      </c>
      <c r="RRO5" s="48" t="s">
        <v>12908</v>
      </c>
      <c r="RRP5" s="48" t="s">
        <v>12909</v>
      </c>
      <c r="RRQ5" s="48" t="s">
        <v>12910</v>
      </c>
      <c r="RRR5" s="48" t="s">
        <v>12911</v>
      </c>
      <c r="RRS5" s="48" t="s">
        <v>12912</v>
      </c>
      <c r="RRT5" s="48" t="s">
        <v>12913</v>
      </c>
      <c r="RRU5" s="48" t="s">
        <v>12914</v>
      </c>
      <c r="RRV5" s="48" t="s">
        <v>12915</v>
      </c>
      <c r="RRW5" s="48" t="s">
        <v>12916</v>
      </c>
      <c r="RRX5" s="48" t="s">
        <v>12917</v>
      </c>
      <c r="RRY5" s="48" t="s">
        <v>12918</v>
      </c>
      <c r="RRZ5" s="48" t="s">
        <v>12919</v>
      </c>
      <c r="RSA5" s="48" t="s">
        <v>12920</v>
      </c>
      <c r="RSB5" s="48" t="s">
        <v>12921</v>
      </c>
      <c r="RSC5" s="48" t="s">
        <v>12922</v>
      </c>
      <c r="RSD5" s="48" t="s">
        <v>12923</v>
      </c>
      <c r="RSE5" s="48" t="s">
        <v>12924</v>
      </c>
      <c r="RSF5" s="48" t="s">
        <v>12925</v>
      </c>
      <c r="RSG5" s="48" t="s">
        <v>12926</v>
      </c>
      <c r="RSH5" s="48" t="s">
        <v>12927</v>
      </c>
      <c r="RSI5" s="48" t="s">
        <v>12928</v>
      </c>
      <c r="RSJ5" s="48" t="s">
        <v>12929</v>
      </c>
      <c r="RSK5" s="48" t="s">
        <v>12930</v>
      </c>
      <c r="RSL5" s="48" t="s">
        <v>12931</v>
      </c>
      <c r="RSM5" s="48" t="s">
        <v>12932</v>
      </c>
      <c r="RSN5" s="48" t="s">
        <v>12933</v>
      </c>
      <c r="RSO5" s="48" t="s">
        <v>12934</v>
      </c>
      <c r="RSP5" s="48" t="s">
        <v>12935</v>
      </c>
      <c r="RSQ5" s="48" t="s">
        <v>12936</v>
      </c>
      <c r="RSR5" s="48" t="s">
        <v>12937</v>
      </c>
      <c r="RSS5" s="48" t="s">
        <v>12938</v>
      </c>
      <c r="RST5" s="48" t="s">
        <v>12939</v>
      </c>
      <c r="RSU5" s="48" t="s">
        <v>12940</v>
      </c>
      <c r="RSV5" s="48" t="s">
        <v>12941</v>
      </c>
      <c r="RSW5" s="48" t="s">
        <v>12942</v>
      </c>
      <c r="RSX5" s="48" t="s">
        <v>12943</v>
      </c>
      <c r="RSY5" s="48" t="s">
        <v>12944</v>
      </c>
      <c r="RSZ5" s="48" t="s">
        <v>12945</v>
      </c>
      <c r="RTA5" s="48" t="s">
        <v>12946</v>
      </c>
      <c r="RTB5" s="48" t="s">
        <v>12947</v>
      </c>
      <c r="RTC5" s="48" t="s">
        <v>12948</v>
      </c>
      <c r="RTD5" s="48" t="s">
        <v>12949</v>
      </c>
      <c r="RTE5" s="48" t="s">
        <v>12950</v>
      </c>
      <c r="RTF5" s="48" t="s">
        <v>12951</v>
      </c>
      <c r="RTG5" s="48" t="s">
        <v>12952</v>
      </c>
      <c r="RTH5" s="48" t="s">
        <v>12953</v>
      </c>
      <c r="RTI5" s="48" t="s">
        <v>12954</v>
      </c>
      <c r="RTJ5" s="48" t="s">
        <v>12955</v>
      </c>
      <c r="RTK5" s="48" t="s">
        <v>12956</v>
      </c>
      <c r="RTL5" s="48" t="s">
        <v>12957</v>
      </c>
      <c r="RTM5" s="48" t="s">
        <v>12958</v>
      </c>
      <c r="RTN5" s="48" t="s">
        <v>12959</v>
      </c>
      <c r="RTO5" s="48" t="s">
        <v>12960</v>
      </c>
      <c r="RTP5" s="48" t="s">
        <v>12961</v>
      </c>
      <c r="RTQ5" s="48" t="s">
        <v>12962</v>
      </c>
      <c r="RTR5" s="48" t="s">
        <v>12963</v>
      </c>
      <c r="RTS5" s="48" t="s">
        <v>12964</v>
      </c>
      <c r="RTT5" s="48" t="s">
        <v>12965</v>
      </c>
      <c r="RTU5" s="48" t="s">
        <v>12966</v>
      </c>
      <c r="RTV5" s="48" t="s">
        <v>12967</v>
      </c>
      <c r="RTW5" s="48" t="s">
        <v>12968</v>
      </c>
      <c r="RTX5" s="48" t="s">
        <v>12969</v>
      </c>
      <c r="RTY5" s="48" t="s">
        <v>12970</v>
      </c>
      <c r="RTZ5" s="48" t="s">
        <v>12971</v>
      </c>
      <c r="RUA5" s="48" t="s">
        <v>12972</v>
      </c>
      <c r="RUB5" s="48" t="s">
        <v>12973</v>
      </c>
      <c r="RUC5" s="48" t="s">
        <v>12974</v>
      </c>
      <c r="RUD5" s="48" t="s">
        <v>12975</v>
      </c>
      <c r="RUE5" s="48" t="s">
        <v>12976</v>
      </c>
      <c r="RUF5" s="48" t="s">
        <v>12977</v>
      </c>
      <c r="RUG5" s="48" t="s">
        <v>12978</v>
      </c>
      <c r="RUH5" s="48" t="s">
        <v>12979</v>
      </c>
      <c r="RUI5" s="48" t="s">
        <v>12980</v>
      </c>
      <c r="RUJ5" s="48" t="s">
        <v>12981</v>
      </c>
      <c r="RUK5" s="48" t="s">
        <v>12982</v>
      </c>
      <c r="RUL5" s="48" t="s">
        <v>12983</v>
      </c>
      <c r="RUM5" s="48" t="s">
        <v>12984</v>
      </c>
      <c r="RUN5" s="48" t="s">
        <v>12985</v>
      </c>
      <c r="RUO5" s="48" t="s">
        <v>12986</v>
      </c>
      <c r="RUP5" s="48" t="s">
        <v>12987</v>
      </c>
      <c r="RUQ5" s="48" t="s">
        <v>12988</v>
      </c>
      <c r="RUR5" s="48" t="s">
        <v>12989</v>
      </c>
      <c r="RUS5" s="48" t="s">
        <v>12990</v>
      </c>
      <c r="RUT5" s="48" t="s">
        <v>12991</v>
      </c>
      <c r="RUU5" s="48" t="s">
        <v>12992</v>
      </c>
      <c r="RUV5" s="48" t="s">
        <v>12993</v>
      </c>
      <c r="RUW5" s="48" t="s">
        <v>12994</v>
      </c>
      <c r="RUX5" s="48" t="s">
        <v>12995</v>
      </c>
      <c r="RUY5" s="48" t="s">
        <v>12996</v>
      </c>
      <c r="RUZ5" s="48" t="s">
        <v>12997</v>
      </c>
      <c r="RVA5" s="48" t="s">
        <v>12998</v>
      </c>
      <c r="RVB5" s="48" t="s">
        <v>12999</v>
      </c>
      <c r="RVC5" s="48" t="s">
        <v>13000</v>
      </c>
      <c r="RVD5" s="48" t="s">
        <v>13001</v>
      </c>
      <c r="RVE5" s="48" t="s">
        <v>13002</v>
      </c>
      <c r="RVF5" s="48" t="s">
        <v>13003</v>
      </c>
      <c r="RVG5" s="48" t="s">
        <v>13004</v>
      </c>
      <c r="RVH5" s="48" t="s">
        <v>13005</v>
      </c>
      <c r="RVI5" s="48" t="s">
        <v>13006</v>
      </c>
      <c r="RVJ5" s="48" t="s">
        <v>13007</v>
      </c>
      <c r="RVK5" s="48" t="s">
        <v>13008</v>
      </c>
      <c r="RVL5" s="48" t="s">
        <v>13009</v>
      </c>
      <c r="RVM5" s="48" t="s">
        <v>13010</v>
      </c>
      <c r="RVN5" s="48" t="s">
        <v>13011</v>
      </c>
      <c r="RVO5" s="48" t="s">
        <v>13012</v>
      </c>
      <c r="RVP5" s="48" t="s">
        <v>13013</v>
      </c>
      <c r="RVQ5" s="48" t="s">
        <v>13014</v>
      </c>
      <c r="RVR5" s="48" t="s">
        <v>13015</v>
      </c>
      <c r="RVS5" s="48" t="s">
        <v>13016</v>
      </c>
      <c r="RVT5" s="48" t="s">
        <v>13017</v>
      </c>
      <c r="RVU5" s="48" t="s">
        <v>13018</v>
      </c>
      <c r="RVV5" s="48" t="s">
        <v>13019</v>
      </c>
      <c r="RVW5" s="48" t="s">
        <v>13020</v>
      </c>
      <c r="RVX5" s="48" t="s">
        <v>13021</v>
      </c>
      <c r="RVY5" s="48" t="s">
        <v>13022</v>
      </c>
      <c r="RVZ5" s="48" t="s">
        <v>13023</v>
      </c>
      <c r="RWA5" s="48" t="s">
        <v>13024</v>
      </c>
      <c r="RWB5" s="48" t="s">
        <v>13025</v>
      </c>
      <c r="RWC5" s="48" t="s">
        <v>13026</v>
      </c>
      <c r="RWD5" s="48" t="s">
        <v>13027</v>
      </c>
      <c r="RWE5" s="48" t="s">
        <v>13028</v>
      </c>
      <c r="RWF5" s="48" t="s">
        <v>13029</v>
      </c>
      <c r="RWG5" s="48" t="s">
        <v>13030</v>
      </c>
      <c r="RWH5" s="48" t="s">
        <v>13031</v>
      </c>
      <c r="RWI5" s="48" t="s">
        <v>13032</v>
      </c>
      <c r="RWJ5" s="48" t="s">
        <v>13033</v>
      </c>
      <c r="RWK5" s="48" t="s">
        <v>13034</v>
      </c>
      <c r="RWL5" s="48" t="s">
        <v>13035</v>
      </c>
      <c r="RWM5" s="48" t="s">
        <v>13036</v>
      </c>
      <c r="RWN5" s="48" t="s">
        <v>13037</v>
      </c>
      <c r="RWO5" s="48" t="s">
        <v>13038</v>
      </c>
      <c r="RWP5" s="48" t="s">
        <v>13039</v>
      </c>
      <c r="RWQ5" s="48" t="s">
        <v>13040</v>
      </c>
      <c r="RWR5" s="48" t="s">
        <v>13041</v>
      </c>
      <c r="RWS5" s="48" t="s">
        <v>13042</v>
      </c>
      <c r="RWT5" s="48" t="s">
        <v>13043</v>
      </c>
      <c r="RWU5" s="48" t="s">
        <v>13044</v>
      </c>
      <c r="RWV5" s="48" t="s">
        <v>13045</v>
      </c>
      <c r="RWW5" s="48" t="s">
        <v>13046</v>
      </c>
      <c r="RWX5" s="48" t="s">
        <v>13047</v>
      </c>
      <c r="RWY5" s="48" t="s">
        <v>13048</v>
      </c>
      <c r="RWZ5" s="48" t="s">
        <v>13049</v>
      </c>
      <c r="RXA5" s="48" t="s">
        <v>13050</v>
      </c>
      <c r="RXB5" s="48" t="s">
        <v>13051</v>
      </c>
      <c r="RXC5" s="48" t="s">
        <v>13052</v>
      </c>
      <c r="RXD5" s="48" t="s">
        <v>13053</v>
      </c>
      <c r="RXE5" s="48" t="s">
        <v>13054</v>
      </c>
      <c r="RXF5" s="48" t="s">
        <v>13055</v>
      </c>
      <c r="RXG5" s="48" t="s">
        <v>13056</v>
      </c>
      <c r="RXH5" s="48" t="s">
        <v>13057</v>
      </c>
      <c r="RXI5" s="48" t="s">
        <v>13058</v>
      </c>
      <c r="RXJ5" s="48" t="s">
        <v>13059</v>
      </c>
      <c r="RXK5" s="48" t="s">
        <v>13060</v>
      </c>
      <c r="RXL5" s="48" t="s">
        <v>13061</v>
      </c>
      <c r="RXM5" s="48" t="s">
        <v>13062</v>
      </c>
      <c r="RXN5" s="48" t="s">
        <v>13063</v>
      </c>
      <c r="RXO5" s="48" t="s">
        <v>13064</v>
      </c>
      <c r="RXP5" s="48" t="s">
        <v>13065</v>
      </c>
      <c r="RXQ5" s="48" t="s">
        <v>13066</v>
      </c>
      <c r="RXR5" s="48" t="s">
        <v>13067</v>
      </c>
      <c r="RXS5" s="48" t="s">
        <v>13068</v>
      </c>
      <c r="RXT5" s="48" t="s">
        <v>13069</v>
      </c>
      <c r="RXU5" s="48" t="s">
        <v>13070</v>
      </c>
      <c r="RXV5" s="48" t="s">
        <v>13071</v>
      </c>
      <c r="RXW5" s="48" t="s">
        <v>13072</v>
      </c>
      <c r="RXX5" s="48" t="s">
        <v>13073</v>
      </c>
      <c r="RXY5" s="48" t="s">
        <v>13074</v>
      </c>
      <c r="RXZ5" s="48" t="s">
        <v>13075</v>
      </c>
      <c r="RYA5" s="48" t="s">
        <v>13076</v>
      </c>
      <c r="RYB5" s="48" t="s">
        <v>13077</v>
      </c>
      <c r="RYC5" s="48" t="s">
        <v>13078</v>
      </c>
      <c r="RYD5" s="48" t="s">
        <v>13079</v>
      </c>
      <c r="RYE5" s="48" t="s">
        <v>13080</v>
      </c>
      <c r="RYF5" s="48" t="s">
        <v>13081</v>
      </c>
      <c r="RYG5" s="48" t="s">
        <v>13082</v>
      </c>
      <c r="RYH5" s="48" t="s">
        <v>13083</v>
      </c>
      <c r="RYI5" s="48" t="s">
        <v>13084</v>
      </c>
      <c r="RYJ5" s="48" t="s">
        <v>13085</v>
      </c>
      <c r="RYK5" s="48" t="s">
        <v>13086</v>
      </c>
      <c r="RYL5" s="48" t="s">
        <v>13087</v>
      </c>
      <c r="RYM5" s="48" t="s">
        <v>13088</v>
      </c>
      <c r="RYN5" s="48" t="s">
        <v>13089</v>
      </c>
      <c r="RYO5" s="48" t="s">
        <v>13090</v>
      </c>
      <c r="RYP5" s="48" t="s">
        <v>13091</v>
      </c>
      <c r="RYQ5" s="48" t="s">
        <v>13092</v>
      </c>
      <c r="RYR5" s="48" t="s">
        <v>13093</v>
      </c>
      <c r="RYS5" s="48" t="s">
        <v>13094</v>
      </c>
      <c r="RYT5" s="48" t="s">
        <v>13095</v>
      </c>
      <c r="RYU5" s="48" t="s">
        <v>13096</v>
      </c>
      <c r="RYV5" s="48" t="s">
        <v>13097</v>
      </c>
      <c r="RYW5" s="48" t="s">
        <v>13098</v>
      </c>
      <c r="RYX5" s="48" t="s">
        <v>13099</v>
      </c>
      <c r="RYY5" s="48" t="s">
        <v>13100</v>
      </c>
      <c r="RYZ5" s="48" t="s">
        <v>13101</v>
      </c>
      <c r="RZA5" s="48" t="s">
        <v>13102</v>
      </c>
      <c r="RZB5" s="48" t="s">
        <v>13103</v>
      </c>
      <c r="RZC5" s="48" t="s">
        <v>13104</v>
      </c>
      <c r="RZD5" s="48" t="s">
        <v>13105</v>
      </c>
      <c r="RZE5" s="48" t="s">
        <v>13106</v>
      </c>
      <c r="RZF5" s="48" t="s">
        <v>13107</v>
      </c>
      <c r="RZG5" s="48" t="s">
        <v>13108</v>
      </c>
      <c r="RZH5" s="48" t="s">
        <v>13109</v>
      </c>
      <c r="RZI5" s="48" t="s">
        <v>13110</v>
      </c>
      <c r="RZJ5" s="48" t="s">
        <v>13111</v>
      </c>
      <c r="RZK5" s="48" t="s">
        <v>13112</v>
      </c>
      <c r="RZL5" s="48" t="s">
        <v>13113</v>
      </c>
      <c r="RZM5" s="48" t="s">
        <v>13114</v>
      </c>
      <c r="RZN5" s="48" t="s">
        <v>13115</v>
      </c>
      <c r="RZO5" s="48" t="s">
        <v>13116</v>
      </c>
      <c r="RZP5" s="48" t="s">
        <v>13117</v>
      </c>
      <c r="RZQ5" s="48" t="s">
        <v>13118</v>
      </c>
      <c r="RZR5" s="48" t="s">
        <v>13119</v>
      </c>
      <c r="RZS5" s="48" t="s">
        <v>13120</v>
      </c>
      <c r="RZT5" s="48" t="s">
        <v>13121</v>
      </c>
      <c r="RZU5" s="48" t="s">
        <v>13122</v>
      </c>
      <c r="RZV5" s="48" t="s">
        <v>13123</v>
      </c>
      <c r="RZW5" s="48" t="s">
        <v>13124</v>
      </c>
      <c r="RZX5" s="48" t="s">
        <v>13125</v>
      </c>
      <c r="RZY5" s="48" t="s">
        <v>13126</v>
      </c>
      <c r="RZZ5" s="48" t="s">
        <v>13127</v>
      </c>
      <c r="SAA5" s="48" t="s">
        <v>13128</v>
      </c>
      <c r="SAB5" s="48" t="s">
        <v>13129</v>
      </c>
      <c r="SAC5" s="48" t="s">
        <v>13130</v>
      </c>
      <c r="SAD5" s="48" t="s">
        <v>13131</v>
      </c>
      <c r="SAE5" s="48" t="s">
        <v>13132</v>
      </c>
      <c r="SAF5" s="48" t="s">
        <v>13133</v>
      </c>
      <c r="SAG5" s="48" t="s">
        <v>13134</v>
      </c>
      <c r="SAH5" s="48" t="s">
        <v>13135</v>
      </c>
      <c r="SAI5" s="48" t="s">
        <v>13136</v>
      </c>
      <c r="SAJ5" s="48" t="s">
        <v>13137</v>
      </c>
      <c r="SAK5" s="48" t="s">
        <v>13138</v>
      </c>
      <c r="SAL5" s="48" t="s">
        <v>13139</v>
      </c>
      <c r="SAM5" s="48" t="s">
        <v>13140</v>
      </c>
      <c r="SAN5" s="48" t="s">
        <v>13141</v>
      </c>
      <c r="SAO5" s="48" t="s">
        <v>13142</v>
      </c>
      <c r="SAP5" s="48" t="s">
        <v>13143</v>
      </c>
      <c r="SAQ5" s="48" t="s">
        <v>13144</v>
      </c>
      <c r="SAR5" s="48" t="s">
        <v>13145</v>
      </c>
      <c r="SAS5" s="48" t="s">
        <v>13146</v>
      </c>
      <c r="SAT5" s="48" t="s">
        <v>13147</v>
      </c>
      <c r="SAU5" s="48" t="s">
        <v>13148</v>
      </c>
      <c r="SAV5" s="48" t="s">
        <v>13149</v>
      </c>
      <c r="SAW5" s="48" t="s">
        <v>13150</v>
      </c>
      <c r="SAX5" s="48" t="s">
        <v>13151</v>
      </c>
      <c r="SAY5" s="48" t="s">
        <v>13152</v>
      </c>
      <c r="SAZ5" s="48" t="s">
        <v>13153</v>
      </c>
      <c r="SBA5" s="48" t="s">
        <v>13154</v>
      </c>
      <c r="SBB5" s="48" t="s">
        <v>13155</v>
      </c>
      <c r="SBC5" s="48" t="s">
        <v>13156</v>
      </c>
      <c r="SBD5" s="48" t="s">
        <v>13157</v>
      </c>
      <c r="SBE5" s="48" t="s">
        <v>13158</v>
      </c>
      <c r="SBF5" s="48" t="s">
        <v>13159</v>
      </c>
      <c r="SBG5" s="48" t="s">
        <v>13160</v>
      </c>
      <c r="SBH5" s="48" t="s">
        <v>13161</v>
      </c>
      <c r="SBI5" s="48" t="s">
        <v>13162</v>
      </c>
      <c r="SBJ5" s="48" t="s">
        <v>13163</v>
      </c>
      <c r="SBK5" s="48" t="s">
        <v>13164</v>
      </c>
      <c r="SBL5" s="48" t="s">
        <v>13165</v>
      </c>
      <c r="SBM5" s="48" t="s">
        <v>13166</v>
      </c>
      <c r="SBN5" s="48" t="s">
        <v>13167</v>
      </c>
      <c r="SBO5" s="48" t="s">
        <v>13168</v>
      </c>
      <c r="SBP5" s="48" t="s">
        <v>13169</v>
      </c>
      <c r="SBQ5" s="48" t="s">
        <v>13170</v>
      </c>
      <c r="SBR5" s="48" t="s">
        <v>13171</v>
      </c>
      <c r="SBS5" s="48" t="s">
        <v>13172</v>
      </c>
      <c r="SBT5" s="48" t="s">
        <v>13173</v>
      </c>
      <c r="SBU5" s="48" t="s">
        <v>13174</v>
      </c>
      <c r="SBV5" s="48" t="s">
        <v>13175</v>
      </c>
      <c r="SBW5" s="48" t="s">
        <v>13176</v>
      </c>
      <c r="SBX5" s="48" t="s">
        <v>13177</v>
      </c>
      <c r="SBY5" s="48" t="s">
        <v>13178</v>
      </c>
      <c r="SBZ5" s="48" t="s">
        <v>13179</v>
      </c>
      <c r="SCA5" s="48" t="s">
        <v>13180</v>
      </c>
      <c r="SCB5" s="48" t="s">
        <v>13181</v>
      </c>
      <c r="SCC5" s="48" t="s">
        <v>13182</v>
      </c>
      <c r="SCD5" s="48" t="s">
        <v>13183</v>
      </c>
      <c r="SCE5" s="48" t="s">
        <v>13184</v>
      </c>
      <c r="SCF5" s="48" t="s">
        <v>13185</v>
      </c>
      <c r="SCG5" s="48" t="s">
        <v>13186</v>
      </c>
      <c r="SCH5" s="48" t="s">
        <v>13187</v>
      </c>
      <c r="SCI5" s="48" t="s">
        <v>13188</v>
      </c>
      <c r="SCJ5" s="48" t="s">
        <v>13189</v>
      </c>
      <c r="SCK5" s="48" t="s">
        <v>13190</v>
      </c>
      <c r="SCL5" s="48" t="s">
        <v>13191</v>
      </c>
      <c r="SCM5" s="48" t="s">
        <v>13192</v>
      </c>
      <c r="SCN5" s="48" t="s">
        <v>13193</v>
      </c>
      <c r="SCO5" s="48" t="s">
        <v>13194</v>
      </c>
      <c r="SCP5" s="48" t="s">
        <v>13195</v>
      </c>
      <c r="SCQ5" s="48" t="s">
        <v>13196</v>
      </c>
      <c r="SCR5" s="48" t="s">
        <v>13197</v>
      </c>
      <c r="SCS5" s="48" t="s">
        <v>13198</v>
      </c>
      <c r="SCT5" s="48" t="s">
        <v>13199</v>
      </c>
      <c r="SCU5" s="48" t="s">
        <v>13200</v>
      </c>
      <c r="SCV5" s="48" t="s">
        <v>13201</v>
      </c>
      <c r="SCW5" s="48" t="s">
        <v>13202</v>
      </c>
      <c r="SCX5" s="48" t="s">
        <v>13203</v>
      </c>
      <c r="SCY5" s="48" t="s">
        <v>13204</v>
      </c>
      <c r="SCZ5" s="48" t="s">
        <v>13205</v>
      </c>
      <c r="SDA5" s="48" t="s">
        <v>13206</v>
      </c>
      <c r="SDB5" s="48" t="s">
        <v>13207</v>
      </c>
      <c r="SDC5" s="48" t="s">
        <v>13208</v>
      </c>
      <c r="SDD5" s="48" t="s">
        <v>13209</v>
      </c>
      <c r="SDE5" s="48" t="s">
        <v>13210</v>
      </c>
      <c r="SDF5" s="48" t="s">
        <v>13211</v>
      </c>
      <c r="SDG5" s="48" t="s">
        <v>13212</v>
      </c>
      <c r="SDH5" s="48" t="s">
        <v>13213</v>
      </c>
      <c r="SDI5" s="48" t="s">
        <v>13214</v>
      </c>
      <c r="SDJ5" s="48" t="s">
        <v>13215</v>
      </c>
      <c r="SDK5" s="48" t="s">
        <v>13216</v>
      </c>
      <c r="SDL5" s="48" t="s">
        <v>13217</v>
      </c>
      <c r="SDM5" s="48" t="s">
        <v>13218</v>
      </c>
      <c r="SDN5" s="48" t="s">
        <v>13219</v>
      </c>
      <c r="SDO5" s="48" t="s">
        <v>13220</v>
      </c>
      <c r="SDP5" s="48" t="s">
        <v>13221</v>
      </c>
      <c r="SDQ5" s="48" t="s">
        <v>13222</v>
      </c>
      <c r="SDR5" s="48" t="s">
        <v>13223</v>
      </c>
      <c r="SDS5" s="48" t="s">
        <v>13224</v>
      </c>
      <c r="SDT5" s="48" t="s">
        <v>13225</v>
      </c>
      <c r="SDU5" s="48" t="s">
        <v>13226</v>
      </c>
      <c r="SDV5" s="48" t="s">
        <v>13227</v>
      </c>
      <c r="SDW5" s="48" t="s">
        <v>13228</v>
      </c>
      <c r="SDX5" s="48" t="s">
        <v>13229</v>
      </c>
      <c r="SDY5" s="48" t="s">
        <v>13230</v>
      </c>
      <c r="SDZ5" s="48" t="s">
        <v>13231</v>
      </c>
      <c r="SEA5" s="48" t="s">
        <v>13232</v>
      </c>
      <c r="SEB5" s="48" t="s">
        <v>13233</v>
      </c>
      <c r="SEC5" s="48" t="s">
        <v>13234</v>
      </c>
      <c r="SED5" s="48" t="s">
        <v>13235</v>
      </c>
      <c r="SEE5" s="48" t="s">
        <v>13236</v>
      </c>
      <c r="SEF5" s="48" t="s">
        <v>13237</v>
      </c>
      <c r="SEG5" s="48" t="s">
        <v>13238</v>
      </c>
      <c r="SEH5" s="48" t="s">
        <v>13239</v>
      </c>
      <c r="SEI5" s="48" t="s">
        <v>13240</v>
      </c>
      <c r="SEJ5" s="48" t="s">
        <v>13241</v>
      </c>
      <c r="SEK5" s="48" t="s">
        <v>13242</v>
      </c>
      <c r="SEL5" s="48" t="s">
        <v>13243</v>
      </c>
      <c r="SEM5" s="48" t="s">
        <v>13244</v>
      </c>
      <c r="SEN5" s="48" t="s">
        <v>13245</v>
      </c>
      <c r="SEO5" s="48" t="s">
        <v>13246</v>
      </c>
      <c r="SEP5" s="48" t="s">
        <v>13247</v>
      </c>
      <c r="SEQ5" s="48" t="s">
        <v>13248</v>
      </c>
      <c r="SER5" s="48" t="s">
        <v>13249</v>
      </c>
      <c r="SES5" s="48" t="s">
        <v>13250</v>
      </c>
      <c r="SET5" s="48" t="s">
        <v>13251</v>
      </c>
      <c r="SEU5" s="48" t="s">
        <v>13252</v>
      </c>
      <c r="SEV5" s="48" t="s">
        <v>13253</v>
      </c>
      <c r="SEW5" s="48" t="s">
        <v>13254</v>
      </c>
      <c r="SEX5" s="48" t="s">
        <v>13255</v>
      </c>
      <c r="SEY5" s="48" t="s">
        <v>13256</v>
      </c>
      <c r="SEZ5" s="48" t="s">
        <v>13257</v>
      </c>
      <c r="SFA5" s="48" t="s">
        <v>13258</v>
      </c>
      <c r="SFB5" s="48" t="s">
        <v>13259</v>
      </c>
      <c r="SFC5" s="48" t="s">
        <v>13260</v>
      </c>
      <c r="SFD5" s="48" t="s">
        <v>13261</v>
      </c>
      <c r="SFE5" s="48" t="s">
        <v>13262</v>
      </c>
      <c r="SFF5" s="48" t="s">
        <v>13263</v>
      </c>
      <c r="SFG5" s="48" t="s">
        <v>13264</v>
      </c>
      <c r="SFH5" s="48" t="s">
        <v>13265</v>
      </c>
      <c r="SFI5" s="48" t="s">
        <v>13266</v>
      </c>
      <c r="SFJ5" s="48" t="s">
        <v>13267</v>
      </c>
      <c r="SFK5" s="48" t="s">
        <v>13268</v>
      </c>
      <c r="SFL5" s="48" t="s">
        <v>13269</v>
      </c>
      <c r="SFM5" s="48" t="s">
        <v>13270</v>
      </c>
      <c r="SFN5" s="48" t="s">
        <v>13271</v>
      </c>
      <c r="SFO5" s="48" t="s">
        <v>13272</v>
      </c>
      <c r="SFP5" s="48" t="s">
        <v>13273</v>
      </c>
      <c r="SFQ5" s="48" t="s">
        <v>13274</v>
      </c>
      <c r="SFR5" s="48" t="s">
        <v>13275</v>
      </c>
      <c r="SFS5" s="48" t="s">
        <v>13276</v>
      </c>
      <c r="SFT5" s="48" t="s">
        <v>13277</v>
      </c>
      <c r="SFU5" s="48" t="s">
        <v>13278</v>
      </c>
      <c r="SFV5" s="48" t="s">
        <v>13279</v>
      </c>
      <c r="SFW5" s="48" t="s">
        <v>13280</v>
      </c>
      <c r="SFX5" s="48" t="s">
        <v>13281</v>
      </c>
      <c r="SFY5" s="48" t="s">
        <v>13282</v>
      </c>
      <c r="SFZ5" s="48" t="s">
        <v>13283</v>
      </c>
      <c r="SGA5" s="48" t="s">
        <v>13284</v>
      </c>
      <c r="SGB5" s="48" t="s">
        <v>13285</v>
      </c>
      <c r="SGC5" s="48" t="s">
        <v>13286</v>
      </c>
      <c r="SGD5" s="48" t="s">
        <v>13287</v>
      </c>
      <c r="SGE5" s="48" t="s">
        <v>13288</v>
      </c>
      <c r="SGF5" s="48" t="s">
        <v>13289</v>
      </c>
      <c r="SGG5" s="48" t="s">
        <v>13290</v>
      </c>
      <c r="SGH5" s="48" t="s">
        <v>13291</v>
      </c>
      <c r="SGI5" s="48" t="s">
        <v>13292</v>
      </c>
      <c r="SGJ5" s="48" t="s">
        <v>13293</v>
      </c>
      <c r="SGK5" s="48" t="s">
        <v>13294</v>
      </c>
      <c r="SGL5" s="48" t="s">
        <v>13295</v>
      </c>
      <c r="SGM5" s="48" t="s">
        <v>13296</v>
      </c>
      <c r="SGN5" s="48" t="s">
        <v>13297</v>
      </c>
      <c r="SGO5" s="48" t="s">
        <v>13298</v>
      </c>
      <c r="SGP5" s="48" t="s">
        <v>13299</v>
      </c>
      <c r="SGQ5" s="48" t="s">
        <v>13300</v>
      </c>
      <c r="SGR5" s="48" t="s">
        <v>13301</v>
      </c>
      <c r="SGS5" s="48" t="s">
        <v>13302</v>
      </c>
      <c r="SGT5" s="48" t="s">
        <v>13303</v>
      </c>
      <c r="SGU5" s="48" t="s">
        <v>13304</v>
      </c>
      <c r="SGV5" s="48" t="s">
        <v>13305</v>
      </c>
      <c r="SGW5" s="48" t="s">
        <v>13306</v>
      </c>
      <c r="SGX5" s="48" t="s">
        <v>13307</v>
      </c>
      <c r="SGY5" s="48" t="s">
        <v>13308</v>
      </c>
      <c r="SGZ5" s="48" t="s">
        <v>13309</v>
      </c>
      <c r="SHA5" s="48" t="s">
        <v>13310</v>
      </c>
      <c r="SHB5" s="48" t="s">
        <v>13311</v>
      </c>
      <c r="SHC5" s="48" t="s">
        <v>13312</v>
      </c>
      <c r="SHD5" s="48" t="s">
        <v>13313</v>
      </c>
      <c r="SHE5" s="48" t="s">
        <v>13314</v>
      </c>
      <c r="SHF5" s="48" t="s">
        <v>13315</v>
      </c>
      <c r="SHG5" s="48" t="s">
        <v>13316</v>
      </c>
      <c r="SHH5" s="48" t="s">
        <v>13317</v>
      </c>
      <c r="SHI5" s="48" t="s">
        <v>13318</v>
      </c>
      <c r="SHJ5" s="48" t="s">
        <v>13319</v>
      </c>
      <c r="SHK5" s="48" t="s">
        <v>13320</v>
      </c>
      <c r="SHL5" s="48" t="s">
        <v>13321</v>
      </c>
      <c r="SHM5" s="48" t="s">
        <v>13322</v>
      </c>
      <c r="SHN5" s="48" t="s">
        <v>13323</v>
      </c>
      <c r="SHO5" s="48" t="s">
        <v>13324</v>
      </c>
      <c r="SHP5" s="48" t="s">
        <v>13325</v>
      </c>
      <c r="SHQ5" s="48" t="s">
        <v>13326</v>
      </c>
      <c r="SHR5" s="48" t="s">
        <v>13327</v>
      </c>
      <c r="SHS5" s="48" t="s">
        <v>13328</v>
      </c>
      <c r="SHT5" s="48" t="s">
        <v>13329</v>
      </c>
      <c r="SHU5" s="48" t="s">
        <v>13330</v>
      </c>
      <c r="SHV5" s="48" t="s">
        <v>13331</v>
      </c>
      <c r="SHW5" s="48" t="s">
        <v>13332</v>
      </c>
      <c r="SHX5" s="48" t="s">
        <v>13333</v>
      </c>
      <c r="SHY5" s="48" t="s">
        <v>13334</v>
      </c>
      <c r="SHZ5" s="48" t="s">
        <v>13335</v>
      </c>
      <c r="SIA5" s="48" t="s">
        <v>13336</v>
      </c>
      <c r="SIB5" s="48" t="s">
        <v>13337</v>
      </c>
      <c r="SIC5" s="48" t="s">
        <v>13338</v>
      </c>
      <c r="SID5" s="48" t="s">
        <v>13339</v>
      </c>
      <c r="SIE5" s="48" t="s">
        <v>13340</v>
      </c>
      <c r="SIF5" s="48" t="s">
        <v>13341</v>
      </c>
      <c r="SIG5" s="48" t="s">
        <v>13342</v>
      </c>
      <c r="SIH5" s="48" t="s">
        <v>13343</v>
      </c>
      <c r="SII5" s="48" t="s">
        <v>13344</v>
      </c>
      <c r="SIJ5" s="48" t="s">
        <v>13345</v>
      </c>
      <c r="SIK5" s="48" t="s">
        <v>13346</v>
      </c>
      <c r="SIL5" s="48" t="s">
        <v>13347</v>
      </c>
      <c r="SIM5" s="48" t="s">
        <v>13348</v>
      </c>
      <c r="SIN5" s="48" t="s">
        <v>13349</v>
      </c>
      <c r="SIO5" s="48" t="s">
        <v>13350</v>
      </c>
      <c r="SIP5" s="48" t="s">
        <v>13351</v>
      </c>
      <c r="SIQ5" s="48" t="s">
        <v>13352</v>
      </c>
      <c r="SIR5" s="48" t="s">
        <v>13353</v>
      </c>
      <c r="SIS5" s="48" t="s">
        <v>13354</v>
      </c>
      <c r="SIT5" s="48" t="s">
        <v>13355</v>
      </c>
      <c r="SIU5" s="48" t="s">
        <v>13356</v>
      </c>
      <c r="SIV5" s="48" t="s">
        <v>13357</v>
      </c>
      <c r="SIW5" s="48" t="s">
        <v>13358</v>
      </c>
      <c r="SIX5" s="48" t="s">
        <v>13359</v>
      </c>
      <c r="SIY5" s="48" t="s">
        <v>13360</v>
      </c>
      <c r="SIZ5" s="48" t="s">
        <v>13361</v>
      </c>
      <c r="SJA5" s="48" t="s">
        <v>13362</v>
      </c>
      <c r="SJB5" s="48" t="s">
        <v>13363</v>
      </c>
      <c r="SJC5" s="48" t="s">
        <v>13364</v>
      </c>
      <c r="SJD5" s="48" t="s">
        <v>13365</v>
      </c>
      <c r="SJE5" s="48" t="s">
        <v>13366</v>
      </c>
      <c r="SJF5" s="48" t="s">
        <v>13367</v>
      </c>
      <c r="SJG5" s="48" t="s">
        <v>13368</v>
      </c>
      <c r="SJH5" s="48" t="s">
        <v>13369</v>
      </c>
      <c r="SJI5" s="48" t="s">
        <v>13370</v>
      </c>
      <c r="SJJ5" s="48" t="s">
        <v>13371</v>
      </c>
      <c r="SJK5" s="48" t="s">
        <v>13372</v>
      </c>
      <c r="SJL5" s="48" t="s">
        <v>13373</v>
      </c>
      <c r="SJM5" s="48" t="s">
        <v>13374</v>
      </c>
      <c r="SJN5" s="48" t="s">
        <v>13375</v>
      </c>
      <c r="SJO5" s="48" t="s">
        <v>13376</v>
      </c>
      <c r="SJP5" s="48" t="s">
        <v>13377</v>
      </c>
      <c r="SJQ5" s="48" t="s">
        <v>13378</v>
      </c>
      <c r="SJR5" s="48" t="s">
        <v>13379</v>
      </c>
      <c r="SJS5" s="48" t="s">
        <v>13380</v>
      </c>
      <c r="SJT5" s="48" t="s">
        <v>13381</v>
      </c>
      <c r="SJU5" s="48" t="s">
        <v>13382</v>
      </c>
      <c r="SJV5" s="48" t="s">
        <v>13383</v>
      </c>
      <c r="SJW5" s="48" t="s">
        <v>13384</v>
      </c>
      <c r="SJX5" s="48" t="s">
        <v>13385</v>
      </c>
      <c r="SJY5" s="48" t="s">
        <v>13386</v>
      </c>
      <c r="SJZ5" s="48" t="s">
        <v>13387</v>
      </c>
      <c r="SKA5" s="48" t="s">
        <v>13388</v>
      </c>
      <c r="SKB5" s="48" t="s">
        <v>13389</v>
      </c>
      <c r="SKC5" s="48" t="s">
        <v>13390</v>
      </c>
      <c r="SKD5" s="48" t="s">
        <v>13391</v>
      </c>
      <c r="SKE5" s="48" t="s">
        <v>13392</v>
      </c>
      <c r="SKF5" s="48" t="s">
        <v>13393</v>
      </c>
      <c r="SKG5" s="48" t="s">
        <v>13394</v>
      </c>
      <c r="SKH5" s="48" t="s">
        <v>13395</v>
      </c>
      <c r="SKI5" s="48" t="s">
        <v>13396</v>
      </c>
      <c r="SKJ5" s="48" t="s">
        <v>13397</v>
      </c>
      <c r="SKK5" s="48" t="s">
        <v>13398</v>
      </c>
      <c r="SKL5" s="48" t="s">
        <v>13399</v>
      </c>
      <c r="SKM5" s="48" t="s">
        <v>13400</v>
      </c>
      <c r="SKN5" s="48" t="s">
        <v>13401</v>
      </c>
      <c r="SKO5" s="48" t="s">
        <v>13402</v>
      </c>
      <c r="SKP5" s="48" t="s">
        <v>13403</v>
      </c>
      <c r="SKQ5" s="48" t="s">
        <v>13404</v>
      </c>
      <c r="SKR5" s="48" t="s">
        <v>13405</v>
      </c>
      <c r="SKS5" s="48" t="s">
        <v>13406</v>
      </c>
      <c r="SKT5" s="48" t="s">
        <v>13407</v>
      </c>
      <c r="SKU5" s="48" t="s">
        <v>13408</v>
      </c>
      <c r="SKV5" s="48" t="s">
        <v>13409</v>
      </c>
      <c r="SKW5" s="48" t="s">
        <v>13410</v>
      </c>
      <c r="SKX5" s="48" t="s">
        <v>13411</v>
      </c>
      <c r="SKY5" s="48" t="s">
        <v>13412</v>
      </c>
      <c r="SKZ5" s="48" t="s">
        <v>13413</v>
      </c>
      <c r="SLA5" s="48" t="s">
        <v>13414</v>
      </c>
      <c r="SLB5" s="48" t="s">
        <v>13415</v>
      </c>
      <c r="SLC5" s="48" t="s">
        <v>13416</v>
      </c>
      <c r="SLD5" s="48" t="s">
        <v>13417</v>
      </c>
      <c r="SLE5" s="48" t="s">
        <v>13418</v>
      </c>
      <c r="SLF5" s="48" t="s">
        <v>13419</v>
      </c>
      <c r="SLG5" s="48" t="s">
        <v>13420</v>
      </c>
      <c r="SLH5" s="48" t="s">
        <v>13421</v>
      </c>
      <c r="SLI5" s="48" t="s">
        <v>13422</v>
      </c>
      <c r="SLJ5" s="48" t="s">
        <v>13423</v>
      </c>
      <c r="SLK5" s="48" t="s">
        <v>13424</v>
      </c>
      <c r="SLL5" s="48" t="s">
        <v>13425</v>
      </c>
      <c r="SLM5" s="48" t="s">
        <v>13426</v>
      </c>
      <c r="SLN5" s="48" t="s">
        <v>13427</v>
      </c>
      <c r="SLO5" s="48" t="s">
        <v>13428</v>
      </c>
      <c r="SLP5" s="48" t="s">
        <v>13429</v>
      </c>
      <c r="SLQ5" s="48" t="s">
        <v>13430</v>
      </c>
      <c r="SLR5" s="48" t="s">
        <v>13431</v>
      </c>
      <c r="SLS5" s="48" t="s">
        <v>13432</v>
      </c>
      <c r="SLT5" s="48" t="s">
        <v>13433</v>
      </c>
      <c r="SLU5" s="48" t="s">
        <v>13434</v>
      </c>
      <c r="SLV5" s="48" t="s">
        <v>13435</v>
      </c>
      <c r="SLW5" s="48" t="s">
        <v>13436</v>
      </c>
      <c r="SLX5" s="48" t="s">
        <v>13437</v>
      </c>
      <c r="SLY5" s="48" t="s">
        <v>13438</v>
      </c>
      <c r="SLZ5" s="48" t="s">
        <v>13439</v>
      </c>
      <c r="SMA5" s="48" t="s">
        <v>13440</v>
      </c>
      <c r="SMB5" s="48" t="s">
        <v>13441</v>
      </c>
      <c r="SMC5" s="48" t="s">
        <v>13442</v>
      </c>
      <c r="SMD5" s="48" t="s">
        <v>13443</v>
      </c>
      <c r="SME5" s="48" t="s">
        <v>13444</v>
      </c>
      <c r="SMF5" s="48" t="s">
        <v>13445</v>
      </c>
      <c r="SMG5" s="48" t="s">
        <v>13446</v>
      </c>
      <c r="SMH5" s="48" t="s">
        <v>13447</v>
      </c>
      <c r="SMI5" s="48" t="s">
        <v>13448</v>
      </c>
      <c r="SMJ5" s="48" t="s">
        <v>13449</v>
      </c>
      <c r="SMK5" s="48" t="s">
        <v>13450</v>
      </c>
      <c r="SML5" s="48" t="s">
        <v>13451</v>
      </c>
      <c r="SMM5" s="48" t="s">
        <v>13452</v>
      </c>
      <c r="SMN5" s="48" t="s">
        <v>13453</v>
      </c>
      <c r="SMO5" s="48" t="s">
        <v>13454</v>
      </c>
      <c r="SMP5" s="48" t="s">
        <v>13455</v>
      </c>
      <c r="SMQ5" s="48" t="s">
        <v>13456</v>
      </c>
      <c r="SMR5" s="48" t="s">
        <v>13457</v>
      </c>
      <c r="SMS5" s="48" t="s">
        <v>13458</v>
      </c>
      <c r="SMT5" s="48" t="s">
        <v>13459</v>
      </c>
      <c r="SMU5" s="48" t="s">
        <v>13460</v>
      </c>
      <c r="SMV5" s="48" t="s">
        <v>13461</v>
      </c>
      <c r="SMW5" s="48" t="s">
        <v>13462</v>
      </c>
      <c r="SMX5" s="48" t="s">
        <v>13463</v>
      </c>
      <c r="SMY5" s="48" t="s">
        <v>13464</v>
      </c>
      <c r="SMZ5" s="48" t="s">
        <v>13465</v>
      </c>
      <c r="SNA5" s="48" t="s">
        <v>13466</v>
      </c>
      <c r="SNB5" s="48" t="s">
        <v>13467</v>
      </c>
      <c r="SNC5" s="48" t="s">
        <v>13468</v>
      </c>
      <c r="SND5" s="48" t="s">
        <v>13469</v>
      </c>
      <c r="SNE5" s="48" t="s">
        <v>13470</v>
      </c>
      <c r="SNF5" s="48" t="s">
        <v>13471</v>
      </c>
      <c r="SNG5" s="48" t="s">
        <v>13472</v>
      </c>
      <c r="SNH5" s="48" t="s">
        <v>13473</v>
      </c>
      <c r="SNI5" s="48" t="s">
        <v>13474</v>
      </c>
      <c r="SNJ5" s="48" t="s">
        <v>13475</v>
      </c>
      <c r="SNK5" s="48" t="s">
        <v>13476</v>
      </c>
      <c r="SNL5" s="48" t="s">
        <v>13477</v>
      </c>
      <c r="SNM5" s="48" t="s">
        <v>13478</v>
      </c>
      <c r="SNN5" s="48" t="s">
        <v>13479</v>
      </c>
      <c r="SNO5" s="48" t="s">
        <v>13480</v>
      </c>
      <c r="SNP5" s="48" t="s">
        <v>13481</v>
      </c>
      <c r="SNQ5" s="48" t="s">
        <v>13482</v>
      </c>
      <c r="SNR5" s="48" t="s">
        <v>13483</v>
      </c>
      <c r="SNS5" s="48" t="s">
        <v>13484</v>
      </c>
      <c r="SNT5" s="48" t="s">
        <v>13485</v>
      </c>
      <c r="SNU5" s="48" t="s">
        <v>13486</v>
      </c>
      <c r="SNV5" s="48" t="s">
        <v>13487</v>
      </c>
      <c r="SNW5" s="48" t="s">
        <v>13488</v>
      </c>
      <c r="SNX5" s="48" t="s">
        <v>13489</v>
      </c>
      <c r="SNY5" s="48" t="s">
        <v>13490</v>
      </c>
      <c r="SNZ5" s="48" t="s">
        <v>13491</v>
      </c>
      <c r="SOA5" s="48" t="s">
        <v>13492</v>
      </c>
      <c r="SOB5" s="48" t="s">
        <v>13493</v>
      </c>
      <c r="SOC5" s="48" t="s">
        <v>13494</v>
      </c>
      <c r="SOD5" s="48" t="s">
        <v>13495</v>
      </c>
      <c r="SOE5" s="48" t="s">
        <v>13496</v>
      </c>
      <c r="SOF5" s="48" t="s">
        <v>13497</v>
      </c>
      <c r="SOG5" s="48" t="s">
        <v>13498</v>
      </c>
      <c r="SOH5" s="48" t="s">
        <v>13499</v>
      </c>
      <c r="SOI5" s="48" t="s">
        <v>13500</v>
      </c>
      <c r="SOJ5" s="48" t="s">
        <v>13501</v>
      </c>
      <c r="SOK5" s="48" t="s">
        <v>13502</v>
      </c>
      <c r="SOL5" s="48" t="s">
        <v>13503</v>
      </c>
      <c r="SOM5" s="48" t="s">
        <v>13504</v>
      </c>
      <c r="SON5" s="48" t="s">
        <v>13505</v>
      </c>
      <c r="SOO5" s="48" t="s">
        <v>13506</v>
      </c>
      <c r="SOP5" s="48" t="s">
        <v>13507</v>
      </c>
      <c r="SOQ5" s="48" t="s">
        <v>13508</v>
      </c>
      <c r="SOR5" s="48" t="s">
        <v>13509</v>
      </c>
      <c r="SOS5" s="48" t="s">
        <v>13510</v>
      </c>
      <c r="SOT5" s="48" t="s">
        <v>13511</v>
      </c>
      <c r="SOU5" s="48" t="s">
        <v>13512</v>
      </c>
      <c r="SOV5" s="48" t="s">
        <v>13513</v>
      </c>
      <c r="SOW5" s="48" t="s">
        <v>13514</v>
      </c>
      <c r="SOX5" s="48" t="s">
        <v>13515</v>
      </c>
      <c r="SOY5" s="48" t="s">
        <v>13516</v>
      </c>
      <c r="SOZ5" s="48" t="s">
        <v>13517</v>
      </c>
      <c r="SPA5" s="48" t="s">
        <v>13518</v>
      </c>
      <c r="SPB5" s="48" t="s">
        <v>13519</v>
      </c>
      <c r="SPC5" s="48" t="s">
        <v>13520</v>
      </c>
      <c r="SPD5" s="48" t="s">
        <v>13521</v>
      </c>
      <c r="SPE5" s="48" t="s">
        <v>13522</v>
      </c>
      <c r="SPF5" s="48" t="s">
        <v>13523</v>
      </c>
      <c r="SPG5" s="48" t="s">
        <v>13524</v>
      </c>
      <c r="SPH5" s="48" t="s">
        <v>13525</v>
      </c>
      <c r="SPI5" s="48" t="s">
        <v>13526</v>
      </c>
      <c r="SPJ5" s="48" t="s">
        <v>13527</v>
      </c>
      <c r="SPK5" s="48" t="s">
        <v>13528</v>
      </c>
      <c r="SPL5" s="48" t="s">
        <v>13529</v>
      </c>
      <c r="SPM5" s="48" t="s">
        <v>13530</v>
      </c>
      <c r="SPN5" s="48" t="s">
        <v>13531</v>
      </c>
      <c r="SPO5" s="48" t="s">
        <v>13532</v>
      </c>
      <c r="SPP5" s="48" t="s">
        <v>13533</v>
      </c>
      <c r="SPQ5" s="48" t="s">
        <v>13534</v>
      </c>
      <c r="SPR5" s="48" t="s">
        <v>13535</v>
      </c>
      <c r="SPS5" s="48" t="s">
        <v>13536</v>
      </c>
      <c r="SPT5" s="48" t="s">
        <v>13537</v>
      </c>
      <c r="SPU5" s="48" t="s">
        <v>13538</v>
      </c>
      <c r="SPV5" s="48" t="s">
        <v>13539</v>
      </c>
      <c r="SPW5" s="48" t="s">
        <v>13540</v>
      </c>
      <c r="SPX5" s="48" t="s">
        <v>13541</v>
      </c>
      <c r="SPY5" s="48" t="s">
        <v>13542</v>
      </c>
      <c r="SPZ5" s="48" t="s">
        <v>13543</v>
      </c>
      <c r="SQA5" s="48" t="s">
        <v>13544</v>
      </c>
      <c r="SQB5" s="48" t="s">
        <v>13545</v>
      </c>
      <c r="SQC5" s="48" t="s">
        <v>13546</v>
      </c>
      <c r="SQD5" s="48" t="s">
        <v>13547</v>
      </c>
      <c r="SQE5" s="48" t="s">
        <v>13548</v>
      </c>
      <c r="SQF5" s="48" t="s">
        <v>13549</v>
      </c>
      <c r="SQG5" s="48" t="s">
        <v>13550</v>
      </c>
      <c r="SQH5" s="48" t="s">
        <v>13551</v>
      </c>
      <c r="SQI5" s="48" t="s">
        <v>13552</v>
      </c>
      <c r="SQJ5" s="48" t="s">
        <v>13553</v>
      </c>
      <c r="SQK5" s="48" t="s">
        <v>13554</v>
      </c>
      <c r="SQL5" s="48" t="s">
        <v>13555</v>
      </c>
      <c r="SQM5" s="48" t="s">
        <v>13556</v>
      </c>
      <c r="SQN5" s="48" t="s">
        <v>13557</v>
      </c>
      <c r="SQO5" s="48" t="s">
        <v>13558</v>
      </c>
      <c r="SQP5" s="48" t="s">
        <v>13559</v>
      </c>
      <c r="SQQ5" s="48" t="s">
        <v>13560</v>
      </c>
      <c r="SQR5" s="48" t="s">
        <v>13561</v>
      </c>
      <c r="SQS5" s="48" t="s">
        <v>13562</v>
      </c>
      <c r="SQT5" s="48" t="s">
        <v>13563</v>
      </c>
      <c r="SQU5" s="48" t="s">
        <v>13564</v>
      </c>
      <c r="SQV5" s="48" t="s">
        <v>13565</v>
      </c>
      <c r="SQW5" s="48" t="s">
        <v>13566</v>
      </c>
      <c r="SQX5" s="48" t="s">
        <v>13567</v>
      </c>
      <c r="SQY5" s="48" t="s">
        <v>13568</v>
      </c>
      <c r="SQZ5" s="48" t="s">
        <v>13569</v>
      </c>
      <c r="SRA5" s="48" t="s">
        <v>13570</v>
      </c>
      <c r="SRB5" s="48" t="s">
        <v>13571</v>
      </c>
      <c r="SRC5" s="48" t="s">
        <v>13572</v>
      </c>
      <c r="SRD5" s="48" t="s">
        <v>13573</v>
      </c>
      <c r="SRE5" s="48" t="s">
        <v>13574</v>
      </c>
      <c r="SRF5" s="48" t="s">
        <v>13575</v>
      </c>
      <c r="SRG5" s="48" t="s">
        <v>13576</v>
      </c>
      <c r="SRH5" s="48" t="s">
        <v>13577</v>
      </c>
      <c r="SRI5" s="48" t="s">
        <v>13578</v>
      </c>
      <c r="SRJ5" s="48" t="s">
        <v>13579</v>
      </c>
      <c r="SRK5" s="48" t="s">
        <v>13580</v>
      </c>
      <c r="SRL5" s="48" t="s">
        <v>13581</v>
      </c>
      <c r="SRM5" s="48" t="s">
        <v>13582</v>
      </c>
      <c r="SRN5" s="48" t="s">
        <v>13583</v>
      </c>
      <c r="SRO5" s="48" t="s">
        <v>13584</v>
      </c>
      <c r="SRP5" s="48" t="s">
        <v>13585</v>
      </c>
      <c r="SRQ5" s="48" t="s">
        <v>13586</v>
      </c>
      <c r="SRR5" s="48" t="s">
        <v>13587</v>
      </c>
      <c r="SRS5" s="48" t="s">
        <v>13588</v>
      </c>
      <c r="SRT5" s="48" t="s">
        <v>13589</v>
      </c>
      <c r="SRU5" s="48" t="s">
        <v>13590</v>
      </c>
      <c r="SRV5" s="48" t="s">
        <v>13591</v>
      </c>
      <c r="SRW5" s="48" t="s">
        <v>13592</v>
      </c>
      <c r="SRX5" s="48" t="s">
        <v>13593</v>
      </c>
      <c r="SRY5" s="48" t="s">
        <v>13594</v>
      </c>
      <c r="SRZ5" s="48" t="s">
        <v>13595</v>
      </c>
      <c r="SSA5" s="48" t="s">
        <v>13596</v>
      </c>
      <c r="SSB5" s="48" t="s">
        <v>13597</v>
      </c>
      <c r="SSC5" s="48" t="s">
        <v>13598</v>
      </c>
      <c r="SSD5" s="48" t="s">
        <v>13599</v>
      </c>
      <c r="SSE5" s="48" t="s">
        <v>13600</v>
      </c>
      <c r="SSF5" s="48" t="s">
        <v>13601</v>
      </c>
      <c r="SSG5" s="48" t="s">
        <v>13602</v>
      </c>
      <c r="SSH5" s="48" t="s">
        <v>13603</v>
      </c>
      <c r="SSI5" s="48" t="s">
        <v>13604</v>
      </c>
      <c r="SSJ5" s="48" t="s">
        <v>13605</v>
      </c>
      <c r="SSK5" s="48" t="s">
        <v>13606</v>
      </c>
      <c r="SSL5" s="48" t="s">
        <v>13607</v>
      </c>
      <c r="SSM5" s="48" t="s">
        <v>13608</v>
      </c>
      <c r="SSN5" s="48" t="s">
        <v>13609</v>
      </c>
      <c r="SSO5" s="48" t="s">
        <v>13610</v>
      </c>
      <c r="SSP5" s="48" t="s">
        <v>13611</v>
      </c>
      <c r="SSQ5" s="48" t="s">
        <v>13612</v>
      </c>
      <c r="SSR5" s="48" t="s">
        <v>13613</v>
      </c>
      <c r="SSS5" s="48" t="s">
        <v>13614</v>
      </c>
      <c r="SST5" s="48" t="s">
        <v>13615</v>
      </c>
      <c r="SSU5" s="48" t="s">
        <v>13616</v>
      </c>
      <c r="SSV5" s="48" t="s">
        <v>13617</v>
      </c>
      <c r="SSW5" s="48" t="s">
        <v>13618</v>
      </c>
      <c r="SSX5" s="48" t="s">
        <v>13619</v>
      </c>
      <c r="SSY5" s="48" t="s">
        <v>13620</v>
      </c>
      <c r="SSZ5" s="48" t="s">
        <v>13621</v>
      </c>
      <c r="STA5" s="48" t="s">
        <v>13622</v>
      </c>
      <c r="STB5" s="48" t="s">
        <v>13623</v>
      </c>
      <c r="STC5" s="48" t="s">
        <v>13624</v>
      </c>
      <c r="STD5" s="48" t="s">
        <v>13625</v>
      </c>
      <c r="STE5" s="48" t="s">
        <v>13626</v>
      </c>
      <c r="STF5" s="48" t="s">
        <v>13627</v>
      </c>
      <c r="STG5" s="48" t="s">
        <v>13628</v>
      </c>
      <c r="STH5" s="48" t="s">
        <v>13629</v>
      </c>
      <c r="STI5" s="48" t="s">
        <v>13630</v>
      </c>
      <c r="STJ5" s="48" t="s">
        <v>13631</v>
      </c>
      <c r="STK5" s="48" t="s">
        <v>13632</v>
      </c>
      <c r="STL5" s="48" t="s">
        <v>13633</v>
      </c>
      <c r="STM5" s="48" t="s">
        <v>13634</v>
      </c>
      <c r="STN5" s="48" t="s">
        <v>13635</v>
      </c>
      <c r="STO5" s="48" t="s">
        <v>13636</v>
      </c>
      <c r="STP5" s="48" t="s">
        <v>13637</v>
      </c>
      <c r="STQ5" s="48" t="s">
        <v>13638</v>
      </c>
      <c r="STR5" s="48" t="s">
        <v>13639</v>
      </c>
      <c r="STS5" s="48" t="s">
        <v>13640</v>
      </c>
      <c r="STT5" s="48" t="s">
        <v>13641</v>
      </c>
      <c r="STU5" s="48" t="s">
        <v>13642</v>
      </c>
      <c r="STV5" s="48" t="s">
        <v>13643</v>
      </c>
      <c r="STW5" s="48" t="s">
        <v>13644</v>
      </c>
      <c r="STX5" s="48" t="s">
        <v>13645</v>
      </c>
      <c r="STY5" s="48" t="s">
        <v>13646</v>
      </c>
      <c r="STZ5" s="48" t="s">
        <v>13647</v>
      </c>
      <c r="SUA5" s="48" t="s">
        <v>13648</v>
      </c>
      <c r="SUB5" s="48" t="s">
        <v>13649</v>
      </c>
      <c r="SUC5" s="48" t="s">
        <v>13650</v>
      </c>
      <c r="SUD5" s="48" t="s">
        <v>13651</v>
      </c>
      <c r="SUE5" s="48" t="s">
        <v>13652</v>
      </c>
      <c r="SUF5" s="48" t="s">
        <v>13653</v>
      </c>
      <c r="SUG5" s="48" t="s">
        <v>13654</v>
      </c>
      <c r="SUH5" s="48" t="s">
        <v>13655</v>
      </c>
      <c r="SUI5" s="48" t="s">
        <v>13656</v>
      </c>
      <c r="SUJ5" s="48" t="s">
        <v>13657</v>
      </c>
      <c r="SUK5" s="48" t="s">
        <v>13658</v>
      </c>
      <c r="SUL5" s="48" t="s">
        <v>13659</v>
      </c>
      <c r="SUM5" s="48" t="s">
        <v>13660</v>
      </c>
      <c r="SUN5" s="48" t="s">
        <v>13661</v>
      </c>
      <c r="SUO5" s="48" t="s">
        <v>13662</v>
      </c>
      <c r="SUP5" s="48" t="s">
        <v>13663</v>
      </c>
      <c r="SUQ5" s="48" t="s">
        <v>13664</v>
      </c>
      <c r="SUR5" s="48" t="s">
        <v>13665</v>
      </c>
      <c r="SUS5" s="48" t="s">
        <v>13666</v>
      </c>
      <c r="SUT5" s="48" t="s">
        <v>13667</v>
      </c>
      <c r="SUU5" s="48" t="s">
        <v>13668</v>
      </c>
      <c r="SUV5" s="48" t="s">
        <v>13669</v>
      </c>
      <c r="SUW5" s="48" t="s">
        <v>13670</v>
      </c>
      <c r="SUX5" s="48" t="s">
        <v>13671</v>
      </c>
      <c r="SUY5" s="48" t="s">
        <v>13672</v>
      </c>
      <c r="SUZ5" s="48" t="s">
        <v>13673</v>
      </c>
      <c r="SVA5" s="48" t="s">
        <v>13674</v>
      </c>
      <c r="SVB5" s="48" t="s">
        <v>13675</v>
      </c>
      <c r="SVC5" s="48" t="s">
        <v>13676</v>
      </c>
      <c r="SVD5" s="48" t="s">
        <v>13677</v>
      </c>
      <c r="SVE5" s="48" t="s">
        <v>13678</v>
      </c>
      <c r="SVF5" s="48" t="s">
        <v>13679</v>
      </c>
      <c r="SVG5" s="48" t="s">
        <v>13680</v>
      </c>
      <c r="SVH5" s="48" t="s">
        <v>13681</v>
      </c>
      <c r="SVI5" s="48" t="s">
        <v>13682</v>
      </c>
      <c r="SVJ5" s="48" t="s">
        <v>13683</v>
      </c>
      <c r="SVK5" s="48" t="s">
        <v>13684</v>
      </c>
      <c r="SVL5" s="48" t="s">
        <v>13685</v>
      </c>
      <c r="SVM5" s="48" t="s">
        <v>13686</v>
      </c>
      <c r="SVN5" s="48" t="s">
        <v>13687</v>
      </c>
      <c r="SVO5" s="48" t="s">
        <v>13688</v>
      </c>
      <c r="SVP5" s="48" t="s">
        <v>13689</v>
      </c>
      <c r="SVQ5" s="48" t="s">
        <v>13690</v>
      </c>
      <c r="SVR5" s="48" t="s">
        <v>13691</v>
      </c>
      <c r="SVS5" s="48" t="s">
        <v>13692</v>
      </c>
      <c r="SVT5" s="48" t="s">
        <v>13693</v>
      </c>
      <c r="SVU5" s="48" t="s">
        <v>13694</v>
      </c>
      <c r="SVV5" s="48" t="s">
        <v>13695</v>
      </c>
      <c r="SVW5" s="48" t="s">
        <v>13696</v>
      </c>
      <c r="SVX5" s="48" t="s">
        <v>13697</v>
      </c>
      <c r="SVY5" s="48" t="s">
        <v>13698</v>
      </c>
      <c r="SVZ5" s="48" t="s">
        <v>13699</v>
      </c>
      <c r="SWA5" s="48" t="s">
        <v>13700</v>
      </c>
      <c r="SWB5" s="48" t="s">
        <v>13701</v>
      </c>
      <c r="SWC5" s="48" t="s">
        <v>13702</v>
      </c>
      <c r="SWD5" s="48" t="s">
        <v>13703</v>
      </c>
      <c r="SWE5" s="48" t="s">
        <v>13704</v>
      </c>
      <c r="SWF5" s="48" t="s">
        <v>13705</v>
      </c>
      <c r="SWG5" s="48" t="s">
        <v>13706</v>
      </c>
      <c r="SWH5" s="48" t="s">
        <v>13707</v>
      </c>
      <c r="SWI5" s="48" t="s">
        <v>13708</v>
      </c>
      <c r="SWJ5" s="48" t="s">
        <v>13709</v>
      </c>
      <c r="SWK5" s="48" t="s">
        <v>13710</v>
      </c>
      <c r="SWL5" s="48" t="s">
        <v>13711</v>
      </c>
      <c r="SWM5" s="48" t="s">
        <v>13712</v>
      </c>
      <c r="SWN5" s="48" t="s">
        <v>13713</v>
      </c>
      <c r="SWO5" s="48" t="s">
        <v>13714</v>
      </c>
      <c r="SWP5" s="48" t="s">
        <v>13715</v>
      </c>
      <c r="SWQ5" s="48" t="s">
        <v>13716</v>
      </c>
      <c r="SWR5" s="48" t="s">
        <v>13717</v>
      </c>
      <c r="SWS5" s="48" t="s">
        <v>13718</v>
      </c>
      <c r="SWT5" s="48" t="s">
        <v>13719</v>
      </c>
      <c r="SWU5" s="48" t="s">
        <v>13720</v>
      </c>
      <c r="SWV5" s="48" t="s">
        <v>13721</v>
      </c>
      <c r="SWW5" s="48" t="s">
        <v>13722</v>
      </c>
      <c r="SWX5" s="48" t="s">
        <v>13723</v>
      </c>
      <c r="SWY5" s="48" t="s">
        <v>13724</v>
      </c>
      <c r="SWZ5" s="48" t="s">
        <v>13725</v>
      </c>
      <c r="SXA5" s="48" t="s">
        <v>13726</v>
      </c>
      <c r="SXB5" s="48" t="s">
        <v>13727</v>
      </c>
      <c r="SXC5" s="48" t="s">
        <v>13728</v>
      </c>
      <c r="SXD5" s="48" t="s">
        <v>13729</v>
      </c>
      <c r="SXE5" s="48" t="s">
        <v>13730</v>
      </c>
      <c r="SXF5" s="48" t="s">
        <v>13731</v>
      </c>
      <c r="SXG5" s="48" t="s">
        <v>13732</v>
      </c>
      <c r="SXH5" s="48" t="s">
        <v>13733</v>
      </c>
      <c r="SXI5" s="48" t="s">
        <v>13734</v>
      </c>
      <c r="SXJ5" s="48" t="s">
        <v>13735</v>
      </c>
      <c r="SXK5" s="48" t="s">
        <v>13736</v>
      </c>
      <c r="SXL5" s="48" t="s">
        <v>13737</v>
      </c>
      <c r="SXM5" s="48" t="s">
        <v>13738</v>
      </c>
      <c r="SXN5" s="48" t="s">
        <v>13739</v>
      </c>
      <c r="SXO5" s="48" t="s">
        <v>13740</v>
      </c>
      <c r="SXP5" s="48" t="s">
        <v>13741</v>
      </c>
      <c r="SXQ5" s="48" t="s">
        <v>13742</v>
      </c>
      <c r="SXR5" s="48" t="s">
        <v>13743</v>
      </c>
      <c r="SXS5" s="48" t="s">
        <v>13744</v>
      </c>
      <c r="SXT5" s="48" t="s">
        <v>13745</v>
      </c>
      <c r="SXU5" s="48" t="s">
        <v>13746</v>
      </c>
      <c r="SXV5" s="48" t="s">
        <v>13747</v>
      </c>
      <c r="SXW5" s="48" t="s">
        <v>13748</v>
      </c>
      <c r="SXX5" s="48" t="s">
        <v>13749</v>
      </c>
      <c r="SXY5" s="48" t="s">
        <v>13750</v>
      </c>
      <c r="SXZ5" s="48" t="s">
        <v>13751</v>
      </c>
      <c r="SYA5" s="48" t="s">
        <v>13752</v>
      </c>
      <c r="SYB5" s="48" t="s">
        <v>13753</v>
      </c>
      <c r="SYC5" s="48" t="s">
        <v>13754</v>
      </c>
      <c r="SYD5" s="48" t="s">
        <v>13755</v>
      </c>
      <c r="SYE5" s="48" t="s">
        <v>13756</v>
      </c>
      <c r="SYF5" s="48" t="s">
        <v>13757</v>
      </c>
      <c r="SYG5" s="48" t="s">
        <v>13758</v>
      </c>
      <c r="SYH5" s="48" t="s">
        <v>13759</v>
      </c>
      <c r="SYI5" s="48" t="s">
        <v>13760</v>
      </c>
      <c r="SYJ5" s="48" t="s">
        <v>13761</v>
      </c>
      <c r="SYK5" s="48" t="s">
        <v>13762</v>
      </c>
      <c r="SYL5" s="48" t="s">
        <v>13763</v>
      </c>
      <c r="SYM5" s="48" t="s">
        <v>13764</v>
      </c>
      <c r="SYN5" s="48" t="s">
        <v>13765</v>
      </c>
      <c r="SYO5" s="48" t="s">
        <v>13766</v>
      </c>
      <c r="SYP5" s="48" t="s">
        <v>13767</v>
      </c>
      <c r="SYQ5" s="48" t="s">
        <v>13768</v>
      </c>
      <c r="SYR5" s="48" t="s">
        <v>13769</v>
      </c>
      <c r="SYS5" s="48" t="s">
        <v>13770</v>
      </c>
      <c r="SYT5" s="48" t="s">
        <v>13771</v>
      </c>
      <c r="SYU5" s="48" t="s">
        <v>13772</v>
      </c>
      <c r="SYV5" s="48" t="s">
        <v>13773</v>
      </c>
      <c r="SYW5" s="48" t="s">
        <v>13774</v>
      </c>
      <c r="SYX5" s="48" t="s">
        <v>13775</v>
      </c>
      <c r="SYY5" s="48" t="s">
        <v>13776</v>
      </c>
      <c r="SYZ5" s="48" t="s">
        <v>13777</v>
      </c>
      <c r="SZA5" s="48" t="s">
        <v>13778</v>
      </c>
      <c r="SZB5" s="48" t="s">
        <v>13779</v>
      </c>
      <c r="SZC5" s="48" t="s">
        <v>13780</v>
      </c>
      <c r="SZD5" s="48" t="s">
        <v>13781</v>
      </c>
      <c r="SZE5" s="48" t="s">
        <v>13782</v>
      </c>
      <c r="SZF5" s="48" t="s">
        <v>13783</v>
      </c>
      <c r="SZG5" s="48" t="s">
        <v>13784</v>
      </c>
      <c r="SZH5" s="48" t="s">
        <v>13785</v>
      </c>
      <c r="SZI5" s="48" t="s">
        <v>13786</v>
      </c>
      <c r="SZJ5" s="48" t="s">
        <v>13787</v>
      </c>
      <c r="SZK5" s="48" t="s">
        <v>13788</v>
      </c>
      <c r="SZL5" s="48" t="s">
        <v>13789</v>
      </c>
      <c r="SZM5" s="48" t="s">
        <v>13790</v>
      </c>
      <c r="SZN5" s="48" t="s">
        <v>13791</v>
      </c>
      <c r="SZO5" s="48" t="s">
        <v>13792</v>
      </c>
      <c r="SZP5" s="48" t="s">
        <v>13793</v>
      </c>
      <c r="SZQ5" s="48" t="s">
        <v>13794</v>
      </c>
      <c r="SZR5" s="48" t="s">
        <v>13795</v>
      </c>
      <c r="SZS5" s="48" t="s">
        <v>13796</v>
      </c>
      <c r="SZT5" s="48" t="s">
        <v>13797</v>
      </c>
      <c r="SZU5" s="48" t="s">
        <v>13798</v>
      </c>
      <c r="SZV5" s="48" t="s">
        <v>13799</v>
      </c>
      <c r="SZW5" s="48" t="s">
        <v>13800</v>
      </c>
      <c r="SZX5" s="48" t="s">
        <v>13801</v>
      </c>
      <c r="SZY5" s="48" t="s">
        <v>13802</v>
      </c>
      <c r="SZZ5" s="48" t="s">
        <v>13803</v>
      </c>
      <c r="TAA5" s="48" t="s">
        <v>13804</v>
      </c>
      <c r="TAB5" s="48" t="s">
        <v>13805</v>
      </c>
      <c r="TAC5" s="48" t="s">
        <v>13806</v>
      </c>
      <c r="TAD5" s="48" t="s">
        <v>13807</v>
      </c>
      <c r="TAE5" s="48" t="s">
        <v>13808</v>
      </c>
      <c r="TAF5" s="48" t="s">
        <v>13809</v>
      </c>
      <c r="TAG5" s="48" t="s">
        <v>13810</v>
      </c>
      <c r="TAH5" s="48" t="s">
        <v>13811</v>
      </c>
      <c r="TAI5" s="48" t="s">
        <v>13812</v>
      </c>
      <c r="TAJ5" s="48" t="s">
        <v>13813</v>
      </c>
      <c r="TAK5" s="48" t="s">
        <v>13814</v>
      </c>
      <c r="TAL5" s="48" t="s">
        <v>13815</v>
      </c>
      <c r="TAM5" s="48" t="s">
        <v>13816</v>
      </c>
      <c r="TAN5" s="48" t="s">
        <v>13817</v>
      </c>
      <c r="TAO5" s="48" t="s">
        <v>13818</v>
      </c>
      <c r="TAP5" s="48" t="s">
        <v>13819</v>
      </c>
      <c r="TAQ5" s="48" t="s">
        <v>13820</v>
      </c>
      <c r="TAR5" s="48" t="s">
        <v>13821</v>
      </c>
      <c r="TAS5" s="48" t="s">
        <v>13822</v>
      </c>
      <c r="TAT5" s="48" t="s">
        <v>13823</v>
      </c>
      <c r="TAU5" s="48" t="s">
        <v>13824</v>
      </c>
      <c r="TAV5" s="48" t="s">
        <v>13825</v>
      </c>
      <c r="TAW5" s="48" t="s">
        <v>13826</v>
      </c>
      <c r="TAX5" s="48" t="s">
        <v>13827</v>
      </c>
      <c r="TAY5" s="48" t="s">
        <v>13828</v>
      </c>
      <c r="TAZ5" s="48" t="s">
        <v>13829</v>
      </c>
      <c r="TBA5" s="48" t="s">
        <v>13830</v>
      </c>
      <c r="TBB5" s="48" t="s">
        <v>13831</v>
      </c>
      <c r="TBC5" s="48" t="s">
        <v>13832</v>
      </c>
      <c r="TBD5" s="48" t="s">
        <v>13833</v>
      </c>
      <c r="TBE5" s="48" t="s">
        <v>13834</v>
      </c>
      <c r="TBF5" s="48" t="s">
        <v>13835</v>
      </c>
      <c r="TBG5" s="48" t="s">
        <v>13836</v>
      </c>
      <c r="TBH5" s="48" t="s">
        <v>13837</v>
      </c>
      <c r="TBI5" s="48" t="s">
        <v>13838</v>
      </c>
      <c r="TBJ5" s="48" t="s">
        <v>13839</v>
      </c>
      <c r="TBK5" s="48" t="s">
        <v>13840</v>
      </c>
      <c r="TBL5" s="48" t="s">
        <v>13841</v>
      </c>
      <c r="TBM5" s="48" t="s">
        <v>13842</v>
      </c>
      <c r="TBN5" s="48" t="s">
        <v>13843</v>
      </c>
      <c r="TBO5" s="48" t="s">
        <v>13844</v>
      </c>
      <c r="TBP5" s="48" t="s">
        <v>13845</v>
      </c>
      <c r="TBQ5" s="48" t="s">
        <v>13846</v>
      </c>
      <c r="TBR5" s="48" t="s">
        <v>13847</v>
      </c>
      <c r="TBS5" s="48" t="s">
        <v>13848</v>
      </c>
      <c r="TBT5" s="48" t="s">
        <v>13849</v>
      </c>
      <c r="TBU5" s="48" t="s">
        <v>13850</v>
      </c>
      <c r="TBV5" s="48" t="s">
        <v>13851</v>
      </c>
      <c r="TBW5" s="48" t="s">
        <v>13852</v>
      </c>
      <c r="TBX5" s="48" t="s">
        <v>13853</v>
      </c>
      <c r="TBY5" s="48" t="s">
        <v>13854</v>
      </c>
      <c r="TBZ5" s="48" t="s">
        <v>13855</v>
      </c>
      <c r="TCA5" s="48" t="s">
        <v>13856</v>
      </c>
      <c r="TCB5" s="48" t="s">
        <v>13857</v>
      </c>
      <c r="TCC5" s="48" t="s">
        <v>13858</v>
      </c>
      <c r="TCD5" s="48" t="s">
        <v>13859</v>
      </c>
      <c r="TCE5" s="48" t="s">
        <v>13860</v>
      </c>
      <c r="TCF5" s="48" t="s">
        <v>13861</v>
      </c>
      <c r="TCG5" s="48" t="s">
        <v>13862</v>
      </c>
      <c r="TCH5" s="48" t="s">
        <v>13863</v>
      </c>
      <c r="TCI5" s="48" t="s">
        <v>13864</v>
      </c>
      <c r="TCJ5" s="48" t="s">
        <v>13865</v>
      </c>
      <c r="TCK5" s="48" t="s">
        <v>13866</v>
      </c>
      <c r="TCL5" s="48" t="s">
        <v>13867</v>
      </c>
      <c r="TCM5" s="48" t="s">
        <v>13868</v>
      </c>
      <c r="TCN5" s="48" t="s">
        <v>13869</v>
      </c>
      <c r="TCO5" s="48" t="s">
        <v>13870</v>
      </c>
      <c r="TCP5" s="48" t="s">
        <v>13871</v>
      </c>
      <c r="TCQ5" s="48" t="s">
        <v>13872</v>
      </c>
      <c r="TCR5" s="48" t="s">
        <v>13873</v>
      </c>
      <c r="TCS5" s="48" t="s">
        <v>13874</v>
      </c>
      <c r="TCT5" s="48" t="s">
        <v>13875</v>
      </c>
      <c r="TCU5" s="48" t="s">
        <v>13876</v>
      </c>
      <c r="TCV5" s="48" t="s">
        <v>13877</v>
      </c>
      <c r="TCW5" s="48" t="s">
        <v>13878</v>
      </c>
      <c r="TCX5" s="48" t="s">
        <v>13879</v>
      </c>
      <c r="TCY5" s="48" t="s">
        <v>13880</v>
      </c>
      <c r="TCZ5" s="48" t="s">
        <v>13881</v>
      </c>
      <c r="TDA5" s="48" t="s">
        <v>13882</v>
      </c>
      <c r="TDB5" s="48" t="s">
        <v>13883</v>
      </c>
      <c r="TDC5" s="48" t="s">
        <v>13884</v>
      </c>
      <c r="TDD5" s="48" t="s">
        <v>13885</v>
      </c>
      <c r="TDE5" s="48" t="s">
        <v>13886</v>
      </c>
      <c r="TDF5" s="48" t="s">
        <v>13887</v>
      </c>
      <c r="TDG5" s="48" t="s">
        <v>13888</v>
      </c>
      <c r="TDH5" s="48" t="s">
        <v>13889</v>
      </c>
      <c r="TDI5" s="48" t="s">
        <v>13890</v>
      </c>
      <c r="TDJ5" s="48" t="s">
        <v>13891</v>
      </c>
      <c r="TDK5" s="48" t="s">
        <v>13892</v>
      </c>
      <c r="TDL5" s="48" t="s">
        <v>13893</v>
      </c>
      <c r="TDM5" s="48" t="s">
        <v>13894</v>
      </c>
      <c r="TDN5" s="48" t="s">
        <v>13895</v>
      </c>
      <c r="TDO5" s="48" t="s">
        <v>13896</v>
      </c>
      <c r="TDP5" s="48" t="s">
        <v>13897</v>
      </c>
      <c r="TDQ5" s="48" t="s">
        <v>13898</v>
      </c>
      <c r="TDR5" s="48" t="s">
        <v>13899</v>
      </c>
      <c r="TDS5" s="48" t="s">
        <v>13900</v>
      </c>
      <c r="TDT5" s="48" t="s">
        <v>13901</v>
      </c>
      <c r="TDU5" s="48" t="s">
        <v>13902</v>
      </c>
      <c r="TDV5" s="48" t="s">
        <v>13903</v>
      </c>
      <c r="TDW5" s="48" t="s">
        <v>13904</v>
      </c>
      <c r="TDX5" s="48" t="s">
        <v>13905</v>
      </c>
      <c r="TDY5" s="48" t="s">
        <v>13906</v>
      </c>
      <c r="TDZ5" s="48" t="s">
        <v>13907</v>
      </c>
      <c r="TEA5" s="48" t="s">
        <v>13908</v>
      </c>
      <c r="TEB5" s="48" t="s">
        <v>13909</v>
      </c>
      <c r="TEC5" s="48" t="s">
        <v>13910</v>
      </c>
      <c r="TED5" s="48" t="s">
        <v>13911</v>
      </c>
      <c r="TEE5" s="48" t="s">
        <v>13912</v>
      </c>
      <c r="TEF5" s="48" t="s">
        <v>13913</v>
      </c>
      <c r="TEG5" s="48" t="s">
        <v>13914</v>
      </c>
      <c r="TEH5" s="48" t="s">
        <v>13915</v>
      </c>
      <c r="TEI5" s="48" t="s">
        <v>13916</v>
      </c>
      <c r="TEJ5" s="48" t="s">
        <v>13917</v>
      </c>
      <c r="TEK5" s="48" t="s">
        <v>13918</v>
      </c>
      <c r="TEL5" s="48" t="s">
        <v>13919</v>
      </c>
      <c r="TEM5" s="48" t="s">
        <v>13920</v>
      </c>
      <c r="TEN5" s="48" t="s">
        <v>13921</v>
      </c>
      <c r="TEO5" s="48" t="s">
        <v>13922</v>
      </c>
      <c r="TEP5" s="48" t="s">
        <v>13923</v>
      </c>
      <c r="TEQ5" s="48" t="s">
        <v>13924</v>
      </c>
      <c r="TER5" s="48" t="s">
        <v>13925</v>
      </c>
      <c r="TES5" s="48" t="s">
        <v>13926</v>
      </c>
      <c r="TET5" s="48" t="s">
        <v>13927</v>
      </c>
      <c r="TEU5" s="48" t="s">
        <v>13928</v>
      </c>
      <c r="TEV5" s="48" t="s">
        <v>13929</v>
      </c>
      <c r="TEW5" s="48" t="s">
        <v>13930</v>
      </c>
      <c r="TEX5" s="48" t="s">
        <v>13931</v>
      </c>
      <c r="TEY5" s="48" t="s">
        <v>13932</v>
      </c>
      <c r="TEZ5" s="48" t="s">
        <v>13933</v>
      </c>
      <c r="TFA5" s="48" t="s">
        <v>13934</v>
      </c>
      <c r="TFB5" s="48" t="s">
        <v>13935</v>
      </c>
      <c r="TFC5" s="48" t="s">
        <v>13936</v>
      </c>
      <c r="TFD5" s="48" t="s">
        <v>13937</v>
      </c>
      <c r="TFE5" s="48" t="s">
        <v>13938</v>
      </c>
      <c r="TFF5" s="48" t="s">
        <v>13939</v>
      </c>
      <c r="TFG5" s="48" t="s">
        <v>13940</v>
      </c>
      <c r="TFH5" s="48" t="s">
        <v>13941</v>
      </c>
      <c r="TFI5" s="48" t="s">
        <v>13942</v>
      </c>
      <c r="TFJ5" s="48" t="s">
        <v>13943</v>
      </c>
      <c r="TFK5" s="48" t="s">
        <v>13944</v>
      </c>
      <c r="TFL5" s="48" t="s">
        <v>13945</v>
      </c>
      <c r="TFM5" s="48" t="s">
        <v>13946</v>
      </c>
      <c r="TFN5" s="48" t="s">
        <v>13947</v>
      </c>
      <c r="TFO5" s="48" t="s">
        <v>13948</v>
      </c>
      <c r="TFP5" s="48" t="s">
        <v>13949</v>
      </c>
      <c r="TFQ5" s="48" t="s">
        <v>13950</v>
      </c>
      <c r="TFR5" s="48" t="s">
        <v>13951</v>
      </c>
      <c r="TFS5" s="48" t="s">
        <v>13952</v>
      </c>
      <c r="TFT5" s="48" t="s">
        <v>13953</v>
      </c>
      <c r="TFU5" s="48" t="s">
        <v>13954</v>
      </c>
      <c r="TFV5" s="48" t="s">
        <v>13955</v>
      </c>
      <c r="TFW5" s="48" t="s">
        <v>13956</v>
      </c>
      <c r="TFX5" s="48" t="s">
        <v>13957</v>
      </c>
      <c r="TFY5" s="48" t="s">
        <v>13958</v>
      </c>
      <c r="TFZ5" s="48" t="s">
        <v>13959</v>
      </c>
      <c r="TGA5" s="48" t="s">
        <v>13960</v>
      </c>
      <c r="TGB5" s="48" t="s">
        <v>13961</v>
      </c>
      <c r="TGC5" s="48" t="s">
        <v>13962</v>
      </c>
      <c r="TGD5" s="48" t="s">
        <v>13963</v>
      </c>
      <c r="TGE5" s="48" t="s">
        <v>13964</v>
      </c>
      <c r="TGF5" s="48" t="s">
        <v>13965</v>
      </c>
      <c r="TGG5" s="48" t="s">
        <v>13966</v>
      </c>
      <c r="TGH5" s="48" t="s">
        <v>13967</v>
      </c>
      <c r="TGI5" s="48" t="s">
        <v>13968</v>
      </c>
      <c r="TGJ5" s="48" t="s">
        <v>13969</v>
      </c>
      <c r="TGK5" s="48" t="s">
        <v>13970</v>
      </c>
      <c r="TGL5" s="48" t="s">
        <v>13971</v>
      </c>
      <c r="TGM5" s="48" t="s">
        <v>13972</v>
      </c>
      <c r="TGN5" s="48" t="s">
        <v>13973</v>
      </c>
      <c r="TGO5" s="48" t="s">
        <v>13974</v>
      </c>
      <c r="TGP5" s="48" t="s">
        <v>13975</v>
      </c>
      <c r="TGQ5" s="48" t="s">
        <v>13976</v>
      </c>
      <c r="TGR5" s="48" t="s">
        <v>13977</v>
      </c>
      <c r="TGS5" s="48" t="s">
        <v>13978</v>
      </c>
      <c r="TGT5" s="48" t="s">
        <v>13979</v>
      </c>
      <c r="TGU5" s="48" t="s">
        <v>13980</v>
      </c>
      <c r="TGV5" s="48" t="s">
        <v>13981</v>
      </c>
      <c r="TGW5" s="48" t="s">
        <v>13982</v>
      </c>
      <c r="TGX5" s="48" t="s">
        <v>13983</v>
      </c>
      <c r="TGY5" s="48" t="s">
        <v>13984</v>
      </c>
      <c r="TGZ5" s="48" t="s">
        <v>13985</v>
      </c>
      <c r="THA5" s="48" t="s">
        <v>13986</v>
      </c>
      <c r="THB5" s="48" t="s">
        <v>13987</v>
      </c>
      <c r="THC5" s="48" t="s">
        <v>13988</v>
      </c>
      <c r="THD5" s="48" t="s">
        <v>13989</v>
      </c>
      <c r="THE5" s="48" t="s">
        <v>13990</v>
      </c>
      <c r="THF5" s="48" t="s">
        <v>13991</v>
      </c>
      <c r="THG5" s="48" t="s">
        <v>13992</v>
      </c>
      <c r="THH5" s="48" t="s">
        <v>13993</v>
      </c>
      <c r="THI5" s="48" t="s">
        <v>13994</v>
      </c>
      <c r="THJ5" s="48" t="s">
        <v>13995</v>
      </c>
      <c r="THK5" s="48" t="s">
        <v>13996</v>
      </c>
      <c r="THL5" s="48" t="s">
        <v>13997</v>
      </c>
      <c r="THM5" s="48" t="s">
        <v>13998</v>
      </c>
      <c r="THN5" s="48" t="s">
        <v>13999</v>
      </c>
      <c r="THO5" s="48" t="s">
        <v>14000</v>
      </c>
      <c r="THP5" s="48" t="s">
        <v>14001</v>
      </c>
      <c r="THQ5" s="48" t="s">
        <v>14002</v>
      </c>
      <c r="THR5" s="48" t="s">
        <v>14003</v>
      </c>
      <c r="THS5" s="48" t="s">
        <v>14004</v>
      </c>
      <c r="THT5" s="48" t="s">
        <v>14005</v>
      </c>
      <c r="THU5" s="48" t="s">
        <v>14006</v>
      </c>
      <c r="THV5" s="48" t="s">
        <v>14007</v>
      </c>
      <c r="THW5" s="48" t="s">
        <v>14008</v>
      </c>
      <c r="THX5" s="48" t="s">
        <v>14009</v>
      </c>
      <c r="THY5" s="48" t="s">
        <v>14010</v>
      </c>
      <c r="THZ5" s="48" t="s">
        <v>14011</v>
      </c>
      <c r="TIA5" s="48" t="s">
        <v>14012</v>
      </c>
      <c r="TIB5" s="48" t="s">
        <v>14013</v>
      </c>
      <c r="TIC5" s="48" t="s">
        <v>14014</v>
      </c>
      <c r="TID5" s="48" t="s">
        <v>14015</v>
      </c>
      <c r="TIE5" s="48" t="s">
        <v>14016</v>
      </c>
      <c r="TIF5" s="48" t="s">
        <v>14017</v>
      </c>
      <c r="TIG5" s="48" t="s">
        <v>14018</v>
      </c>
      <c r="TIH5" s="48" t="s">
        <v>14019</v>
      </c>
      <c r="TII5" s="48" t="s">
        <v>14020</v>
      </c>
      <c r="TIJ5" s="48" t="s">
        <v>14021</v>
      </c>
      <c r="TIK5" s="48" t="s">
        <v>14022</v>
      </c>
      <c r="TIL5" s="48" t="s">
        <v>14023</v>
      </c>
      <c r="TIM5" s="48" t="s">
        <v>14024</v>
      </c>
      <c r="TIN5" s="48" t="s">
        <v>14025</v>
      </c>
      <c r="TIO5" s="48" t="s">
        <v>14026</v>
      </c>
      <c r="TIP5" s="48" t="s">
        <v>14027</v>
      </c>
      <c r="TIQ5" s="48" t="s">
        <v>14028</v>
      </c>
      <c r="TIR5" s="48" t="s">
        <v>14029</v>
      </c>
      <c r="TIS5" s="48" t="s">
        <v>14030</v>
      </c>
      <c r="TIT5" s="48" t="s">
        <v>14031</v>
      </c>
      <c r="TIU5" s="48" t="s">
        <v>14032</v>
      </c>
      <c r="TIV5" s="48" t="s">
        <v>14033</v>
      </c>
      <c r="TIW5" s="48" t="s">
        <v>14034</v>
      </c>
      <c r="TIX5" s="48" t="s">
        <v>14035</v>
      </c>
      <c r="TIY5" s="48" t="s">
        <v>14036</v>
      </c>
      <c r="TIZ5" s="48" t="s">
        <v>14037</v>
      </c>
      <c r="TJA5" s="48" t="s">
        <v>14038</v>
      </c>
      <c r="TJB5" s="48" t="s">
        <v>14039</v>
      </c>
      <c r="TJC5" s="48" t="s">
        <v>14040</v>
      </c>
      <c r="TJD5" s="48" t="s">
        <v>14041</v>
      </c>
      <c r="TJE5" s="48" t="s">
        <v>14042</v>
      </c>
      <c r="TJF5" s="48" t="s">
        <v>14043</v>
      </c>
      <c r="TJG5" s="48" t="s">
        <v>14044</v>
      </c>
      <c r="TJH5" s="48" t="s">
        <v>14045</v>
      </c>
      <c r="TJI5" s="48" t="s">
        <v>14046</v>
      </c>
      <c r="TJJ5" s="48" t="s">
        <v>14047</v>
      </c>
      <c r="TJK5" s="48" t="s">
        <v>14048</v>
      </c>
      <c r="TJL5" s="48" t="s">
        <v>14049</v>
      </c>
      <c r="TJM5" s="48" t="s">
        <v>14050</v>
      </c>
      <c r="TJN5" s="48" t="s">
        <v>14051</v>
      </c>
      <c r="TJO5" s="48" t="s">
        <v>14052</v>
      </c>
      <c r="TJP5" s="48" t="s">
        <v>14053</v>
      </c>
      <c r="TJQ5" s="48" t="s">
        <v>14054</v>
      </c>
      <c r="TJR5" s="48" t="s">
        <v>14055</v>
      </c>
      <c r="TJS5" s="48" t="s">
        <v>14056</v>
      </c>
      <c r="TJT5" s="48" t="s">
        <v>14057</v>
      </c>
      <c r="TJU5" s="48" t="s">
        <v>14058</v>
      </c>
      <c r="TJV5" s="48" t="s">
        <v>14059</v>
      </c>
      <c r="TJW5" s="48" t="s">
        <v>14060</v>
      </c>
      <c r="TJX5" s="48" t="s">
        <v>14061</v>
      </c>
      <c r="TJY5" s="48" t="s">
        <v>14062</v>
      </c>
      <c r="TJZ5" s="48" t="s">
        <v>14063</v>
      </c>
      <c r="TKA5" s="48" t="s">
        <v>14064</v>
      </c>
      <c r="TKB5" s="48" t="s">
        <v>14065</v>
      </c>
      <c r="TKC5" s="48" t="s">
        <v>14066</v>
      </c>
      <c r="TKD5" s="48" t="s">
        <v>14067</v>
      </c>
      <c r="TKE5" s="48" t="s">
        <v>14068</v>
      </c>
      <c r="TKF5" s="48" t="s">
        <v>14069</v>
      </c>
      <c r="TKG5" s="48" t="s">
        <v>14070</v>
      </c>
      <c r="TKH5" s="48" t="s">
        <v>14071</v>
      </c>
      <c r="TKI5" s="48" t="s">
        <v>14072</v>
      </c>
      <c r="TKJ5" s="48" t="s">
        <v>14073</v>
      </c>
      <c r="TKK5" s="48" t="s">
        <v>14074</v>
      </c>
      <c r="TKL5" s="48" t="s">
        <v>14075</v>
      </c>
      <c r="TKM5" s="48" t="s">
        <v>14076</v>
      </c>
      <c r="TKN5" s="48" t="s">
        <v>14077</v>
      </c>
      <c r="TKO5" s="48" t="s">
        <v>14078</v>
      </c>
      <c r="TKP5" s="48" t="s">
        <v>14079</v>
      </c>
      <c r="TKQ5" s="48" t="s">
        <v>14080</v>
      </c>
      <c r="TKR5" s="48" t="s">
        <v>14081</v>
      </c>
      <c r="TKS5" s="48" t="s">
        <v>14082</v>
      </c>
      <c r="TKT5" s="48" t="s">
        <v>14083</v>
      </c>
      <c r="TKU5" s="48" t="s">
        <v>14084</v>
      </c>
      <c r="TKV5" s="48" t="s">
        <v>14085</v>
      </c>
      <c r="TKW5" s="48" t="s">
        <v>14086</v>
      </c>
      <c r="TKX5" s="48" t="s">
        <v>14087</v>
      </c>
      <c r="TKY5" s="48" t="s">
        <v>14088</v>
      </c>
      <c r="TKZ5" s="48" t="s">
        <v>14089</v>
      </c>
      <c r="TLA5" s="48" t="s">
        <v>14090</v>
      </c>
      <c r="TLB5" s="48" t="s">
        <v>14091</v>
      </c>
      <c r="TLC5" s="48" t="s">
        <v>14092</v>
      </c>
      <c r="TLD5" s="48" t="s">
        <v>14093</v>
      </c>
      <c r="TLE5" s="48" t="s">
        <v>14094</v>
      </c>
      <c r="TLF5" s="48" t="s">
        <v>14095</v>
      </c>
      <c r="TLG5" s="48" t="s">
        <v>14096</v>
      </c>
      <c r="TLH5" s="48" t="s">
        <v>14097</v>
      </c>
      <c r="TLI5" s="48" t="s">
        <v>14098</v>
      </c>
      <c r="TLJ5" s="48" t="s">
        <v>14099</v>
      </c>
      <c r="TLK5" s="48" t="s">
        <v>14100</v>
      </c>
      <c r="TLL5" s="48" t="s">
        <v>14101</v>
      </c>
      <c r="TLM5" s="48" t="s">
        <v>14102</v>
      </c>
      <c r="TLN5" s="48" t="s">
        <v>14103</v>
      </c>
      <c r="TLO5" s="48" t="s">
        <v>14104</v>
      </c>
      <c r="TLP5" s="48" t="s">
        <v>14105</v>
      </c>
      <c r="TLQ5" s="48" t="s">
        <v>14106</v>
      </c>
      <c r="TLR5" s="48" t="s">
        <v>14107</v>
      </c>
      <c r="TLS5" s="48" t="s">
        <v>14108</v>
      </c>
      <c r="TLT5" s="48" t="s">
        <v>14109</v>
      </c>
      <c r="TLU5" s="48" t="s">
        <v>14110</v>
      </c>
      <c r="TLV5" s="48" t="s">
        <v>14111</v>
      </c>
      <c r="TLW5" s="48" t="s">
        <v>14112</v>
      </c>
      <c r="TLX5" s="48" t="s">
        <v>14113</v>
      </c>
      <c r="TLY5" s="48" t="s">
        <v>14114</v>
      </c>
      <c r="TLZ5" s="48" t="s">
        <v>14115</v>
      </c>
      <c r="TMA5" s="48" t="s">
        <v>14116</v>
      </c>
      <c r="TMB5" s="48" t="s">
        <v>14117</v>
      </c>
      <c r="TMC5" s="48" t="s">
        <v>14118</v>
      </c>
      <c r="TMD5" s="48" t="s">
        <v>14119</v>
      </c>
      <c r="TME5" s="48" t="s">
        <v>14120</v>
      </c>
      <c r="TMF5" s="48" t="s">
        <v>14121</v>
      </c>
      <c r="TMG5" s="48" t="s">
        <v>14122</v>
      </c>
      <c r="TMH5" s="48" t="s">
        <v>14123</v>
      </c>
      <c r="TMI5" s="48" t="s">
        <v>14124</v>
      </c>
      <c r="TMJ5" s="48" t="s">
        <v>14125</v>
      </c>
      <c r="TMK5" s="48" t="s">
        <v>14126</v>
      </c>
      <c r="TML5" s="48" t="s">
        <v>14127</v>
      </c>
      <c r="TMM5" s="48" t="s">
        <v>14128</v>
      </c>
      <c r="TMN5" s="48" t="s">
        <v>14129</v>
      </c>
      <c r="TMO5" s="48" t="s">
        <v>14130</v>
      </c>
      <c r="TMP5" s="48" t="s">
        <v>14131</v>
      </c>
      <c r="TMQ5" s="48" t="s">
        <v>14132</v>
      </c>
      <c r="TMR5" s="48" t="s">
        <v>14133</v>
      </c>
      <c r="TMS5" s="48" t="s">
        <v>14134</v>
      </c>
      <c r="TMT5" s="48" t="s">
        <v>14135</v>
      </c>
      <c r="TMU5" s="48" t="s">
        <v>14136</v>
      </c>
      <c r="TMV5" s="48" t="s">
        <v>14137</v>
      </c>
      <c r="TMW5" s="48" t="s">
        <v>14138</v>
      </c>
      <c r="TMX5" s="48" t="s">
        <v>14139</v>
      </c>
      <c r="TMY5" s="48" t="s">
        <v>14140</v>
      </c>
      <c r="TMZ5" s="48" t="s">
        <v>14141</v>
      </c>
      <c r="TNA5" s="48" t="s">
        <v>14142</v>
      </c>
      <c r="TNB5" s="48" t="s">
        <v>14143</v>
      </c>
      <c r="TNC5" s="48" t="s">
        <v>14144</v>
      </c>
      <c r="TND5" s="48" t="s">
        <v>14145</v>
      </c>
      <c r="TNE5" s="48" t="s">
        <v>14146</v>
      </c>
      <c r="TNF5" s="48" t="s">
        <v>14147</v>
      </c>
      <c r="TNG5" s="48" t="s">
        <v>14148</v>
      </c>
      <c r="TNH5" s="48" t="s">
        <v>14149</v>
      </c>
      <c r="TNI5" s="48" t="s">
        <v>14150</v>
      </c>
      <c r="TNJ5" s="48" t="s">
        <v>14151</v>
      </c>
      <c r="TNK5" s="48" t="s">
        <v>14152</v>
      </c>
      <c r="TNL5" s="48" t="s">
        <v>14153</v>
      </c>
      <c r="TNM5" s="48" t="s">
        <v>14154</v>
      </c>
      <c r="TNN5" s="48" t="s">
        <v>14155</v>
      </c>
      <c r="TNO5" s="48" t="s">
        <v>14156</v>
      </c>
      <c r="TNP5" s="48" t="s">
        <v>14157</v>
      </c>
      <c r="TNQ5" s="48" t="s">
        <v>14158</v>
      </c>
      <c r="TNR5" s="48" t="s">
        <v>14159</v>
      </c>
      <c r="TNS5" s="48" t="s">
        <v>14160</v>
      </c>
      <c r="TNT5" s="48" t="s">
        <v>14161</v>
      </c>
      <c r="TNU5" s="48" t="s">
        <v>14162</v>
      </c>
      <c r="TNV5" s="48" t="s">
        <v>14163</v>
      </c>
      <c r="TNW5" s="48" t="s">
        <v>14164</v>
      </c>
      <c r="TNX5" s="48" t="s">
        <v>14165</v>
      </c>
      <c r="TNY5" s="48" t="s">
        <v>14166</v>
      </c>
      <c r="TNZ5" s="48" t="s">
        <v>14167</v>
      </c>
      <c r="TOA5" s="48" t="s">
        <v>14168</v>
      </c>
      <c r="TOB5" s="48" t="s">
        <v>14169</v>
      </c>
      <c r="TOC5" s="48" t="s">
        <v>14170</v>
      </c>
      <c r="TOD5" s="48" t="s">
        <v>14171</v>
      </c>
      <c r="TOE5" s="48" t="s">
        <v>14172</v>
      </c>
      <c r="TOF5" s="48" t="s">
        <v>14173</v>
      </c>
      <c r="TOG5" s="48" t="s">
        <v>14174</v>
      </c>
      <c r="TOH5" s="48" t="s">
        <v>14175</v>
      </c>
      <c r="TOI5" s="48" t="s">
        <v>14176</v>
      </c>
      <c r="TOJ5" s="48" t="s">
        <v>14177</v>
      </c>
      <c r="TOK5" s="48" t="s">
        <v>14178</v>
      </c>
      <c r="TOL5" s="48" t="s">
        <v>14179</v>
      </c>
      <c r="TOM5" s="48" t="s">
        <v>14180</v>
      </c>
      <c r="TON5" s="48" t="s">
        <v>14181</v>
      </c>
      <c r="TOO5" s="48" t="s">
        <v>14182</v>
      </c>
      <c r="TOP5" s="48" t="s">
        <v>14183</v>
      </c>
      <c r="TOQ5" s="48" t="s">
        <v>14184</v>
      </c>
      <c r="TOR5" s="48" t="s">
        <v>14185</v>
      </c>
      <c r="TOS5" s="48" t="s">
        <v>14186</v>
      </c>
      <c r="TOT5" s="48" t="s">
        <v>14187</v>
      </c>
      <c r="TOU5" s="48" t="s">
        <v>14188</v>
      </c>
      <c r="TOV5" s="48" t="s">
        <v>14189</v>
      </c>
      <c r="TOW5" s="48" t="s">
        <v>14190</v>
      </c>
      <c r="TOX5" s="48" t="s">
        <v>14191</v>
      </c>
      <c r="TOY5" s="48" t="s">
        <v>14192</v>
      </c>
      <c r="TOZ5" s="48" t="s">
        <v>14193</v>
      </c>
      <c r="TPA5" s="48" t="s">
        <v>14194</v>
      </c>
      <c r="TPB5" s="48" t="s">
        <v>14195</v>
      </c>
      <c r="TPC5" s="48" t="s">
        <v>14196</v>
      </c>
      <c r="TPD5" s="48" t="s">
        <v>14197</v>
      </c>
      <c r="TPE5" s="48" t="s">
        <v>14198</v>
      </c>
      <c r="TPF5" s="48" t="s">
        <v>14199</v>
      </c>
      <c r="TPG5" s="48" t="s">
        <v>14200</v>
      </c>
      <c r="TPH5" s="48" t="s">
        <v>14201</v>
      </c>
      <c r="TPI5" s="48" t="s">
        <v>14202</v>
      </c>
      <c r="TPJ5" s="48" t="s">
        <v>14203</v>
      </c>
      <c r="TPK5" s="48" t="s">
        <v>14204</v>
      </c>
      <c r="TPL5" s="48" t="s">
        <v>14205</v>
      </c>
      <c r="TPM5" s="48" t="s">
        <v>14206</v>
      </c>
      <c r="TPN5" s="48" t="s">
        <v>14207</v>
      </c>
      <c r="TPO5" s="48" t="s">
        <v>14208</v>
      </c>
      <c r="TPP5" s="48" t="s">
        <v>14209</v>
      </c>
      <c r="TPQ5" s="48" t="s">
        <v>14210</v>
      </c>
      <c r="TPR5" s="48" t="s">
        <v>14211</v>
      </c>
      <c r="TPS5" s="48" t="s">
        <v>14212</v>
      </c>
      <c r="TPT5" s="48" t="s">
        <v>14213</v>
      </c>
      <c r="TPU5" s="48" t="s">
        <v>14214</v>
      </c>
      <c r="TPV5" s="48" t="s">
        <v>14215</v>
      </c>
      <c r="TPW5" s="48" t="s">
        <v>14216</v>
      </c>
      <c r="TPX5" s="48" t="s">
        <v>14217</v>
      </c>
      <c r="TPY5" s="48" t="s">
        <v>14218</v>
      </c>
      <c r="TPZ5" s="48" t="s">
        <v>14219</v>
      </c>
      <c r="TQA5" s="48" t="s">
        <v>14220</v>
      </c>
      <c r="TQB5" s="48" t="s">
        <v>14221</v>
      </c>
      <c r="TQC5" s="48" t="s">
        <v>14222</v>
      </c>
      <c r="TQD5" s="48" t="s">
        <v>14223</v>
      </c>
      <c r="TQE5" s="48" t="s">
        <v>14224</v>
      </c>
      <c r="TQF5" s="48" t="s">
        <v>14225</v>
      </c>
      <c r="TQG5" s="48" t="s">
        <v>14226</v>
      </c>
      <c r="TQH5" s="48" t="s">
        <v>14227</v>
      </c>
      <c r="TQI5" s="48" t="s">
        <v>14228</v>
      </c>
      <c r="TQJ5" s="48" t="s">
        <v>14229</v>
      </c>
      <c r="TQK5" s="48" t="s">
        <v>14230</v>
      </c>
      <c r="TQL5" s="48" t="s">
        <v>14231</v>
      </c>
      <c r="TQM5" s="48" t="s">
        <v>14232</v>
      </c>
      <c r="TQN5" s="48" t="s">
        <v>14233</v>
      </c>
      <c r="TQO5" s="48" t="s">
        <v>14234</v>
      </c>
      <c r="TQP5" s="48" t="s">
        <v>14235</v>
      </c>
      <c r="TQQ5" s="48" t="s">
        <v>14236</v>
      </c>
      <c r="TQR5" s="48" t="s">
        <v>14237</v>
      </c>
      <c r="TQS5" s="48" t="s">
        <v>14238</v>
      </c>
      <c r="TQT5" s="48" t="s">
        <v>14239</v>
      </c>
      <c r="TQU5" s="48" t="s">
        <v>14240</v>
      </c>
      <c r="TQV5" s="48" t="s">
        <v>14241</v>
      </c>
      <c r="TQW5" s="48" t="s">
        <v>14242</v>
      </c>
      <c r="TQX5" s="48" t="s">
        <v>14243</v>
      </c>
      <c r="TQY5" s="48" t="s">
        <v>14244</v>
      </c>
      <c r="TQZ5" s="48" t="s">
        <v>14245</v>
      </c>
      <c r="TRA5" s="48" t="s">
        <v>14246</v>
      </c>
      <c r="TRB5" s="48" t="s">
        <v>14247</v>
      </c>
      <c r="TRC5" s="48" t="s">
        <v>14248</v>
      </c>
      <c r="TRD5" s="48" t="s">
        <v>14249</v>
      </c>
      <c r="TRE5" s="48" t="s">
        <v>14250</v>
      </c>
      <c r="TRF5" s="48" t="s">
        <v>14251</v>
      </c>
      <c r="TRG5" s="48" t="s">
        <v>14252</v>
      </c>
      <c r="TRH5" s="48" t="s">
        <v>14253</v>
      </c>
      <c r="TRI5" s="48" t="s">
        <v>14254</v>
      </c>
      <c r="TRJ5" s="48" t="s">
        <v>14255</v>
      </c>
      <c r="TRK5" s="48" t="s">
        <v>14256</v>
      </c>
      <c r="TRL5" s="48" t="s">
        <v>14257</v>
      </c>
      <c r="TRM5" s="48" t="s">
        <v>14258</v>
      </c>
      <c r="TRN5" s="48" t="s">
        <v>14259</v>
      </c>
      <c r="TRO5" s="48" t="s">
        <v>14260</v>
      </c>
      <c r="TRP5" s="48" t="s">
        <v>14261</v>
      </c>
      <c r="TRQ5" s="48" t="s">
        <v>14262</v>
      </c>
      <c r="TRR5" s="48" t="s">
        <v>14263</v>
      </c>
      <c r="TRS5" s="48" t="s">
        <v>14264</v>
      </c>
      <c r="TRT5" s="48" t="s">
        <v>14265</v>
      </c>
      <c r="TRU5" s="48" t="s">
        <v>14266</v>
      </c>
      <c r="TRV5" s="48" t="s">
        <v>14267</v>
      </c>
      <c r="TRW5" s="48" t="s">
        <v>14268</v>
      </c>
      <c r="TRX5" s="48" t="s">
        <v>14269</v>
      </c>
      <c r="TRY5" s="48" t="s">
        <v>14270</v>
      </c>
      <c r="TRZ5" s="48" t="s">
        <v>14271</v>
      </c>
      <c r="TSA5" s="48" t="s">
        <v>14272</v>
      </c>
      <c r="TSB5" s="48" t="s">
        <v>14273</v>
      </c>
      <c r="TSC5" s="48" t="s">
        <v>14274</v>
      </c>
      <c r="TSD5" s="48" t="s">
        <v>14275</v>
      </c>
      <c r="TSE5" s="48" t="s">
        <v>14276</v>
      </c>
      <c r="TSF5" s="48" t="s">
        <v>14277</v>
      </c>
      <c r="TSG5" s="48" t="s">
        <v>14278</v>
      </c>
      <c r="TSH5" s="48" t="s">
        <v>14279</v>
      </c>
      <c r="TSI5" s="48" t="s">
        <v>14280</v>
      </c>
      <c r="TSJ5" s="48" t="s">
        <v>14281</v>
      </c>
      <c r="TSK5" s="48" t="s">
        <v>14282</v>
      </c>
      <c r="TSL5" s="48" t="s">
        <v>14283</v>
      </c>
      <c r="TSM5" s="48" t="s">
        <v>14284</v>
      </c>
      <c r="TSN5" s="48" t="s">
        <v>14285</v>
      </c>
      <c r="TSO5" s="48" t="s">
        <v>14286</v>
      </c>
      <c r="TSP5" s="48" t="s">
        <v>14287</v>
      </c>
      <c r="TSQ5" s="48" t="s">
        <v>14288</v>
      </c>
      <c r="TSR5" s="48" t="s">
        <v>14289</v>
      </c>
      <c r="TSS5" s="48" t="s">
        <v>14290</v>
      </c>
      <c r="TST5" s="48" t="s">
        <v>14291</v>
      </c>
      <c r="TSU5" s="48" t="s">
        <v>14292</v>
      </c>
      <c r="TSV5" s="48" t="s">
        <v>14293</v>
      </c>
      <c r="TSW5" s="48" t="s">
        <v>14294</v>
      </c>
      <c r="TSX5" s="48" t="s">
        <v>14295</v>
      </c>
      <c r="TSY5" s="48" t="s">
        <v>14296</v>
      </c>
      <c r="TSZ5" s="48" t="s">
        <v>14297</v>
      </c>
      <c r="TTA5" s="48" t="s">
        <v>14298</v>
      </c>
      <c r="TTB5" s="48" t="s">
        <v>14299</v>
      </c>
      <c r="TTC5" s="48" t="s">
        <v>14300</v>
      </c>
      <c r="TTD5" s="48" t="s">
        <v>14301</v>
      </c>
      <c r="TTE5" s="48" t="s">
        <v>14302</v>
      </c>
      <c r="TTF5" s="48" t="s">
        <v>14303</v>
      </c>
      <c r="TTG5" s="48" t="s">
        <v>14304</v>
      </c>
      <c r="TTH5" s="48" t="s">
        <v>14305</v>
      </c>
      <c r="TTI5" s="48" t="s">
        <v>14306</v>
      </c>
      <c r="TTJ5" s="48" t="s">
        <v>14307</v>
      </c>
      <c r="TTK5" s="48" t="s">
        <v>14308</v>
      </c>
      <c r="TTL5" s="48" t="s">
        <v>14309</v>
      </c>
      <c r="TTM5" s="48" t="s">
        <v>14310</v>
      </c>
      <c r="TTN5" s="48" t="s">
        <v>14311</v>
      </c>
      <c r="TTO5" s="48" t="s">
        <v>14312</v>
      </c>
      <c r="TTP5" s="48" t="s">
        <v>14313</v>
      </c>
      <c r="TTQ5" s="48" t="s">
        <v>14314</v>
      </c>
      <c r="TTR5" s="48" t="s">
        <v>14315</v>
      </c>
      <c r="TTS5" s="48" t="s">
        <v>14316</v>
      </c>
      <c r="TTT5" s="48" t="s">
        <v>14317</v>
      </c>
      <c r="TTU5" s="48" t="s">
        <v>14318</v>
      </c>
      <c r="TTV5" s="48" t="s">
        <v>14319</v>
      </c>
      <c r="TTW5" s="48" t="s">
        <v>14320</v>
      </c>
      <c r="TTX5" s="48" t="s">
        <v>14321</v>
      </c>
      <c r="TTY5" s="48" t="s">
        <v>14322</v>
      </c>
      <c r="TTZ5" s="48" t="s">
        <v>14323</v>
      </c>
      <c r="TUA5" s="48" t="s">
        <v>14324</v>
      </c>
      <c r="TUB5" s="48" t="s">
        <v>14325</v>
      </c>
      <c r="TUC5" s="48" t="s">
        <v>14326</v>
      </c>
      <c r="TUD5" s="48" t="s">
        <v>14327</v>
      </c>
      <c r="TUE5" s="48" t="s">
        <v>14328</v>
      </c>
      <c r="TUF5" s="48" t="s">
        <v>14329</v>
      </c>
      <c r="TUG5" s="48" t="s">
        <v>14330</v>
      </c>
      <c r="TUH5" s="48" t="s">
        <v>14331</v>
      </c>
      <c r="TUI5" s="48" t="s">
        <v>14332</v>
      </c>
      <c r="TUJ5" s="48" t="s">
        <v>14333</v>
      </c>
      <c r="TUK5" s="48" t="s">
        <v>14334</v>
      </c>
      <c r="TUL5" s="48" t="s">
        <v>14335</v>
      </c>
      <c r="TUM5" s="48" t="s">
        <v>14336</v>
      </c>
      <c r="TUN5" s="48" t="s">
        <v>14337</v>
      </c>
      <c r="TUO5" s="48" t="s">
        <v>14338</v>
      </c>
      <c r="TUP5" s="48" t="s">
        <v>14339</v>
      </c>
      <c r="TUQ5" s="48" t="s">
        <v>14340</v>
      </c>
      <c r="TUR5" s="48" t="s">
        <v>14341</v>
      </c>
      <c r="TUS5" s="48" t="s">
        <v>14342</v>
      </c>
      <c r="TUT5" s="48" t="s">
        <v>14343</v>
      </c>
      <c r="TUU5" s="48" t="s">
        <v>14344</v>
      </c>
      <c r="TUV5" s="48" t="s">
        <v>14345</v>
      </c>
      <c r="TUW5" s="48" t="s">
        <v>14346</v>
      </c>
      <c r="TUX5" s="48" t="s">
        <v>14347</v>
      </c>
      <c r="TUY5" s="48" t="s">
        <v>14348</v>
      </c>
      <c r="TUZ5" s="48" t="s">
        <v>14349</v>
      </c>
      <c r="TVA5" s="48" t="s">
        <v>14350</v>
      </c>
      <c r="TVB5" s="48" t="s">
        <v>14351</v>
      </c>
      <c r="TVC5" s="48" t="s">
        <v>14352</v>
      </c>
      <c r="TVD5" s="48" t="s">
        <v>14353</v>
      </c>
      <c r="TVE5" s="48" t="s">
        <v>14354</v>
      </c>
      <c r="TVF5" s="48" t="s">
        <v>14355</v>
      </c>
      <c r="TVG5" s="48" t="s">
        <v>14356</v>
      </c>
      <c r="TVH5" s="48" t="s">
        <v>14357</v>
      </c>
      <c r="TVI5" s="48" t="s">
        <v>14358</v>
      </c>
      <c r="TVJ5" s="48" t="s">
        <v>14359</v>
      </c>
      <c r="TVK5" s="48" t="s">
        <v>14360</v>
      </c>
      <c r="TVL5" s="48" t="s">
        <v>14361</v>
      </c>
      <c r="TVM5" s="48" t="s">
        <v>14362</v>
      </c>
      <c r="TVN5" s="48" t="s">
        <v>14363</v>
      </c>
      <c r="TVO5" s="48" t="s">
        <v>14364</v>
      </c>
      <c r="TVP5" s="48" t="s">
        <v>14365</v>
      </c>
      <c r="TVQ5" s="48" t="s">
        <v>14366</v>
      </c>
      <c r="TVR5" s="48" t="s">
        <v>14367</v>
      </c>
      <c r="TVS5" s="48" t="s">
        <v>14368</v>
      </c>
      <c r="TVT5" s="48" t="s">
        <v>14369</v>
      </c>
      <c r="TVU5" s="48" t="s">
        <v>14370</v>
      </c>
      <c r="TVV5" s="48" t="s">
        <v>14371</v>
      </c>
      <c r="TVW5" s="48" t="s">
        <v>14372</v>
      </c>
      <c r="TVX5" s="48" t="s">
        <v>14373</v>
      </c>
      <c r="TVY5" s="48" t="s">
        <v>14374</v>
      </c>
      <c r="TVZ5" s="48" t="s">
        <v>14375</v>
      </c>
      <c r="TWA5" s="48" t="s">
        <v>14376</v>
      </c>
      <c r="TWB5" s="48" t="s">
        <v>14377</v>
      </c>
      <c r="TWC5" s="48" t="s">
        <v>14378</v>
      </c>
      <c r="TWD5" s="48" t="s">
        <v>14379</v>
      </c>
      <c r="TWE5" s="48" t="s">
        <v>14380</v>
      </c>
      <c r="TWF5" s="48" t="s">
        <v>14381</v>
      </c>
      <c r="TWG5" s="48" t="s">
        <v>14382</v>
      </c>
      <c r="TWH5" s="48" t="s">
        <v>14383</v>
      </c>
      <c r="TWI5" s="48" t="s">
        <v>14384</v>
      </c>
      <c r="TWJ5" s="48" t="s">
        <v>14385</v>
      </c>
      <c r="TWK5" s="48" t="s">
        <v>14386</v>
      </c>
      <c r="TWL5" s="48" t="s">
        <v>14387</v>
      </c>
      <c r="TWM5" s="48" t="s">
        <v>14388</v>
      </c>
      <c r="TWN5" s="48" t="s">
        <v>14389</v>
      </c>
      <c r="TWO5" s="48" t="s">
        <v>14390</v>
      </c>
      <c r="TWP5" s="48" t="s">
        <v>14391</v>
      </c>
      <c r="TWQ5" s="48" t="s">
        <v>14392</v>
      </c>
      <c r="TWR5" s="48" t="s">
        <v>14393</v>
      </c>
      <c r="TWS5" s="48" t="s">
        <v>14394</v>
      </c>
      <c r="TWT5" s="48" t="s">
        <v>14395</v>
      </c>
      <c r="TWU5" s="48" t="s">
        <v>14396</v>
      </c>
      <c r="TWV5" s="48" t="s">
        <v>14397</v>
      </c>
      <c r="TWW5" s="48" t="s">
        <v>14398</v>
      </c>
      <c r="TWX5" s="48" t="s">
        <v>14399</v>
      </c>
      <c r="TWY5" s="48" t="s">
        <v>14400</v>
      </c>
      <c r="TWZ5" s="48" t="s">
        <v>14401</v>
      </c>
      <c r="TXA5" s="48" t="s">
        <v>14402</v>
      </c>
      <c r="TXB5" s="48" t="s">
        <v>14403</v>
      </c>
      <c r="TXC5" s="48" t="s">
        <v>14404</v>
      </c>
      <c r="TXD5" s="48" t="s">
        <v>14405</v>
      </c>
      <c r="TXE5" s="48" t="s">
        <v>14406</v>
      </c>
      <c r="TXF5" s="48" t="s">
        <v>14407</v>
      </c>
      <c r="TXG5" s="48" t="s">
        <v>14408</v>
      </c>
      <c r="TXH5" s="48" t="s">
        <v>14409</v>
      </c>
      <c r="TXI5" s="48" t="s">
        <v>14410</v>
      </c>
      <c r="TXJ5" s="48" t="s">
        <v>14411</v>
      </c>
      <c r="TXK5" s="48" t="s">
        <v>14412</v>
      </c>
      <c r="TXL5" s="48" t="s">
        <v>14413</v>
      </c>
      <c r="TXM5" s="48" t="s">
        <v>14414</v>
      </c>
      <c r="TXN5" s="48" t="s">
        <v>14415</v>
      </c>
      <c r="TXO5" s="48" t="s">
        <v>14416</v>
      </c>
      <c r="TXP5" s="48" t="s">
        <v>14417</v>
      </c>
      <c r="TXQ5" s="48" t="s">
        <v>14418</v>
      </c>
      <c r="TXR5" s="48" t="s">
        <v>14419</v>
      </c>
      <c r="TXS5" s="48" t="s">
        <v>14420</v>
      </c>
      <c r="TXT5" s="48" t="s">
        <v>14421</v>
      </c>
      <c r="TXU5" s="48" t="s">
        <v>14422</v>
      </c>
      <c r="TXV5" s="48" t="s">
        <v>14423</v>
      </c>
      <c r="TXW5" s="48" t="s">
        <v>14424</v>
      </c>
      <c r="TXX5" s="48" t="s">
        <v>14425</v>
      </c>
      <c r="TXY5" s="48" t="s">
        <v>14426</v>
      </c>
      <c r="TXZ5" s="48" t="s">
        <v>14427</v>
      </c>
      <c r="TYA5" s="48" t="s">
        <v>14428</v>
      </c>
      <c r="TYB5" s="48" t="s">
        <v>14429</v>
      </c>
      <c r="TYC5" s="48" t="s">
        <v>14430</v>
      </c>
      <c r="TYD5" s="48" t="s">
        <v>14431</v>
      </c>
      <c r="TYE5" s="48" t="s">
        <v>14432</v>
      </c>
      <c r="TYF5" s="48" t="s">
        <v>14433</v>
      </c>
      <c r="TYG5" s="48" t="s">
        <v>14434</v>
      </c>
      <c r="TYH5" s="48" t="s">
        <v>14435</v>
      </c>
      <c r="TYI5" s="48" t="s">
        <v>14436</v>
      </c>
      <c r="TYJ5" s="48" t="s">
        <v>14437</v>
      </c>
      <c r="TYK5" s="48" t="s">
        <v>14438</v>
      </c>
      <c r="TYL5" s="48" t="s">
        <v>14439</v>
      </c>
      <c r="TYM5" s="48" t="s">
        <v>14440</v>
      </c>
      <c r="TYN5" s="48" t="s">
        <v>14441</v>
      </c>
      <c r="TYO5" s="48" t="s">
        <v>14442</v>
      </c>
      <c r="TYP5" s="48" t="s">
        <v>14443</v>
      </c>
      <c r="TYQ5" s="48" t="s">
        <v>14444</v>
      </c>
      <c r="TYR5" s="48" t="s">
        <v>14445</v>
      </c>
      <c r="TYS5" s="48" t="s">
        <v>14446</v>
      </c>
      <c r="TYT5" s="48" t="s">
        <v>14447</v>
      </c>
      <c r="TYU5" s="48" t="s">
        <v>14448</v>
      </c>
      <c r="TYV5" s="48" t="s">
        <v>14449</v>
      </c>
      <c r="TYW5" s="48" t="s">
        <v>14450</v>
      </c>
      <c r="TYX5" s="48" t="s">
        <v>14451</v>
      </c>
      <c r="TYY5" s="48" t="s">
        <v>14452</v>
      </c>
      <c r="TYZ5" s="48" t="s">
        <v>14453</v>
      </c>
      <c r="TZA5" s="48" t="s">
        <v>14454</v>
      </c>
      <c r="TZB5" s="48" t="s">
        <v>14455</v>
      </c>
      <c r="TZC5" s="48" t="s">
        <v>14456</v>
      </c>
      <c r="TZD5" s="48" t="s">
        <v>14457</v>
      </c>
      <c r="TZE5" s="48" t="s">
        <v>14458</v>
      </c>
      <c r="TZF5" s="48" t="s">
        <v>14459</v>
      </c>
      <c r="TZG5" s="48" t="s">
        <v>14460</v>
      </c>
      <c r="TZH5" s="48" t="s">
        <v>14461</v>
      </c>
      <c r="TZI5" s="48" t="s">
        <v>14462</v>
      </c>
      <c r="TZJ5" s="48" t="s">
        <v>14463</v>
      </c>
      <c r="TZK5" s="48" t="s">
        <v>14464</v>
      </c>
      <c r="TZL5" s="48" t="s">
        <v>14465</v>
      </c>
      <c r="TZM5" s="48" t="s">
        <v>14466</v>
      </c>
      <c r="TZN5" s="48" t="s">
        <v>14467</v>
      </c>
      <c r="TZO5" s="48" t="s">
        <v>14468</v>
      </c>
      <c r="TZP5" s="48" t="s">
        <v>14469</v>
      </c>
      <c r="TZQ5" s="48" t="s">
        <v>14470</v>
      </c>
      <c r="TZR5" s="48" t="s">
        <v>14471</v>
      </c>
      <c r="TZS5" s="48" t="s">
        <v>14472</v>
      </c>
      <c r="TZT5" s="48" t="s">
        <v>14473</v>
      </c>
      <c r="TZU5" s="48" t="s">
        <v>14474</v>
      </c>
      <c r="TZV5" s="48" t="s">
        <v>14475</v>
      </c>
      <c r="TZW5" s="48" t="s">
        <v>14476</v>
      </c>
      <c r="TZX5" s="48" t="s">
        <v>14477</v>
      </c>
      <c r="TZY5" s="48" t="s">
        <v>14478</v>
      </c>
      <c r="TZZ5" s="48" t="s">
        <v>14479</v>
      </c>
      <c r="UAA5" s="48" t="s">
        <v>14480</v>
      </c>
      <c r="UAB5" s="48" t="s">
        <v>14481</v>
      </c>
      <c r="UAC5" s="48" t="s">
        <v>14482</v>
      </c>
      <c r="UAD5" s="48" t="s">
        <v>14483</v>
      </c>
      <c r="UAE5" s="48" t="s">
        <v>14484</v>
      </c>
      <c r="UAF5" s="48" t="s">
        <v>14485</v>
      </c>
      <c r="UAG5" s="48" t="s">
        <v>14486</v>
      </c>
      <c r="UAH5" s="48" t="s">
        <v>14487</v>
      </c>
      <c r="UAI5" s="48" t="s">
        <v>14488</v>
      </c>
      <c r="UAJ5" s="48" t="s">
        <v>14489</v>
      </c>
      <c r="UAK5" s="48" t="s">
        <v>14490</v>
      </c>
      <c r="UAL5" s="48" t="s">
        <v>14491</v>
      </c>
      <c r="UAM5" s="48" t="s">
        <v>14492</v>
      </c>
      <c r="UAN5" s="48" t="s">
        <v>14493</v>
      </c>
      <c r="UAO5" s="48" t="s">
        <v>14494</v>
      </c>
      <c r="UAP5" s="48" t="s">
        <v>14495</v>
      </c>
      <c r="UAQ5" s="48" t="s">
        <v>14496</v>
      </c>
      <c r="UAR5" s="48" t="s">
        <v>14497</v>
      </c>
      <c r="UAS5" s="48" t="s">
        <v>14498</v>
      </c>
      <c r="UAT5" s="48" t="s">
        <v>14499</v>
      </c>
      <c r="UAU5" s="48" t="s">
        <v>14500</v>
      </c>
      <c r="UAV5" s="48" t="s">
        <v>14501</v>
      </c>
      <c r="UAW5" s="48" t="s">
        <v>14502</v>
      </c>
      <c r="UAX5" s="48" t="s">
        <v>14503</v>
      </c>
      <c r="UAY5" s="48" t="s">
        <v>14504</v>
      </c>
      <c r="UAZ5" s="48" t="s">
        <v>14505</v>
      </c>
      <c r="UBA5" s="48" t="s">
        <v>14506</v>
      </c>
      <c r="UBB5" s="48" t="s">
        <v>14507</v>
      </c>
      <c r="UBC5" s="48" t="s">
        <v>14508</v>
      </c>
      <c r="UBD5" s="48" t="s">
        <v>14509</v>
      </c>
      <c r="UBE5" s="48" t="s">
        <v>14510</v>
      </c>
      <c r="UBF5" s="48" t="s">
        <v>14511</v>
      </c>
      <c r="UBG5" s="48" t="s">
        <v>14512</v>
      </c>
      <c r="UBH5" s="48" t="s">
        <v>14513</v>
      </c>
      <c r="UBI5" s="48" t="s">
        <v>14514</v>
      </c>
      <c r="UBJ5" s="48" t="s">
        <v>14515</v>
      </c>
      <c r="UBK5" s="48" t="s">
        <v>14516</v>
      </c>
      <c r="UBL5" s="48" t="s">
        <v>14517</v>
      </c>
      <c r="UBM5" s="48" t="s">
        <v>14518</v>
      </c>
      <c r="UBN5" s="48" t="s">
        <v>14519</v>
      </c>
      <c r="UBO5" s="48" t="s">
        <v>14520</v>
      </c>
      <c r="UBP5" s="48" t="s">
        <v>14521</v>
      </c>
      <c r="UBQ5" s="48" t="s">
        <v>14522</v>
      </c>
      <c r="UBR5" s="48" t="s">
        <v>14523</v>
      </c>
      <c r="UBS5" s="48" t="s">
        <v>14524</v>
      </c>
      <c r="UBT5" s="48" t="s">
        <v>14525</v>
      </c>
      <c r="UBU5" s="48" t="s">
        <v>14526</v>
      </c>
      <c r="UBV5" s="48" t="s">
        <v>14527</v>
      </c>
      <c r="UBW5" s="48" t="s">
        <v>14528</v>
      </c>
      <c r="UBX5" s="48" t="s">
        <v>14529</v>
      </c>
      <c r="UBY5" s="48" t="s">
        <v>14530</v>
      </c>
      <c r="UBZ5" s="48" t="s">
        <v>14531</v>
      </c>
      <c r="UCA5" s="48" t="s">
        <v>14532</v>
      </c>
      <c r="UCB5" s="48" t="s">
        <v>14533</v>
      </c>
      <c r="UCC5" s="48" t="s">
        <v>14534</v>
      </c>
      <c r="UCD5" s="48" t="s">
        <v>14535</v>
      </c>
      <c r="UCE5" s="48" t="s">
        <v>14536</v>
      </c>
      <c r="UCF5" s="48" t="s">
        <v>14537</v>
      </c>
      <c r="UCG5" s="48" t="s">
        <v>14538</v>
      </c>
      <c r="UCH5" s="48" t="s">
        <v>14539</v>
      </c>
      <c r="UCI5" s="48" t="s">
        <v>14540</v>
      </c>
      <c r="UCJ5" s="48" t="s">
        <v>14541</v>
      </c>
      <c r="UCK5" s="48" t="s">
        <v>14542</v>
      </c>
      <c r="UCL5" s="48" t="s">
        <v>14543</v>
      </c>
      <c r="UCM5" s="48" t="s">
        <v>14544</v>
      </c>
      <c r="UCN5" s="48" t="s">
        <v>14545</v>
      </c>
      <c r="UCO5" s="48" t="s">
        <v>14546</v>
      </c>
      <c r="UCP5" s="48" t="s">
        <v>14547</v>
      </c>
      <c r="UCQ5" s="48" t="s">
        <v>14548</v>
      </c>
      <c r="UCR5" s="48" t="s">
        <v>14549</v>
      </c>
      <c r="UCS5" s="48" t="s">
        <v>14550</v>
      </c>
      <c r="UCT5" s="48" t="s">
        <v>14551</v>
      </c>
      <c r="UCU5" s="48" t="s">
        <v>14552</v>
      </c>
      <c r="UCV5" s="48" t="s">
        <v>14553</v>
      </c>
      <c r="UCW5" s="48" t="s">
        <v>14554</v>
      </c>
      <c r="UCX5" s="48" t="s">
        <v>14555</v>
      </c>
      <c r="UCY5" s="48" t="s">
        <v>14556</v>
      </c>
      <c r="UCZ5" s="48" t="s">
        <v>14557</v>
      </c>
      <c r="UDA5" s="48" t="s">
        <v>14558</v>
      </c>
      <c r="UDB5" s="48" t="s">
        <v>14559</v>
      </c>
      <c r="UDC5" s="48" t="s">
        <v>14560</v>
      </c>
      <c r="UDD5" s="48" t="s">
        <v>14561</v>
      </c>
      <c r="UDE5" s="48" t="s">
        <v>14562</v>
      </c>
      <c r="UDF5" s="48" t="s">
        <v>14563</v>
      </c>
      <c r="UDG5" s="48" t="s">
        <v>14564</v>
      </c>
      <c r="UDH5" s="48" t="s">
        <v>14565</v>
      </c>
      <c r="UDI5" s="48" t="s">
        <v>14566</v>
      </c>
      <c r="UDJ5" s="48" t="s">
        <v>14567</v>
      </c>
      <c r="UDK5" s="48" t="s">
        <v>14568</v>
      </c>
      <c r="UDL5" s="48" t="s">
        <v>14569</v>
      </c>
      <c r="UDM5" s="48" t="s">
        <v>14570</v>
      </c>
      <c r="UDN5" s="48" t="s">
        <v>14571</v>
      </c>
      <c r="UDO5" s="48" t="s">
        <v>14572</v>
      </c>
      <c r="UDP5" s="48" t="s">
        <v>14573</v>
      </c>
      <c r="UDQ5" s="48" t="s">
        <v>14574</v>
      </c>
      <c r="UDR5" s="48" t="s">
        <v>14575</v>
      </c>
      <c r="UDS5" s="48" t="s">
        <v>14576</v>
      </c>
      <c r="UDT5" s="48" t="s">
        <v>14577</v>
      </c>
      <c r="UDU5" s="48" t="s">
        <v>14578</v>
      </c>
      <c r="UDV5" s="48" t="s">
        <v>14579</v>
      </c>
      <c r="UDW5" s="48" t="s">
        <v>14580</v>
      </c>
      <c r="UDX5" s="48" t="s">
        <v>14581</v>
      </c>
      <c r="UDY5" s="48" t="s">
        <v>14582</v>
      </c>
      <c r="UDZ5" s="48" t="s">
        <v>14583</v>
      </c>
      <c r="UEA5" s="48" t="s">
        <v>14584</v>
      </c>
      <c r="UEB5" s="48" t="s">
        <v>14585</v>
      </c>
      <c r="UEC5" s="48" t="s">
        <v>14586</v>
      </c>
      <c r="UED5" s="48" t="s">
        <v>14587</v>
      </c>
      <c r="UEE5" s="48" t="s">
        <v>14588</v>
      </c>
      <c r="UEF5" s="48" t="s">
        <v>14589</v>
      </c>
      <c r="UEG5" s="48" t="s">
        <v>14590</v>
      </c>
      <c r="UEH5" s="48" t="s">
        <v>14591</v>
      </c>
      <c r="UEI5" s="48" t="s">
        <v>14592</v>
      </c>
      <c r="UEJ5" s="48" t="s">
        <v>14593</v>
      </c>
      <c r="UEK5" s="48" t="s">
        <v>14594</v>
      </c>
      <c r="UEL5" s="48" t="s">
        <v>14595</v>
      </c>
      <c r="UEM5" s="48" t="s">
        <v>14596</v>
      </c>
      <c r="UEN5" s="48" t="s">
        <v>14597</v>
      </c>
      <c r="UEO5" s="48" t="s">
        <v>14598</v>
      </c>
      <c r="UEP5" s="48" t="s">
        <v>14599</v>
      </c>
      <c r="UEQ5" s="48" t="s">
        <v>14600</v>
      </c>
      <c r="UER5" s="48" t="s">
        <v>14601</v>
      </c>
      <c r="UES5" s="48" t="s">
        <v>14602</v>
      </c>
      <c r="UET5" s="48" t="s">
        <v>14603</v>
      </c>
      <c r="UEU5" s="48" t="s">
        <v>14604</v>
      </c>
      <c r="UEV5" s="48" t="s">
        <v>14605</v>
      </c>
      <c r="UEW5" s="48" t="s">
        <v>14606</v>
      </c>
      <c r="UEX5" s="48" t="s">
        <v>14607</v>
      </c>
      <c r="UEY5" s="48" t="s">
        <v>14608</v>
      </c>
      <c r="UEZ5" s="48" t="s">
        <v>14609</v>
      </c>
      <c r="UFA5" s="48" t="s">
        <v>14610</v>
      </c>
      <c r="UFB5" s="48" t="s">
        <v>14611</v>
      </c>
      <c r="UFC5" s="48" t="s">
        <v>14612</v>
      </c>
      <c r="UFD5" s="48" t="s">
        <v>14613</v>
      </c>
      <c r="UFE5" s="48" t="s">
        <v>14614</v>
      </c>
      <c r="UFF5" s="48" t="s">
        <v>14615</v>
      </c>
      <c r="UFG5" s="48" t="s">
        <v>14616</v>
      </c>
      <c r="UFH5" s="48" t="s">
        <v>14617</v>
      </c>
      <c r="UFI5" s="48" t="s">
        <v>14618</v>
      </c>
      <c r="UFJ5" s="48" t="s">
        <v>14619</v>
      </c>
      <c r="UFK5" s="48" t="s">
        <v>14620</v>
      </c>
      <c r="UFL5" s="48" t="s">
        <v>14621</v>
      </c>
      <c r="UFM5" s="48" t="s">
        <v>14622</v>
      </c>
      <c r="UFN5" s="48" t="s">
        <v>14623</v>
      </c>
      <c r="UFO5" s="48" t="s">
        <v>14624</v>
      </c>
      <c r="UFP5" s="48" t="s">
        <v>14625</v>
      </c>
      <c r="UFQ5" s="48" t="s">
        <v>14626</v>
      </c>
      <c r="UFR5" s="48" t="s">
        <v>14627</v>
      </c>
      <c r="UFS5" s="48" t="s">
        <v>14628</v>
      </c>
      <c r="UFT5" s="48" t="s">
        <v>14629</v>
      </c>
      <c r="UFU5" s="48" t="s">
        <v>14630</v>
      </c>
      <c r="UFV5" s="48" t="s">
        <v>14631</v>
      </c>
      <c r="UFW5" s="48" t="s">
        <v>14632</v>
      </c>
      <c r="UFX5" s="48" t="s">
        <v>14633</v>
      </c>
      <c r="UFY5" s="48" t="s">
        <v>14634</v>
      </c>
      <c r="UFZ5" s="48" t="s">
        <v>14635</v>
      </c>
      <c r="UGA5" s="48" t="s">
        <v>14636</v>
      </c>
      <c r="UGB5" s="48" t="s">
        <v>14637</v>
      </c>
      <c r="UGC5" s="48" t="s">
        <v>14638</v>
      </c>
      <c r="UGD5" s="48" t="s">
        <v>14639</v>
      </c>
      <c r="UGE5" s="48" t="s">
        <v>14640</v>
      </c>
      <c r="UGF5" s="48" t="s">
        <v>14641</v>
      </c>
      <c r="UGG5" s="48" t="s">
        <v>14642</v>
      </c>
      <c r="UGH5" s="48" t="s">
        <v>14643</v>
      </c>
      <c r="UGI5" s="48" t="s">
        <v>14644</v>
      </c>
      <c r="UGJ5" s="48" t="s">
        <v>14645</v>
      </c>
      <c r="UGK5" s="48" t="s">
        <v>14646</v>
      </c>
      <c r="UGL5" s="48" t="s">
        <v>14647</v>
      </c>
      <c r="UGM5" s="48" t="s">
        <v>14648</v>
      </c>
      <c r="UGN5" s="48" t="s">
        <v>14649</v>
      </c>
      <c r="UGO5" s="48" t="s">
        <v>14650</v>
      </c>
      <c r="UGP5" s="48" t="s">
        <v>14651</v>
      </c>
      <c r="UGQ5" s="48" t="s">
        <v>14652</v>
      </c>
      <c r="UGR5" s="48" t="s">
        <v>14653</v>
      </c>
      <c r="UGS5" s="48" t="s">
        <v>14654</v>
      </c>
      <c r="UGT5" s="48" t="s">
        <v>14655</v>
      </c>
      <c r="UGU5" s="48" t="s">
        <v>14656</v>
      </c>
      <c r="UGV5" s="48" t="s">
        <v>14657</v>
      </c>
      <c r="UGW5" s="48" t="s">
        <v>14658</v>
      </c>
      <c r="UGX5" s="48" t="s">
        <v>14659</v>
      </c>
      <c r="UGY5" s="48" t="s">
        <v>14660</v>
      </c>
      <c r="UGZ5" s="48" t="s">
        <v>14661</v>
      </c>
      <c r="UHA5" s="48" t="s">
        <v>14662</v>
      </c>
      <c r="UHB5" s="48" t="s">
        <v>14663</v>
      </c>
      <c r="UHC5" s="48" t="s">
        <v>14664</v>
      </c>
      <c r="UHD5" s="48" t="s">
        <v>14665</v>
      </c>
      <c r="UHE5" s="48" t="s">
        <v>14666</v>
      </c>
      <c r="UHF5" s="48" t="s">
        <v>14667</v>
      </c>
      <c r="UHG5" s="48" t="s">
        <v>14668</v>
      </c>
      <c r="UHH5" s="48" t="s">
        <v>14669</v>
      </c>
      <c r="UHI5" s="48" t="s">
        <v>14670</v>
      </c>
      <c r="UHJ5" s="48" t="s">
        <v>14671</v>
      </c>
      <c r="UHK5" s="48" t="s">
        <v>14672</v>
      </c>
      <c r="UHL5" s="48" t="s">
        <v>14673</v>
      </c>
      <c r="UHM5" s="48" t="s">
        <v>14674</v>
      </c>
      <c r="UHN5" s="48" t="s">
        <v>14675</v>
      </c>
      <c r="UHO5" s="48" t="s">
        <v>14676</v>
      </c>
      <c r="UHP5" s="48" t="s">
        <v>14677</v>
      </c>
      <c r="UHQ5" s="48" t="s">
        <v>14678</v>
      </c>
      <c r="UHR5" s="48" t="s">
        <v>14679</v>
      </c>
      <c r="UHS5" s="48" t="s">
        <v>14680</v>
      </c>
      <c r="UHT5" s="48" t="s">
        <v>14681</v>
      </c>
      <c r="UHU5" s="48" t="s">
        <v>14682</v>
      </c>
      <c r="UHV5" s="48" t="s">
        <v>14683</v>
      </c>
      <c r="UHW5" s="48" t="s">
        <v>14684</v>
      </c>
      <c r="UHX5" s="48" t="s">
        <v>14685</v>
      </c>
      <c r="UHY5" s="48" t="s">
        <v>14686</v>
      </c>
      <c r="UHZ5" s="48" t="s">
        <v>14687</v>
      </c>
      <c r="UIA5" s="48" t="s">
        <v>14688</v>
      </c>
      <c r="UIB5" s="48" t="s">
        <v>14689</v>
      </c>
      <c r="UIC5" s="48" t="s">
        <v>14690</v>
      </c>
      <c r="UID5" s="48" t="s">
        <v>14691</v>
      </c>
      <c r="UIE5" s="48" t="s">
        <v>14692</v>
      </c>
      <c r="UIF5" s="48" t="s">
        <v>14693</v>
      </c>
      <c r="UIG5" s="48" t="s">
        <v>14694</v>
      </c>
      <c r="UIH5" s="48" t="s">
        <v>14695</v>
      </c>
      <c r="UII5" s="48" t="s">
        <v>14696</v>
      </c>
      <c r="UIJ5" s="48" t="s">
        <v>14697</v>
      </c>
      <c r="UIK5" s="48" t="s">
        <v>14698</v>
      </c>
      <c r="UIL5" s="48" t="s">
        <v>14699</v>
      </c>
      <c r="UIM5" s="48" t="s">
        <v>14700</v>
      </c>
      <c r="UIN5" s="48" t="s">
        <v>14701</v>
      </c>
      <c r="UIO5" s="48" t="s">
        <v>14702</v>
      </c>
      <c r="UIP5" s="48" t="s">
        <v>14703</v>
      </c>
      <c r="UIQ5" s="48" t="s">
        <v>14704</v>
      </c>
      <c r="UIR5" s="48" t="s">
        <v>14705</v>
      </c>
      <c r="UIS5" s="48" t="s">
        <v>14706</v>
      </c>
      <c r="UIT5" s="48" t="s">
        <v>14707</v>
      </c>
      <c r="UIU5" s="48" t="s">
        <v>14708</v>
      </c>
      <c r="UIV5" s="48" t="s">
        <v>14709</v>
      </c>
      <c r="UIW5" s="48" t="s">
        <v>14710</v>
      </c>
      <c r="UIX5" s="48" t="s">
        <v>14711</v>
      </c>
      <c r="UIY5" s="48" t="s">
        <v>14712</v>
      </c>
      <c r="UIZ5" s="48" t="s">
        <v>14713</v>
      </c>
      <c r="UJA5" s="48" t="s">
        <v>14714</v>
      </c>
      <c r="UJB5" s="48" t="s">
        <v>14715</v>
      </c>
      <c r="UJC5" s="48" t="s">
        <v>14716</v>
      </c>
      <c r="UJD5" s="48" t="s">
        <v>14717</v>
      </c>
      <c r="UJE5" s="48" t="s">
        <v>14718</v>
      </c>
      <c r="UJF5" s="48" t="s">
        <v>14719</v>
      </c>
      <c r="UJG5" s="48" t="s">
        <v>14720</v>
      </c>
      <c r="UJH5" s="48" t="s">
        <v>14721</v>
      </c>
      <c r="UJI5" s="48" t="s">
        <v>14722</v>
      </c>
      <c r="UJJ5" s="48" t="s">
        <v>14723</v>
      </c>
      <c r="UJK5" s="48" t="s">
        <v>14724</v>
      </c>
      <c r="UJL5" s="48" t="s">
        <v>14725</v>
      </c>
      <c r="UJM5" s="48" t="s">
        <v>14726</v>
      </c>
      <c r="UJN5" s="48" t="s">
        <v>14727</v>
      </c>
      <c r="UJO5" s="48" t="s">
        <v>14728</v>
      </c>
      <c r="UJP5" s="48" t="s">
        <v>14729</v>
      </c>
      <c r="UJQ5" s="48" t="s">
        <v>14730</v>
      </c>
      <c r="UJR5" s="48" t="s">
        <v>14731</v>
      </c>
      <c r="UJS5" s="48" t="s">
        <v>14732</v>
      </c>
      <c r="UJT5" s="48" t="s">
        <v>14733</v>
      </c>
      <c r="UJU5" s="48" t="s">
        <v>14734</v>
      </c>
      <c r="UJV5" s="48" t="s">
        <v>14735</v>
      </c>
      <c r="UJW5" s="48" t="s">
        <v>14736</v>
      </c>
      <c r="UJX5" s="48" t="s">
        <v>14737</v>
      </c>
      <c r="UJY5" s="48" t="s">
        <v>14738</v>
      </c>
      <c r="UJZ5" s="48" t="s">
        <v>14739</v>
      </c>
      <c r="UKA5" s="48" t="s">
        <v>14740</v>
      </c>
      <c r="UKB5" s="48" t="s">
        <v>14741</v>
      </c>
      <c r="UKC5" s="48" t="s">
        <v>14742</v>
      </c>
      <c r="UKD5" s="48" t="s">
        <v>14743</v>
      </c>
      <c r="UKE5" s="48" t="s">
        <v>14744</v>
      </c>
      <c r="UKF5" s="48" t="s">
        <v>14745</v>
      </c>
      <c r="UKG5" s="48" t="s">
        <v>14746</v>
      </c>
      <c r="UKH5" s="48" t="s">
        <v>14747</v>
      </c>
      <c r="UKI5" s="48" t="s">
        <v>14748</v>
      </c>
      <c r="UKJ5" s="48" t="s">
        <v>14749</v>
      </c>
      <c r="UKK5" s="48" t="s">
        <v>14750</v>
      </c>
      <c r="UKL5" s="48" t="s">
        <v>14751</v>
      </c>
      <c r="UKM5" s="48" t="s">
        <v>14752</v>
      </c>
      <c r="UKN5" s="48" t="s">
        <v>14753</v>
      </c>
      <c r="UKO5" s="48" t="s">
        <v>14754</v>
      </c>
      <c r="UKP5" s="48" t="s">
        <v>14755</v>
      </c>
      <c r="UKQ5" s="48" t="s">
        <v>14756</v>
      </c>
      <c r="UKR5" s="48" t="s">
        <v>14757</v>
      </c>
      <c r="UKS5" s="48" t="s">
        <v>14758</v>
      </c>
      <c r="UKT5" s="48" t="s">
        <v>14759</v>
      </c>
      <c r="UKU5" s="48" t="s">
        <v>14760</v>
      </c>
      <c r="UKV5" s="48" t="s">
        <v>14761</v>
      </c>
      <c r="UKW5" s="48" t="s">
        <v>14762</v>
      </c>
      <c r="UKX5" s="48" t="s">
        <v>14763</v>
      </c>
      <c r="UKY5" s="48" t="s">
        <v>14764</v>
      </c>
      <c r="UKZ5" s="48" t="s">
        <v>14765</v>
      </c>
      <c r="ULA5" s="48" t="s">
        <v>14766</v>
      </c>
      <c r="ULB5" s="48" t="s">
        <v>14767</v>
      </c>
      <c r="ULC5" s="48" t="s">
        <v>14768</v>
      </c>
      <c r="ULD5" s="48" t="s">
        <v>14769</v>
      </c>
      <c r="ULE5" s="48" t="s">
        <v>14770</v>
      </c>
      <c r="ULF5" s="48" t="s">
        <v>14771</v>
      </c>
      <c r="ULG5" s="48" t="s">
        <v>14772</v>
      </c>
      <c r="ULH5" s="48" t="s">
        <v>14773</v>
      </c>
      <c r="ULI5" s="48" t="s">
        <v>14774</v>
      </c>
      <c r="ULJ5" s="48" t="s">
        <v>14775</v>
      </c>
      <c r="ULK5" s="48" t="s">
        <v>14776</v>
      </c>
      <c r="ULL5" s="48" t="s">
        <v>14777</v>
      </c>
      <c r="ULM5" s="48" t="s">
        <v>14778</v>
      </c>
      <c r="ULN5" s="48" t="s">
        <v>14779</v>
      </c>
      <c r="ULO5" s="48" t="s">
        <v>14780</v>
      </c>
      <c r="ULP5" s="48" t="s">
        <v>14781</v>
      </c>
      <c r="ULQ5" s="48" t="s">
        <v>14782</v>
      </c>
      <c r="ULR5" s="48" t="s">
        <v>14783</v>
      </c>
      <c r="ULS5" s="48" t="s">
        <v>14784</v>
      </c>
      <c r="ULT5" s="48" t="s">
        <v>14785</v>
      </c>
      <c r="ULU5" s="48" t="s">
        <v>14786</v>
      </c>
      <c r="ULV5" s="48" t="s">
        <v>14787</v>
      </c>
      <c r="ULW5" s="48" t="s">
        <v>14788</v>
      </c>
      <c r="ULX5" s="48" t="s">
        <v>14789</v>
      </c>
      <c r="ULY5" s="48" t="s">
        <v>14790</v>
      </c>
      <c r="ULZ5" s="48" t="s">
        <v>14791</v>
      </c>
      <c r="UMA5" s="48" t="s">
        <v>14792</v>
      </c>
      <c r="UMB5" s="48" t="s">
        <v>14793</v>
      </c>
      <c r="UMC5" s="48" t="s">
        <v>14794</v>
      </c>
      <c r="UMD5" s="48" t="s">
        <v>14795</v>
      </c>
      <c r="UME5" s="48" t="s">
        <v>14796</v>
      </c>
      <c r="UMF5" s="48" t="s">
        <v>14797</v>
      </c>
      <c r="UMG5" s="48" t="s">
        <v>14798</v>
      </c>
      <c r="UMH5" s="48" t="s">
        <v>14799</v>
      </c>
      <c r="UMI5" s="48" t="s">
        <v>14800</v>
      </c>
      <c r="UMJ5" s="48" t="s">
        <v>14801</v>
      </c>
      <c r="UMK5" s="48" t="s">
        <v>14802</v>
      </c>
      <c r="UML5" s="48" t="s">
        <v>14803</v>
      </c>
      <c r="UMM5" s="48" t="s">
        <v>14804</v>
      </c>
      <c r="UMN5" s="48" t="s">
        <v>14805</v>
      </c>
      <c r="UMO5" s="48" t="s">
        <v>14806</v>
      </c>
      <c r="UMP5" s="48" t="s">
        <v>14807</v>
      </c>
      <c r="UMQ5" s="48" t="s">
        <v>14808</v>
      </c>
      <c r="UMR5" s="48" t="s">
        <v>14809</v>
      </c>
      <c r="UMS5" s="48" t="s">
        <v>14810</v>
      </c>
      <c r="UMT5" s="48" t="s">
        <v>14811</v>
      </c>
      <c r="UMU5" s="48" t="s">
        <v>14812</v>
      </c>
      <c r="UMV5" s="48" t="s">
        <v>14813</v>
      </c>
      <c r="UMW5" s="48" t="s">
        <v>14814</v>
      </c>
      <c r="UMX5" s="48" t="s">
        <v>14815</v>
      </c>
      <c r="UMY5" s="48" t="s">
        <v>14816</v>
      </c>
      <c r="UMZ5" s="48" t="s">
        <v>14817</v>
      </c>
      <c r="UNA5" s="48" t="s">
        <v>14818</v>
      </c>
      <c r="UNB5" s="48" t="s">
        <v>14819</v>
      </c>
      <c r="UNC5" s="48" t="s">
        <v>14820</v>
      </c>
      <c r="UND5" s="48" t="s">
        <v>14821</v>
      </c>
      <c r="UNE5" s="48" t="s">
        <v>14822</v>
      </c>
      <c r="UNF5" s="48" t="s">
        <v>14823</v>
      </c>
      <c r="UNG5" s="48" t="s">
        <v>14824</v>
      </c>
      <c r="UNH5" s="48" t="s">
        <v>14825</v>
      </c>
      <c r="UNI5" s="48" t="s">
        <v>14826</v>
      </c>
      <c r="UNJ5" s="48" t="s">
        <v>14827</v>
      </c>
      <c r="UNK5" s="48" t="s">
        <v>14828</v>
      </c>
      <c r="UNL5" s="48" t="s">
        <v>14829</v>
      </c>
      <c r="UNM5" s="48" t="s">
        <v>14830</v>
      </c>
      <c r="UNN5" s="48" t="s">
        <v>14831</v>
      </c>
      <c r="UNO5" s="48" t="s">
        <v>14832</v>
      </c>
      <c r="UNP5" s="48" t="s">
        <v>14833</v>
      </c>
      <c r="UNQ5" s="48" t="s">
        <v>14834</v>
      </c>
      <c r="UNR5" s="48" t="s">
        <v>14835</v>
      </c>
      <c r="UNS5" s="48" t="s">
        <v>14836</v>
      </c>
      <c r="UNT5" s="48" t="s">
        <v>14837</v>
      </c>
      <c r="UNU5" s="48" t="s">
        <v>14838</v>
      </c>
      <c r="UNV5" s="48" t="s">
        <v>14839</v>
      </c>
      <c r="UNW5" s="48" t="s">
        <v>14840</v>
      </c>
      <c r="UNX5" s="48" t="s">
        <v>14841</v>
      </c>
      <c r="UNY5" s="48" t="s">
        <v>14842</v>
      </c>
      <c r="UNZ5" s="48" t="s">
        <v>14843</v>
      </c>
      <c r="UOA5" s="48" t="s">
        <v>14844</v>
      </c>
      <c r="UOB5" s="48" t="s">
        <v>14845</v>
      </c>
      <c r="UOC5" s="48" t="s">
        <v>14846</v>
      </c>
      <c r="UOD5" s="48" t="s">
        <v>14847</v>
      </c>
      <c r="UOE5" s="48" t="s">
        <v>14848</v>
      </c>
      <c r="UOF5" s="48" t="s">
        <v>14849</v>
      </c>
      <c r="UOG5" s="48" t="s">
        <v>14850</v>
      </c>
      <c r="UOH5" s="48" t="s">
        <v>14851</v>
      </c>
      <c r="UOI5" s="48" t="s">
        <v>14852</v>
      </c>
      <c r="UOJ5" s="48" t="s">
        <v>14853</v>
      </c>
      <c r="UOK5" s="48" t="s">
        <v>14854</v>
      </c>
      <c r="UOL5" s="48" t="s">
        <v>14855</v>
      </c>
      <c r="UOM5" s="48" t="s">
        <v>14856</v>
      </c>
      <c r="UON5" s="48" t="s">
        <v>14857</v>
      </c>
      <c r="UOO5" s="48" t="s">
        <v>14858</v>
      </c>
      <c r="UOP5" s="48" t="s">
        <v>14859</v>
      </c>
      <c r="UOQ5" s="48" t="s">
        <v>14860</v>
      </c>
      <c r="UOR5" s="48" t="s">
        <v>14861</v>
      </c>
      <c r="UOS5" s="48" t="s">
        <v>14862</v>
      </c>
      <c r="UOT5" s="48" t="s">
        <v>14863</v>
      </c>
      <c r="UOU5" s="48" t="s">
        <v>14864</v>
      </c>
      <c r="UOV5" s="48" t="s">
        <v>14865</v>
      </c>
      <c r="UOW5" s="48" t="s">
        <v>14866</v>
      </c>
      <c r="UOX5" s="48" t="s">
        <v>14867</v>
      </c>
      <c r="UOY5" s="48" t="s">
        <v>14868</v>
      </c>
      <c r="UOZ5" s="48" t="s">
        <v>14869</v>
      </c>
      <c r="UPA5" s="48" t="s">
        <v>14870</v>
      </c>
      <c r="UPB5" s="48" t="s">
        <v>14871</v>
      </c>
      <c r="UPC5" s="48" t="s">
        <v>14872</v>
      </c>
      <c r="UPD5" s="48" t="s">
        <v>14873</v>
      </c>
      <c r="UPE5" s="48" t="s">
        <v>14874</v>
      </c>
      <c r="UPF5" s="48" t="s">
        <v>14875</v>
      </c>
      <c r="UPG5" s="48" t="s">
        <v>14876</v>
      </c>
      <c r="UPH5" s="48" t="s">
        <v>14877</v>
      </c>
      <c r="UPI5" s="48" t="s">
        <v>14878</v>
      </c>
      <c r="UPJ5" s="48" t="s">
        <v>14879</v>
      </c>
      <c r="UPK5" s="48" t="s">
        <v>14880</v>
      </c>
      <c r="UPL5" s="48" t="s">
        <v>14881</v>
      </c>
      <c r="UPM5" s="48" t="s">
        <v>14882</v>
      </c>
      <c r="UPN5" s="48" t="s">
        <v>14883</v>
      </c>
      <c r="UPO5" s="48" t="s">
        <v>14884</v>
      </c>
      <c r="UPP5" s="48" t="s">
        <v>14885</v>
      </c>
      <c r="UPQ5" s="48" t="s">
        <v>14886</v>
      </c>
      <c r="UPR5" s="48" t="s">
        <v>14887</v>
      </c>
      <c r="UPS5" s="48" t="s">
        <v>14888</v>
      </c>
      <c r="UPT5" s="48" t="s">
        <v>14889</v>
      </c>
      <c r="UPU5" s="48" t="s">
        <v>14890</v>
      </c>
      <c r="UPV5" s="48" t="s">
        <v>14891</v>
      </c>
      <c r="UPW5" s="48" t="s">
        <v>14892</v>
      </c>
      <c r="UPX5" s="48" t="s">
        <v>14893</v>
      </c>
      <c r="UPY5" s="48" t="s">
        <v>14894</v>
      </c>
      <c r="UPZ5" s="48" t="s">
        <v>14895</v>
      </c>
      <c r="UQA5" s="48" t="s">
        <v>14896</v>
      </c>
      <c r="UQB5" s="48" t="s">
        <v>14897</v>
      </c>
      <c r="UQC5" s="48" t="s">
        <v>14898</v>
      </c>
      <c r="UQD5" s="48" t="s">
        <v>14899</v>
      </c>
      <c r="UQE5" s="48" t="s">
        <v>14900</v>
      </c>
      <c r="UQF5" s="48" t="s">
        <v>14901</v>
      </c>
      <c r="UQG5" s="48" t="s">
        <v>14902</v>
      </c>
      <c r="UQH5" s="48" t="s">
        <v>14903</v>
      </c>
      <c r="UQI5" s="48" t="s">
        <v>14904</v>
      </c>
      <c r="UQJ5" s="48" t="s">
        <v>14905</v>
      </c>
      <c r="UQK5" s="48" t="s">
        <v>14906</v>
      </c>
      <c r="UQL5" s="48" t="s">
        <v>14907</v>
      </c>
      <c r="UQM5" s="48" t="s">
        <v>14908</v>
      </c>
      <c r="UQN5" s="48" t="s">
        <v>14909</v>
      </c>
      <c r="UQO5" s="48" t="s">
        <v>14910</v>
      </c>
      <c r="UQP5" s="48" t="s">
        <v>14911</v>
      </c>
      <c r="UQQ5" s="48" t="s">
        <v>14912</v>
      </c>
      <c r="UQR5" s="48" t="s">
        <v>14913</v>
      </c>
      <c r="UQS5" s="48" t="s">
        <v>14914</v>
      </c>
      <c r="UQT5" s="48" t="s">
        <v>14915</v>
      </c>
      <c r="UQU5" s="48" t="s">
        <v>14916</v>
      </c>
      <c r="UQV5" s="48" t="s">
        <v>14917</v>
      </c>
      <c r="UQW5" s="48" t="s">
        <v>14918</v>
      </c>
      <c r="UQX5" s="48" t="s">
        <v>14919</v>
      </c>
      <c r="UQY5" s="48" t="s">
        <v>14920</v>
      </c>
      <c r="UQZ5" s="48" t="s">
        <v>14921</v>
      </c>
      <c r="URA5" s="48" t="s">
        <v>14922</v>
      </c>
      <c r="URB5" s="48" t="s">
        <v>14923</v>
      </c>
      <c r="URC5" s="48" t="s">
        <v>14924</v>
      </c>
      <c r="URD5" s="48" t="s">
        <v>14925</v>
      </c>
      <c r="URE5" s="48" t="s">
        <v>14926</v>
      </c>
      <c r="URF5" s="48" t="s">
        <v>14927</v>
      </c>
      <c r="URG5" s="48" t="s">
        <v>14928</v>
      </c>
      <c r="URH5" s="48" t="s">
        <v>14929</v>
      </c>
      <c r="URI5" s="48" t="s">
        <v>14930</v>
      </c>
      <c r="URJ5" s="48" t="s">
        <v>14931</v>
      </c>
      <c r="URK5" s="48" t="s">
        <v>14932</v>
      </c>
      <c r="URL5" s="48" t="s">
        <v>14933</v>
      </c>
      <c r="URM5" s="48" t="s">
        <v>14934</v>
      </c>
      <c r="URN5" s="48" t="s">
        <v>14935</v>
      </c>
      <c r="URO5" s="48" t="s">
        <v>14936</v>
      </c>
      <c r="URP5" s="48" t="s">
        <v>14937</v>
      </c>
      <c r="URQ5" s="48" t="s">
        <v>14938</v>
      </c>
      <c r="URR5" s="48" t="s">
        <v>14939</v>
      </c>
      <c r="URS5" s="48" t="s">
        <v>14940</v>
      </c>
      <c r="URT5" s="48" t="s">
        <v>14941</v>
      </c>
      <c r="URU5" s="48" t="s">
        <v>14942</v>
      </c>
      <c r="URV5" s="48" t="s">
        <v>14943</v>
      </c>
      <c r="URW5" s="48" t="s">
        <v>14944</v>
      </c>
      <c r="URX5" s="48" t="s">
        <v>14945</v>
      </c>
      <c r="URY5" s="48" t="s">
        <v>14946</v>
      </c>
      <c r="URZ5" s="48" t="s">
        <v>14947</v>
      </c>
      <c r="USA5" s="48" t="s">
        <v>14948</v>
      </c>
      <c r="USB5" s="48" t="s">
        <v>14949</v>
      </c>
      <c r="USC5" s="48" t="s">
        <v>14950</v>
      </c>
      <c r="USD5" s="48" t="s">
        <v>14951</v>
      </c>
      <c r="USE5" s="48" t="s">
        <v>14952</v>
      </c>
      <c r="USF5" s="48" t="s">
        <v>14953</v>
      </c>
      <c r="USG5" s="48" t="s">
        <v>14954</v>
      </c>
      <c r="USH5" s="48" t="s">
        <v>14955</v>
      </c>
      <c r="USI5" s="48" t="s">
        <v>14956</v>
      </c>
      <c r="USJ5" s="48" t="s">
        <v>14957</v>
      </c>
      <c r="USK5" s="48" t="s">
        <v>14958</v>
      </c>
      <c r="USL5" s="48" t="s">
        <v>14959</v>
      </c>
      <c r="USM5" s="48" t="s">
        <v>14960</v>
      </c>
      <c r="USN5" s="48" t="s">
        <v>14961</v>
      </c>
      <c r="USO5" s="48" t="s">
        <v>14962</v>
      </c>
      <c r="USP5" s="48" t="s">
        <v>14963</v>
      </c>
      <c r="USQ5" s="48" t="s">
        <v>14964</v>
      </c>
      <c r="USR5" s="48" t="s">
        <v>14965</v>
      </c>
      <c r="USS5" s="48" t="s">
        <v>14966</v>
      </c>
      <c r="UST5" s="48" t="s">
        <v>14967</v>
      </c>
      <c r="USU5" s="48" t="s">
        <v>14968</v>
      </c>
      <c r="USV5" s="48" t="s">
        <v>14969</v>
      </c>
      <c r="USW5" s="48" t="s">
        <v>14970</v>
      </c>
      <c r="USX5" s="48" t="s">
        <v>14971</v>
      </c>
      <c r="USY5" s="48" t="s">
        <v>14972</v>
      </c>
      <c r="USZ5" s="48" t="s">
        <v>14973</v>
      </c>
      <c r="UTA5" s="48" t="s">
        <v>14974</v>
      </c>
      <c r="UTB5" s="48" t="s">
        <v>14975</v>
      </c>
      <c r="UTC5" s="48" t="s">
        <v>14976</v>
      </c>
      <c r="UTD5" s="48" t="s">
        <v>14977</v>
      </c>
      <c r="UTE5" s="48" t="s">
        <v>14978</v>
      </c>
      <c r="UTF5" s="48" t="s">
        <v>14979</v>
      </c>
      <c r="UTG5" s="48" t="s">
        <v>14980</v>
      </c>
      <c r="UTH5" s="48" t="s">
        <v>14981</v>
      </c>
      <c r="UTI5" s="48" t="s">
        <v>14982</v>
      </c>
      <c r="UTJ5" s="48" t="s">
        <v>14983</v>
      </c>
      <c r="UTK5" s="48" t="s">
        <v>14984</v>
      </c>
      <c r="UTL5" s="48" t="s">
        <v>14985</v>
      </c>
      <c r="UTM5" s="48" t="s">
        <v>14986</v>
      </c>
      <c r="UTN5" s="48" t="s">
        <v>14987</v>
      </c>
      <c r="UTO5" s="48" t="s">
        <v>14988</v>
      </c>
      <c r="UTP5" s="48" t="s">
        <v>14989</v>
      </c>
      <c r="UTQ5" s="48" t="s">
        <v>14990</v>
      </c>
      <c r="UTR5" s="48" t="s">
        <v>14991</v>
      </c>
      <c r="UTS5" s="48" t="s">
        <v>14992</v>
      </c>
      <c r="UTT5" s="48" t="s">
        <v>14993</v>
      </c>
      <c r="UTU5" s="48" t="s">
        <v>14994</v>
      </c>
      <c r="UTV5" s="48" t="s">
        <v>14995</v>
      </c>
      <c r="UTW5" s="48" t="s">
        <v>14996</v>
      </c>
      <c r="UTX5" s="48" t="s">
        <v>14997</v>
      </c>
      <c r="UTY5" s="48" t="s">
        <v>14998</v>
      </c>
      <c r="UTZ5" s="48" t="s">
        <v>14999</v>
      </c>
      <c r="UUA5" s="48" t="s">
        <v>15000</v>
      </c>
      <c r="UUB5" s="48" t="s">
        <v>15001</v>
      </c>
      <c r="UUC5" s="48" t="s">
        <v>15002</v>
      </c>
      <c r="UUD5" s="48" t="s">
        <v>15003</v>
      </c>
      <c r="UUE5" s="48" t="s">
        <v>15004</v>
      </c>
      <c r="UUF5" s="48" t="s">
        <v>15005</v>
      </c>
      <c r="UUG5" s="48" t="s">
        <v>15006</v>
      </c>
      <c r="UUH5" s="48" t="s">
        <v>15007</v>
      </c>
      <c r="UUI5" s="48" t="s">
        <v>15008</v>
      </c>
      <c r="UUJ5" s="48" t="s">
        <v>15009</v>
      </c>
      <c r="UUK5" s="48" t="s">
        <v>15010</v>
      </c>
      <c r="UUL5" s="48" t="s">
        <v>15011</v>
      </c>
      <c r="UUM5" s="48" t="s">
        <v>15012</v>
      </c>
      <c r="UUN5" s="48" t="s">
        <v>15013</v>
      </c>
      <c r="UUO5" s="48" t="s">
        <v>15014</v>
      </c>
      <c r="UUP5" s="48" t="s">
        <v>15015</v>
      </c>
      <c r="UUQ5" s="48" t="s">
        <v>15016</v>
      </c>
      <c r="UUR5" s="48" t="s">
        <v>15017</v>
      </c>
      <c r="UUS5" s="48" t="s">
        <v>15018</v>
      </c>
      <c r="UUT5" s="48" t="s">
        <v>15019</v>
      </c>
      <c r="UUU5" s="48" t="s">
        <v>15020</v>
      </c>
      <c r="UUV5" s="48" t="s">
        <v>15021</v>
      </c>
      <c r="UUW5" s="48" t="s">
        <v>15022</v>
      </c>
      <c r="UUX5" s="48" t="s">
        <v>15023</v>
      </c>
      <c r="UUY5" s="48" t="s">
        <v>15024</v>
      </c>
      <c r="UUZ5" s="48" t="s">
        <v>15025</v>
      </c>
      <c r="UVA5" s="48" t="s">
        <v>15026</v>
      </c>
      <c r="UVB5" s="48" t="s">
        <v>15027</v>
      </c>
      <c r="UVC5" s="48" t="s">
        <v>15028</v>
      </c>
      <c r="UVD5" s="48" t="s">
        <v>15029</v>
      </c>
      <c r="UVE5" s="48" t="s">
        <v>15030</v>
      </c>
      <c r="UVF5" s="48" t="s">
        <v>15031</v>
      </c>
      <c r="UVG5" s="48" t="s">
        <v>15032</v>
      </c>
      <c r="UVH5" s="48" t="s">
        <v>15033</v>
      </c>
      <c r="UVI5" s="48" t="s">
        <v>15034</v>
      </c>
      <c r="UVJ5" s="48" t="s">
        <v>15035</v>
      </c>
      <c r="UVK5" s="48" t="s">
        <v>15036</v>
      </c>
      <c r="UVL5" s="48" t="s">
        <v>15037</v>
      </c>
      <c r="UVM5" s="48" t="s">
        <v>15038</v>
      </c>
      <c r="UVN5" s="48" t="s">
        <v>15039</v>
      </c>
      <c r="UVO5" s="48" t="s">
        <v>15040</v>
      </c>
      <c r="UVP5" s="48" t="s">
        <v>15041</v>
      </c>
      <c r="UVQ5" s="48" t="s">
        <v>15042</v>
      </c>
      <c r="UVR5" s="48" t="s">
        <v>15043</v>
      </c>
      <c r="UVS5" s="48" t="s">
        <v>15044</v>
      </c>
      <c r="UVT5" s="48" t="s">
        <v>15045</v>
      </c>
      <c r="UVU5" s="48" t="s">
        <v>15046</v>
      </c>
      <c r="UVV5" s="48" t="s">
        <v>15047</v>
      </c>
      <c r="UVW5" s="48" t="s">
        <v>15048</v>
      </c>
      <c r="UVX5" s="48" t="s">
        <v>15049</v>
      </c>
      <c r="UVY5" s="48" t="s">
        <v>15050</v>
      </c>
      <c r="UVZ5" s="48" t="s">
        <v>15051</v>
      </c>
      <c r="UWA5" s="48" t="s">
        <v>15052</v>
      </c>
      <c r="UWB5" s="48" t="s">
        <v>15053</v>
      </c>
      <c r="UWC5" s="48" t="s">
        <v>15054</v>
      </c>
      <c r="UWD5" s="48" t="s">
        <v>15055</v>
      </c>
      <c r="UWE5" s="48" t="s">
        <v>15056</v>
      </c>
      <c r="UWF5" s="48" t="s">
        <v>15057</v>
      </c>
      <c r="UWG5" s="48" t="s">
        <v>15058</v>
      </c>
      <c r="UWH5" s="48" t="s">
        <v>15059</v>
      </c>
      <c r="UWI5" s="48" t="s">
        <v>15060</v>
      </c>
      <c r="UWJ5" s="48" t="s">
        <v>15061</v>
      </c>
      <c r="UWK5" s="48" t="s">
        <v>15062</v>
      </c>
      <c r="UWL5" s="48" t="s">
        <v>15063</v>
      </c>
      <c r="UWM5" s="48" t="s">
        <v>15064</v>
      </c>
      <c r="UWN5" s="48" t="s">
        <v>15065</v>
      </c>
      <c r="UWO5" s="48" t="s">
        <v>15066</v>
      </c>
      <c r="UWP5" s="48" t="s">
        <v>15067</v>
      </c>
      <c r="UWQ5" s="48" t="s">
        <v>15068</v>
      </c>
      <c r="UWR5" s="48" t="s">
        <v>15069</v>
      </c>
      <c r="UWS5" s="48" t="s">
        <v>15070</v>
      </c>
      <c r="UWT5" s="48" t="s">
        <v>15071</v>
      </c>
      <c r="UWU5" s="48" t="s">
        <v>15072</v>
      </c>
      <c r="UWV5" s="48" t="s">
        <v>15073</v>
      </c>
      <c r="UWW5" s="48" t="s">
        <v>15074</v>
      </c>
      <c r="UWX5" s="48" t="s">
        <v>15075</v>
      </c>
      <c r="UWY5" s="48" t="s">
        <v>15076</v>
      </c>
      <c r="UWZ5" s="48" t="s">
        <v>15077</v>
      </c>
      <c r="UXA5" s="48" t="s">
        <v>15078</v>
      </c>
      <c r="UXB5" s="48" t="s">
        <v>15079</v>
      </c>
      <c r="UXC5" s="48" t="s">
        <v>15080</v>
      </c>
      <c r="UXD5" s="48" t="s">
        <v>15081</v>
      </c>
      <c r="UXE5" s="48" t="s">
        <v>15082</v>
      </c>
      <c r="UXF5" s="48" t="s">
        <v>15083</v>
      </c>
      <c r="UXG5" s="48" t="s">
        <v>15084</v>
      </c>
      <c r="UXH5" s="48" t="s">
        <v>15085</v>
      </c>
      <c r="UXI5" s="48" t="s">
        <v>15086</v>
      </c>
      <c r="UXJ5" s="48" t="s">
        <v>15087</v>
      </c>
      <c r="UXK5" s="48" t="s">
        <v>15088</v>
      </c>
      <c r="UXL5" s="48" t="s">
        <v>15089</v>
      </c>
      <c r="UXM5" s="48" t="s">
        <v>15090</v>
      </c>
      <c r="UXN5" s="48" t="s">
        <v>15091</v>
      </c>
      <c r="UXO5" s="48" t="s">
        <v>15092</v>
      </c>
      <c r="UXP5" s="48" t="s">
        <v>15093</v>
      </c>
      <c r="UXQ5" s="48" t="s">
        <v>15094</v>
      </c>
      <c r="UXR5" s="48" t="s">
        <v>15095</v>
      </c>
      <c r="UXS5" s="48" t="s">
        <v>15096</v>
      </c>
      <c r="UXT5" s="48" t="s">
        <v>15097</v>
      </c>
      <c r="UXU5" s="48" t="s">
        <v>15098</v>
      </c>
      <c r="UXV5" s="48" t="s">
        <v>15099</v>
      </c>
      <c r="UXW5" s="48" t="s">
        <v>15100</v>
      </c>
      <c r="UXX5" s="48" t="s">
        <v>15101</v>
      </c>
      <c r="UXY5" s="48" t="s">
        <v>15102</v>
      </c>
      <c r="UXZ5" s="48" t="s">
        <v>15103</v>
      </c>
      <c r="UYA5" s="48" t="s">
        <v>15104</v>
      </c>
      <c r="UYB5" s="48" t="s">
        <v>15105</v>
      </c>
      <c r="UYC5" s="48" t="s">
        <v>15106</v>
      </c>
      <c r="UYD5" s="48" t="s">
        <v>15107</v>
      </c>
      <c r="UYE5" s="48" t="s">
        <v>15108</v>
      </c>
      <c r="UYF5" s="48" t="s">
        <v>15109</v>
      </c>
      <c r="UYG5" s="48" t="s">
        <v>15110</v>
      </c>
      <c r="UYH5" s="48" t="s">
        <v>15111</v>
      </c>
      <c r="UYI5" s="48" t="s">
        <v>15112</v>
      </c>
      <c r="UYJ5" s="48" t="s">
        <v>15113</v>
      </c>
      <c r="UYK5" s="48" t="s">
        <v>15114</v>
      </c>
      <c r="UYL5" s="48" t="s">
        <v>15115</v>
      </c>
      <c r="UYM5" s="48" t="s">
        <v>15116</v>
      </c>
      <c r="UYN5" s="48" t="s">
        <v>15117</v>
      </c>
      <c r="UYO5" s="48" t="s">
        <v>15118</v>
      </c>
      <c r="UYP5" s="48" t="s">
        <v>15119</v>
      </c>
      <c r="UYQ5" s="48" t="s">
        <v>15120</v>
      </c>
      <c r="UYR5" s="48" t="s">
        <v>15121</v>
      </c>
      <c r="UYS5" s="48" t="s">
        <v>15122</v>
      </c>
      <c r="UYT5" s="48" t="s">
        <v>15123</v>
      </c>
      <c r="UYU5" s="48" t="s">
        <v>15124</v>
      </c>
      <c r="UYV5" s="48" t="s">
        <v>15125</v>
      </c>
      <c r="UYW5" s="48" t="s">
        <v>15126</v>
      </c>
      <c r="UYX5" s="48" t="s">
        <v>15127</v>
      </c>
      <c r="UYY5" s="48" t="s">
        <v>15128</v>
      </c>
      <c r="UYZ5" s="48" t="s">
        <v>15129</v>
      </c>
      <c r="UZA5" s="48" t="s">
        <v>15130</v>
      </c>
      <c r="UZB5" s="48" t="s">
        <v>15131</v>
      </c>
      <c r="UZC5" s="48" t="s">
        <v>15132</v>
      </c>
      <c r="UZD5" s="48" t="s">
        <v>15133</v>
      </c>
      <c r="UZE5" s="48" t="s">
        <v>15134</v>
      </c>
      <c r="UZF5" s="48" t="s">
        <v>15135</v>
      </c>
      <c r="UZG5" s="48" t="s">
        <v>15136</v>
      </c>
      <c r="UZH5" s="48" t="s">
        <v>15137</v>
      </c>
      <c r="UZI5" s="48" t="s">
        <v>15138</v>
      </c>
      <c r="UZJ5" s="48" t="s">
        <v>15139</v>
      </c>
      <c r="UZK5" s="48" t="s">
        <v>15140</v>
      </c>
      <c r="UZL5" s="48" t="s">
        <v>15141</v>
      </c>
      <c r="UZM5" s="48" t="s">
        <v>15142</v>
      </c>
      <c r="UZN5" s="48" t="s">
        <v>15143</v>
      </c>
      <c r="UZO5" s="48" t="s">
        <v>15144</v>
      </c>
      <c r="UZP5" s="48" t="s">
        <v>15145</v>
      </c>
      <c r="UZQ5" s="48" t="s">
        <v>15146</v>
      </c>
      <c r="UZR5" s="48" t="s">
        <v>15147</v>
      </c>
      <c r="UZS5" s="48" t="s">
        <v>15148</v>
      </c>
      <c r="UZT5" s="48" t="s">
        <v>15149</v>
      </c>
      <c r="UZU5" s="48" t="s">
        <v>15150</v>
      </c>
      <c r="UZV5" s="48" t="s">
        <v>15151</v>
      </c>
      <c r="UZW5" s="48" t="s">
        <v>15152</v>
      </c>
      <c r="UZX5" s="48" t="s">
        <v>15153</v>
      </c>
      <c r="UZY5" s="48" t="s">
        <v>15154</v>
      </c>
      <c r="UZZ5" s="48" t="s">
        <v>15155</v>
      </c>
      <c r="VAA5" s="48" t="s">
        <v>15156</v>
      </c>
      <c r="VAB5" s="48" t="s">
        <v>15157</v>
      </c>
      <c r="VAC5" s="48" t="s">
        <v>15158</v>
      </c>
      <c r="VAD5" s="48" t="s">
        <v>15159</v>
      </c>
      <c r="VAE5" s="48" t="s">
        <v>15160</v>
      </c>
      <c r="VAF5" s="48" t="s">
        <v>15161</v>
      </c>
      <c r="VAG5" s="48" t="s">
        <v>15162</v>
      </c>
      <c r="VAH5" s="48" t="s">
        <v>15163</v>
      </c>
      <c r="VAI5" s="48" t="s">
        <v>15164</v>
      </c>
      <c r="VAJ5" s="48" t="s">
        <v>15165</v>
      </c>
      <c r="VAK5" s="48" t="s">
        <v>15166</v>
      </c>
      <c r="VAL5" s="48" t="s">
        <v>15167</v>
      </c>
      <c r="VAM5" s="48" t="s">
        <v>15168</v>
      </c>
      <c r="VAN5" s="48" t="s">
        <v>15169</v>
      </c>
      <c r="VAO5" s="48" t="s">
        <v>15170</v>
      </c>
      <c r="VAP5" s="48" t="s">
        <v>15171</v>
      </c>
      <c r="VAQ5" s="48" t="s">
        <v>15172</v>
      </c>
      <c r="VAR5" s="48" t="s">
        <v>15173</v>
      </c>
      <c r="VAS5" s="48" t="s">
        <v>15174</v>
      </c>
      <c r="VAT5" s="48" t="s">
        <v>15175</v>
      </c>
      <c r="VAU5" s="48" t="s">
        <v>15176</v>
      </c>
      <c r="VAV5" s="48" t="s">
        <v>15177</v>
      </c>
      <c r="VAW5" s="48" t="s">
        <v>15178</v>
      </c>
      <c r="VAX5" s="48" t="s">
        <v>15179</v>
      </c>
      <c r="VAY5" s="48" t="s">
        <v>15180</v>
      </c>
      <c r="VAZ5" s="48" t="s">
        <v>15181</v>
      </c>
      <c r="VBA5" s="48" t="s">
        <v>15182</v>
      </c>
      <c r="VBB5" s="48" t="s">
        <v>15183</v>
      </c>
      <c r="VBC5" s="48" t="s">
        <v>15184</v>
      </c>
      <c r="VBD5" s="48" t="s">
        <v>15185</v>
      </c>
      <c r="VBE5" s="48" t="s">
        <v>15186</v>
      </c>
      <c r="VBF5" s="48" t="s">
        <v>15187</v>
      </c>
      <c r="VBG5" s="48" t="s">
        <v>15188</v>
      </c>
      <c r="VBH5" s="48" t="s">
        <v>15189</v>
      </c>
      <c r="VBI5" s="48" t="s">
        <v>15190</v>
      </c>
      <c r="VBJ5" s="48" t="s">
        <v>15191</v>
      </c>
      <c r="VBK5" s="48" t="s">
        <v>15192</v>
      </c>
      <c r="VBL5" s="48" t="s">
        <v>15193</v>
      </c>
      <c r="VBM5" s="48" t="s">
        <v>15194</v>
      </c>
      <c r="VBN5" s="48" t="s">
        <v>15195</v>
      </c>
      <c r="VBO5" s="48" t="s">
        <v>15196</v>
      </c>
      <c r="VBP5" s="48" t="s">
        <v>15197</v>
      </c>
      <c r="VBQ5" s="48" t="s">
        <v>15198</v>
      </c>
      <c r="VBR5" s="48" t="s">
        <v>15199</v>
      </c>
      <c r="VBS5" s="48" t="s">
        <v>15200</v>
      </c>
      <c r="VBT5" s="48" t="s">
        <v>15201</v>
      </c>
      <c r="VBU5" s="48" t="s">
        <v>15202</v>
      </c>
      <c r="VBV5" s="48" t="s">
        <v>15203</v>
      </c>
      <c r="VBW5" s="48" t="s">
        <v>15204</v>
      </c>
      <c r="VBX5" s="48" t="s">
        <v>15205</v>
      </c>
      <c r="VBY5" s="48" t="s">
        <v>15206</v>
      </c>
      <c r="VBZ5" s="48" t="s">
        <v>15207</v>
      </c>
      <c r="VCA5" s="48" t="s">
        <v>15208</v>
      </c>
      <c r="VCB5" s="48" t="s">
        <v>15209</v>
      </c>
      <c r="VCC5" s="48" t="s">
        <v>15210</v>
      </c>
      <c r="VCD5" s="48" t="s">
        <v>15211</v>
      </c>
      <c r="VCE5" s="48" t="s">
        <v>15212</v>
      </c>
      <c r="VCF5" s="48" t="s">
        <v>15213</v>
      </c>
      <c r="VCG5" s="48" t="s">
        <v>15214</v>
      </c>
      <c r="VCH5" s="48" t="s">
        <v>15215</v>
      </c>
      <c r="VCI5" s="48" t="s">
        <v>15216</v>
      </c>
      <c r="VCJ5" s="48" t="s">
        <v>15217</v>
      </c>
      <c r="VCK5" s="48" t="s">
        <v>15218</v>
      </c>
      <c r="VCL5" s="48" t="s">
        <v>15219</v>
      </c>
      <c r="VCM5" s="48" t="s">
        <v>15220</v>
      </c>
      <c r="VCN5" s="48" t="s">
        <v>15221</v>
      </c>
      <c r="VCO5" s="48" t="s">
        <v>15222</v>
      </c>
      <c r="VCP5" s="48" t="s">
        <v>15223</v>
      </c>
      <c r="VCQ5" s="48" t="s">
        <v>15224</v>
      </c>
      <c r="VCR5" s="48" t="s">
        <v>15225</v>
      </c>
      <c r="VCS5" s="48" t="s">
        <v>15226</v>
      </c>
      <c r="VCT5" s="48" t="s">
        <v>15227</v>
      </c>
      <c r="VCU5" s="48" t="s">
        <v>15228</v>
      </c>
      <c r="VCV5" s="48" t="s">
        <v>15229</v>
      </c>
      <c r="VCW5" s="48" t="s">
        <v>15230</v>
      </c>
      <c r="VCX5" s="48" t="s">
        <v>15231</v>
      </c>
      <c r="VCY5" s="48" t="s">
        <v>15232</v>
      </c>
      <c r="VCZ5" s="48" t="s">
        <v>15233</v>
      </c>
      <c r="VDA5" s="48" t="s">
        <v>15234</v>
      </c>
      <c r="VDB5" s="48" t="s">
        <v>15235</v>
      </c>
      <c r="VDC5" s="48" t="s">
        <v>15236</v>
      </c>
      <c r="VDD5" s="48" t="s">
        <v>15237</v>
      </c>
      <c r="VDE5" s="48" t="s">
        <v>15238</v>
      </c>
      <c r="VDF5" s="48" t="s">
        <v>15239</v>
      </c>
      <c r="VDG5" s="48" t="s">
        <v>15240</v>
      </c>
      <c r="VDH5" s="48" t="s">
        <v>15241</v>
      </c>
      <c r="VDI5" s="48" t="s">
        <v>15242</v>
      </c>
      <c r="VDJ5" s="48" t="s">
        <v>15243</v>
      </c>
      <c r="VDK5" s="48" t="s">
        <v>15244</v>
      </c>
      <c r="VDL5" s="48" t="s">
        <v>15245</v>
      </c>
      <c r="VDM5" s="48" t="s">
        <v>15246</v>
      </c>
      <c r="VDN5" s="48" t="s">
        <v>15247</v>
      </c>
      <c r="VDO5" s="48" t="s">
        <v>15248</v>
      </c>
      <c r="VDP5" s="48" t="s">
        <v>15249</v>
      </c>
      <c r="VDQ5" s="48" t="s">
        <v>15250</v>
      </c>
      <c r="VDR5" s="48" t="s">
        <v>15251</v>
      </c>
      <c r="VDS5" s="48" t="s">
        <v>15252</v>
      </c>
      <c r="VDT5" s="48" t="s">
        <v>15253</v>
      </c>
      <c r="VDU5" s="48" t="s">
        <v>15254</v>
      </c>
      <c r="VDV5" s="48" t="s">
        <v>15255</v>
      </c>
      <c r="VDW5" s="48" t="s">
        <v>15256</v>
      </c>
      <c r="VDX5" s="48" t="s">
        <v>15257</v>
      </c>
      <c r="VDY5" s="48" t="s">
        <v>15258</v>
      </c>
      <c r="VDZ5" s="48" t="s">
        <v>15259</v>
      </c>
      <c r="VEA5" s="48" t="s">
        <v>15260</v>
      </c>
      <c r="VEB5" s="48" t="s">
        <v>15261</v>
      </c>
      <c r="VEC5" s="48" t="s">
        <v>15262</v>
      </c>
      <c r="VED5" s="48" t="s">
        <v>15263</v>
      </c>
      <c r="VEE5" s="48" t="s">
        <v>15264</v>
      </c>
      <c r="VEF5" s="48" t="s">
        <v>15265</v>
      </c>
      <c r="VEG5" s="48" t="s">
        <v>15266</v>
      </c>
      <c r="VEH5" s="48" t="s">
        <v>15267</v>
      </c>
      <c r="VEI5" s="48" t="s">
        <v>15268</v>
      </c>
      <c r="VEJ5" s="48" t="s">
        <v>15269</v>
      </c>
      <c r="VEK5" s="48" t="s">
        <v>15270</v>
      </c>
      <c r="VEL5" s="48" t="s">
        <v>15271</v>
      </c>
      <c r="VEM5" s="48" t="s">
        <v>15272</v>
      </c>
      <c r="VEN5" s="48" t="s">
        <v>15273</v>
      </c>
      <c r="VEO5" s="48" t="s">
        <v>15274</v>
      </c>
      <c r="VEP5" s="48" t="s">
        <v>15275</v>
      </c>
      <c r="VEQ5" s="48" t="s">
        <v>15276</v>
      </c>
      <c r="VER5" s="48" t="s">
        <v>15277</v>
      </c>
      <c r="VES5" s="48" t="s">
        <v>15278</v>
      </c>
      <c r="VET5" s="48" t="s">
        <v>15279</v>
      </c>
      <c r="VEU5" s="48" t="s">
        <v>15280</v>
      </c>
      <c r="VEV5" s="48" t="s">
        <v>15281</v>
      </c>
      <c r="VEW5" s="48" t="s">
        <v>15282</v>
      </c>
      <c r="VEX5" s="48" t="s">
        <v>15283</v>
      </c>
      <c r="VEY5" s="48" t="s">
        <v>15284</v>
      </c>
      <c r="VEZ5" s="48" t="s">
        <v>15285</v>
      </c>
      <c r="VFA5" s="48" t="s">
        <v>15286</v>
      </c>
      <c r="VFB5" s="48" t="s">
        <v>15287</v>
      </c>
      <c r="VFC5" s="48" t="s">
        <v>15288</v>
      </c>
      <c r="VFD5" s="48" t="s">
        <v>15289</v>
      </c>
      <c r="VFE5" s="48" t="s">
        <v>15290</v>
      </c>
      <c r="VFF5" s="48" t="s">
        <v>15291</v>
      </c>
      <c r="VFG5" s="48" t="s">
        <v>15292</v>
      </c>
      <c r="VFH5" s="48" t="s">
        <v>15293</v>
      </c>
      <c r="VFI5" s="48" t="s">
        <v>15294</v>
      </c>
      <c r="VFJ5" s="48" t="s">
        <v>15295</v>
      </c>
      <c r="VFK5" s="48" t="s">
        <v>15296</v>
      </c>
      <c r="VFL5" s="48" t="s">
        <v>15297</v>
      </c>
      <c r="VFM5" s="48" t="s">
        <v>15298</v>
      </c>
      <c r="VFN5" s="48" t="s">
        <v>15299</v>
      </c>
      <c r="VFO5" s="48" t="s">
        <v>15300</v>
      </c>
      <c r="VFP5" s="48" t="s">
        <v>15301</v>
      </c>
      <c r="VFQ5" s="48" t="s">
        <v>15302</v>
      </c>
      <c r="VFR5" s="48" t="s">
        <v>15303</v>
      </c>
      <c r="VFS5" s="48" t="s">
        <v>15304</v>
      </c>
      <c r="VFT5" s="48" t="s">
        <v>15305</v>
      </c>
      <c r="VFU5" s="48" t="s">
        <v>15306</v>
      </c>
      <c r="VFV5" s="48" t="s">
        <v>15307</v>
      </c>
      <c r="VFW5" s="48" t="s">
        <v>15308</v>
      </c>
      <c r="VFX5" s="48" t="s">
        <v>15309</v>
      </c>
      <c r="VFY5" s="48" t="s">
        <v>15310</v>
      </c>
      <c r="VFZ5" s="48" t="s">
        <v>15311</v>
      </c>
      <c r="VGA5" s="48" t="s">
        <v>15312</v>
      </c>
      <c r="VGB5" s="48" t="s">
        <v>15313</v>
      </c>
      <c r="VGC5" s="48" t="s">
        <v>15314</v>
      </c>
      <c r="VGD5" s="48" t="s">
        <v>15315</v>
      </c>
      <c r="VGE5" s="48" t="s">
        <v>15316</v>
      </c>
      <c r="VGF5" s="48" t="s">
        <v>15317</v>
      </c>
      <c r="VGG5" s="48" t="s">
        <v>15318</v>
      </c>
      <c r="VGH5" s="48" t="s">
        <v>15319</v>
      </c>
      <c r="VGI5" s="48" t="s">
        <v>15320</v>
      </c>
      <c r="VGJ5" s="48" t="s">
        <v>15321</v>
      </c>
      <c r="VGK5" s="48" t="s">
        <v>15322</v>
      </c>
      <c r="VGL5" s="48" t="s">
        <v>15323</v>
      </c>
      <c r="VGM5" s="48" t="s">
        <v>15324</v>
      </c>
      <c r="VGN5" s="48" t="s">
        <v>15325</v>
      </c>
      <c r="VGO5" s="48" t="s">
        <v>15326</v>
      </c>
      <c r="VGP5" s="48" t="s">
        <v>15327</v>
      </c>
      <c r="VGQ5" s="48" t="s">
        <v>15328</v>
      </c>
      <c r="VGR5" s="48" t="s">
        <v>15329</v>
      </c>
      <c r="VGS5" s="48" t="s">
        <v>15330</v>
      </c>
      <c r="VGT5" s="48" t="s">
        <v>15331</v>
      </c>
      <c r="VGU5" s="48" t="s">
        <v>15332</v>
      </c>
      <c r="VGV5" s="48" t="s">
        <v>15333</v>
      </c>
      <c r="VGW5" s="48" t="s">
        <v>15334</v>
      </c>
      <c r="VGX5" s="48" t="s">
        <v>15335</v>
      </c>
      <c r="VGY5" s="48" t="s">
        <v>15336</v>
      </c>
      <c r="VGZ5" s="48" t="s">
        <v>15337</v>
      </c>
      <c r="VHA5" s="48" t="s">
        <v>15338</v>
      </c>
      <c r="VHB5" s="48" t="s">
        <v>15339</v>
      </c>
      <c r="VHC5" s="48" t="s">
        <v>15340</v>
      </c>
      <c r="VHD5" s="48" t="s">
        <v>15341</v>
      </c>
      <c r="VHE5" s="48" t="s">
        <v>15342</v>
      </c>
      <c r="VHF5" s="48" t="s">
        <v>15343</v>
      </c>
      <c r="VHG5" s="48" t="s">
        <v>15344</v>
      </c>
      <c r="VHH5" s="48" t="s">
        <v>15345</v>
      </c>
      <c r="VHI5" s="48" t="s">
        <v>15346</v>
      </c>
      <c r="VHJ5" s="48" t="s">
        <v>15347</v>
      </c>
      <c r="VHK5" s="48" t="s">
        <v>15348</v>
      </c>
      <c r="VHL5" s="48" t="s">
        <v>15349</v>
      </c>
      <c r="VHM5" s="48" t="s">
        <v>15350</v>
      </c>
      <c r="VHN5" s="48" t="s">
        <v>15351</v>
      </c>
      <c r="VHO5" s="48" t="s">
        <v>15352</v>
      </c>
      <c r="VHP5" s="48" t="s">
        <v>15353</v>
      </c>
      <c r="VHQ5" s="48" t="s">
        <v>15354</v>
      </c>
      <c r="VHR5" s="48" t="s">
        <v>15355</v>
      </c>
      <c r="VHS5" s="48" t="s">
        <v>15356</v>
      </c>
      <c r="VHT5" s="48" t="s">
        <v>15357</v>
      </c>
      <c r="VHU5" s="48" t="s">
        <v>15358</v>
      </c>
      <c r="VHV5" s="48" t="s">
        <v>15359</v>
      </c>
      <c r="VHW5" s="48" t="s">
        <v>15360</v>
      </c>
      <c r="VHX5" s="48" t="s">
        <v>15361</v>
      </c>
      <c r="VHY5" s="48" t="s">
        <v>15362</v>
      </c>
      <c r="VHZ5" s="48" t="s">
        <v>15363</v>
      </c>
      <c r="VIA5" s="48" t="s">
        <v>15364</v>
      </c>
      <c r="VIB5" s="48" t="s">
        <v>15365</v>
      </c>
      <c r="VIC5" s="48" t="s">
        <v>15366</v>
      </c>
      <c r="VID5" s="48" t="s">
        <v>15367</v>
      </c>
      <c r="VIE5" s="48" t="s">
        <v>15368</v>
      </c>
      <c r="VIF5" s="48" t="s">
        <v>15369</v>
      </c>
      <c r="VIG5" s="48" t="s">
        <v>15370</v>
      </c>
      <c r="VIH5" s="48" t="s">
        <v>15371</v>
      </c>
      <c r="VII5" s="48" t="s">
        <v>15372</v>
      </c>
      <c r="VIJ5" s="48" t="s">
        <v>15373</v>
      </c>
      <c r="VIK5" s="48" t="s">
        <v>15374</v>
      </c>
      <c r="VIL5" s="48" t="s">
        <v>15375</v>
      </c>
      <c r="VIM5" s="48" t="s">
        <v>15376</v>
      </c>
      <c r="VIN5" s="48" t="s">
        <v>15377</v>
      </c>
      <c r="VIO5" s="48" t="s">
        <v>15378</v>
      </c>
      <c r="VIP5" s="48" t="s">
        <v>15379</v>
      </c>
      <c r="VIQ5" s="48" t="s">
        <v>15380</v>
      </c>
      <c r="VIR5" s="48" t="s">
        <v>15381</v>
      </c>
      <c r="VIS5" s="48" t="s">
        <v>15382</v>
      </c>
      <c r="VIT5" s="48" t="s">
        <v>15383</v>
      </c>
      <c r="VIU5" s="48" t="s">
        <v>15384</v>
      </c>
      <c r="VIV5" s="48" t="s">
        <v>15385</v>
      </c>
      <c r="VIW5" s="48" t="s">
        <v>15386</v>
      </c>
      <c r="VIX5" s="48" t="s">
        <v>15387</v>
      </c>
      <c r="VIY5" s="48" t="s">
        <v>15388</v>
      </c>
      <c r="VIZ5" s="48" t="s">
        <v>15389</v>
      </c>
      <c r="VJA5" s="48" t="s">
        <v>15390</v>
      </c>
      <c r="VJB5" s="48" t="s">
        <v>15391</v>
      </c>
      <c r="VJC5" s="48" t="s">
        <v>15392</v>
      </c>
      <c r="VJD5" s="48" t="s">
        <v>15393</v>
      </c>
      <c r="VJE5" s="48" t="s">
        <v>15394</v>
      </c>
      <c r="VJF5" s="48" t="s">
        <v>15395</v>
      </c>
      <c r="VJG5" s="48" t="s">
        <v>15396</v>
      </c>
      <c r="VJH5" s="48" t="s">
        <v>15397</v>
      </c>
      <c r="VJI5" s="48" t="s">
        <v>15398</v>
      </c>
      <c r="VJJ5" s="48" t="s">
        <v>15399</v>
      </c>
      <c r="VJK5" s="48" t="s">
        <v>15400</v>
      </c>
      <c r="VJL5" s="48" t="s">
        <v>15401</v>
      </c>
      <c r="VJM5" s="48" t="s">
        <v>15402</v>
      </c>
      <c r="VJN5" s="48" t="s">
        <v>15403</v>
      </c>
      <c r="VJO5" s="48" t="s">
        <v>15404</v>
      </c>
      <c r="VJP5" s="48" t="s">
        <v>15405</v>
      </c>
      <c r="VJQ5" s="48" t="s">
        <v>15406</v>
      </c>
      <c r="VJR5" s="48" t="s">
        <v>15407</v>
      </c>
      <c r="VJS5" s="48" t="s">
        <v>15408</v>
      </c>
      <c r="VJT5" s="48" t="s">
        <v>15409</v>
      </c>
      <c r="VJU5" s="48" t="s">
        <v>15410</v>
      </c>
      <c r="VJV5" s="48" t="s">
        <v>15411</v>
      </c>
      <c r="VJW5" s="48" t="s">
        <v>15412</v>
      </c>
      <c r="VJX5" s="48" t="s">
        <v>15413</v>
      </c>
      <c r="VJY5" s="48" t="s">
        <v>15414</v>
      </c>
      <c r="VJZ5" s="48" t="s">
        <v>15415</v>
      </c>
      <c r="VKA5" s="48" t="s">
        <v>15416</v>
      </c>
      <c r="VKB5" s="48" t="s">
        <v>15417</v>
      </c>
      <c r="VKC5" s="48" t="s">
        <v>15418</v>
      </c>
      <c r="VKD5" s="48" t="s">
        <v>15419</v>
      </c>
      <c r="VKE5" s="48" t="s">
        <v>15420</v>
      </c>
      <c r="VKF5" s="48" t="s">
        <v>15421</v>
      </c>
      <c r="VKG5" s="48" t="s">
        <v>15422</v>
      </c>
      <c r="VKH5" s="48" t="s">
        <v>15423</v>
      </c>
      <c r="VKI5" s="48" t="s">
        <v>15424</v>
      </c>
      <c r="VKJ5" s="48" t="s">
        <v>15425</v>
      </c>
      <c r="VKK5" s="48" t="s">
        <v>15426</v>
      </c>
      <c r="VKL5" s="48" t="s">
        <v>15427</v>
      </c>
      <c r="VKM5" s="48" t="s">
        <v>15428</v>
      </c>
      <c r="VKN5" s="48" t="s">
        <v>15429</v>
      </c>
      <c r="VKO5" s="48" t="s">
        <v>15430</v>
      </c>
      <c r="VKP5" s="48" t="s">
        <v>15431</v>
      </c>
      <c r="VKQ5" s="48" t="s">
        <v>15432</v>
      </c>
      <c r="VKR5" s="48" t="s">
        <v>15433</v>
      </c>
      <c r="VKS5" s="48" t="s">
        <v>15434</v>
      </c>
      <c r="VKT5" s="48" t="s">
        <v>15435</v>
      </c>
      <c r="VKU5" s="48" t="s">
        <v>15436</v>
      </c>
      <c r="VKV5" s="48" t="s">
        <v>15437</v>
      </c>
      <c r="VKW5" s="48" t="s">
        <v>15438</v>
      </c>
      <c r="VKX5" s="48" t="s">
        <v>15439</v>
      </c>
      <c r="VKY5" s="48" t="s">
        <v>15440</v>
      </c>
      <c r="VKZ5" s="48" t="s">
        <v>15441</v>
      </c>
      <c r="VLA5" s="48" t="s">
        <v>15442</v>
      </c>
      <c r="VLB5" s="48" t="s">
        <v>15443</v>
      </c>
      <c r="VLC5" s="48" t="s">
        <v>15444</v>
      </c>
      <c r="VLD5" s="48" t="s">
        <v>15445</v>
      </c>
      <c r="VLE5" s="48" t="s">
        <v>15446</v>
      </c>
      <c r="VLF5" s="48" t="s">
        <v>15447</v>
      </c>
      <c r="VLG5" s="48" t="s">
        <v>15448</v>
      </c>
      <c r="VLH5" s="48" t="s">
        <v>15449</v>
      </c>
      <c r="VLI5" s="48" t="s">
        <v>15450</v>
      </c>
      <c r="VLJ5" s="48" t="s">
        <v>15451</v>
      </c>
      <c r="VLK5" s="48" t="s">
        <v>15452</v>
      </c>
      <c r="VLL5" s="48" t="s">
        <v>15453</v>
      </c>
      <c r="VLM5" s="48" t="s">
        <v>15454</v>
      </c>
      <c r="VLN5" s="48" t="s">
        <v>15455</v>
      </c>
      <c r="VLO5" s="48" t="s">
        <v>15456</v>
      </c>
      <c r="VLP5" s="48" t="s">
        <v>15457</v>
      </c>
      <c r="VLQ5" s="48" t="s">
        <v>15458</v>
      </c>
      <c r="VLR5" s="48" t="s">
        <v>15459</v>
      </c>
      <c r="VLS5" s="48" t="s">
        <v>15460</v>
      </c>
      <c r="VLT5" s="48" t="s">
        <v>15461</v>
      </c>
      <c r="VLU5" s="48" t="s">
        <v>15462</v>
      </c>
      <c r="VLV5" s="48" t="s">
        <v>15463</v>
      </c>
      <c r="VLW5" s="48" t="s">
        <v>15464</v>
      </c>
      <c r="VLX5" s="48" t="s">
        <v>15465</v>
      </c>
      <c r="VLY5" s="48" t="s">
        <v>15466</v>
      </c>
      <c r="VLZ5" s="48" t="s">
        <v>15467</v>
      </c>
      <c r="VMA5" s="48" t="s">
        <v>15468</v>
      </c>
      <c r="VMB5" s="48" t="s">
        <v>15469</v>
      </c>
      <c r="VMC5" s="48" t="s">
        <v>15470</v>
      </c>
      <c r="VMD5" s="48" t="s">
        <v>15471</v>
      </c>
      <c r="VME5" s="48" t="s">
        <v>15472</v>
      </c>
      <c r="VMF5" s="48" t="s">
        <v>15473</v>
      </c>
      <c r="VMG5" s="48" t="s">
        <v>15474</v>
      </c>
      <c r="VMH5" s="48" t="s">
        <v>15475</v>
      </c>
      <c r="VMI5" s="48" t="s">
        <v>15476</v>
      </c>
      <c r="VMJ5" s="48" t="s">
        <v>15477</v>
      </c>
      <c r="VMK5" s="48" t="s">
        <v>15478</v>
      </c>
      <c r="VML5" s="48" t="s">
        <v>15479</v>
      </c>
      <c r="VMM5" s="48" t="s">
        <v>15480</v>
      </c>
      <c r="VMN5" s="48" t="s">
        <v>15481</v>
      </c>
      <c r="VMO5" s="48" t="s">
        <v>15482</v>
      </c>
      <c r="VMP5" s="48" t="s">
        <v>15483</v>
      </c>
      <c r="VMQ5" s="48" t="s">
        <v>15484</v>
      </c>
      <c r="VMR5" s="48" t="s">
        <v>15485</v>
      </c>
      <c r="VMS5" s="48" t="s">
        <v>15486</v>
      </c>
      <c r="VMT5" s="48" t="s">
        <v>15487</v>
      </c>
      <c r="VMU5" s="48" t="s">
        <v>15488</v>
      </c>
      <c r="VMV5" s="48" t="s">
        <v>15489</v>
      </c>
      <c r="VMW5" s="48" t="s">
        <v>15490</v>
      </c>
      <c r="VMX5" s="48" t="s">
        <v>15491</v>
      </c>
      <c r="VMY5" s="48" t="s">
        <v>15492</v>
      </c>
      <c r="VMZ5" s="48" t="s">
        <v>15493</v>
      </c>
      <c r="VNA5" s="48" t="s">
        <v>15494</v>
      </c>
      <c r="VNB5" s="48" t="s">
        <v>15495</v>
      </c>
      <c r="VNC5" s="48" t="s">
        <v>15496</v>
      </c>
      <c r="VND5" s="48" t="s">
        <v>15497</v>
      </c>
      <c r="VNE5" s="48" t="s">
        <v>15498</v>
      </c>
      <c r="VNF5" s="48" t="s">
        <v>15499</v>
      </c>
      <c r="VNG5" s="48" t="s">
        <v>15500</v>
      </c>
      <c r="VNH5" s="48" t="s">
        <v>15501</v>
      </c>
      <c r="VNI5" s="48" t="s">
        <v>15502</v>
      </c>
      <c r="VNJ5" s="48" t="s">
        <v>15503</v>
      </c>
      <c r="VNK5" s="48" t="s">
        <v>15504</v>
      </c>
      <c r="VNL5" s="48" t="s">
        <v>15505</v>
      </c>
      <c r="VNM5" s="48" t="s">
        <v>15506</v>
      </c>
      <c r="VNN5" s="48" t="s">
        <v>15507</v>
      </c>
      <c r="VNO5" s="48" t="s">
        <v>15508</v>
      </c>
      <c r="VNP5" s="48" t="s">
        <v>15509</v>
      </c>
      <c r="VNQ5" s="48" t="s">
        <v>15510</v>
      </c>
      <c r="VNR5" s="48" t="s">
        <v>15511</v>
      </c>
      <c r="VNS5" s="48" t="s">
        <v>15512</v>
      </c>
      <c r="VNT5" s="48" t="s">
        <v>15513</v>
      </c>
      <c r="VNU5" s="48" t="s">
        <v>15514</v>
      </c>
      <c r="VNV5" s="48" t="s">
        <v>15515</v>
      </c>
      <c r="VNW5" s="48" t="s">
        <v>15516</v>
      </c>
      <c r="VNX5" s="48" t="s">
        <v>15517</v>
      </c>
      <c r="VNY5" s="48" t="s">
        <v>15518</v>
      </c>
      <c r="VNZ5" s="48" t="s">
        <v>15519</v>
      </c>
      <c r="VOA5" s="48" t="s">
        <v>15520</v>
      </c>
      <c r="VOB5" s="48" t="s">
        <v>15521</v>
      </c>
      <c r="VOC5" s="48" t="s">
        <v>15522</v>
      </c>
      <c r="VOD5" s="48" t="s">
        <v>15523</v>
      </c>
      <c r="VOE5" s="48" t="s">
        <v>15524</v>
      </c>
      <c r="VOF5" s="48" t="s">
        <v>15525</v>
      </c>
      <c r="VOG5" s="48" t="s">
        <v>15526</v>
      </c>
      <c r="VOH5" s="48" t="s">
        <v>15527</v>
      </c>
      <c r="VOI5" s="48" t="s">
        <v>15528</v>
      </c>
      <c r="VOJ5" s="48" t="s">
        <v>15529</v>
      </c>
      <c r="VOK5" s="48" t="s">
        <v>15530</v>
      </c>
      <c r="VOL5" s="48" t="s">
        <v>15531</v>
      </c>
      <c r="VOM5" s="48" t="s">
        <v>15532</v>
      </c>
      <c r="VON5" s="48" t="s">
        <v>15533</v>
      </c>
      <c r="VOO5" s="48" t="s">
        <v>15534</v>
      </c>
      <c r="VOP5" s="48" t="s">
        <v>15535</v>
      </c>
      <c r="VOQ5" s="48" t="s">
        <v>15536</v>
      </c>
      <c r="VOR5" s="48" t="s">
        <v>15537</v>
      </c>
      <c r="VOS5" s="48" t="s">
        <v>15538</v>
      </c>
      <c r="VOT5" s="48" t="s">
        <v>15539</v>
      </c>
      <c r="VOU5" s="48" t="s">
        <v>15540</v>
      </c>
      <c r="VOV5" s="48" t="s">
        <v>15541</v>
      </c>
      <c r="VOW5" s="48" t="s">
        <v>15542</v>
      </c>
      <c r="VOX5" s="48" t="s">
        <v>15543</v>
      </c>
      <c r="VOY5" s="48" t="s">
        <v>15544</v>
      </c>
      <c r="VOZ5" s="48" t="s">
        <v>15545</v>
      </c>
      <c r="VPA5" s="48" t="s">
        <v>15546</v>
      </c>
      <c r="VPB5" s="48" t="s">
        <v>15547</v>
      </c>
      <c r="VPC5" s="48" t="s">
        <v>15548</v>
      </c>
      <c r="VPD5" s="48" t="s">
        <v>15549</v>
      </c>
      <c r="VPE5" s="48" t="s">
        <v>15550</v>
      </c>
      <c r="VPF5" s="48" t="s">
        <v>15551</v>
      </c>
      <c r="VPG5" s="48" t="s">
        <v>15552</v>
      </c>
      <c r="VPH5" s="48" t="s">
        <v>15553</v>
      </c>
      <c r="VPI5" s="48" t="s">
        <v>15554</v>
      </c>
      <c r="VPJ5" s="48" t="s">
        <v>15555</v>
      </c>
      <c r="VPK5" s="48" t="s">
        <v>15556</v>
      </c>
      <c r="VPL5" s="48" t="s">
        <v>15557</v>
      </c>
      <c r="VPM5" s="48" t="s">
        <v>15558</v>
      </c>
      <c r="VPN5" s="48" t="s">
        <v>15559</v>
      </c>
      <c r="VPO5" s="48" t="s">
        <v>15560</v>
      </c>
      <c r="VPP5" s="48" t="s">
        <v>15561</v>
      </c>
      <c r="VPQ5" s="48" t="s">
        <v>15562</v>
      </c>
      <c r="VPR5" s="48" t="s">
        <v>15563</v>
      </c>
      <c r="VPS5" s="48" t="s">
        <v>15564</v>
      </c>
      <c r="VPT5" s="48" t="s">
        <v>15565</v>
      </c>
      <c r="VPU5" s="48" t="s">
        <v>15566</v>
      </c>
      <c r="VPV5" s="48" t="s">
        <v>15567</v>
      </c>
      <c r="VPW5" s="48" t="s">
        <v>15568</v>
      </c>
      <c r="VPX5" s="48" t="s">
        <v>15569</v>
      </c>
      <c r="VPY5" s="48" t="s">
        <v>15570</v>
      </c>
      <c r="VPZ5" s="48" t="s">
        <v>15571</v>
      </c>
      <c r="VQA5" s="48" t="s">
        <v>15572</v>
      </c>
      <c r="VQB5" s="48" t="s">
        <v>15573</v>
      </c>
      <c r="VQC5" s="48" t="s">
        <v>15574</v>
      </c>
      <c r="VQD5" s="48" t="s">
        <v>15575</v>
      </c>
      <c r="VQE5" s="48" t="s">
        <v>15576</v>
      </c>
      <c r="VQF5" s="48" t="s">
        <v>15577</v>
      </c>
      <c r="VQG5" s="48" t="s">
        <v>15578</v>
      </c>
      <c r="VQH5" s="48" t="s">
        <v>15579</v>
      </c>
      <c r="VQI5" s="48" t="s">
        <v>15580</v>
      </c>
      <c r="VQJ5" s="48" t="s">
        <v>15581</v>
      </c>
      <c r="VQK5" s="48" t="s">
        <v>15582</v>
      </c>
      <c r="VQL5" s="48" t="s">
        <v>15583</v>
      </c>
      <c r="VQM5" s="48" t="s">
        <v>15584</v>
      </c>
      <c r="VQN5" s="48" t="s">
        <v>15585</v>
      </c>
      <c r="VQO5" s="48" t="s">
        <v>15586</v>
      </c>
      <c r="VQP5" s="48" t="s">
        <v>15587</v>
      </c>
      <c r="VQQ5" s="48" t="s">
        <v>15588</v>
      </c>
      <c r="VQR5" s="48" t="s">
        <v>15589</v>
      </c>
      <c r="VQS5" s="48" t="s">
        <v>15590</v>
      </c>
      <c r="VQT5" s="48" t="s">
        <v>15591</v>
      </c>
      <c r="VQU5" s="48" t="s">
        <v>15592</v>
      </c>
      <c r="VQV5" s="48" t="s">
        <v>15593</v>
      </c>
      <c r="VQW5" s="48" t="s">
        <v>15594</v>
      </c>
      <c r="VQX5" s="48" t="s">
        <v>15595</v>
      </c>
      <c r="VQY5" s="48" t="s">
        <v>15596</v>
      </c>
      <c r="VQZ5" s="48" t="s">
        <v>15597</v>
      </c>
      <c r="VRA5" s="48" t="s">
        <v>15598</v>
      </c>
      <c r="VRB5" s="48" t="s">
        <v>15599</v>
      </c>
      <c r="VRC5" s="48" t="s">
        <v>15600</v>
      </c>
      <c r="VRD5" s="48" t="s">
        <v>15601</v>
      </c>
      <c r="VRE5" s="48" t="s">
        <v>15602</v>
      </c>
      <c r="VRF5" s="48" t="s">
        <v>15603</v>
      </c>
      <c r="VRG5" s="48" t="s">
        <v>15604</v>
      </c>
      <c r="VRH5" s="48" t="s">
        <v>15605</v>
      </c>
      <c r="VRI5" s="48" t="s">
        <v>15606</v>
      </c>
      <c r="VRJ5" s="48" t="s">
        <v>15607</v>
      </c>
      <c r="VRK5" s="48" t="s">
        <v>15608</v>
      </c>
      <c r="VRL5" s="48" t="s">
        <v>15609</v>
      </c>
      <c r="VRM5" s="48" t="s">
        <v>15610</v>
      </c>
      <c r="VRN5" s="48" t="s">
        <v>15611</v>
      </c>
      <c r="VRO5" s="48" t="s">
        <v>15612</v>
      </c>
      <c r="VRP5" s="48" t="s">
        <v>15613</v>
      </c>
      <c r="VRQ5" s="48" t="s">
        <v>15614</v>
      </c>
      <c r="VRR5" s="48" t="s">
        <v>15615</v>
      </c>
      <c r="VRS5" s="48" t="s">
        <v>15616</v>
      </c>
      <c r="VRT5" s="48" t="s">
        <v>15617</v>
      </c>
      <c r="VRU5" s="48" t="s">
        <v>15618</v>
      </c>
      <c r="VRV5" s="48" t="s">
        <v>15619</v>
      </c>
      <c r="VRW5" s="48" t="s">
        <v>15620</v>
      </c>
      <c r="VRX5" s="48" t="s">
        <v>15621</v>
      </c>
      <c r="VRY5" s="48" t="s">
        <v>15622</v>
      </c>
      <c r="VRZ5" s="48" t="s">
        <v>15623</v>
      </c>
      <c r="VSA5" s="48" t="s">
        <v>15624</v>
      </c>
      <c r="VSB5" s="48" t="s">
        <v>15625</v>
      </c>
      <c r="VSC5" s="48" t="s">
        <v>15626</v>
      </c>
      <c r="VSD5" s="48" t="s">
        <v>15627</v>
      </c>
      <c r="VSE5" s="48" t="s">
        <v>15628</v>
      </c>
      <c r="VSF5" s="48" t="s">
        <v>15629</v>
      </c>
      <c r="VSG5" s="48" t="s">
        <v>15630</v>
      </c>
      <c r="VSH5" s="48" t="s">
        <v>15631</v>
      </c>
      <c r="VSI5" s="48" t="s">
        <v>15632</v>
      </c>
      <c r="VSJ5" s="48" t="s">
        <v>15633</v>
      </c>
      <c r="VSK5" s="48" t="s">
        <v>15634</v>
      </c>
      <c r="VSL5" s="48" t="s">
        <v>15635</v>
      </c>
      <c r="VSM5" s="48" t="s">
        <v>15636</v>
      </c>
      <c r="VSN5" s="48" t="s">
        <v>15637</v>
      </c>
      <c r="VSO5" s="48" t="s">
        <v>15638</v>
      </c>
      <c r="VSP5" s="48" t="s">
        <v>15639</v>
      </c>
      <c r="VSQ5" s="48" t="s">
        <v>15640</v>
      </c>
      <c r="VSR5" s="48" t="s">
        <v>15641</v>
      </c>
      <c r="VSS5" s="48" t="s">
        <v>15642</v>
      </c>
      <c r="VST5" s="48" t="s">
        <v>15643</v>
      </c>
      <c r="VSU5" s="48" t="s">
        <v>15644</v>
      </c>
      <c r="VSV5" s="48" t="s">
        <v>15645</v>
      </c>
      <c r="VSW5" s="48" t="s">
        <v>15646</v>
      </c>
      <c r="VSX5" s="48" t="s">
        <v>15647</v>
      </c>
      <c r="VSY5" s="48" t="s">
        <v>15648</v>
      </c>
      <c r="VSZ5" s="48" t="s">
        <v>15649</v>
      </c>
      <c r="VTA5" s="48" t="s">
        <v>15650</v>
      </c>
      <c r="VTB5" s="48" t="s">
        <v>15651</v>
      </c>
      <c r="VTC5" s="48" t="s">
        <v>15652</v>
      </c>
      <c r="VTD5" s="48" t="s">
        <v>15653</v>
      </c>
      <c r="VTE5" s="48" t="s">
        <v>15654</v>
      </c>
      <c r="VTF5" s="48" t="s">
        <v>15655</v>
      </c>
      <c r="VTG5" s="48" t="s">
        <v>15656</v>
      </c>
      <c r="VTH5" s="48" t="s">
        <v>15657</v>
      </c>
      <c r="VTI5" s="48" t="s">
        <v>15658</v>
      </c>
      <c r="VTJ5" s="48" t="s">
        <v>15659</v>
      </c>
      <c r="VTK5" s="48" t="s">
        <v>15660</v>
      </c>
      <c r="VTL5" s="48" t="s">
        <v>15661</v>
      </c>
      <c r="VTM5" s="48" t="s">
        <v>15662</v>
      </c>
      <c r="VTN5" s="48" t="s">
        <v>15663</v>
      </c>
      <c r="VTO5" s="48" t="s">
        <v>15664</v>
      </c>
      <c r="VTP5" s="48" t="s">
        <v>15665</v>
      </c>
      <c r="VTQ5" s="48" t="s">
        <v>15666</v>
      </c>
      <c r="VTR5" s="48" t="s">
        <v>15667</v>
      </c>
      <c r="VTS5" s="48" t="s">
        <v>15668</v>
      </c>
      <c r="VTT5" s="48" t="s">
        <v>15669</v>
      </c>
      <c r="VTU5" s="48" t="s">
        <v>15670</v>
      </c>
      <c r="VTV5" s="48" t="s">
        <v>15671</v>
      </c>
      <c r="VTW5" s="48" t="s">
        <v>15672</v>
      </c>
      <c r="VTX5" s="48" t="s">
        <v>15673</v>
      </c>
      <c r="VTY5" s="48" t="s">
        <v>15674</v>
      </c>
      <c r="VTZ5" s="48" t="s">
        <v>15675</v>
      </c>
      <c r="VUA5" s="48" t="s">
        <v>15676</v>
      </c>
      <c r="VUB5" s="48" t="s">
        <v>15677</v>
      </c>
      <c r="VUC5" s="48" t="s">
        <v>15678</v>
      </c>
      <c r="VUD5" s="48" t="s">
        <v>15679</v>
      </c>
      <c r="VUE5" s="48" t="s">
        <v>15680</v>
      </c>
      <c r="VUF5" s="48" t="s">
        <v>15681</v>
      </c>
      <c r="VUG5" s="48" t="s">
        <v>15682</v>
      </c>
      <c r="VUH5" s="48" t="s">
        <v>15683</v>
      </c>
      <c r="VUI5" s="48" t="s">
        <v>15684</v>
      </c>
      <c r="VUJ5" s="48" t="s">
        <v>15685</v>
      </c>
      <c r="VUK5" s="48" t="s">
        <v>15686</v>
      </c>
      <c r="VUL5" s="48" t="s">
        <v>15687</v>
      </c>
      <c r="VUM5" s="48" t="s">
        <v>15688</v>
      </c>
      <c r="VUN5" s="48" t="s">
        <v>15689</v>
      </c>
      <c r="VUO5" s="48" t="s">
        <v>15690</v>
      </c>
      <c r="VUP5" s="48" t="s">
        <v>15691</v>
      </c>
      <c r="VUQ5" s="48" t="s">
        <v>15692</v>
      </c>
      <c r="VUR5" s="48" t="s">
        <v>15693</v>
      </c>
      <c r="VUS5" s="48" t="s">
        <v>15694</v>
      </c>
      <c r="VUT5" s="48" t="s">
        <v>15695</v>
      </c>
      <c r="VUU5" s="48" t="s">
        <v>15696</v>
      </c>
      <c r="VUV5" s="48" t="s">
        <v>15697</v>
      </c>
      <c r="VUW5" s="48" t="s">
        <v>15698</v>
      </c>
      <c r="VUX5" s="48" t="s">
        <v>15699</v>
      </c>
      <c r="VUY5" s="48" t="s">
        <v>15700</v>
      </c>
      <c r="VUZ5" s="48" t="s">
        <v>15701</v>
      </c>
      <c r="VVA5" s="48" t="s">
        <v>15702</v>
      </c>
      <c r="VVB5" s="48" t="s">
        <v>15703</v>
      </c>
      <c r="VVC5" s="48" t="s">
        <v>15704</v>
      </c>
      <c r="VVD5" s="48" t="s">
        <v>15705</v>
      </c>
      <c r="VVE5" s="48" t="s">
        <v>15706</v>
      </c>
      <c r="VVF5" s="48" t="s">
        <v>15707</v>
      </c>
      <c r="VVG5" s="48" t="s">
        <v>15708</v>
      </c>
      <c r="VVH5" s="48" t="s">
        <v>15709</v>
      </c>
      <c r="VVI5" s="48" t="s">
        <v>15710</v>
      </c>
      <c r="VVJ5" s="48" t="s">
        <v>15711</v>
      </c>
      <c r="VVK5" s="48" t="s">
        <v>15712</v>
      </c>
      <c r="VVL5" s="48" t="s">
        <v>15713</v>
      </c>
      <c r="VVM5" s="48" t="s">
        <v>15714</v>
      </c>
      <c r="VVN5" s="48" t="s">
        <v>15715</v>
      </c>
      <c r="VVO5" s="48" t="s">
        <v>15716</v>
      </c>
      <c r="VVP5" s="48" t="s">
        <v>15717</v>
      </c>
      <c r="VVQ5" s="48" t="s">
        <v>15718</v>
      </c>
      <c r="VVR5" s="48" t="s">
        <v>15719</v>
      </c>
      <c r="VVS5" s="48" t="s">
        <v>15720</v>
      </c>
      <c r="VVT5" s="48" t="s">
        <v>15721</v>
      </c>
      <c r="VVU5" s="48" t="s">
        <v>15722</v>
      </c>
      <c r="VVV5" s="48" t="s">
        <v>15723</v>
      </c>
      <c r="VVW5" s="48" t="s">
        <v>15724</v>
      </c>
      <c r="VVX5" s="48" t="s">
        <v>15725</v>
      </c>
      <c r="VVY5" s="48" t="s">
        <v>15726</v>
      </c>
      <c r="VVZ5" s="48" t="s">
        <v>15727</v>
      </c>
      <c r="VWA5" s="48" t="s">
        <v>15728</v>
      </c>
      <c r="VWB5" s="48" t="s">
        <v>15729</v>
      </c>
      <c r="VWC5" s="48" t="s">
        <v>15730</v>
      </c>
      <c r="VWD5" s="48" t="s">
        <v>15731</v>
      </c>
      <c r="VWE5" s="48" t="s">
        <v>15732</v>
      </c>
      <c r="VWF5" s="48" t="s">
        <v>15733</v>
      </c>
      <c r="VWG5" s="48" t="s">
        <v>15734</v>
      </c>
      <c r="VWH5" s="48" t="s">
        <v>15735</v>
      </c>
      <c r="VWI5" s="48" t="s">
        <v>15736</v>
      </c>
      <c r="VWJ5" s="48" t="s">
        <v>15737</v>
      </c>
      <c r="VWK5" s="48" t="s">
        <v>15738</v>
      </c>
      <c r="VWL5" s="48" t="s">
        <v>15739</v>
      </c>
      <c r="VWM5" s="48" t="s">
        <v>15740</v>
      </c>
      <c r="VWN5" s="48" t="s">
        <v>15741</v>
      </c>
      <c r="VWO5" s="48" t="s">
        <v>15742</v>
      </c>
      <c r="VWP5" s="48" t="s">
        <v>15743</v>
      </c>
      <c r="VWQ5" s="48" t="s">
        <v>15744</v>
      </c>
      <c r="VWR5" s="48" t="s">
        <v>15745</v>
      </c>
      <c r="VWS5" s="48" t="s">
        <v>15746</v>
      </c>
      <c r="VWT5" s="48" t="s">
        <v>15747</v>
      </c>
      <c r="VWU5" s="48" t="s">
        <v>15748</v>
      </c>
      <c r="VWV5" s="48" t="s">
        <v>15749</v>
      </c>
      <c r="VWW5" s="48" t="s">
        <v>15750</v>
      </c>
      <c r="VWX5" s="48" t="s">
        <v>15751</v>
      </c>
      <c r="VWY5" s="48" t="s">
        <v>15752</v>
      </c>
      <c r="VWZ5" s="48" t="s">
        <v>15753</v>
      </c>
      <c r="VXA5" s="48" t="s">
        <v>15754</v>
      </c>
      <c r="VXB5" s="48" t="s">
        <v>15755</v>
      </c>
      <c r="VXC5" s="48" t="s">
        <v>15756</v>
      </c>
      <c r="VXD5" s="48" t="s">
        <v>15757</v>
      </c>
      <c r="VXE5" s="48" t="s">
        <v>15758</v>
      </c>
      <c r="VXF5" s="48" t="s">
        <v>15759</v>
      </c>
      <c r="VXG5" s="48" t="s">
        <v>15760</v>
      </c>
      <c r="VXH5" s="48" t="s">
        <v>15761</v>
      </c>
      <c r="VXI5" s="48" t="s">
        <v>15762</v>
      </c>
      <c r="VXJ5" s="48" t="s">
        <v>15763</v>
      </c>
      <c r="VXK5" s="48" t="s">
        <v>15764</v>
      </c>
      <c r="VXL5" s="48" t="s">
        <v>15765</v>
      </c>
      <c r="VXM5" s="48" t="s">
        <v>15766</v>
      </c>
      <c r="VXN5" s="48" t="s">
        <v>15767</v>
      </c>
      <c r="VXO5" s="48" t="s">
        <v>15768</v>
      </c>
      <c r="VXP5" s="48" t="s">
        <v>15769</v>
      </c>
      <c r="VXQ5" s="48" t="s">
        <v>15770</v>
      </c>
      <c r="VXR5" s="48" t="s">
        <v>15771</v>
      </c>
      <c r="VXS5" s="48" t="s">
        <v>15772</v>
      </c>
      <c r="VXT5" s="48" t="s">
        <v>15773</v>
      </c>
      <c r="VXU5" s="48" t="s">
        <v>15774</v>
      </c>
      <c r="VXV5" s="48" t="s">
        <v>15775</v>
      </c>
      <c r="VXW5" s="48" t="s">
        <v>15776</v>
      </c>
      <c r="VXX5" s="48" t="s">
        <v>15777</v>
      </c>
      <c r="VXY5" s="48" t="s">
        <v>15778</v>
      </c>
      <c r="VXZ5" s="48" t="s">
        <v>15779</v>
      </c>
      <c r="VYA5" s="48" t="s">
        <v>15780</v>
      </c>
      <c r="VYB5" s="48" t="s">
        <v>15781</v>
      </c>
      <c r="VYC5" s="48" t="s">
        <v>15782</v>
      </c>
      <c r="VYD5" s="48" t="s">
        <v>15783</v>
      </c>
      <c r="VYE5" s="48" t="s">
        <v>15784</v>
      </c>
      <c r="VYF5" s="48" t="s">
        <v>15785</v>
      </c>
      <c r="VYG5" s="48" t="s">
        <v>15786</v>
      </c>
      <c r="VYH5" s="48" t="s">
        <v>15787</v>
      </c>
      <c r="VYI5" s="48" t="s">
        <v>15788</v>
      </c>
      <c r="VYJ5" s="48" t="s">
        <v>15789</v>
      </c>
      <c r="VYK5" s="48" t="s">
        <v>15790</v>
      </c>
      <c r="VYL5" s="48" t="s">
        <v>15791</v>
      </c>
      <c r="VYM5" s="48" t="s">
        <v>15792</v>
      </c>
      <c r="VYN5" s="48" t="s">
        <v>15793</v>
      </c>
      <c r="VYO5" s="48" t="s">
        <v>15794</v>
      </c>
      <c r="VYP5" s="48" t="s">
        <v>15795</v>
      </c>
      <c r="VYQ5" s="48" t="s">
        <v>15796</v>
      </c>
      <c r="VYR5" s="48" t="s">
        <v>15797</v>
      </c>
      <c r="VYS5" s="48" t="s">
        <v>15798</v>
      </c>
      <c r="VYT5" s="48" t="s">
        <v>15799</v>
      </c>
      <c r="VYU5" s="48" t="s">
        <v>15800</v>
      </c>
      <c r="VYV5" s="48" t="s">
        <v>15801</v>
      </c>
      <c r="VYW5" s="48" t="s">
        <v>15802</v>
      </c>
      <c r="VYX5" s="48" t="s">
        <v>15803</v>
      </c>
      <c r="VYY5" s="48" t="s">
        <v>15804</v>
      </c>
      <c r="VYZ5" s="48" t="s">
        <v>15805</v>
      </c>
      <c r="VZA5" s="48" t="s">
        <v>15806</v>
      </c>
      <c r="VZB5" s="48" t="s">
        <v>15807</v>
      </c>
      <c r="VZC5" s="48" t="s">
        <v>15808</v>
      </c>
      <c r="VZD5" s="48" t="s">
        <v>15809</v>
      </c>
      <c r="VZE5" s="48" t="s">
        <v>15810</v>
      </c>
      <c r="VZF5" s="48" t="s">
        <v>15811</v>
      </c>
      <c r="VZG5" s="48" t="s">
        <v>15812</v>
      </c>
      <c r="VZH5" s="48" t="s">
        <v>15813</v>
      </c>
      <c r="VZI5" s="48" t="s">
        <v>15814</v>
      </c>
      <c r="VZJ5" s="48" t="s">
        <v>15815</v>
      </c>
      <c r="VZK5" s="48" t="s">
        <v>15816</v>
      </c>
      <c r="VZL5" s="48" t="s">
        <v>15817</v>
      </c>
      <c r="VZM5" s="48" t="s">
        <v>15818</v>
      </c>
      <c r="VZN5" s="48" t="s">
        <v>15819</v>
      </c>
      <c r="VZO5" s="48" t="s">
        <v>15820</v>
      </c>
      <c r="VZP5" s="48" t="s">
        <v>15821</v>
      </c>
      <c r="VZQ5" s="48" t="s">
        <v>15822</v>
      </c>
      <c r="VZR5" s="48" t="s">
        <v>15823</v>
      </c>
      <c r="VZS5" s="48" t="s">
        <v>15824</v>
      </c>
      <c r="VZT5" s="48" t="s">
        <v>15825</v>
      </c>
      <c r="VZU5" s="48" t="s">
        <v>15826</v>
      </c>
      <c r="VZV5" s="48" t="s">
        <v>15827</v>
      </c>
      <c r="VZW5" s="48" t="s">
        <v>15828</v>
      </c>
      <c r="VZX5" s="48" t="s">
        <v>15829</v>
      </c>
      <c r="VZY5" s="48" t="s">
        <v>15830</v>
      </c>
      <c r="VZZ5" s="48" t="s">
        <v>15831</v>
      </c>
      <c r="WAA5" s="48" t="s">
        <v>15832</v>
      </c>
      <c r="WAB5" s="48" t="s">
        <v>15833</v>
      </c>
      <c r="WAC5" s="48" t="s">
        <v>15834</v>
      </c>
      <c r="WAD5" s="48" t="s">
        <v>15835</v>
      </c>
      <c r="WAE5" s="48" t="s">
        <v>15836</v>
      </c>
      <c r="WAF5" s="48" t="s">
        <v>15837</v>
      </c>
      <c r="WAG5" s="48" t="s">
        <v>15838</v>
      </c>
      <c r="WAH5" s="48" t="s">
        <v>15839</v>
      </c>
      <c r="WAI5" s="48" t="s">
        <v>15840</v>
      </c>
      <c r="WAJ5" s="48" t="s">
        <v>15841</v>
      </c>
      <c r="WAK5" s="48" t="s">
        <v>15842</v>
      </c>
      <c r="WAL5" s="48" t="s">
        <v>15843</v>
      </c>
      <c r="WAM5" s="48" t="s">
        <v>15844</v>
      </c>
      <c r="WAN5" s="48" t="s">
        <v>15845</v>
      </c>
      <c r="WAO5" s="48" t="s">
        <v>15846</v>
      </c>
      <c r="WAP5" s="48" t="s">
        <v>15847</v>
      </c>
      <c r="WAQ5" s="48" t="s">
        <v>15848</v>
      </c>
      <c r="WAR5" s="48" t="s">
        <v>15849</v>
      </c>
      <c r="WAS5" s="48" t="s">
        <v>15850</v>
      </c>
      <c r="WAT5" s="48" t="s">
        <v>15851</v>
      </c>
      <c r="WAU5" s="48" t="s">
        <v>15852</v>
      </c>
      <c r="WAV5" s="48" t="s">
        <v>15853</v>
      </c>
      <c r="WAW5" s="48" t="s">
        <v>15854</v>
      </c>
      <c r="WAX5" s="48" t="s">
        <v>15855</v>
      </c>
      <c r="WAY5" s="48" t="s">
        <v>15856</v>
      </c>
      <c r="WAZ5" s="48" t="s">
        <v>15857</v>
      </c>
      <c r="WBA5" s="48" t="s">
        <v>15858</v>
      </c>
      <c r="WBB5" s="48" t="s">
        <v>15859</v>
      </c>
      <c r="WBC5" s="48" t="s">
        <v>15860</v>
      </c>
      <c r="WBD5" s="48" t="s">
        <v>15861</v>
      </c>
      <c r="WBE5" s="48" t="s">
        <v>15862</v>
      </c>
      <c r="WBF5" s="48" t="s">
        <v>15863</v>
      </c>
      <c r="WBG5" s="48" t="s">
        <v>15864</v>
      </c>
      <c r="WBH5" s="48" t="s">
        <v>15865</v>
      </c>
      <c r="WBI5" s="48" t="s">
        <v>15866</v>
      </c>
      <c r="WBJ5" s="48" t="s">
        <v>15867</v>
      </c>
      <c r="WBK5" s="48" t="s">
        <v>15868</v>
      </c>
      <c r="WBL5" s="48" t="s">
        <v>15869</v>
      </c>
      <c r="WBM5" s="48" t="s">
        <v>15870</v>
      </c>
      <c r="WBN5" s="48" t="s">
        <v>15871</v>
      </c>
      <c r="WBO5" s="48" t="s">
        <v>15872</v>
      </c>
      <c r="WBP5" s="48" t="s">
        <v>15873</v>
      </c>
      <c r="WBQ5" s="48" t="s">
        <v>15874</v>
      </c>
      <c r="WBR5" s="48" t="s">
        <v>15875</v>
      </c>
      <c r="WBS5" s="48" t="s">
        <v>15876</v>
      </c>
      <c r="WBT5" s="48" t="s">
        <v>15877</v>
      </c>
      <c r="WBU5" s="48" t="s">
        <v>15878</v>
      </c>
      <c r="WBV5" s="48" t="s">
        <v>15879</v>
      </c>
      <c r="WBW5" s="48" t="s">
        <v>15880</v>
      </c>
      <c r="WBX5" s="48" t="s">
        <v>15881</v>
      </c>
      <c r="WBY5" s="48" t="s">
        <v>15882</v>
      </c>
      <c r="WBZ5" s="48" t="s">
        <v>15883</v>
      </c>
      <c r="WCA5" s="48" t="s">
        <v>15884</v>
      </c>
      <c r="WCB5" s="48" t="s">
        <v>15885</v>
      </c>
      <c r="WCC5" s="48" t="s">
        <v>15886</v>
      </c>
      <c r="WCD5" s="48" t="s">
        <v>15887</v>
      </c>
      <c r="WCE5" s="48" t="s">
        <v>15888</v>
      </c>
      <c r="WCF5" s="48" t="s">
        <v>15889</v>
      </c>
      <c r="WCG5" s="48" t="s">
        <v>15890</v>
      </c>
      <c r="WCH5" s="48" t="s">
        <v>15891</v>
      </c>
      <c r="WCI5" s="48" t="s">
        <v>15892</v>
      </c>
      <c r="WCJ5" s="48" t="s">
        <v>15893</v>
      </c>
      <c r="WCK5" s="48" t="s">
        <v>15894</v>
      </c>
      <c r="WCL5" s="48" t="s">
        <v>15895</v>
      </c>
      <c r="WCM5" s="48" t="s">
        <v>15896</v>
      </c>
      <c r="WCN5" s="48" t="s">
        <v>15897</v>
      </c>
      <c r="WCO5" s="48" t="s">
        <v>15898</v>
      </c>
      <c r="WCP5" s="48" t="s">
        <v>15899</v>
      </c>
      <c r="WCQ5" s="48" t="s">
        <v>15900</v>
      </c>
      <c r="WCR5" s="48" t="s">
        <v>15901</v>
      </c>
      <c r="WCS5" s="48" t="s">
        <v>15902</v>
      </c>
      <c r="WCT5" s="48" t="s">
        <v>15903</v>
      </c>
      <c r="WCU5" s="48" t="s">
        <v>15904</v>
      </c>
      <c r="WCV5" s="48" t="s">
        <v>15905</v>
      </c>
      <c r="WCW5" s="48" t="s">
        <v>15906</v>
      </c>
      <c r="WCX5" s="48" t="s">
        <v>15907</v>
      </c>
      <c r="WCY5" s="48" t="s">
        <v>15908</v>
      </c>
      <c r="WCZ5" s="48" t="s">
        <v>15909</v>
      </c>
      <c r="WDA5" s="48" t="s">
        <v>15910</v>
      </c>
      <c r="WDB5" s="48" t="s">
        <v>15911</v>
      </c>
      <c r="WDC5" s="48" t="s">
        <v>15912</v>
      </c>
      <c r="WDD5" s="48" t="s">
        <v>15913</v>
      </c>
      <c r="WDE5" s="48" t="s">
        <v>15914</v>
      </c>
      <c r="WDF5" s="48" t="s">
        <v>15915</v>
      </c>
      <c r="WDG5" s="48" t="s">
        <v>15916</v>
      </c>
      <c r="WDH5" s="48" t="s">
        <v>15917</v>
      </c>
      <c r="WDI5" s="48" t="s">
        <v>15918</v>
      </c>
      <c r="WDJ5" s="48" t="s">
        <v>15919</v>
      </c>
      <c r="WDK5" s="48" t="s">
        <v>15920</v>
      </c>
      <c r="WDL5" s="48" t="s">
        <v>15921</v>
      </c>
      <c r="WDM5" s="48" t="s">
        <v>15922</v>
      </c>
      <c r="WDN5" s="48" t="s">
        <v>15923</v>
      </c>
      <c r="WDO5" s="48" t="s">
        <v>15924</v>
      </c>
      <c r="WDP5" s="48" t="s">
        <v>15925</v>
      </c>
      <c r="WDQ5" s="48" t="s">
        <v>15926</v>
      </c>
      <c r="WDR5" s="48" t="s">
        <v>15927</v>
      </c>
      <c r="WDS5" s="48" t="s">
        <v>15928</v>
      </c>
      <c r="WDT5" s="48" t="s">
        <v>15929</v>
      </c>
      <c r="WDU5" s="48" t="s">
        <v>15930</v>
      </c>
      <c r="WDV5" s="48" t="s">
        <v>15931</v>
      </c>
      <c r="WDW5" s="48" t="s">
        <v>15932</v>
      </c>
      <c r="WDX5" s="48" t="s">
        <v>15933</v>
      </c>
      <c r="WDY5" s="48" t="s">
        <v>15934</v>
      </c>
      <c r="WDZ5" s="48" t="s">
        <v>15935</v>
      </c>
      <c r="WEA5" s="48" t="s">
        <v>15936</v>
      </c>
      <c r="WEB5" s="48" t="s">
        <v>15937</v>
      </c>
      <c r="WEC5" s="48" t="s">
        <v>15938</v>
      </c>
      <c r="WED5" s="48" t="s">
        <v>15939</v>
      </c>
      <c r="WEE5" s="48" t="s">
        <v>15940</v>
      </c>
      <c r="WEF5" s="48" t="s">
        <v>15941</v>
      </c>
      <c r="WEG5" s="48" t="s">
        <v>15942</v>
      </c>
      <c r="WEH5" s="48" t="s">
        <v>15943</v>
      </c>
      <c r="WEI5" s="48" t="s">
        <v>15944</v>
      </c>
      <c r="WEJ5" s="48" t="s">
        <v>15945</v>
      </c>
      <c r="WEK5" s="48" t="s">
        <v>15946</v>
      </c>
      <c r="WEL5" s="48" t="s">
        <v>15947</v>
      </c>
      <c r="WEM5" s="48" t="s">
        <v>15948</v>
      </c>
      <c r="WEN5" s="48" t="s">
        <v>15949</v>
      </c>
      <c r="WEO5" s="48" t="s">
        <v>15950</v>
      </c>
      <c r="WEP5" s="48" t="s">
        <v>15951</v>
      </c>
      <c r="WEQ5" s="48" t="s">
        <v>15952</v>
      </c>
      <c r="WER5" s="48" t="s">
        <v>15953</v>
      </c>
      <c r="WES5" s="48" t="s">
        <v>15954</v>
      </c>
      <c r="WET5" s="48" t="s">
        <v>15955</v>
      </c>
      <c r="WEU5" s="48" t="s">
        <v>15956</v>
      </c>
      <c r="WEV5" s="48" t="s">
        <v>15957</v>
      </c>
      <c r="WEW5" s="48" t="s">
        <v>15958</v>
      </c>
      <c r="WEX5" s="48" t="s">
        <v>15959</v>
      </c>
      <c r="WEY5" s="48" t="s">
        <v>15960</v>
      </c>
      <c r="WEZ5" s="48" t="s">
        <v>15961</v>
      </c>
      <c r="WFA5" s="48" t="s">
        <v>15962</v>
      </c>
      <c r="WFB5" s="48" t="s">
        <v>15963</v>
      </c>
      <c r="WFC5" s="48" t="s">
        <v>15964</v>
      </c>
      <c r="WFD5" s="48" t="s">
        <v>15965</v>
      </c>
      <c r="WFE5" s="48" t="s">
        <v>15966</v>
      </c>
      <c r="WFF5" s="48" t="s">
        <v>15967</v>
      </c>
      <c r="WFG5" s="48" t="s">
        <v>15968</v>
      </c>
      <c r="WFH5" s="48" t="s">
        <v>15969</v>
      </c>
      <c r="WFI5" s="48" t="s">
        <v>15970</v>
      </c>
      <c r="WFJ5" s="48" t="s">
        <v>15971</v>
      </c>
      <c r="WFK5" s="48" t="s">
        <v>15972</v>
      </c>
      <c r="WFL5" s="48" t="s">
        <v>15973</v>
      </c>
      <c r="WFM5" s="48" t="s">
        <v>15974</v>
      </c>
      <c r="WFN5" s="48" t="s">
        <v>15975</v>
      </c>
      <c r="WFO5" s="48" t="s">
        <v>15976</v>
      </c>
      <c r="WFP5" s="48" t="s">
        <v>15977</v>
      </c>
      <c r="WFQ5" s="48" t="s">
        <v>15978</v>
      </c>
      <c r="WFR5" s="48" t="s">
        <v>15979</v>
      </c>
      <c r="WFS5" s="48" t="s">
        <v>15980</v>
      </c>
      <c r="WFT5" s="48" t="s">
        <v>15981</v>
      </c>
      <c r="WFU5" s="48" t="s">
        <v>15982</v>
      </c>
      <c r="WFV5" s="48" t="s">
        <v>15983</v>
      </c>
      <c r="WFW5" s="48" t="s">
        <v>15984</v>
      </c>
      <c r="WFX5" s="48" t="s">
        <v>15985</v>
      </c>
      <c r="WFY5" s="48" t="s">
        <v>15986</v>
      </c>
      <c r="WFZ5" s="48" t="s">
        <v>15987</v>
      </c>
      <c r="WGA5" s="48" t="s">
        <v>15988</v>
      </c>
      <c r="WGB5" s="48" t="s">
        <v>15989</v>
      </c>
      <c r="WGC5" s="48" t="s">
        <v>15990</v>
      </c>
      <c r="WGD5" s="48" t="s">
        <v>15991</v>
      </c>
      <c r="WGE5" s="48" t="s">
        <v>15992</v>
      </c>
      <c r="WGF5" s="48" t="s">
        <v>15993</v>
      </c>
      <c r="WGG5" s="48" t="s">
        <v>15994</v>
      </c>
      <c r="WGH5" s="48" t="s">
        <v>15995</v>
      </c>
      <c r="WGI5" s="48" t="s">
        <v>15996</v>
      </c>
      <c r="WGJ5" s="48" t="s">
        <v>15997</v>
      </c>
      <c r="WGK5" s="48" t="s">
        <v>15998</v>
      </c>
      <c r="WGL5" s="48" t="s">
        <v>15999</v>
      </c>
      <c r="WGM5" s="48" t="s">
        <v>16000</v>
      </c>
      <c r="WGN5" s="48" t="s">
        <v>16001</v>
      </c>
      <c r="WGO5" s="48" t="s">
        <v>16002</v>
      </c>
      <c r="WGP5" s="48" t="s">
        <v>16003</v>
      </c>
      <c r="WGQ5" s="48" t="s">
        <v>16004</v>
      </c>
      <c r="WGR5" s="48" t="s">
        <v>16005</v>
      </c>
      <c r="WGS5" s="48" t="s">
        <v>16006</v>
      </c>
      <c r="WGT5" s="48" t="s">
        <v>16007</v>
      </c>
      <c r="WGU5" s="48" t="s">
        <v>16008</v>
      </c>
      <c r="WGV5" s="48" t="s">
        <v>16009</v>
      </c>
      <c r="WGW5" s="48" t="s">
        <v>16010</v>
      </c>
      <c r="WGX5" s="48" t="s">
        <v>16011</v>
      </c>
      <c r="WGY5" s="48" t="s">
        <v>16012</v>
      </c>
      <c r="WGZ5" s="48" t="s">
        <v>16013</v>
      </c>
      <c r="WHA5" s="48" t="s">
        <v>16014</v>
      </c>
      <c r="WHB5" s="48" t="s">
        <v>16015</v>
      </c>
      <c r="WHC5" s="48" t="s">
        <v>16016</v>
      </c>
      <c r="WHD5" s="48" t="s">
        <v>16017</v>
      </c>
      <c r="WHE5" s="48" t="s">
        <v>16018</v>
      </c>
      <c r="WHF5" s="48" t="s">
        <v>16019</v>
      </c>
      <c r="WHG5" s="48" t="s">
        <v>16020</v>
      </c>
      <c r="WHH5" s="48" t="s">
        <v>16021</v>
      </c>
      <c r="WHI5" s="48" t="s">
        <v>16022</v>
      </c>
      <c r="WHJ5" s="48" t="s">
        <v>16023</v>
      </c>
      <c r="WHK5" s="48" t="s">
        <v>16024</v>
      </c>
      <c r="WHL5" s="48" t="s">
        <v>16025</v>
      </c>
      <c r="WHM5" s="48" t="s">
        <v>16026</v>
      </c>
      <c r="WHN5" s="48" t="s">
        <v>16027</v>
      </c>
      <c r="WHO5" s="48" t="s">
        <v>16028</v>
      </c>
      <c r="WHP5" s="48" t="s">
        <v>16029</v>
      </c>
      <c r="WHQ5" s="48" t="s">
        <v>16030</v>
      </c>
      <c r="WHR5" s="48" t="s">
        <v>16031</v>
      </c>
      <c r="WHS5" s="48" t="s">
        <v>16032</v>
      </c>
      <c r="WHT5" s="48" t="s">
        <v>16033</v>
      </c>
      <c r="WHU5" s="48" t="s">
        <v>16034</v>
      </c>
      <c r="WHV5" s="48" t="s">
        <v>16035</v>
      </c>
      <c r="WHW5" s="48" t="s">
        <v>16036</v>
      </c>
      <c r="WHX5" s="48" t="s">
        <v>16037</v>
      </c>
      <c r="WHY5" s="48" t="s">
        <v>16038</v>
      </c>
      <c r="WHZ5" s="48" t="s">
        <v>16039</v>
      </c>
      <c r="WIA5" s="48" t="s">
        <v>16040</v>
      </c>
      <c r="WIB5" s="48" t="s">
        <v>16041</v>
      </c>
      <c r="WIC5" s="48" t="s">
        <v>16042</v>
      </c>
      <c r="WID5" s="48" t="s">
        <v>16043</v>
      </c>
      <c r="WIE5" s="48" t="s">
        <v>16044</v>
      </c>
      <c r="WIF5" s="48" t="s">
        <v>16045</v>
      </c>
      <c r="WIG5" s="48" t="s">
        <v>16046</v>
      </c>
      <c r="WIH5" s="48" t="s">
        <v>16047</v>
      </c>
      <c r="WII5" s="48" t="s">
        <v>16048</v>
      </c>
      <c r="WIJ5" s="48" t="s">
        <v>16049</v>
      </c>
      <c r="WIK5" s="48" t="s">
        <v>16050</v>
      </c>
      <c r="WIL5" s="48" t="s">
        <v>16051</v>
      </c>
      <c r="WIM5" s="48" t="s">
        <v>16052</v>
      </c>
      <c r="WIN5" s="48" t="s">
        <v>16053</v>
      </c>
      <c r="WIO5" s="48" t="s">
        <v>16054</v>
      </c>
      <c r="WIP5" s="48" t="s">
        <v>16055</v>
      </c>
      <c r="WIQ5" s="48" t="s">
        <v>16056</v>
      </c>
      <c r="WIR5" s="48" t="s">
        <v>16057</v>
      </c>
      <c r="WIS5" s="48" t="s">
        <v>16058</v>
      </c>
      <c r="WIT5" s="48" t="s">
        <v>16059</v>
      </c>
      <c r="WIU5" s="48" t="s">
        <v>16060</v>
      </c>
      <c r="WIV5" s="48" t="s">
        <v>16061</v>
      </c>
      <c r="WIW5" s="48" t="s">
        <v>16062</v>
      </c>
      <c r="WIX5" s="48" t="s">
        <v>16063</v>
      </c>
      <c r="WIY5" s="48" t="s">
        <v>16064</v>
      </c>
      <c r="WIZ5" s="48" t="s">
        <v>16065</v>
      </c>
      <c r="WJA5" s="48" t="s">
        <v>16066</v>
      </c>
      <c r="WJB5" s="48" t="s">
        <v>16067</v>
      </c>
      <c r="WJC5" s="48" t="s">
        <v>16068</v>
      </c>
      <c r="WJD5" s="48" t="s">
        <v>16069</v>
      </c>
      <c r="WJE5" s="48" t="s">
        <v>16070</v>
      </c>
      <c r="WJF5" s="48" t="s">
        <v>16071</v>
      </c>
      <c r="WJG5" s="48" t="s">
        <v>16072</v>
      </c>
      <c r="WJH5" s="48" t="s">
        <v>16073</v>
      </c>
      <c r="WJI5" s="48" t="s">
        <v>16074</v>
      </c>
      <c r="WJJ5" s="48" t="s">
        <v>16075</v>
      </c>
      <c r="WJK5" s="48" t="s">
        <v>16076</v>
      </c>
      <c r="WJL5" s="48" t="s">
        <v>16077</v>
      </c>
      <c r="WJM5" s="48" t="s">
        <v>16078</v>
      </c>
      <c r="WJN5" s="48" t="s">
        <v>16079</v>
      </c>
      <c r="WJO5" s="48" t="s">
        <v>16080</v>
      </c>
      <c r="WJP5" s="48" t="s">
        <v>16081</v>
      </c>
      <c r="WJQ5" s="48" t="s">
        <v>16082</v>
      </c>
      <c r="WJR5" s="48" t="s">
        <v>16083</v>
      </c>
      <c r="WJS5" s="48" t="s">
        <v>16084</v>
      </c>
      <c r="WJT5" s="48" t="s">
        <v>16085</v>
      </c>
      <c r="WJU5" s="48" t="s">
        <v>16086</v>
      </c>
      <c r="WJV5" s="48" t="s">
        <v>16087</v>
      </c>
      <c r="WJW5" s="48" t="s">
        <v>16088</v>
      </c>
      <c r="WJX5" s="48" t="s">
        <v>16089</v>
      </c>
      <c r="WJY5" s="48" t="s">
        <v>16090</v>
      </c>
      <c r="WJZ5" s="48" t="s">
        <v>16091</v>
      </c>
      <c r="WKA5" s="48" t="s">
        <v>16092</v>
      </c>
      <c r="WKB5" s="48" t="s">
        <v>16093</v>
      </c>
      <c r="WKC5" s="48" t="s">
        <v>16094</v>
      </c>
      <c r="WKD5" s="48" t="s">
        <v>16095</v>
      </c>
      <c r="WKE5" s="48" t="s">
        <v>16096</v>
      </c>
      <c r="WKF5" s="48" t="s">
        <v>16097</v>
      </c>
      <c r="WKG5" s="48" t="s">
        <v>16098</v>
      </c>
      <c r="WKH5" s="48" t="s">
        <v>16099</v>
      </c>
      <c r="WKI5" s="48" t="s">
        <v>16100</v>
      </c>
      <c r="WKJ5" s="48" t="s">
        <v>16101</v>
      </c>
      <c r="WKK5" s="48" t="s">
        <v>16102</v>
      </c>
      <c r="WKL5" s="48" t="s">
        <v>16103</v>
      </c>
      <c r="WKM5" s="48" t="s">
        <v>16104</v>
      </c>
      <c r="WKN5" s="48" t="s">
        <v>16105</v>
      </c>
      <c r="WKO5" s="48" t="s">
        <v>16106</v>
      </c>
      <c r="WKP5" s="48" t="s">
        <v>16107</v>
      </c>
      <c r="WKQ5" s="48" t="s">
        <v>16108</v>
      </c>
      <c r="WKR5" s="48" t="s">
        <v>16109</v>
      </c>
      <c r="WKS5" s="48" t="s">
        <v>16110</v>
      </c>
      <c r="WKT5" s="48" t="s">
        <v>16111</v>
      </c>
      <c r="WKU5" s="48" t="s">
        <v>16112</v>
      </c>
      <c r="WKV5" s="48" t="s">
        <v>16113</v>
      </c>
      <c r="WKW5" s="48" t="s">
        <v>16114</v>
      </c>
      <c r="WKX5" s="48" t="s">
        <v>16115</v>
      </c>
      <c r="WKY5" s="48" t="s">
        <v>16116</v>
      </c>
      <c r="WKZ5" s="48" t="s">
        <v>16117</v>
      </c>
      <c r="WLA5" s="48" t="s">
        <v>16118</v>
      </c>
      <c r="WLB5" s="48" t="s">
        <v>16119</v>
      </c>
      <c r="WLC5" s="48" t="s">
        <v>16120</v>
      </c>
      <c r="WLD5" s="48" t="s">
        <v>16121</v>
      </c>
      <c r="WLE5" s="48" t="s">
        <v>16122</v>
      </c>
      <c r="WLF5" s="48" t="s">
        <v>16123</v>
      </c>
      <c r="WLG5" s="48" t="s">
        <v>16124</v>
      </c>
      <c r="WLH5" s="48" t="s">
        <v>16125</v>
      </c>
      <c r="WLI5" s="48" t="s">
        <v>16126</v>
      </c>
      <c r="WLJ5" s="48" t="s">
        <v>16127</v>
      </c>
      <c r="WLK5" s="48" t="s">
        <v>16128</v>
      </c>
      <c r="WLL5" s="48" t="s">
        <v>16129</v>
      </c>
      <c r="WLM5" s="48" t="s">
        <v>16130</v>
      </c>
      <c r="WLN5" s="48" t="s">
        <v>16131</v>
      </c>
      <c r="WLO5" s="48" t="s">
        <v>16132</v>
      </c>
      <c r="WLP5" s="48" t="s">
        <v>16133</v>
      </c>
      <c r="WLQ5" s="48" t="s">
        <v>16134</v>
      </c>
      <c r="WLR5" s="48" t="s">
        <v>16135</v>
      </c>
      <c r="WLS5" s="48" t="s">
        <v>16136</v>
      </c>
      <c r="WLT5" s="48" t="s">
        <v>16137</v>
      </c>
      <c r="WLU5" s="48" t="s">
        <v>16138</v>
      </c>
      <c r="WLV5" s="48" t="s">
        <v>16139</v>
      </c>
      <c r="WLW5" s="48" t="s">
        <v>16140</v>
      </c>
      <c r="WLX5" s="48" t="s">
        <v>16141</v>
      </c>
      <c r="WLY5" s="48" t="s">
        <v>16142</v>
      </c>
      <c r="WLZ5" s="48" t="s">
        <v>16143</v>
      </c>
      <c r="WMA5" s="48" t="s">
        <v>16144</v>
      </c>
      <c r="WMB5" s="48" t="s">
        <v>16145</v>
      </c>
      <c r="WMC5" s="48" t="s">
        <v>16146</v>
      </c>
      <c r="WMD5" s="48" t="s">
        <v>16147</v>
      </c>
      <c r="WME5" s="48" t="s">
        <v>16148</v>
      </c>
      <c r="WMF5" s="48" t="s">
        <v>16149</v>
      </c>
      <c r="WMG5" s="48" t="s">
        <v>16150</v>
      </c>
      <c r="WMH5" s="48" t="s">
        <v>16151</v>
      </c>
      <c r="WMI5" s="48" t="s">
        <v>16152</v>
      </c>
      <c r="WMJ5" s="48" t="s">
        <v>16153</v>
      </c>
      <c r="WMK5" s="48" t="s">
        <v>16154</v>
      </c>
      <c r="WML5" s="48" t="s">
        <v>16155</v>
      </c>
      <c r="WMM5" s="48" t="s">
        <v>16156</v>
      </c>
      <c r="WMN5" s="48" t="s">
        <v>16157</v>
      </c>
      <c r="WMO5" s="48" t="s">
        <v>16158</v>
      </c>
      <c r="WMP5" s="48" t="s">
        <v>16159</v>
      </c>
      <c r="WMQ5" s="48" t="s">
        <v>16160</v>
      </c>
      <c r="WMR5" s="48" t="s">
        <v>16161</v>
      </c>
      <c r="WMS5" s="48" t="s">
        <v>16162</v>
      </c>
      <c r="WMT5" s="48" t="s">
        <v>16163</v>
      </c>
      <c r="WMU5" s="48" t="s">
        <v>16164</v>
      </c>
      <c r="WMV5" s="48" t="s">
        <v>16165</v>
      </c>
      <c r="WMW5" s="48" t="s">
        <v>16166</v>
      </c>
      <c r="WMX5" s="48" t="s">
        <v>16167</v>
      </c>
      <c r="WMY5" s="48" t="s">
        <v>16168</v>
      </c>
      <c r="WMZ5" s="48" t="s">
        <v>16169</v>
      </c>
      <c r="WNA5" s="48" t="s">
        <v>16170</v>
      </c>
      <c r="WNB5" s="48" t="s">
        <v>16171</v>
      </c>
      <c r="WNC5" s="48" t="s">
        <v>16172</v>
      </c>
      <c r="WND5" s="48" t="s">
        <v>16173</v>
      </c>
      <c r="WNE5" s="48" t="s">
        <v>16174</v>
      </c>
      <c r="WNF5" s="48" t="s">
        <v>16175</v>
      </c>
      <c r="WNG5" s="48" t="s">
        <v>16176</v>
      </c>
      <c r="WNH5" s="48" t="s">
        <v>16177</v>
      </c>
      <c r="WNI5" s="48" t="s">
        <v>16178</v>
      </c>
      <c r="WNJ5" s="48" t="s">
        <v>16179</v>
      </c>
      <c r="WNK5" s="48" t="s">
        <v>16180</v>
      </c>
      <c r="WNL5" s="48" t="s">
        <v>16181</v>
      </c>
      <c r="WNM5" s="48" t="s">
        <v>16182</v>
      </c>
      <c r="WNN5" s="48" t="s">
        <v>16183</v>
      </c>
      <c r="WNO5" s="48" t="s">
        <v>16184</v>
      </c>
      <c r="WNP5" s="48" t="s">
        <v>16185</v>
      </c>
      <c r="WNQ5" s="48" t="s">
        <v>16186</v>
      </c>
      <c r="WNR5" s="48" t="s">
        <v>16187</v>
      </c>
      <c r="WNS5" s="48" t="s">
        <v>16188</v>
      </c>
      <c r="WNT5" s="48" t="s">
        <v>16189</v>
      </c>
      <c r="WNU5" s="48" t="s">
        <v>16190</v>
      </c>
      <c r="WNV5" s="48" t="s">
        <v>16191</v>
      </c>
      <c r="WNW5" s="48" t="s">
        <v>16192</v>
      </c>
      <c r="WNX5" s="48" t="s">
        <v>16193</v>
      </c>
      <c r="WNY5" s="48" t="s">
        <v>16194</v>
      </c>
      <c r="WNZ5" s="48" t="s">
        <v>16195</v>
      </c>
      <c r="WOA5" s="48" t="s">
        <v>16196</v>
      </c>
      <c r="WOB5" s="48" t="s">
        <v>16197</v>
      </c>
      <c r="WOC5" s="48" t="s">
        <v>16198</v>
      </c>
      <c r="WOD5" s="48" t="s">
        <v>16199</v>
      </c>
      <c r="WOE5" s="48" t="s">
        <v>16200</v>
      </c>
      <c r="WOF5" s="48" t="s">
        <v>16201</v>
      </c>
      <c r="WOG5" s="48" t="s">
        <v>16202</v>
      </c>
      <c r="WOH5" s="48" t="s">
        <v>16203</v>
      </c>
      <c r="WOI5" s="48" t="s">
        <v>16204</v>
      </c>
      <c r="WOJ5" s="48" t="s">
        <v>16205</v>
      </c>
      <c r="WOK5" s="48" t="s">
        <v>16206</v>
      </c>
      <c r="WOL5" s="48" t="s">
        <v>16207</v>
      </c>
      <c r="WOM5" s="48" t="s">
        <v>16208</v>
      </c>
      <c r="WON5" s="48" t="s">
        <v>16209</v>
      </c>
      <c r="WOO5" s="48" t="s">
        <v>16210</v>
      </c>
      <c r="WOP5" s="48" t="s">
        <v>16211</v>
      </c>
      <c r="WOQ5" s="48" t="s">
        <v>16212</v>
      </c>
      <c r="WOR5" s="48" t="s">
        <v>16213</v>
      </c>
      <c r="WOS5" s="48" t="s">
        <v>16214</v>
      </c>
      <c r="WOT5" s="48" t="s">
        <v>16215</v>
      </c>
      <c r="WOU5" s="48" t="s">
        <v>16216</v>
      </c>
      <c r="WOV5" s="48" t="s">
        <v>16217</v>
      </c>
      <c r="WOW5" s="48" t="s">
        <v>16218</v>
      </c>
      <c r="WOX5" s="48" t="s">
        <v>16219</v>
      </c>
      <c r="WOY5" s="48" t="s">
        <v>16220</v>
      </c>
      <c r="WOZ5" s="48" t="s">
        <v>16221</v>
      </c>
      <c r="WPA5" s="48" t="s">
        <v>16222</v>
      </c>
      <c r="WPB5" s="48" t="s">
        <v>16223</v>
      </c>
      <c r="WPC5" s="48" t="s">
        <v>16224</v>
      </c>
      <c r="WPD5" s="48" t="s">
        <v>16225</v>
      </c>
      <c r="WPE5" s="48" t="s">
        <v>16226</v>
      </c>
      <c r="WPF5" s="48" t="s">
        <v>16227</v>
      </c>
      <c r="WPG5" s="48" t="s">
        <v>16228</v>
      </c>
      <c r="WPH5" s="48" t="s">
        <v>16229</v>
      </c>
      <c r="WPI5" s="48" t="s">
        <v>16230</v>
      </c>
      <c r="WPJ5" s="48" t="s">
        <v>16231</v>
      </c>
      <c r="WPK5" s="48" t="s">
        <v>16232</v>
      </c>
      <c r="WPL5" s="48" t="s">
        <v>16233</v>
      </c>
      <c r="WPM5" s="48" t="s">
        <v>16234</v>
      </c>
      <c r="WPN5" s="48" t="s">
        <v>16235</v>
      </c>
      <c r="WPO5" s="48" t="s">
        <v>16236</v>
      </c>
      <c r="WPP5" s="48" t="s">
        <v>16237</v>
      </c>
      <c r="WPQ5" s="48" t="s">
        <v>16238</v>
      </c>
      <c r="WPR5" s="48" t="s">
        <v>16239</v>
      </c>
      <c r="WPS5" s="48" t="s">
        <v>16240</v>
      </c>
      <c r="WPT5" s="48" t="s">
        <v>16241</v>
      </c>
      <c r="WPU5" s="48" t="s">
        <v>16242</v>
      </c>
      <c r="WPV5" s="48" t="s">
        <v>16243</v>
      </c>
      <c r="WPW5" s="48" t="s">
        <v>16244</v>
      </c>
      <c r="WPX5" s="48" t="s">
        <v>16245</v>
      </c>
      <c r="WPY5" s="48" t="s">
        <v>16246</v>
      </c>
      <c r="WPZ5" s="48" t="s">
        <v>16247</v>
      </c>
      <c r="WQA5" s="48" t="s">
        <v>16248</v>
      </c>
      <c r="WQB5" s="48" t="s">
        <v>16249</v>
      </c>
      <c r="WQC5" s="48" t="s">
        <v>16250</v>
      </c>
      <c r="WQD5" s="48" t="s">
        <v>16251</v>
      </c>
      <c r="WQE5" s="48" t="s">
        <v>16252</v>
      </c>
      <c r="WQF5" s="48" t="s">
        <v>16253</v>
      </c>
      <c r="WQG5" s="48" t="s">
        <v>16254</v>
      </c>
      <c r="WQH5" s="48" t="s">
        <v>16255</v>
      </c>
      <c r="WQI5" s="48" t="s">
        <v>16256</v>
      </c>
      <c r="WQJ5" s="48" t="s">
        <v>16257</v>
      </c>
      <c r="WQK5" s="48" t="s">
        <v>16258</v>
      </c>
      <c r="WQL5" s="48" t="s">
        <v>16259</v>
      </c>
      <c r="WQM5" s="48" t="s">
        <v>16260</v>
      </c>
      <c r="WQN5" s="48" t="s">
        <v>16261</v>
      </c>
      <c r="WQO5" s="48" t="s">
        <v>16262</v>
      </c>
      <c r="WQP5" s="48" t="s">
        <v>16263</v>
      </c>
      <c r="WQQ5" s="48" t="s">
        <v>16264</v>
      </c>
      <c r="WQR5" s="48" t="s">
        <v>16265</v>
      </c>
      <c r="WQS5" s="48" t="s">
        <v>16266</v>
      </c>
      <c r="WQT5" s="48" t="s">
        <v>16267</v>
      </c>
      <c r="WQU5" s="48" t="s">
        <v>16268</v>
      </c>
      <c r="WQV5" s="48" t="s">
        <v>16269</v>
      </c>
      <c r="WQW5" s="48" t="s">
        <v>16270</v>
      </c>
      <c r="WQX5" s="48" t="s">
        <v>16271</v>
      </c>
      <c r="WQY5" s="48" t="s">
        <v>16272</v>
      </c>
      <c r="WQZ5" s="48" t="s">
        <v>16273</v>
      </c>
      <c r="WRA5" s="48" t="s">
        <v>16274</v>
      </c>
      <c r="WRB5" s="48" t="s">
        <v>16275</v>
      </c>
      <c r="WRC5" s="48" t="s">
        <v>16276</v>
      </c>
      <c r="WRD5" s="48" t="s">
        <v>16277</v>
      </c>
      <c r="WRE5" s="48" t="s">
        <v>16278</v>
      </c>
      <c r="WRF5" s="48" t="s">
        <v>16279</v>
      </c>
      <c r="WRG5" s="48" t="s">
        <v>16280</v>
      </c>
      <c r="WRH5" s="48" t="s">
        <v>16281</v>
      </c>
      <c r="WRI5" s="48" t="s">
        <v>16282</v>
      </c>
      <c r="WRJ5" s="48" t="s">
        <v>16283</v>
      </c>
      <c r="WRK5" s="48" t="s">
        <v>16284</v>
      </c>
      <c r="WRL5" s="48" t="s">
        <v>16285</v>
      </c>
      <c r="WRM5" s="48" t="s">
        <v>16286</v>
      </c>
      <c r="WRN5" s="48" t="s">
        <v>16287</v>
      </c>
      <c r="WRO5" s="48" t="s">
        <v>16288</v>
      </c>
      <c r="WRP5" s="48" t="s">
        <v>16289</v>
      </c>
      <c r="WRQ5" s="48" t="s">
        <v>16290</v>
      </c>
      <c r="WRR5" s="48" t="s">
        <v>16291</v>
      </c>
      <c r="WRS5" s="48" t="s">
        <v>16292</v>
      </c>
      <c r="WRT5" s="48" t="s">
        <v>16293</v>
      </c>
      <c r="WRU5" s="48" t="s">
        <v>16294</v>
      </c>
      <c r="WRV5" s="48" t="s">
        <v>16295</v>
      </c>
      <c r="WRW5" s="48" t="s">
        <v>16296</v>
      </c>
      <c r="WRX5" s="48" t="s">
        <v>16297</v>
      </c>
      <c r="WRY5" s="48" t="s">
        <v>16298</v>
      </c>
      <c r="WRZ5" s="48" t="s">
        <v>16299</v>
      </c>
      <c r="WSA5" s="48" t="s">
        <v>16300</v>
      </c>
      <c r="WSB5" s="48" t="s">
        <v>16301</v>
      </c>
      <c r="WSC5" s="48" t="s">
        <v>16302</v>
      </c>
      <c r="WSD5" s="48" t="s">
        <v>16303</v>
      </c>
      <c r="WSE5" s="48" t="s">
        <v>16304</v>
      </c>
      <c r="WSF5" s="48" t="s">
        <v>16305</v>
      </c>
      <c r="WSG5" s="48" t="s">
        <v>16306</v>
      </c>
      <c r="WSH5" s="48" t="s">
        <v>16307</v>
      </c>
      <c r="WSI5" s="48" t="s">
        <v>16308</v>
      </c>
      <c r="WSJ5" s="48" t="s">
        <v>16309</v>
      </c>
      <c r="WSK5" s="48" t="s">
        <v>16310</v>
      </c>
      <c r="WSL5" s="48" t="s">
        <v>16311</v>
      </c>
      <c r="WSM5" s="48" t="s">
        <v>16312</v>
      </c>
      <c r="WSN5" s="48" t="s">
        <v>16313</v>
      </c>
      <c r="WSO5" s="48" t="s">
        <v>16314</v>
      </c>
      <c r="WSP5" s="48" t="s">
        <v>16315</v>
      </c>
      <c r="WSQ5" s="48" t="s">
        <v>16316</v>
      </c>
      <c r="WSR5" s="48" t="s">
        <v>16317</v>
      </c>
      <c r="WSS5" s="48" t="s">
        <v>16318</v>
      </c>
      <c r="WST5" s="48" t="s">
        <v>16319</v>
      </c>
      <c r="WSU5" s="48" t="s">
        <v>16320</v>
      </c>
      <c r="WSV5" s="48" t="s">
        <v>16321</v>
      </c>
      <c r="WSW5" s="48" t="s">
        <v>16322</v>
      </c>
      <c r="WSX5" s="48" t="s">
        <v>16323</v>
      </c>
      <c r="WSY5" s="48" t="s">
        <v>16324</v>
      </c>
      <c r="WSZ5" s="48" t="s">
        <v>16325</v>
      </c>
      <c r="WTA5" s="48" t="s">
        <v>16326</v>
      </c>
      <c r="WTB5" s="48" t="s">
        <v>16327</v>
      </c>
      <c r="WTC5" s="48" t="s">
        <v>16328</v>
      </c>
      <c r="WTD5" s="48" t="s">
        <v>16329</v>
      </c>
      <c r="WTE5" s="48" t="s">
        <v>16330</v>
      </c>
      <c r="WTF5" s="48" t="s">
        <v>16331</v>
      </c>
      <c r="WTG5" s="48" t="s">
        <v>16332</v>
      </c>
      <c r="WTH5" s="48" t="s">
        <v>16333</v>
      </c>
      <c r="WTI5" s="48" t="s">
        <v>16334</v>
      </c>
      <c r="WTJ5" s="48" t="s">
        <v>16335</v>
      </c>
      <c r="WTK5" s="48" t="s">
        <v>16336</v>
      </c>
      <c r="WTL5" s="48" t="s">
        <v>16337</v>
      </c>
      <c r="WTM5" s="48" t="s">
        <v>16338</v>
      </c>
      <c r="WTN5" s="48" t="s">
        <v>16339</v>
      </c>
      <c r="WTO5" s="48" t="s">
        <v>16340</v>
      </c>
      <c r="WTP5" s="48" t="s">
        <v>16341</v>
      </c>
      <c r="WTQ5" s="48" t="s">
        <v>16342</v>
      </c>
      <c r="WTR5" s="48" t="s">
        <v>16343</v>
      </c>
      <c r="WTS5" s="48" t="s">
        <v>16344</v>
      </c>
      <c r="WTT5" s="48" t="s">
        <v>16345</v>
      </c>
      <c r="WTU5" s="48" t="s">
        <v>16346</v>
      </c>
      <c r="WTV5" s="48" t="s">
        <v>16347</v>
      </c>
      <c r="WTW5" s="48" t="s">
        <v>16348</v>
      </c>
      <c r="WTX5" s="48" t="s">
        <v>16349</v>
      </c>
      <c r="WTY5" s="48" t="s">
        <v>16350</v>
      </c>
      <c r="WTZ5" s="48" t="s">
        <v>16351</v>
      </c>
      <c r="WUA5" s="48" t="s">
        <v>16352</v>
      </c>
      <c r="WUB5" s="48" t="s">
        <v>16353</v>
      </c>
      <c r="WUC5" s="48" t="s">
        <v>16354</v>
      </c>
      <c r="WUD5" s="48" t="s">
        <v>16355</v>
      </c>
      <c r="WUE5" s="48" t="s">
        <v>16356</v>
      </c>
      <c r="WUF5" s="48" t="s">
        <v>16357</v>
      </c>
      <c r="WUG5" s="48" t="s">
        <v>16358</v>
      </c>
      <c r="WUH5" s="48" t="s">
        <v>16359</v>
      </c>
      <c r="WUI5" s="48" t="s">
        <v>16360</v>
      </c>
      <c r="WUJ5" s="48" t="s">
        <v>16361</v>
      </c>
      <c r="WUK5" s="48" t="s">
        <v>16362</v>
      </c>
      <c r="WUL5" s="48" t="s">
        <v>16363</v>
      </c>
      <c r="WUM5" s="48" t="s">
        <v>16364</v>
      </c>
      <c r="WUN5" s="48" t="s">
        <v>16365</v>
      </c>
      <c r="WUO5" s="48" t="s">
        <v>16366</v>
      </c>
      <c r="WUP5" s="48" t="s">
        <v>16367</v>
      </c>
      <c r="WUQ5" s="48" t="s">
        <v>16368</v>
      </c>
      <c r="WUR5" s="48" t="s">
        <v>16369</v>
      </c>
      <c r="WUS5" s="48" t="s">
        <v>16370</v>
      </c>
      <c r="WUT5" s="48" t="s">
        <v>16371</v>
      </c>
      <c r="WUU5" s="48" t="s">
        <v>16372</v>
      </c>
      <c r="WUV5" s="48" t="s">
        <v>16373</v>
      </c>
      <c r="WUW5" s="48" t="s">
        <v>16374</v>
      </c>
      <c r="WUX5" s="48" t="s">
        <v>16375</v>
      </c>
      <c r="WUY5" s="48" t="s">
        <v>16376</v>
      </c>
      <c r="WUZ5" s="48" t="s">
        <v>16377</v>
      </c>
      <c r="WVA5" s="48" t="s">
        <v>16378</v>
      </c>
      <c r="WVB5" s="48" t="s">
        <v>16379</v>
      </c>
      <c r="WVC5" s="48" t="s">
        <v>16380</v>
      </c>
      <c r="WVD5" s="48" t="s">
        <v>16381</v>
      </c>
      <c r="WVE5" s="48" t="s">
        <v>16382</v>
      </c>
      <c r="WVF5" s="48" t="s">
        <v>16383</v>
      </c>
      <c r="WVG5" s="48" t="s">
        <v>16384</v>
      </c>
      <c r="WVH5" s="48" t="s">
        <v>16385</v>
      </c>
      <c r="WVI5" s="48" t="s">
        <v>16386</v>
      </c>
      <c r="WVJ5" s="48" t="s">
        <v>16387</v>
      </c>
      <c r="WVK5" s="48" t="s">
        <v>16388</v>
      </c>
      <c r="WVL5" s="48" t="s">
        <v>16389</v>
      </c>
      <c r="WVM5" s="48" t="s">
        <v>16390</v>
      </c>
      <c r="WVN5" s="48" t="s">
        <v>16391</v>
      </c>
      <c r="WVO5" s="48" t="s">
        <v>16392</v>
      </c>
      <c r="WVP5" s="48" t="s">
        <v>16393</v>
      </c>
      <c r="WVQ5" s="48" t="s">
        <v>16394</v>
      </c>
      <c r="WVR5" s="48" t="s">
        <v>16395</v>
      </c>
      <c r="WVS5" s="48" t="s">
        <v>16396</v>
      </c>
      <c r="WVT5" s="48" t="s">
        <v>16397</v>
      </c>
      <c r="WVU5" s="48" t="s">
        <v>16398</v>
      </c>
      <c r="WVV5" s="48" t="s">
        <v>16399</v>
      </c>
      <c r="WVW5" s="48" t="s">
        <v>16400</v>
      </c>
      <c r="WVX5" s="48" t="s">
        <v>16401</v>
      </c>
      <c r="WVY5" s="48" t="s">
        <v>16402</v>
      </c>
      <c r="WVZ5" s="48" t="s">
        <v>16403</v>
      </c>
      <c r="WWA5" s="48" t="s">
        <v>16404</v>
      </c>
      <c r="WWB5" s="48" t="s">
        <v>16405</v>
      </c>
      <c r="WWC5" s="48" t="s">
        <v>16406</v>
      </c>
      <c r="WWD5" s="48" t="s">
        <v>16407</v>
      </c>
      <c r="WWE5" s="48" t="s">
        <v>16408</v>
      </c>
      <c r="WWF5" s="48" t="s">
        <v>16409</v>
      </c>
      <c r="WWG5" s="48" t="s">
        <v>16410</v>
      </c>
      <c r="WWH5" s="48" t="s">
        <v>16411</v>
      </c>
      <c r="WWI5" s="48" t="s">
        <v>16412</v>
      </c>
      <c r="WWJ5" s="48" t="s">
        <v>16413</v>
      </c>
      <c r="WWK5" s="48" t="s">
        <v>16414</v>
      </c>
      <c r="WWL5" s="48" t="s">
        <v>16415</v>
      </c>
      <c r="WWM5" s="48" t="s">
        <v>16416</v>
      </c>
      <c r="WWN5" s="48" t="s">
        <v>16417</v>
      </c>
      <c r="WWO5" s="48" t="s">
        <v>16418</v>
      </c>
      <c r="WWP5" s="48" t="s">
        <v>16419</v>
      </c>
      <c r="WWQ5" s="48" t="s">
        <v>16420</v>
      </c>
      <c r="WWR5" s="48" t="s">
        <v>16421</v>
      </c>
      <c r="WWS5" s="48" t="s">
        <v>16422</v>
      </c>
      <c r="WWT5" s="48" t="s">
        <v>16423</v>
      </c>
      <c r="WWU5" s="48" t="s">
        <v>16424</v>
      </c>
      <c r="WWV5" s="48" t="s">
        <v>16425</v>
      </c>
      <c r="WWW5" s="48" t="s">
        <v>16426</v>
      </c>
      <c r="WWX5" s="48" t="s">
        <v>16427</v>
      </c>
      <c r="WWY5" s="48" t="s">
        <v>16428</v>
      </c>
      <c r="WWZ5" s="48" t="s">
        <v>16429</v>
      </c>
      <c r="WXA5" s="48" t="s">
        <v>16430</v>
      </c>
      <c r="WXB5" s="48" t="s">
        <v>16431</v>
      </c>
      <c r="WXC5" s="48" t="s">
        <v>16432</v>
      </c>
      <c r="WXD5" s="48" t="s">
        <v>16433</v>
      </c>
      <c r="WXE5" s="48" t="s">
        <v>16434</v>
      </c>
      <c r="WXF5" s="48" t="s">
        <v>16435</v>
      </c>
      <c r="WXG5" s="48" t="s">
        <v>16436</v>
      </c>
      <c r="WXH5" s="48" t="s">
        <v>16437</v>
      </c>
      <c r="WXI5" s="48" t="s">
        <v>16438</v>
      </c>
      <c r="WXJ5" s="48" t="s">
        <v>16439</v>
      </c>
      <c r="WXK5" s="48" t="s">
        <v>16440</v>
      </c>
      <c r="WXL5" s="48" t="s">
        <v>16441</v>
      </c>
      <c r="WXM5" s="48" t="s">
        <v>16442</v>
      </c>
      <c r="WXN5" s="48" t="s">
        <v>16443</v>
      </c>
      <c r="WXO5" s="48" t="s">
        <v>16444</v>
      </c>
      <c r="WXP5" s="48" t="s">
        <v>16445</v>
      </c>
      <c r="WXQ5" s="48" t="s">
        <v>16446</v>
      </c>
      <c r="WXR5" s="48" t="s">
        <v>16447</v>
      </c>
      <c r="WXS5" s="48" t="s">
        <v>16448</v>
      </c>
      <c r="WXT5" s="48" t="s">
        <v>16449</v>
      </c>
      <c r="WXU5" s="48" t="s">
        <v>16450</v>
      </c>
      <c r="WXV5" s="48" t="s">
        <v>16451</v>
      </c>
      <c r="WXW5" s="48" t="s">
        <v>16452</v>
      </c>
      <c r="WXX5" s="48" t="s">
        <v>16453</v>
      </c>
      <c r="WXY5" s="48" t="s">
        <v>16454</v>
      </c>
      <c r="WXZ5" s="48" t="s">
        <v>16455</v>
      </c>
      <c r="WYA5" s="48" t="s">
        <v>16456</v>
      </c>
      <c r="WYB5" s="48" t="s">
        <v>16457</v>
      </c>
      <c r="WYC5" s="48" t="s">
        <v>16458</v>
      </c>
      <c r="WYD5" s="48" t="s">
        <v>16459</v>
      </c>
      <c r="WYE5" s="48" t="s">
        <v>16460</v>
      </c>
      <c r="WYF5" s="48" t="s">
        <v>16461</v>
      </c>
      <c r="WYG5" s="48" t="s">
        <v>16462</v>
      </c>
      <c r="WYH5" s="48" t="s">
        <v>16463</v>
      </c>
      <c r="WYI5" s="48" t="s">
        <v>16464</v>
      </c>
      <c r="WYJ5" s="48" t="s">
        <v>16465</v>
      </c>
      <c r="WYK5" s="48" t="s">
        <v>16466</v>
      </c>
      <c r="WYL5" s="48" t="s">
        <v>16467</v>
      </c>
      <c r="WYM5" s="48" t="s">
        <v>16468</v>
      </c>
      <c r="WYN5" s="48" t="s">
        <v>16469</v>
      </c>
      <c r="WYO5" s="48" t="s">
        <v>16470</v>
      </c>
      <c r="WYP5" s="48" t="s">
        <v>16471</v>
      </c>
      <c r="WYQ5" s="48" t="s">
        <v>16472</v>
      </c>
      <c r="WYR5" s="48" t="s">
        <v>16473</v>
      </c>
      <c r="WYS5" s="48" t="s">
        <v>16474</v>
      </c>
      <c r="WYT5" s="48" t="s">
        <v>16475</v>
      </c>
      <c r="WYU5" s="48" t="s">
        <v>16476</v>
      </c>
      <c r="WYV5" s="48" t="s">
        <v>16477</v>
      </c>
      <c r="WYW5" s="48" t="s">
        <v>16478</v>
      </c>
      <c r="WYX5" s="48" t="s">
        <v>16479</v>
      </c>
      <c r="WYY5" s="48" t="s">
        <v>16480</v>
      </c>
      <c r="WYZ5" s="48" t="s">
        <v>16481</v>
      </c>
      <c r="WZA5" s="48" t="s">
        <v>16482</v>
      </c>
      <c r="WZB5" s="48" t="s">
        <v>16483</v>
      </c>
      <c r="WZC5" s="48" t="s">
        <v>16484</v>
      </c>
      <c r="WZD5" s="48" t="s">
        <v>16485</v>
      </c>
      <c r="WZE5" s="48" t="s">
        <v>16486</v>
      </c>
      <c r="WZF5" s="48" t="s">
        <v>16487</v>
      </c>
      <c r="WZG5" s="48" t="s">
        <v>16488</v>
      </c>
      <c r="WZH5" s="48" t="s">
        <v>16489</v>
      </c>
      <c r="WZI5" s="48" t="s">
        <v>16490</v>
      </c>
      <c r="WZJ5" s="48" t="s">
        <v>16491</v>
      </c>
      <c r="WZK5" s="48" t="s">
        <v>16492</v>
      </c>
      <c r="WZL5" s="48" t="s">
        <v>16493</v>
      </c>
      <c r="WZM5" s="48" t="s">
        <v>16494</v>
      </c>
      <c r="WZN5" s="48" t="s">
        <v>16495</v>
      </c>
      <c r="WZO5" s="48" t="s">
        <v>16496</v>
      </c>
      <c r="WZP5" s="48" t="s">
        <v>16497</v>
      </c>
      <c r="WZQ5" s="48" t="s">
        <v>16498</v>
      </c>
      <c r="WZR5" s="48" t="s">
        <v>16499</v>
      </c>
      <c r="WZS5" s="48" t="s">
        <v>16500</v>
      </c>
      <c r="WZT5" s="48" t="s">
        <v>16501</v>
      </c>
      <c r="WZU5" s="48" t="s">
        <v>16502</v>
      </c>
      <c r="WZV5" s="48" t="s">
        <v>16503</v>
      </c>
      <c r="WZW5" s="48" t="s">
        <v>16504</v>
      </c>
      <c r="WZX5" s="48" t="s">
        <v>16505</v>
      </c>
      <c r="WZY5" s="48" t="s">
        <v>16506</v>
      </c>
      <c r="WZZ5" s="48" t="s">
        <v>16507</v>
      </c>
      <c r="XAA5" s="48" t="s">
        <v>16508</v>
      </c>
      <c r="XAB5" s="48" t="s">
        <v>16509</v>
      </c>
      <c r="XAC5" s="48" t="s">
        <v>16510</v>
      </c>
      <c r="XAD5" s="48" t="s">
        <v>16511</v>
      </c>
      <c r="XAE5" s="48" t="s">
        <v>16512</v>
      </c>
      <c r="XAF5" s="48" t="s">
        <v>16513</v>
      </c>
      <c r="XAG5" s="48" t="s">
        <v>16514</v>
      </c>
      <c r="XAH5" s="48" t="s">
        <v>16515</v>
      </c>
      <c r="XAI5" s="48" t="s">
        <v>16516</v>
      </c>
      <c r="XAJ5" s="48" t="s">
        <v>16517</v>
      </c>
      <c r="XAK5" s="48" t="s">
        <v>16518</v>
      </c>
      <c r="XAL5" s="48" t="s">
        <v>16519</v>
      </c>
      <c r="XAM5" s="48" t="s">
        <v>16520</v>
      </c>
      <c r="XAN5" s="48" t="s">
        <v>16521</v>
      </c>
      <c r="XAO5" s="48" t="s">
        <v>16522</v>
      </c>
      <c r="XAP5" s="48" t="s">
        <v>16523</v>
      </c>
      <c r="XAQ5" s="48" t="s">
        <v>16524</v>
      </c>
      <c r="XAR5" s="48" t="s">
        <v>16525</v>
      </c>
      <c r="XAS5" s="48" t="s">
        <v>16526</v>
      </c>
      <c r="XAT5" s="48" t="s">
        <v>16527</v>
      </c>
      <c r="XAU5" s="48" t="s">
        <v>16528</v>
      </c>
      <c r="XAV5" s="48" t="s">
        <v>16529</v>
      </c>
      <c r="XAW5" s="48" t="s">
        <v>16530</v>
      </c>
      <c r="XAX5" s="48" t="s">
        <v>16531</v>
      </c>
      <c r="XAY5" s="48" t="s">
        <v>16532</v>
      </c>
      <c r="XAZ5" s="48" t="s">
        <v>16533</v>
      </c>
      <c r="XBA5" s="48" t="s">
        <v>16534</v>
      </c>
      <c r="XBB5" s="48" t="s">
        <v>16535</v>
      </c>
      <c r="XBC5" s="48" t="s">
        <v>16536</v>
      </c>
      <c r="XBD5" s="48" t="s">
        <v>16537</v>
      </c>
      <c r="XBE5" s="48" t="s">
        <v>16538</v>
      </c>
      <c r="XBF5" s="48" t="s">
        <v>16539</v>
      </c>
      <c r="XBG5" s="48" t="s">
        <v>16540</v>
      </c>
      <c r="XBH5" s="48" t="s">
        <v>16541</v>
      </c>
      <c r="XBI5" s="48" t="s">
        <v>16542</v>
      </c>
      <c r="XBJ5" s="48" t="s">
        <v>16543</v>
      </c>
      <c r="XBK5" s="48" t="s">
        <v>16544</v>
      </c>
      <c r="XBL5" s="48" t="s">
        <v>16545</v>
      </c>
      <c r="XBM5" s="48" t="s">
        <v>16546</v>
      </c>
      <c r="XBN5" s="48" t="s">
        <v>16547</v>
      </c>
      <c r="XBO5" s="48" t="s">
        <v>16548</v>
      </c>
      <c r="XBP5" s="48" t="s">
        <v>16549</v>
      </c>
      <c r="XBQ5" s="48" t="s">
        <v>16550</v>
      </c>
      <c r="XBR5" s="48" t="s">
        <v>16551</v>
      </c>
      <c r="XBS5" s="48" t="s">
        <v>16552</v>
      </c>
      <c r="XBT5" s="48" t="s">
        <v>16553</v>
      </c>
      <c r="XBU5" s="48" t="s">
        <v>16554</v>
      </c>
      <c r="XBV5" s="48" t="s">
        <v>16555</v>
      </c>
      <c r="XBW5" s="48" t="s">
        <v>16556</v>
      </c>
      <c r="XBX5" s="48" t="s">
        <v>16557</v>
      </c>
      <c r="XBY5" s="48" t="s">
        <v>16558</v>
      </c>
      <c r="XBZ5" s="48" t="s">
        <v>16559</v>
      </c>
      <c r="XCA5" s="48" t="s">
        <v>16560</v>
      </c>
      <c r="XCB5" s="48" t="s">
        <v>16561</v>
      </c>
      <c r="XCC5" s="48" t="s">
        <v>16562</v>
      </c>
      <c r="XCD5" s="48" t="s">
        <v>16563</v>
      </c>
      <c r="XCE5" s="48" t="s">
        <v>16564</v>
      </c>
      <c r="XCF5" s="48" t="s">
        <v>16565</v>
      </c>
      <c r="XCG5" s="48" t="s">
        <v>16566</v>
      </c>
      <c r="XCH5" s="48" t="s">
        <v>16567</v>
      </c>
      <c r="XCI5" s="48" t="s">
        <v>16568</v>
      </c>
      <c r="XCJ5" s="48" t="s">
        <v>16569</v>
      </c>
      <c r="XCK5" s="48" t="s">
        <v>16570</v>
      </c>
      <c r="XCL5" s="48" t="s">
        <v>16571</v>
      </c>
      <c r="XCM5" s="48" t="s">
        <v>16572</v>
      </c>
      <c r="XCN5" s="48" t="s">
        <v>16573</v>
      </c>
      <c r="XCO5" s="48" t="s">
        <v>16574</v>
      </c>
      <c r="XCP5" s="48" t="s">
        <v>16575</v>
      </c>
      <c r="XCQ5" s="48" t="s">
        <v>16576</v>
      </c>
      <c r="XCR5" s="48" t="s">
        <v>16577</v>
      </c>
      <c r="XCS5" s="48" t="s">
        <v>16578</v>
      </c>
      <c r="XCT5" s="48" t="s">
        <v>16579</v>
      </c>
      <c r="XCU5" s="48" t="s">
        <v>16580</v>
      </c>
      <c r="XCV5" s="48" t="s">
        <v>16581</v>
      </c>
      <c r="XCW5" s="48" t="s">
        <v>16582</v>
      </c>
      <c r="XCX5" s="48" t="s">
        <v>16583</v>
      </c>
      <c r="XCY5" s="48" t="s">
        <v>16584</v>
      </c>
      <c r="XCZ5" s="48" t="s">
        <v>16585</v>
      </c>
      <c r="XDA5" s="48" t="s">
        <v>16586</v>
      </c>
      <c r="XDB5" s="48" t="s">
        <v>16587</v>
      </c>
      <c r="XDC5" s="48" t="s">
        <v>16588</v>
      </c>
      <c r="XDD5" s="48" t="s">
        <v>16589</v>
      </c>
      <c r="XDE5" s="48" t="s">
        <v>16590</v>
      </c>
      <c r="XDF5" s="48" t="s">
        <v>16591</v>
      </c>
      <c r="XDG5" s="48" t="s">
        <v>16592</v>
      </c>
      <c r="XDH5" s="48" t="s">
        <v>16593</v>
      </c>
      <c r="XDI5" s="48" t="s">
        <v>16594</v>
      </c>
      <c r="XDJ5" s="48" t="s">
        <v>16595</v>
      </c>
      <c r="XDK5" s="48" t="s">
        <v>16596</v>
      </c>
      <c r="XDL5" s="48" t="s">
        <v>16597</v>
      </c>
      <c r="XDM5" s="48" t="s">
        <v>16598</v>
      </c>
      <c r="XDN5" s="48" t="s">
        <v>16599</v>
      </c>
      <c r="XDO5" s="48" t="s">
        <v>16600</v>
      </c>
      <c r="XDP5" s="48" t="s">
        <v>16601</v>
      </c>
      <c r="XDQ5" s="48" t="s">
        <v>16602</v>
      </c>
      <c r="XDR5" s="48" t="s">
        <v>16603</v>
      </c>
      <c r="XDS5" s="48" t="s">
        <v>16604</v>
      </c>
      <c r="XDT5" s="48" t="s">
        <v>16605</v>
      </c>
      <c r="XDU5" s="48" t="s">
        <v>16606</v>
      </c>
      <c r="XDV5" s="48" t="s">
        <v>16607</v>
      </c>
      <c r="XDW5" s="48" t="s">
        <v>16608</v>
      </c>
      <c r="XDX5" s="48" t="s">
        <v>16609</v>
      </c>
      <c r="XDY5" s="48" t="s">
        <v>16610</v>
      </c>
      <c r="XDZ5" s="48" t="s">
        <v>16611</v>
      </c>
      <c r="XEA5" s="48" t="s">
        <v>16612</v>
      </c>
      <c r="XEB5" s="48" t="s">
        <v>16613</v>
      </c>
      <c r="XEC5" s="48" t="s">
        <v>16614</v>
      </c>
      <c r="XED5" s="48" t="s">
        <v>16615</v>
      </c>
      <c r="XEE5" s="48" t="s">
        <v>16616</v>
      </c>
      <c r="XEF5" s="48" t="s">
        <v>16617</v>
      </c>
      <c r="XEG5" s="48" t="s">
        <v>16618</v>
      </c>
      <c r="XEH5" s="48" t="s">
        <v>16619</v>
      </c>
      <c r="XEI5" s="48" t="s">
        <v>16620</v>
      </c>
      <c r="XEJ5" s="48" t="s">
        <v>16621</v>
      </c>
      <c r="XEK5" s="48" t="s">
        <v>16622</v>
      </c>
      <c r="XEL5" s="48" t="s">
        <v>16623</v>
      </c>
      <c r="XEM5" s="48" t="s">
        <v>16624</v>
      </c>
      <c r="XEN5" s="48" t="s">
        <v>16625</v>
      </c>
      <c r="XEO5" s="48" t="s">
        <v>16626</v>
      </c>
      <c r="XEP5" s="48" t="s">
        <v>16627</v>
      </c>
      <c r="XEQ5" s="48" t="s">
        <v>16628</v>
      </c>
      <c r="XER5" s="48" t="s">
        <v>16629</v>
      </c>
      <c r="XES5" s="48" t="s">
        <v>16630</v>
      </c>
      <c r="XET5" s="48" t="s">
        <v>16631</v>
      </c>
      <c r="XEU5" s="48" t="s">
        <v>16632</v>
      </c>
      <c r="XEV5" s="48" t="s">
        <v>16633</v>
      </c>
      <c r="XEW5" s="48" t="s">
        <v>16634</v>
      </c>
      <c r="XEX5" s="48" t="s">
        <v>16635</v>
      </c>
      <c r="XEY5" s="48" t="s">
        <v>16636</v>
      </c>
      <c r="XEZ5" s="48" t="s">
        <v>16637</v>
      </c>
      <c r="XFA5" s="48" t="s">
        <v>16638</v>
      </c>
      <c r="XFB5" s="48" t="s">
        <v>16639</v>
      </c>
      <c r="XFC5" s="48" t="s">
        <v>16640</v>
      </c>
    </row>
    <row r="6" spans="1:16383" ht="16">
      <c r="A6" s="40" t="s">
        <v>79</v>
      </c>
      <c r="B6" s="40" t="s">
        <v>258</v>
      </c>
      <c r="C6" s="40" t="s">
        <v>242</v>
      </c>
      <c r="D6" s="28">
        <f>Table3[[#This Row],[Residential CLM $ Collected]]+Table3[[#This Row],[C&amp;I CLM $ Collected]]</f>
        <v>0</v>
      </c>
      <c r="E6" s="29">
        <f>Table3[[#This Row],[CLM $ Collected ]]/'1.) CLM Reference'!$B$4</f>
        <v>0</v>
      </c>
      <c r="F6" s="30">
        <f>Table3[[#This Row],[Residential Incentive Disbursements]]+Table3[[#This Row],[C&amp;I Incentive Disbursements]]</f>
        <v>377.41483207616631</v>
      </c>
      <c r="G6" s="54">
        <f>Table3[[#This Row],[Incentive Disbursements]]/'1.) CLM Reference'!$B$5</f>
        <v>2.2463847527900245E-5</v>
      </c>
      <c r="H6" s="28">
        <v>0</v>
      </c>
      <c r="I6" s="29">
        <f>Table3[[#This Row],[Residential CLM $ Collected]]/'1.) CLM Reference'!$B$4</f>
        <v>0</v>
      </c>
      <c r="J6" s="30">
        <v>377.41483207616631</v>
      </c>
      <c r="K6" s="54">
        <f>Table3[[#This Row],[Residential Incentive Disbursements]]/'1.) CLM Reference'!$B$5</f>
        <v>2.2463847527900245E-5</v>
      </c>
      <c r="L6" s="28">
        <v>0</v>
      </c>
      <c r="M6" s="29">
        <f>Table3[[#This Row],[C&amp;I CLM $ Collected]]/'1.) CLM Reference'!$B$4</f>
        <v>0</v>
      </c>
      <c r="N6" s="30">
        <v>0</v>
      </c>
      <c r="O6" s="54">
        <f>Table3[[#This Row],[C&amp;I Incentive Disbursements]]/'1.) CLM Reference'!$B$5</f>
        <v>0</v>
      </c>
    </row>
    <row r="7" spans="1:16383" ht="16">
      <c r="A7" s="40" t="s">
        <v>130</v>
      </c>
      <c r="B7" s="40" t="s">
        <v>245</v>
      </c>
      <c r="C7" s="40" t="s">
        <v>237</v>
      </c>
      <c r="D7" s="10">
        <f>Table3[[#This Row],[Residential CLM $ Collected]]+Table3[[#This Row],[C&amp;I CLM $ Collected]]</f>
        <v>735.65949999999998</v>
      </c>
      <c r="E7" s="50">
        <f>Table3[[#This Row],[CLM $ Collected ]]/'1.) CLM Reference'!$B$4</f>
        <v>2.527986301018446E-5</v>
      </c>
      <c r="F7" s="7">
        <f>Table3[[#This Row],[Residential Incentive Disbursements]]+Table3[[#This Row],[C&amp;I Incentive Disbursements]]</f>
        <v>0</v>
      </c>
      <c r="G7" s="55">
        <f>Table3[[#This Row],[Incentive Disbursements]]/'1.) CLM Reference'!$B$5</f>
        <v>0</v>
      </c>
      <c r="H7" s="10">
        <v>185.57749999999999</v>
      </c>
      <c r="I7" s="50">
        <f>Table3[[#This Row],[Residential CLM $ Collected]]/'1.) CLM Reference'!$B$4</f>
        <v>6.3770994295220906E-6</v>
      </c>
      <c r="J7" s="7">
        <v>0</v>
      </c>
      <c r="K7" s="55">
        <f>Table3[[#This Row],[Residential Incentive Disbursements]]/'1.) CLM Reference'!$B$5</f>
        <v>0</v>
      </c>
      <c r="L7" s="10">
        <v>550.08199999999999</v>
      </c>
      <c r="M7" s="50">
        <f>Table3[[#This Row],[C&amp;I CLM $ Collected]]/'1.) CLM Reference'!$B$4</f>
        <v>1.890276358066237E-5</v>
      </c>
      <c r="N7" s="7">
        <v>0</v>
      </c>
      <c r="O7" s="55">
        <f>Table3[[#This Row],[C&amp;I Incentive Disbursements]]/'1.) CLM Reference'!$B$5</f>
        <v>0</v>
      </c>
    </row>
    <row r="8" spans="1:16383" ht="16">
      <c r="A8" s="40" t="s">
        <v>131</v>
      </c>
      <c r="B8" s="40" t="s">
        <v>245</v>
      </c>
      <c r="C8" s="40" t="s">
        <v>237</v>
      </c>
      <c r="D8" s="10">
        <f>Table3[[#This Row],[Residential CLM $ Collected]]+Table3[[#This Row],[C&amp;I CLM $ Collected]]</f>
        <v>53.532299999999999</v>
      </c>
      <c r="E8" s="50">
        <f>Table3[[#This Row],[CLM $ Collected ]]/'1.) CLM Reference'!$B$4</f>
        <v>1.8395592126793681E-6</v>
      </c>
      <c r="F8" s="7">
        <f>Table3[[#This Row],[Residential Incentive Disbursements]]+Table3[[#This Row],[C&amp;I Incentive Disbursements]]</f>
        <v>157.10302618683548</v>
      </c>
      <c r="G8" s="55">
        <f>Table3[[#This Row],[Incentive Disbursements]]/'1.) CLM Reference'!$B$5</f>
        <v>9.3508207057442145E-6</v>
      </c>
      <c r="H8" s="10">
        <v>53.532299999999999</v>
      </c>
      <c r="I8" s="50">
        <f>Table3[[#This Row],[Residential CLM $ Collected]]/'1.) CLM Reference'!$B$4</f>
        <v>1.8395592126793681E-6</v>
      </c>
      <c r="J8" s="7">
        <v>157.10302618683548</v>
      </c>
      <c r="K8" s="55">
        <f>Table3[[#This Row],[Residential Incentive Disbursements]]/'1.) CLM Reference'!$B$5</f>
        <v>9.3508207057442145E-6</v>
      </c>
      <c r="L8" s="10">
        <v>0</v>
      </c>
      <c r="M8" s="50">
        <f>Table3[[#This Row],[C&amp;I CLM $ Collected]]/'1.) CLM Reference'!$B$4</f>
        <v>0</v>
      </c>
      <c r="N8" s="7">
        <v>0</v>
      </c>
      <c r="O8" s="55">
        <f>Table3[[#This Row],[C&amp;I Incentive Disbursements]]/'1.) CLM Reference'!$B$5</f>
        <v>0</v>
      </c>
    </row>
    <row r="9" spans="1:16383" ht="16">
      <c r="A9" s="40" t="s">
        <v>132</v>
      </c>
      <c r="B9" s="40" t="s">
        <v>245</v>
      </c>
      <c r="C9" s="40" t="s">
        <v>237</v>
      </c>
      <c r="D9" s="10">
        <f>Table3[[#This Row],[Residential CLM $ Collected]]+Table3[[#This Row],[C&amp;I CLM $ Collected]]</f>
        <v>77782.796199999997</v>
      </c>
      <c r="E9" s="50">
        <f>Table3[[#This Row],[CLM $ Collected ]]/'1.) CLM Reference'!$B$4</f>
        <v>2.6728920546599294E-3</v>
      </c>
      <c r="F9" s="7">
        <f>Table3[[#This Row],[Residential Incentive Disbursements]]+Table3[[#This Row],[C&amp;I Incentive Disbursements]]</f>
        <v>61060.649343701472</v>
      </c>
      <c r="G9" s="55">
        <f>Table3[[#This Row],[Incentive Disbursements]]/'1.) CLM Reference'!$B$5</f>
        <v>3.6343487331061677E-3</v>
      </c>
      <c r="H9" s="10">
        <v>74097.026599999997</v>
      </c>
      <c r="I9" s="50">
        <f>Table3[[#This Row],[Residential CLM $ Collected]]/'1.) CLM Reference'!$B$4</f>
        <v>2.5462359718184759E-3</v>
      </c>
      <c r="J9" s="7">
        <v>61060.649343701472</v>
      </c>
      <c r="K9" s="55">
        <f>Table3[[#This Row],[Residential Incentive Disbursements]]/'1.) CLM Reference'!$B$5</f>
        <v>3.6343487331061677E-3</v>
      </c>
      <c r="L9" s="10">
        <v>3685.7696000000001</v>
      </c>
      <c r="M9" s="50">
        <f>Table3[[#This Row],[C&amp;I CLM $ Collected]]/'1.) CLM Reference'!$B$4</f>
        <v>1.2665608284145367E-4</v>
      </c>
      <c r="N9" s="7">
        <v>0</v>
      </c>
      <c r="O9" s="55">
        <f>Table3[[#This Row],[C&amp;I Incentive Disbursements]]/'1.) CLM Reference'!$B$5</f>
        <v>0</v>
      </c>
    </row>
    <row r="10" spans="1:16383" ht="16">
      <c r="A10" s="40" t="s">
        <v>133</v>
      </c>
      <c r="B10" s="40" t="s">
        <v>245</v>
      </c>
      <c r="C10" s="40" t="s">
        <v>237</v>
      </c>
      <c r="D10" s="10">
        <f>Table3[[#This Row],[Residential CLM $ Collected]]+Table3[[#This Row],[C&amp;I CLM $ Collected]]</f>
        <v>130296.8024</v>
      </c>
      <c r="E10" s="50">
        <f>Table3[[#This Row],[CLM $ Collected ]]/'1.) CLM Reference'!$B$4</f>
        <v>4.4774590898874738E-3</v>
      </c>
      <c r="F10" s="7">
        <f>Table3[[#This Row],[Residential Incentive Disbursements]]+Table3[[#This Row],[C&amp;I Incentive Disbursements]]</f>
        <v>42910.046139093654</v>
      </c>
      <c r="G10" s="55">
        <f>Table3[[#This Row],[Incentive Disbursements]]/'1.) CLM Reference'!$B$5</f>
        <v>2.5540192169480882E-3</v>
      </c>
      <c r="H10" s="10">
        <v>85166.804499999998</v>
      </c>
      <c r="I10" s="50">
        <f>Table3[[#This Row],[Residential CLM $ Collected]]/'1.) CLM Reference'!$B$4</f>
        <v>2.9266327027315784E-3</v>
      </c>
      <c r="J10" s="7">
        <v>36715.046139093654</v>
      </c>
      <c r="K10" s="55">
        <f>Table3[[#This Row],[Residential Incentive Disbursements]]/'1.) CLM Reference'!$B$5</f>
        <v>2.185290901026319E-3</v>
      </c>
      <c r="L10" s="10">
        <v>45129.997900000002</v>
      </c>
      <c r="M10" s="50">
        <f>Table3[[#This Row],[C&amp;I CLM $ Collected]]/'1.) CLM Reference'!$B$4</f>
        <v>1.5508263871558954E-3</v>
      </c>
      <c r="N10" s="7">
        <v>6195</v>
      </c>
      <c r="O10" s="55">
        <f>Table3[[#This Row],[C&amp;I Incentive Disbursements]]/'1.) CLM Reference'!$B$5</f>
        <v>3.6872831592176891E-4</v>
      </c>
    </row>
    <row r="11" spans="1:16383" ht="16">
      <c r="A11" s="40" t="s">
        <v>134</v>
      </c>
      <c r="B11" s="40" t="s">
        <v>245</v>
      </c>
      <c r="C11" s="40" t="s">
        <v>242</v>
      </c>
      <c r="D11" s="10">
        <f>Table3[[#This Row],[Residential CLM $ Collected]]+Table3[[#This Row],[C&amp;I CLM $ Collected]]</f>
        <v>109179.47779999999</v>
      </c>
      <c r="E11" s="50">
        <f>Table3[[#This Row],[CLM $ Collected ]]/'1.) CLM Reference'!$B$4</f>
        <v>3.7517931085066874E-3</v>
      </c>
      <c r="F11" s="7">
        <f>Table3[[#This Row],[Residential Incentive Disbursements]]+Table3[[#This Row],[C&amp;I Incentive Disbursements]]</f>
        <v>36715.489381320585</v>
      </c>
      <c r="G11" s="55">
        <f>Table3[[#This Row],[Incentive Disbursements]]/'1.) CLM Reference'!$B$5</f>
        <v>2.1853172829407472E-3</v>
      </c>
      <c r="H11" s="10">
        <v>72329.1342</v>
      </c>
      <c r="I11" s="50">
        <f>Table3[[#This Row],[Residential CLM $ Collected]]/'1.) CLM Reference'!$B$4</f>
        <v>2.4854849345672119E-3</v>
      </c>
      <c r="J11" s="7">
        <v>31286.639381320583</v>
      </c>
      <c r="K11" s="55">
        <f>Table3[[#This Row],[Residential Incentive Disbursements]]/'1.) CLM Reference'!$B$5</f>
        <v>1.8621904519654613E-3</v>
      </c>
      <c r="L11" s="10">
        <v>36850.3436</v>
      </c>
      <c r="M11" s="50">
        <f>Table3[[#This Row],[C&amp;I CLM $ Collected]]/'1.) CLM Reference'!$B$4</f>
        <v>1.2663081739394757E-3</v>
      </c>
      <c r="N11" s="7">
        <v>5428.85</v>
      </c>
      <c r="O11" s="55">
        <f>Table3[[#This Row],[C&amp;I Incentive Disbursements]]/'1.) CLM Reference'!$B$5</f>
        <v>3.2312683097528578E-4</v>
      </c>
    </row>
    <row r="12" spans="1:16383" ht="16">
      <c r="A12" s="40" t="s">
        <v>135</v>
      </c>
      <c r="B12" s="40" t="s">
        <v>245</v>
      </c>
      <c r="C12" s="40" t="s">
        <v>237</v>
      </c>
      <c r="D12" s="10">
        <f>Table3[[#This Row],[Residential CLM $ Collected]]+Table3[[#This Row],[C&amp;I CLM $ Collected]]</f>
        <v>56573.526800000102</v>
      </c>
      <c r="E12" s="50">
        <f>Table3[[#This Row],[CLM $ Collected ]]/'1.) CLM Reference'!$B$4</f>
        <v>1.9440665246720824E-3</v>
      </c>
      <c r="F12" s="7">
        <f>Table3[[#This Row],[Residential Incentive Disbursements]]+Table3[[#This Row],[C&amp;I Incentive Disbursements]]</f>
        <v>31893.363206699189</v>
      </c>
      <c r="G12" s="55">
        <f>Table3[[#This Row],[Incentive Disbursements]]/'1.) CLM Reference'!$B$5</f>
        <v>1.8983028416928974E-3</v>
      </c>
      <c r="H12" s="10">
        <v>50934.988800000101</v>
      </c>
      <c r="I12" s="50">
        <f>Table3[[#This Row],[Residential CLM $ Collected]]/'1.) CLM Reference'!$B$4</f>
        <v>1.7503064111715847E-3</v>
      </c>
      <c r="J12" s="7">
        <v>31475.363206699189</v>
      </c>
      <c r="K12" s="55">
        <f>Table3[[#This Row],[Residential Incentive Disbursements]]/'1.) CLM Reference'!$B$5</f>
        <v>1.8734233524184342E-3</v>
      </c>
      <c r="L12" s="10">
        <v>5638.5379999999996</v>
      </c>
      <c r="M12" s="50">
        <f>Table3[[#This Row],[C&amp;I CLM $ Collected]]/'1.) CLM Reference'!$B$4</f>
        <v>1.9376011350049781E-4</v>
      </c>
      <c r="N12" s="7">
        <v>418</v>
      </c>
      <c r="O12" s="55">
        <f>Table3[[#This Row],[C&amp;I Incentive Disbursements]]/'1.) CLM Reference'!$B$5</f>
        <v>2.4879489274463182E-5</v>
      </c>
    </row>
    <row r="13" spans="1:16383" ht="16">
      <c r="A13" s="40" t="s">
        <v>230</v>
      </c>
      <c r="B13" s="40" t="s">
        <v>245</v>
      </c>
      <c r="C13" s="40" t="s">
        <v>237</v>
      </c>
      <c r="D13" s="10">
        <f>Table3[[#This Row],[Residential CLM $ Collected]]+Table3[[#This Row],[C&amp;I CLM $ Collected]]</f>
        <v>151.18</v>
      </c>
      <c r="E13" s="50">
        <f>Table3[[#This Row],[CLM $ Collected ]]/'1.) CLM Reference'!$B$4</f>
        <v>5.1950796392620322E-6</v>
      </c>
      <c r="F13" s="7">
        <f>Table3[[#This Row],[Residential Incentive Disbursements]]+Table3[[#This Row],[C&amp;I Incentive Disbursements]]</f>
        <v>0</v>
      </c>
      <c r="G13" s="55">
        <f>Table3[[#This Row],[Incentive Disbursements]]/'1.) CLM Reference'!$B$5</f>
        <v>0</v>
      </c>
      <c r="H13" s="10">
        <v>151.18</v>
      </c>
      <c r="I13" s="50">
        <f>Table3[[#This Row],[Residential CLM $ Collected]]/'1.) CLM Reference'!$B$4</f>
        <v>5.1950796392620322E-6</v>
      </c>
      <c r="J13" s="7">
        <v>0</v>
      </c>
      <c r="K13" s="55">
        <f>Table3[[#This Row],[Residential Incentive Disbursements]]/'1.) CLM Reference'!$B$5</f>
        <v>0</v>
      </c>
      <c r="L13" s="10">
        <v>0</v>
      </c>
      <c r="M13" s="50">
        <f>Table3[[#This Row],[C&amp;I CLM $ Collected]]/'1.) CLM Reference'!$B$4</f>
        <v>0</v>
      </c>
      <c r="N13" s="7">
        <v>0</v>
      </c>
      <c r="O13" s="55">
        <f>Table3[[#This Row],[C&amp;I Incentive Disbursements]]/'1.) CLM Reference'!$B$5</f>
        <v>0</v>
      </c>
    </row>
    <row r="14" spans="1:16383" ht="16">
      <c r="A14" s="40" t="s">
        <v>231</v>
      </c>
      <c r="B14" s="40" t="s">
        <v>245</v>
      </c>
      <c r="C14" s="40" t="s">
        <v>237</v>
      </c>
      <c r="D14" s="10">
        <f>Table3[[#This Row],[Residential CLM $ Collected]]+Table3[[#This Row],[C&amp;I CLM $ Collected]]</f>
        <v>622.11829999999998</v>
      </c>
      <c r="E14" s="50">
        <f>Table3[[#This Row],[CLM $ Collected ]]/'1.) CLM Reference'!$B$4</f>
        <v>2.1378185696139097E-5</v>
      </c>
      <c r="F14" s="7">
        <f>Table3[[#This Row],[Residential Incentive Disbursements]]+Table3[[#This Row],[C&amp;I Incentive Disbursements]]</f>
        <v>0</v>
      </c>
      <c r="G14" s="55">
        <f>Table3[[#This Row],[Incentive Disbursements]]/'1.) CLM Reference'!$B$5</f>
        <v>0</v>
      </c>
      <c r="H14" s="10">
        <v>65.553799999999995</v>
      </c>
      <c r="I14" s="50">
        <f>Table3[[#This Row],[Residential CLM $ Collected]]/'1.) CLM Reference'!$B$4</f>
        <v>2.2526604819172864E-6</v>
      </c>
      <c r="J14" s="7">
        <v>0</v>
      </c>
      <c r="K14" s="55">
        <f>Table3[[#This Row],[Residential Incentive Disbursements]]/'1.) CLM Reference'!$B$5</f>
        <v>0</v>
      </c>
      <c r="L14" s="10">
        <v>556.56449999999995</v>
      </c>
      <c r="M14" s="50">
        <f>Table3[[#This Row],[C&amp;I CLM $ Collected]]/'1.) CLM Reference'!$B$4</f>
        <v>1.9125525214221809E-5</v>
      </c>
      <c r="N14" s="7">
        <v>0</v>
      </c>
      <c r="O14" s="55">
        <f>Table3[[#This Row],[C&amp;I Incentive Disbursements]]/'1.) CLM Reference'!$B$5</f>
        <v>0</v>
      </c>
    </row>
    <row r="15" spans="1:16383" ht="16">
      <c r="A15" s="40" t="s">
        <v>188</v>
      </c>
      <c r="B15" s="40" t="s">
        <v>245</v>
      </c>
      <c r="C15" s="40" t="s">
        <v>237</v>
      </c>
      <c r="D15" s="10">
        <f>Table3[[#This Row],[Residential CLM $ Collected]]+Table3[[#This Row],[C&amp;I CLM $ Collected]]</f>
        <v>364.3947</v>
      </c>
      <c r="E15" s="50">
        <f>Table3[[#This Row],[CLM $ Collected ]]/'1.) CLM Reference'!$B$4</f>
        <v>1.2521891034693719E-5</v>
      </c>
      <c r="F15" s="7">
        <f>Table3[[#This Row],[Residential Incentive Disbursements]]+Table3[[#This Row],[C&amp;I Incentive Disbursements]]</f>
        <v>0</v>
      </c>
      <c r="G15" s="55">
        <f>Table3[[#This Row],[Incentive Disbursements]]/'1.) CLM Reference'!$B$5</f>
        <v>0</v>
      </c>
      <c r="H15" s="10">
        <v>364.3947</v>
      </c>
      <c r="I15" s="50">
        <f>Table3[[#This Row],[Residential CLM $ Collected]]/'1.) CLM Reference'!$B$4</f>
        <v>1.2521891034693719E-5</v>
      </c>
      <c r="J15" s="7">
        <v>0</v>
      </c>
      <c r="K15" s="55">
        <f>Table3[[#This Row],[Residential Incentive Disbursements]]/'1.) CLM Reference'!$B$5</f>
        <v>0</v>
      </c>
      <c r="L15" s="10">
        <v>0</v>
      </c>
      <c r="M15" s="50">
        <f>Table3[[#This Row],[C&amp;I CLM $ Collected]]/'1.) CLM Reference'!$B$4</f>
        <v>0</v>
      </c>
      <c r="N15" s="7">
        <v>0</v>
      </c>
      <c r="O15" s="55">
        <f>Table3[[#This Row],[C&amp;I Incentive Disbursements]]/'1.) CLM Reference'!$B$5</f>
        <v>0</v>
      </c>
    </row>
    <row r="16" spans="1:16383" ht="16">
      <c r="A16" s="40" t="s">
        <v>53</v>
      </c>
      <c r="B16" s="40" t="s">
        <v>238</v>
      </c>
      <c r="C16" s="40" t="s">
        <v>237</v>
      </c>
      <c r="D16" s="10">
        <f>Table3[[#This Row],[Residential CLM $ Collected]]+Table3[[#This Row],[C&amp;I CLM $ Collected]]</f>
        <v>0.90290000000000004</v>
      </c>
      <c r="E16" s="50">
        <f>Table3[[#This Row],[CLM $ Collected ]]/'1.) CLM Reference'!$B$4</f>
        <v>3.1026838247715896E-8</v>
      </c>
      <c r="F16" s="7">
        <f>Table3[[#This Row],[Residential Incentive Disbursements]]+Table3[[#This Row],[C&amp;I Incentive Disbursements]]</f>
        <v>0</v>
      </c>
      <c r="G16" s="55">
        <f>Table3[[#This Row],[Incentive Disbursements]]/'1.) CLM Reference'!$B$5</f>
        <v>0</v>
      </c>
      <c r="H16" s="10">
        <v>0</v>
      </c>
      <c r="I16" s="50">
        <f>Table3[[#This Row],[Residential CLM $ Collected]]/'1.) CLM Reference'!$B$4</f>
        <v>0</v>
      </c>
      <c r="J16" s="7">
        <v>0</v>
      </c>
      <c r="K16" s="55">
        <f>Table3[[#This Row],[Residential Incentive Disbursements]]/'1.) CLM Reference'!$B$5</f>
        <v>0</v>
      </c>
      <c r="L16" s="10">
        <v>0.90290000000000004</v>
      </c>
      <c r="M16" s="50">
        <f>Table3[[#This Row],[C&amp;I CLM $ Collected]]/'1.) CLM Reference'!$B$4</f>
        <v>3.1026838247715896E-8</v>
      </c>
      <c r="N16" s="7">
        <v>0</v>
      </c>
      <c r="O16" s="55">
        <f>Table3[[#This Row],[C&amp;I Incentive Disbursements]]/'1.) CLM Reference'!$B$5</f>
        <v>0</v>
      </c>
    </row>
    <row r="17" spans="1:15" ht="16">
      <c r="A17" s="40" t="s">
        <v>65</v>
      </c>
      <c r="B17" s="40" t="s">
        <v>238</v>
      </c>
      <c r="C17" s="40" t="s">
        <v>237</v>
      </c>
      <c r="D17" s="10">
        <f>Table3[[#This Row],[Residential CLM $ Collected]]+Table3[[#This Row],[C&amp;I CLM $ Collected]]</f>
        <v>539.35699999999997</v>
      </c>
      <c r="E17" s="50">
        <f>Table3[[#This Row],[CLM $ Collected ]]/'1.) CLM Reference'!$B$4</f>
        <v>1.8534214638136338E-5</v>
      </c>
      <c r="F17" s="7">
        <f>Table3[[#This Row],[Residential Incentive Disbursements]]+Table3[[#This Row],[C&amp;I Incentive Disbursements]]</f>
        <v>0</v>
      </c>
      <c r="G17" s="55">
        <f>Table3[[#This Row],[Incentive Disbursements]]/'1.) CLM Reference'!$B$5</f>
        <v>0</v>
      </c>
      <c r="H17" s="10">
        <v>0</v>
      </c>
      <c r="I17" s="50">
        <f>Table3[[#This Row],[Residential CLM $ Collected]]/'1.) CLM Reference'!$B$4</f>
        <v>0</v>
      </c>
      <c r="J17" s="7">
        <v>0</v>
      </c>
      <c r="K17" s="55">
        <f>Table3[[#This Row],[Residential Incentive Disbursements]]/'1.) CLM Reference'!$B$5</f>
        <v>0</v>
      </c>
      <c r="L17" s="10">
        <v>539.35699999999997</v>
      </c>
      <c r="M17" s="50">
        <f>Table3[[#This Row],[C&amp;I CLM $ Collected]]/'1.) CLM Reference'!$B$4</f>
        <v>1.8534214638136338E-5</v>
      </c>
      <c r="N17" s="7">
        <v>0</v>
      </c>
      <c r="O17" s="55">
        <f>Table3[[#This Row],[C&amp;I Incentive Disbursements]]/'1.) CLM Reference'!$B$5</f>
        <v>0</v>
      </c>
    </row>
    <row r="18" spans="1:15" ht="16">
      <c r="A18" s="40" t="s">
        <v>67</v>
      </c>
      <c r="B18" s="40" t="s">
        <v>238</v>
      </c>
      <c r="C18" s="40" t="s">
        <v>242</v>
      </c>
      <c r="D18" s="10">
        <f>Table3[[#This Row],[Residential CLM $ Collected]]+Table3[[#This Row],[C&amp;I CLM $ Collected]]</f>
        <v>118414.09310000039</v>
      </c>
      <c r="E18" s="50">
        <f>Table3[[#This Row],[CLM $ Collected ]]/'1.) CLM Reference'!$B$4</f>
        <v>4.0691271601104029E-3</v>
      </c>
      <c r="F18" s="7">
        <f>Table3[[#This Row],[Residential Incentive Disbursements]]+Table3[[#This Row],[C&amp;I Incentive Disbursements]]</f>
        <v>19975.79247168724</v>
      </c>
      <c r="G18" s="55">
        <f>Table3[[#This Row],[Incentive Disbursements]]/'1.) CLM Reference'!$B$5</f>
        <v>1.1889653458091987E-3</v>
      </c>
      <c r="H18" s="10">
        <v>87876.710500000394</v>
      </c>
      <c r="I18" s="50">
        <f>Table3[[#This Row],[Residential CLM $ Collected]]/'1.) CLM Reference'!$B$4</f>
        <v>3.0197546599012837E-3</v>
      </c>
      <c r="J18" s="7">
        <v>19354.242950006465</v>
      </c>
      <c r="K18" s="55">
        <f>Table3[[#This Row],[Residential Incentive Disbursements]]/'1.) CLM Reference'!$B$5</f>
        <v>1.1519705260527285E-3</v>
      </c>
      <c r="L18" s="10">
        <v>30537.382600000001</v>
      </c>
      <c r="M18" s="50">
        <f>Table3[[#This Row],[C&amp;I CLM $ Collected]]/'1.) CLM Reference'!$B$4</f>
        <v>1.0493725002091194E-3</v>
      </c>
      <c r="N18" s="7">
        <v>621.54952168077637</v>
      </c>
      <c r="O18" s="55">
        <f>Table3[[#This Row],[C&amp;I Incentive Disbursements]]/'1.) CLM Reference'!$B$5</f>
        <v>3.6994819756470325E-5</v>
      </c>
    </row>
    <row r="19" spans="1:15" ht="16">
      <c r="A19" s="40" t="s">
        <v>68</v>
      </c>
      <c r="B19" s="40" t="s">
        <v>238</v>
      </c>
      <c r="C19" s="40" t="s">
        <v>242</v>
      </c>
      <c r="D19" s="10">
        <f>Table3[[#This Row],[Residential CLM $ Collected]]+Table3[[#This Row],[C&amp;I CLM $ Collected]]</f>
        <v>67503.344800000006</v>
      </c>
      <c r="E19" s="50">
        <f>Table3[[#This Row],[CLM $ Collected ]]/'1.) CLM Reference'!$B$4</f>
        <v>2.3196537382759929E-3</v>
      </c>
      <c r="F19" s="7">
        <f>Table3[[#This Row],[Residential Incentive Disbursements]]+Table3[[#This Row],[C&amp;I Incentive Disbursements]]</f>
        <v>11930.030455749671</v>
      </c>
      <c r="G19" s="55">
        <f>Table3[[#This Row],[Incentive Disbursements]]/'1.) CLM Reference'!$B$5</f>
        <v>7.1007910231541402E-4</v>
      </c>
      <c r="H19" s="56">
        <v>45704.852400000003</v>
      </c>
      <c r="I19" s="53">
        <f>Table3[[#This Row],[Residential CLM $ Collected]]/'1.) CLM Reference'!$B$4</f>
        <v>1.570580421475833E-3</v>
      </c>
      <c r="J19" s="52">
        <v>3888.8271258603008</v>
      </c>
      <c r="K19" s="57">
        <f>Table3[[#This Row],[Residential Incentive Disbursements]]/'1.) CLM Reference'!$B$5</f>
        <v>2.3146419322507856E-4</v>
      </c>
      <c r="L19" s="56">
        <v>21798.492399999999</v>
      </c>
      <c r="M19" s="53">
        <f>Table3[[#This Row],[C&amp;I CLM $ Collected]]/'1.) CLM Reference'!$B$4</f>
        <v>7.4907331680015973E-4</v>
      </c>
      <c r="N19" s="52">
        <v>8041.2033298893703</v>
      </c>
      <c r="O19" s="57">
        <f>Table3[[#This Row],[C&amp;I Incentive Disbursements]]/'1.) CLM Reference'!$B$5</f>
        <v>4.7861490909033544E-4</v>
      </c>
    </row>
    <row r="20" spans="1:15" ht="16">
      <c r="A20" s="40" t="s">
        <v>69</v>
      </c>
      <c r="B20" s="40" t="s">
        <v>238</v>
      </c>
      <c r="C20" s="40" t="s">
        <v>242</v>
      </c>
      <c r="D20" s="10">
        <f>Table3[[#This Row],[Residential CLM $ Collected]]+Table3[[#This Row],[C&amp;I CLM $ Collected]]</f>
        <v>52641.309099999999</v>
      </c>
      <c r="E20" s="50">
        <f>Table3[[#This Row],[CLM $ Collected ]]/'1.) CLM Reference'!$B$4</f>
        <v>1.8089416132392453E-3</v>
      </c>
      <c r="F20" s="7">
        <f>Table3[[#This Row],[Residential Incentive Disbursements]]+Table3[[#This Row],[C&amp;I Incentive Disbursements]]</f>
        <v>367281.89751212852</v>
      </c>
      <c r="G20" s="55">
        <f>Table3[[#This Row],[Incentive Disbursements]]/'1.) CLM Reference'!$B$5</f>
        <v>2.1860732128845664E-2</v>
      </c>
      <c r="H20" s="56">
        <v>16956.723999999998</v>
      </c>
      <c r="I20" s="53">
        <f>Table3[[#This Row],[Residential CLM $ Collected]]/'1.) CLM Reference'!$B$4</f>
        <v>5.8269302553899877E-4</v>
      </c>
      <c r="J20" s="52">
        <v>353697.67061659927</v>
      </c>
      <c r="K20" s="57">
        <f>Table3[[#This Row],[Residential Incentive Disbursements]]/'1.) CLM Reference'!$B$5</f>
        <v>2.1052194742842804E-2</v>
      </c>
      <c r="L20" s="56">
        <v>35684.585099999997</v>
      </c>
      <c r="M20" s="53">
        <f>Table3[[#This Row],[C&amp;I CLM $ Collected]]/'1.) CLM Reference'!$B$4</f>
        <v>1.2262485877002464E-3</v>
      </c>
      <c r="N20" s="52">
        <v>13584.226895529257</v>
      </c>
      <c r="O20" s="57">
        <f>Table3[[#This Row],[C&amp;I Incentive Disbursements]]/'1.) CLM Reference'!$B$5</f>
        <v>8.085373860028574E-4</v>
      </c>
    </row>
    <row r="21" spans="1:15" ht="16">
      <c r="A21" s="40" t="s">
        <v>70</v>
      </c>
      <c r="B21" s="40" t="s">
        <v>238</v>
      </c>
      <c r="C21" s="40" t="s">
        <v>242</v>
      </c>
      <c r="D21" s="10">
        <f>Table3[[#This Row],[Residential CLM $ Collected]]+Table3[[#This Row],[C&amp;I CLM $ Collected]]</f>
        <v>23919.493000000002</v>
      </c>
      <c r="E21" s="50">
        <f>Table3[[#This Row],[CLM $ Collected ]]/'1.) CLM Reference'!$B$4</f>
        <v>8.2195840101713662E-4</v>
      </c>
      <c r="F21" s="7">
        <f>Table3[[#This Row],[Residential Incentive Disbursements]]+Table3[[#This Row],[C&amp;I Incentive Disbursements]]</f>
        <v>3636.719942971617</v>
      </c>
      <c r="G21" s="55">
        <f>Table3[[#This Row],[Incentive Disbursements]]/'1.) CLM Reference'!$B$5</f>
        <v>2.1645869573059498E-4</v>
      </c>
      <c r="H21" s="56">
        <v>17866.1715</v>
      </c>
      <c r="I21" s="53">
        <f>Table3[[#This Row],[Residential CLM $ Collected]]/'1.) CLM Reference'!$B$4</f>
        <v>6.139448590502289E-4</v>
      </c>
      <c r="J21" s="52">
        <v>1797.0332061092386</v>
      </c>
      <c r="K21" s="57">
        <f>Table3[[#This Row],[Residential Incentive Disbursements]]/'1.) CLM Reference'!$B$5</f>
        <v>1.0695997219437556E-4</v>
      </c>
      <c r="L21" s="56">
        <v>6053.3215</v>
      </c>
      <c r="M21" s="53">
        <f>Table3[[#This Row],[C&amp;I CLM $ Collected]]/'1.) CLM Reference'!$B$4</f>
        <v>2.0801354196690769E-4</v>
      </c>
      <c r="N21" s="52">
        <v>1839.6867368623784</v>
      </c>
      <c r="O21" s="57">
        <f>Table3[[#This Row],[C&amp;I Incentive Disbursements]]/'1.) CLM Reference'!$B$5</f>
        <v>1.0949872353621941E-4</v>
      </c>
    </row>
    <row r="22" spans="1:15" ht="16">
      <c r="A22" s="40" t="s">
        <v>71</v>
      </c>
      <c r="B22" s="40" t="s">
        <v>238</v>
      </c>
      <c r="C22" s="40" t="s">
        <v>242</v>
      </c>
      <c r="D22" s="10">
        <f>Table3[[#This Row],[Residential CLM $ Collected]]+Table3[[#This Row],[C&amp;I CLM $ Collected]]</f>
        <v>29086.940599999998</v>
      </c>
      <c r="E22" s="50">
        <f>Table3[[#This Row],[CLM $ Collected ]]/'1.) CLM Reference'!$B$4</f>
        <v>9.9953018176666313E-4</v>
      </c>
      <c r="F22" s="7">
        <f>Table3[[#This Row],[Residential Incentive Disbursements]]+Table3[[#This Row],[C&amp;I Incentive Disbursements]]</f>
        <v>20893.499388207802</v>
      </c>
      <c r="G22" s="55">
        <f>Table3[[#This Row],[Incentive Disbursements]]/'1.) CLM Reference'!$B$5</f>
        <v>1.2435875452988495E-3</v>
      </c>
      <c r="H22" s="56">
        <v>23101.568599999999</v>
      </c>
      <c r="I22" s="53">
        <f>Table3[[#This Row],[Residential CLM $ Collected]]/'1.) CLM Reference'!$B$4</f>
        <v>7.9385162500909563E-4</v>
      </c>
      <c r="J22" s="52">
        <v>627.93963837653951</v>
      </c>
      <c r="K22" s="57">
        <f>Table3[[#This Row],[Residential Incentive Disbursements]]/'1.) CLM Reference'!$B$5</f>
        <v>3.7375161478467473E-5</v>
      </c>
      <c r="L22" s="56">
        <v>5985.3720000000003</v>
      </c>
      <c r="M22" s="53">
        <f>Table3[[#This Row],[C&amp;I CLM $ Collected]]/'1.) CLM Reference'!$B$4</f>
        <v>2.0567855675756759E-4</v>
      </c>
      <c r="N22" s="52">
        <v>20265.559749831264</v>
      </c>
      <c r="O22" s="57">
        <f>Table3[[#This Row],[C&amp;I Incentive Disbursements]]/'1.) CLM Reference'!$B$5</f>
        <v>1.2062123838203821E-3</v>
      </c>
    </row>
    <row r="23" spans="1:15" ht="16">
      <c r="A23" s="40" t="s">
        <v>72</v>
      </c>
      <c r="B23" s="40" t="s">
        <v>238</v>
      </c>
      <c r="C23" s="40" t="s">
        <v>242</v>
      </c>
      <c r="D23" s="10">
        <f>Table3[[#This Row],[Residential CLM $ Collected]]+Table3[[#This Row],[C&amp;I CLM $ Collected]]</f>
        <v>144313.22889999999</v>
      </c>
      <c r="E23" s="50">
        <f>Table3[[#This Row],[CLM $ Collected ]]/'1.) CLM Reference'!$B$4</f>
        <v>4.9591130912458722E-3</v>
      </c>
      <c r="F23" s="7">
        <f>Table3[[#This Row],[Residential Incentive Disbursements]]+Table3[[#This Row],[C&amp;I Incentive Disbursements]]</f>
        <v>186213.5147942765</v>
      </c>
      <c r="G23" s="55">
        <f>Table3[[#This Row],[Incentive Disbursements]]/'1.) CLM Reference'!$B$5</f>
        <v>1.108348599063228E-2</v>
      </c>
      <c r="H23" s="56">
        <v>35967.757299999997</v>
      </c>
      <c r="I23" s="53">
        <f>Table3[[#This Row],[Residential CLM $ Collected]]/'1.) CLM Reference'!$B$4</f>
        <v>1.2359793862888498E-3</v>
      </c>
      <c r="J23" s="52">
        <v>168919.14897179071</v>
      </c>
      <c r="K23" s="57">
        <f>Table3[[#This Row],[Residential Incentive Disbursements]]/'1.) CLM Reference'!$B$5</f>
        <v>1.0054119988265825E-2</v>
      </c>
      <c r="L23" s="56">
        <v>108345.4716</v>
      </c>
      <c r="M23" s="53">
        <f>Table3[[#This Row],[C&amp;I CLM $ Collected]]/'1.) CLM Reference'!$B$4</f>
        <v>3.7231337049570233E-3</v>
      </c>
      <c r="N23" s="52">
        <v>17294.365822485805</v>
      </c>
      <c r="O23" s="57">
        <f>Table3[[#This Row],[C&amp;I Incentive Disbursements]]/'1.) CLM Reference'!$B$5</f>
        <v>1.029366002366455E-3</v>
      </c>
    </row>
    <row r="24" spans="1:15" ht="16">
      <c r="A24" s="40" t="s">
        <v>73</v>
      </c>
      <c r="B24" s="40" t="s">
        <v>238</v>
      </c>
      <c r="C24" s="40" t="s">
        <v>242</v>
      </c>
      <c r="D24" s="10">
        <f>Table3[[#This Row],[Residential CLM $ Collected]]+Table3[[#This Row],[C&amp;I CLM $ Collected]]</f>
        <v>40068.741500000004</v>
      </c>
      <c r="E24" s="50">
        <f>Table3[[#This Row],[CLM $ Collected ]]/'1.) CLM Reference'!$B$4</f>
        <v>1.3769037117178438E-3</v>
      </c>
      <c r="F24" s="7">
        <f>Table3[[#This Row],[Residential Incentive Disbursements]]+Table3[[#This Row],[C&amp;I Incentive Disbursements]]</f>
        <v>39925.033229558889</v>
      </c>
      <c r="G24" s="55">
        <f>Table3[[#This Row],[Incentive Disbursements]]/'1.) CLM Reference'!$B$5</f>
        <v>2.3763503254004702E-3</v>
      </c>
      <c r="H24" s="56">
        <v>29174.958600000002</v>
      </c>
      <c r="I24" s="53">
        <f>Table3[[#This Row],[Residential CLM $ Collected]]/'1.) CLM Reference'!$B$4</f>
        <v>1.0025547916336335E-3</v>
      </c>
      <c r="J24" s="52">
        <v>7278.7062444101557</v>
      </c>
      <c r="K24" s="57">
        <f>Table3[[#This Row],[Residential Incentive Disbursements]]/'1.) CLM Reference'!$B$5</f>
        <v>4.3323084674586282E-4</v>
      </c>
      <c r="L24" s="56">
        <v>10893.7829</v>
      </c>
      <c r="M24" s="53">
        <f>Table3[[#This Row],[C&amp;I CLM $ Collected]]/'1.) CLM Reference'!$B$4</f>
        <v>3.743489200842102E-4</v>
      </c>
      <c r="N24" s="52">
        <v>32646.326985148731</v>
      </c>
      <c r="O24" s="57">
        <f>Table3[[#This Row],[C&amp;I Incentive Disbursements]]/'1.) CLM Reference'!$B$5</f>
        <v>1.9431194786546071E-3</v>
      </c>
    </row>
    <row r="25" spans="1:15" ht="16">
      <c r="A25" s="40" t="s">
        <v>74</v>
      </c>
      <c r="B25" s="40" t="s">
        <v>238</v>
      </c>
      <c r="C25" s="40" t="s">
        <v>242</v>
      </c>
      <c r="D25" s="10">
        <f>Table3[[#This Row],[Residential CLM $ Collected]]+Table3[[#This Row],[C&amp;I CLM $ Collected]]</f>
        <v>63545.393400000001</v>
      </c>
      <c r="E25" s="50">
        <f>Table3[[#This Row],[CLM $ Collected ]]/'1.) CLM Reference'!$B$4</f>
        <v>2.1836445258713844E-3</v>
      </c>
      <c r="F25" s="7">
        <f>Table3[[#This Row],[Residential Incentive Disbursements]]+Table3[[#This Row],[C&amp;I Incentive Disbursements]]</f>
        <v>28581.432932522039</v>
      </c>
      <c r="G25" s="55">
        <f>Table3[[#This Row],[Incentive Disbursements]]/'1.) CLM Reference'!$B$5</f>
        <v>1.7011757274963417E-3</v>
      </c>
      <c r="H25" s="56">
        <v>37249.348899999997</v>
      </c>
      <c r="I25" s="53">
        <f>Table3[[#This Row],[Residential CLM $ Collected]]/'1.) CLM Reference'!$B$4</f>
        <v>1.280019407634327E-3</v>
      </c>
      <c r="J25" s="52">
        <v>25099.257901418896</v>
      </c>
      <c r="K25" s="57">
        <f>Table3[[#This Row],[Residential Incentive Disbursements]]/'1.) CLM Reference'!$B$5</f>
        <v>1.4939155927161164E-3</v>
      </c>
      <c r="L25" s="56">
        <v>26296.0445</v>
      </c>
      <c r="M25" s="53">
        <f>Table3[[#This Row],[C&amp;I CLM $ Collected]]/'1.) CLM Reference'!$B$4</f>
        <v>9.0362511823705743E-4</v>
      </c>
      <c r="N25" s="52">
        <v>3482.1750311031446</v>
      </c>
      <c r="O25" s="57">
        <f>Table3[[#This Row],[C&amp;I Incentive Disbursements]]/'1.) CLM Reference'!$B$5</f>
        <v>2.0726013478022533E-4</v>
      </c>
    </row>
    <row r="26" spans="1:15" ht="16">
      <c r="A26" s="40" t="s">
        <v>75</v>
      </c>
      <c r="B26" s="40" t="s">
        <v>238</v>
      </c>
      <c r="C26" s="40" t="s">
        <v>237</v>
      </c>
      <c r="D26" s="10">
        <f>Table3[[#This Row],[Residential CLM $ Collected]]+Table3[[#This Row],[C&amp;I CLM $ Collected]]</f>
        <v>66899.110799999995</v>
      </c>
      <c r="E26" s="50">
        <f>Table3[[#This Row],[CLM $ Collected ]]/'1.) CLM Reference'!$B$4</f>
        <v>2.2988901203982982E-3</v>
      </c>
      <c r="F26" s="7">
        <f>Table3[[#This Row],[Residential Incentive Disbursements]]+Table3[[#This Row],[C&amp;I Incentive Disbursements]]</f>
        <v>47895.250877518163</v>
      </c>
      <c r="G26" s="55">
        <f>Table3[[#This Row],[Incentive Disbursements]]/'1.) CLM Reference'!$B$5</f>
        <v>2.8507401447486519E-3</v>
      </c>
      <c r="H26" s="56">
        <v>51783.790099999998</v>
      </c>
      <c r="I26" s="53">
        <f>Table3[[#This Row],[Residential CLM $ Collected]]/'1.) CLM Reference'!$B$4</f>
        <v>1.7794742266988278E-3</v>
      </c>
      <c r="J26" s="52">
        <v>37395.057853621838</v>
      </c>
      <c r="K26" s="57">
        <f>Table3[[#This Row],[Residential Incentive Disbursements]]/'1.) CLM Reference'!$B$5</f>
        <v>2.2257654085816141E-3</v>
      </c>
      <c r="L26" s="56">
        <v>15115.3207</v>
      </c>
      <c r="M26" s="53">
        <f>Table3[[#This Row],[C&amp;I CLM $ Collected]]/'1.) CLM Reference'!$B$4</f>
        <v>5.194158936994704E-4</v>
      </c>
      <c r="N26" s="52">
        <v>10500.193023896329</v>
      </c>
      <c r="O26" s="57">
        <f>Table3[[#This Row],[C&amp;I Incentive Disbursements]]/'1.) CLM Reference'!$B$5</f>
        <v>6.2497473616703785E-4</v>
      </c>
    </row>
    <row r="27" spans="1:15" ht="16">
      <c r="A27" s="40" t="s">
        <v>76</v>
      </c>
      <c r="B27" s="40" t="s">
        <v>238</v>
      </c>
      <c r="C27" s="40" t="s">
        <v>242</v>
      </c>
      <c r="D27" s="10">
        <f>Table3[[#This Row],[Residential CLM $ Collected]]+Table3[[#This Row],[C&amp;I CLM $ Collected]]</f>
        <v>65667.876300000004</v>
      </c>
      <c r="E27" s="50">
        <f>Table3[[#This Row],[CLM $ Collected ]]/'1.) CLM Reference'!$B$4</f>
        <v>2.2565805471603901E-3</v>
      </c>
      <c r="F27" s="7">
        <f>Table3[[#This Row],[Residential Incentive Disbursements]]+Table3[[#This Row],[C&amp;I Incentive Disbursements]]</f>
        <v>27377.677567413841</v>
      </c>
      <c r="G27" s="55">
        <f>Table3[[#This Row],[Incentive Disbursements]]/'1.) CLM Reference'!$B$5</f>
        <v>1.6295278358808226E-3</v>
      </c>
      <c r="H27" s="56">
        <v>45169.658199999998</v>
      </c>
      <c r="I27" s="53">
        <f>Table3[[#This Row],[Residential CLM $ Collected]]/'1.) CLM Reference'!$B$4</f>
        <v>1.5521892553727033E-3</v>
      </c>
      <c r="J27" s="52">
        <v>8018.5317224529517</v>
      </c>
      <c r="K27" s="57">
        <f>Table3[[#This Row],[Residential Incentive Disbursements]]/'1.) CLM Reference'!$B$5</f>
        <v>4.7726548800409329E-4</v>
      </c>
      <c r="L27" s="56">
        <v>20498.218099999998</v>
      </c>
      <c r="M27" s="53">
        <f>Table3[[#This Row],[C&amp;I CLM $ Collected]]/'1.) CLM Reference'!$B$4</f>
        <v>7.0439129178768653E-4</v>
      </c>
      <c r="N27" s="52">
        <v>19359.145844960887</v>
      </c>
      <c r="O27" s="57">
        <f>Table3[[#This Row],[C&amp;I Incentive Disbursements]]/'1.) CLM Reference'!$B$5</f>
        <v>1.1522623478767294E-3</v>
      </c>
    </row>
    <row r="28" spans="1:15" ht="16">
      <c r="A28" s="40" t="s">
        <v>77</v>
      </c>
      <c r="B28" s="40" t="s">
        <v>238</v>
      </c>
      <c r="C28" s="40" t="s">
        <v>242</v>
      </c>
      <c r="D28" s="10">
        <f>Table3[[#This Row],[Residential CLM $ Collected]]+Table3[[#This Row],[C&amp;I CLM $ Collected]]</f>
        <v>54252.862399999998</v>
      </c>
      <c r="E28" s="50">
        <f>Table3[[#This Row],[CLM $ Collected ]]/'1.) CLM Reference'!$B$4</f>
        <v>1.8643202859235657E-3</v>
      </c>
      <c r="F28" s="7">
        <f>Table3[[#This Row],[Residential Incentive Disbursements]]+Table3[[#This Row],[C&amp;I Incentive Disbursements]]</f>
        <v>4242.1768268976784</v>
      </c>
      <c r="G28" s="55">
        <f>Table3[[#This Row],[Incentive Disbursements]]/'1.) CLM Reference'!$B$5</f>
        <v>2.5249567671094985E-4</v>
      </c>
      <c r="H28" s="56">
        <v>34389.4211</v>
      </c>
      <c r="I28" s="53">
        <f>Table3[[#This Row],[Residential CLM $ Collected]]/'1.) CLM Reference'!$B$4</f>
        <v>1.1817421706748121E-3</v>
      </c>
      <c r="J28" s="52">
        <v>2744.4671361006267</v>
      </c>
      <c r="K28" s="57">
        <f>Table3[[#This Row],[Residential Incentive Disbursements]]/'1.) CLM Reference'!$B$5</f>
        <v>1.6335153271945508E-4</v>
      </c>
      <c r="L28" s="56">
        <v>19863.441299999999</v>
      </c>
      <c r="M28" s="53">
        <f>Table3[[#This Row],[C&amp;I CLM $ Collected]]/'1.) CLM Reference'!$B$4</f>
        <v>6.8257811524875345E-4</v>
      </c>
      <c r="N28" s="52">
        <v>1497.7096907970515</v>
      </c>
      <c r="O28" s="57">
        <f>Table3[[#This Row],[C&amp;I Incentive Disbursements]]/'1.) CLM Reference'!$B$5</f>
        <v>8.9144143991494766E-5</v>
      </c>
    </row>
    <row r="29" spans="1:15" ht="16">
      <c r="A29" s="40" t="s">
        <v>78</v>
      </c>
      <c r="B29" s="40" t="s">
        <v>238</v>
      </c>
      <c r="C29" s="40" t="s">
        <v>237</v>
      </c>
      <c r="D29" s="10">
        <f>Table3[[#This Row],[Residential CLM $ Collected]]+Table3[[#This Row],[C&amp;I CLM $ Collected]]</f>
        <v>68350.4467</v>
      </c>
      <c r="E29" s="50">
        <f>Table3[[#This Row],[CLM $ Collected ]]/'1.) CLM Reference'!$B$4</f>
        <v>2.3487631564071622E-3</v>
      </c>
      <c r="F29" s="7">
        <f>Table3[[#This Row],[Residential Incentive Disbursements]]+Table3[[#This Row],[C&amp;I Incentive Disbursements]]</f>
        <v>14434.590827765465</v>
      </c>
      <c r="G29" s="55">
        <f>Table3[[#This Row],[Incentive Disbursements]]/'1.) CLM Reference'!$B$5</f>
        <v>8.5915131024080261E-4</v>
      </c>
      <c r="H29" s="56">
        <v>38432.275500000003</v>
      </c>
      <c r="I29" s="53">
        <f>Table3[[#This Row],[Residential CLM $ Collected]]/'1.) CLM Reference'!$B$4</f>
        <v>1.3206689505262537E-3</v>
      </c>
      <c r="J29" s="52">
        <v>5807.5209095785594</v>
      </c>
      <c r="K29" s="57">
        <f>Table3[[#This Row],[Residential Incentive Disbursements]]/'1.) CLM Reference'!$B$5</f>
        <v>3.4566544062459431E-4</v>
      </c>
      <c r="L29" s="56">
        <v>29918.171200000001</v>
      </c>
      <c r="M29" s="53">
        <f>Table3[[#This Row],[C&amp;I CLM $ Collected]]/'1.) CLM Reference'!$B$4</f>
        <v>1.0280942058809083E-3</v>
      </c>
      <c r="N29" s="52">
        <v>8627.0699181869059</v>
      </c>
      <c r="O29" s="57">
        <f>Table3[[#This Row],[C&amp;I Incentive Disbursements]]/'1.) CLM Reference'!$B$5</f>
        <v>5.134858696162083E-4</v>
      </c>
    </row>
    <row r="30" spans="1:15" ht="16">
      <c r="A30" s="40" t="s">
        <v>222</v>
      </c>
      <c r="B30" s="40" t="s">
        <v>238</v>
      </c>
      <c r="C30" s="40" t="s">
        <v>242</v>
      </c>
      <c r="D30" s="10">
        <f>Table3[[#This Row],[Residential CLM $ Collected]]+Table3[[#This Row],[C&amp;I CLM $ Collected]]</f>
        <v>31813.543699999998</v>
      </c>
      <c r="E30" s="50">
        <f>Table3[[#This Row],[CLM $ Collected ]]/'1.) CLM Reference'!$B$4</f>
        <v>1.0932259103627654E-3</v>
      </c>
      <c r="F30" s="7">
        <f>Table3[[#This Row],[Residential Incentive Disbursements]]+Table3[[#This Row],[C&amp;I Incentive Disbursements]]</f>
        <v>2322.983926986567</v>
      </c>
      <c r="G30" s="55">
        <f>Table3[[#This Row],[Incentive Disbursements]]/'1.) CLM Reference'!$B$5</f>
        <v>1.3826472176127429E-4</v>
      </c>
      <c r="H30" s="56">
        <v>24529.813099999999</v>
      </c>
      <c r="I30" s="53">
        <f>Table3[[#This Row],[Residential CLM $ Collected]]/'1.) CLM Reference'!$B$4</f>
        <v>8.4293115882202053E-4</v>
      </c>
      <c r="J30" s="52">
        <v>2322.983926986567</v>
      </c>
      <c r="K30" s="57">
        <f>Table3[[#This Row],[Residential Incentive Disbursements]]/'1.) CLM Reference'!$B$5</f>
        <v>1.3826472176127429E-4</v>
      </c>
      <c r="L30" s="56">
        <v>7283.7305999999999</v>
      </c>
      <c r="M30" s="53">
        <f>Table3[[#This Row],[C&amp;I CLM $ Collected]]/'1.) CLM Reference'!$B$4</f>
        <v>2.5029475154074497E-4</v>
      </c>
      <c r="N30" s="52">
        <v>0</v>
      </c>
      <c r="O30" s="57">
        <f>Table3[[#This Row],[C&amp;I Incentive Disbursements]]/'1.) CLM Reference'!$B$5</f>
        <v>0</v>
      </c>
    </row>
    <row r="31" spans="1:15" ht="16">
      <c r="A31" s="40" t="s">
        <v>79</v>
      </c>
      <c r="B31" s="40" t="s">
        <v>238</v>
      </c>
      <c r="C31" s="40" t="s">
        <v>242</v>
      </c>
      <c r="D31" s="10">
        <f>Table3[[#This Row],[Residential CLM $ Collected]]+Table3[[#This Row],[C&amp;I CLM $ Collected]]</f>
        <v>64668.711600000104</v>
      </c>
      <c r="E31" s="50">
        <f>Table3[[#This Row],[CLM $ Collected ]]/'1.) CLM Reference'!$B$4</f>
        <v>2.2222457132588234E-3</v>
      </c>
      <c r="F31" s="7">
        <f>Table3[[#This Row],[Residential Incentive Disbursements]]+Table3[[#This Row],[C&amp;I Incentive Disbursements]]</f>
        <v>12120.448465579444</v>
      </c>
      <c r="G31" s="55">
        <f>Table3[[#This Row],[Incentive Disbursements]]/'1.) CLM Reference'!$B$5</f>
        <v>7.2141284115087914E-4</v>
      </c>
      <c r="H31" s="56">
        <v>46534.635900000103</v>
      </c>
      <c r="I31" s="53">
        <f>Table3[[#This Row],[Residential CLM $ Collected]]/'1.) CLM Reference'!$B$4</f>
        <v>1.5990947181145822E-3</v>
      </c>
      <c r="J31" s="52">
        <v>5917.6088956589165</v>
      </c>
      <c r="K31" s="57">
        <f>Table3[[#This Row],[Residential Incentive Disbursements]]/'1.) CLM Reference'!$B$5</f>
        <v>3.522179116029041E-4</v>
      </c>
      <c r="L31" s="56">
        <v>18134.075700000001</v>
      </c>
      <c r="M31" s="53">
        <f>Table3[[#This Row],[C&amp;I CLM $ Collected]]/'1.) CLM Reference'!$B$4</f>
        <v>6.2315099514424126E-4</v>
      </c>
      <c r="N31" s="52">
        <v>6202.8395699205284</v>
      </c>
      <c r="O31" s="57">
        <f>Table3[[#This Row],[C&amp;I Incentive Disbursements]]/'1.) CLM Reference'!$B$5</f>
        <v>3.6919492954797509E-4</v>
      </c>
    </row>
    <row r="32" spans="1:15" ht="16">
      <c r="A32" s="40" t="s">
        <v>80</v>
      </c>
      <c r="B32" s="40" t="s">
        <v>238</v>
      </c>
      <c r="C32" s="40" t="s">
        <v>242</v>
      </c>
      <c r="D32" s="10">
        <f>Table3[[#This Row],[Residential CLM $ Collected]]+Table3[[#This Row],[C&amp;I CLM $ Collected]]</f>
        <v>52439.411500000002</v>
      </c>
      <c r="E32" s="50">
        <f>Table3[[#This Row],[CLM $ Collected ]]/'1.) CLM Reference'!$B$4</f>
        <v>1.8020036974370503E-3</v>
      </c>
      <c r="F32" s="7">
        <f>Table3[[#This Row],[Residential Incentive Disbursements]]+Table3[[#This Row],[C&amp;I Incentive Disbursements]]</f>
        <v>33310.47895749969</v>
      </c>
      <c r="G32" s="55">
        <f>Table3[[#This Row],[Incentive Disbursements]]/'1.) CLM Reference'!$B$5</f>
        <v>1.982650009450586E-3</v>
      </c>
      <c r="H32" s="56">
        <v>43927.019899999999</v>
      </c>
      <c r="I32" s="53">
        <f>Table3[[#This Row],[Residential CLM $ Collected]]/'1.) CLM Reference'!$B$4</f>
        <v>1.5094878072228343E-3</v>
      </c>
      <c r="J32" s="52">
        <v>33220.616376051868</v>
      </c>
      <c r="K32" s="57">
        <f>Table3[[#This Row],[Residential Incentive Disbursements]]/'1.) CLM Reference'!$B$5</f>
        <v>1.9773013608110966E-3</v>
      </c>
      <c r="L32" s="56">
        <v>8512.3916000000008</v>
      </c>
      <c r="M32" s="53">
        <f>Table3[[#This Row],[C&amp;I CLM $ Collected]]/'1.) CLM Reference'!$B$4</f>
        <v>2.925158902142159E-4</v>
      </c>
      <c r="N32" s="52">
        <v>89.862581447823089</v>
      </c>
      <c r="O32" s="57">
        <f>Table3[[#This Row],[C&amp;I Incentive Disbursements]]/'1.) CLM Reference'!$B$5</f>
        <v>5.3486486394896857E-6</v>
      </c>
    </row>
    <row r="33" spans="1:15" ht="16">
      <c r="A33" s="40" t="s">
        <v>81</v>
      </c>
      <c r="B33" s="40" t="s">
        <v>238</v>
      </c>
      <c r="C33" s="40" t="s">
        <v>237</v>
      </c>
      <c r="D33" s="10">
        <f>Table3[[#This Row],[Residential CLM $ Collected]]+Table3[[#This Row],[C&amp;I CLM $ Collected]]</f>
        <v>147726.3769</v>
      </c>
      <c r="E33" s="50">
        <f>Table3[[#This Row],[CLM $ Collected ]]/'1.) CLM Reference'!$B$4</f>
        <v>5.0764009314402635E-3</v>
      </c>
      <c r="F33" s="7">
        <f>Table3[[#This Row],[Residential Incentive Disbursements]]+Table3[[#This Row],[C&amp;I Incentive Disbursements]]</f>
        <v>80494.295052798232</v>
      </c>
      <c r="G33" s="55">
        <f>Table3[[#This Row],[Incentive Disbursements]]/'1.) CLM Reference'!$B$5</f>
        <v>4.7910453359367661E-3</v>
      </c>
      <c r="H33" s="56">
        <v>119833.8798</v>
      </c>
      <c r="I33" s="53">
        <f>Table3[[#This Row],[Residential CLM $ Collected]]/'1.) CLM Reference'!$B$4</f>
        <v>4.1179160539936083E-3</v>
      </c>
      <c r="J33" s="52">
        <v>77884.535916584369</v>
      </c>
      <c r="K33" s="57">
        <f>Table3[[#This Row],[Residential Incentive Disbursements]]/'1.) CLM Reference'!$B$5</f>
        <v>4.6357116650315869E-3</v>
      </c>
      <c r="L33" s="56">
        <v>27892.497100000001</v>
      </c>
      <c r="M33" s="53">
        <f>Table3[[#This Row],[C&amp;I CLM $ Collected]]/'1.) CLM Reference'!$B$4</f>
        <v>9.5848487744665484E-4</v>
      </c>
      <c r="N33" s="52">
        <v>2609.7591362138623</v>
      </c>
      <c r="O33" s="57">
        <f>Table3[[#This Row],[C&amp;I Incentive Disbursements]]/'1.) CLM Reference'!$B$5</f>
        <v>1.5533367090517962E-4</v>
      </c>
    </row>
    <row r="34" spans="1:15" ht="16">
      <c r="A34" s="40" t="s">
        <v>82</v>
      </c>
      <c r="B34" s="40" t="s">
        <v>238</v>
      </c>
      <c r="C34" s="40" t="s">
        <v>242</v>
      </c>
      <c r="D34" s="10">
        <f>Table3[[#This Row],[Residential CLM $ Collected]]+Table3[[#This Row],[C&amp;I CLM $ Collected]]</f>
        <v>48370.034999999996</v>
      </c>
      <c r="E34" s="50">
        <f>Table3[[#This Row],[CLM $ Collected ]]/'1.) CLM Reference'!$B$4</f>
        <v>1.6621655244006604E-3</v>
      </c>
      <c r="F34" s="7">
        <f>Table3[[#This Row],[Residential Incentive Disbursements]]+Table3[[#This Row],[C&amp;I Incentive Disbursements]]</f>
        <v>104112.46145435565</v>
      </c>
      <c r="G34" s="55">
        <f>Table3[[#This Row],[Incentive Disbursements]]/'1.) CLM Reference'!$B$5</f>
        <v>6.1968059045253657E-3</v>
      </c>
      <c r="H34" s="56">
        <v>41166.362699999998</v>
      </c>
      <c r="I34" s="53">
        <f>Table3[[#This Row],[Residential CLM $ Collected]]/'1.) CLM Reference'!$B$4</f>
        <v>1.4146218592753404E-3</v>
      </c>
      <c r="J34" s="52">
        <v>40282.271073465155</v>
      </c>
      <c r="K34" s="57">
        <f>Table3[[#This Row],[Residential Incentive Disbursements]]/'1.) CLM Reference'!$B$5</f>
        <v>2.3976132323523798E-3</v>
      </c>
      <c r="L34" s="56">
        <v>7203.6723000000002</v>
      </c>
      <c r="M34" s="53">
        <f>Table3[[#This Row],[C&amp;I CLM $ Collected]]/'1.) CLM Reference'!$B$4</f>
        <v>2.4754366512532008E-4</v>
      </c>
      <c r="N34" s="52">
        <v>63830.190380890497</v>
      </c>
      <c r="O34" s="57">
        <f>Table3[[#This Row],[C&amp;I Incentive Disbursements]]/'1.) CLM Reference'!$B$5</f>
        <v>3.799192672172986E-3</v>
      </c>
    </row>
    <row r="35" spans="1:15" ht="16">
      <c r="A35" s="40" t="s">
        <v>83</v>
      </c>
      <c r="B35" s="40" t="s">
        <v>238</v>
      </c>
      <c r="C35" s="40" t="s">
        <v>237</v>
      </c>
      <c r="D35" s="10">
        <f>Table3[[#This Row],[Residential CLM $ Collected]]+Table3[[#This Row],[C&amp;I CLM $ Collected]]</f>
        <v>71996.736900000105</v>
      </c>
      <c r="E35" s="50">
        <f>Table3[[#This Row],[CLM $ Collected ]]/'1.) CLM Reference'!$B$4</f>
        <v>2.474062587395793E-3</v>
      </c>
      <c r="F35" s="7">
        <f>Table3[[#This Row],[Residential Incentive Disbursements]]+Table3[[#This Row],[C&amp;I Incentive Disbursements]]</f>
        <v>31064.480442344604</v>
      </c>
      <c r="G35" s="55">
        <f>Table3[[#This Row],[Incentive Disbursements]]/'1.) CLM Reference'!$B$5</f>
        <v>1.8489674832107268E-3</v>
      </c>
      <c r="H35" s="56">
        <v>62912.309300000103</v>
      </c>
      <c r="I35" s="53">
        <f>Table3[[#This Row],[Residential CLM $ Collected]]/'1.) CLM Reference'!$B$4</f>
        <v>2.1618895164928291E-3</v>
      </c>
      <c r="J35" s="52">
        <v>26888.366587838827</v>
      </c>
      <c r="K35" s="57">
        <f>Table3[[#This Row],[Residential Incentive Disbursements]]/'1.) CLM Reference'!$B$5</f>
        <v>1.6004038950477757E-3</v>
      </c>
      <c r="L35" s="56">
        <v>9084.4276000000009</v>
      </c>
      <c r="M35" s="53">
        <f>Table3[[#This Row],[C&amp;I CLM $ Collected]]/'1.) CLM Reference'!$B$4</f>
        <v>3.1217307090296368E-4</v>
      </c>
      <c r="N35" s="52">
        <v>4176.1138545057784</v>
      </c>
      <c r="O35" s="57">
        <f>Table3[[#This Row],[C&amp;I Incentive Disbursements]]/'1.) CLM Reference'!$B$5</f>
        <v>2.4856358816295122E-4</v>
      </c>
    </row>
    <row r="36" spans="1:15" ht="16">
      <c r="A36" s="40" t="s">
        <v>84</v>
      </c>
      <c r="B36" s="40" t="s">
        <v>238</v>
      </c>
      <c r="C36" s="40" t="s">
        <v>237</v>
      </c>
      <c r="D36" s="10">
        <f>Table3[[#This Row],[Residential CLM $ Collected]]+Table3[[#This Row],[C&amp;I CLM $ Collected]]</f>
        <v>46883.466399999998</v>
      </c>
      <c r="E36" s="50">
        <f>Table3[[#This Row],[CLM $ Collected ]]/'1.) CLM Reference'!$B$4</f>
        <v>1.6110817681747956E-3</v>
      </c>
      <c r="F36" s="7">
        <f>Table3[[#This Row],[Residential Incentive Disbursements]]+Table3[[#This Row],[C&amp;I Incentive Disbursements]]</f>
        <v>55822.239400927836</v>
      </c>
      <c r="G36" s="55">
        <f>Table3[[#This Row],[Incentive Disbursements]]/'1.) CLM Reference'!$B$5</f>
        <v>3.3225569532342107E-3</v>
      </c>
      <c r="H36" s="56">
        <v>38727.082199999997</v>
      </c>
      <c r="I36" s="53">
        <f>Table3[[#This Row],[Residential CLM $ Collected]]/'1.) CLM Reference'!$B$4</f>
        <v>1.3307995516949798E-3</v>
      </c>
      <c r="J36" s="52">
        <v>51045.79357869424</v>
      </c>
      <c r="K36" s="57">
        <f>Table3[[#This Row],[Residential Incentive Disbursements]]/'1.) CLM Reference'!$B$5</f>
        <v>3.0382614206880022E-3</v>
      </c>
      <c r="L36" s="56">
        <v>8156.3842000000004</v>
      </c>
      <c r="M36" s="53">
        <f>Table3[[#This Row],[C&amp;I CLM $ Collected]]/'1.) CLM Reference'!$B$4</f>
        <v>2.8028221647981571E-4</v>
      </c>
      <c r="N36" s="52">
        <v>4776.445822233597</v>
      </c>
      <c r="O36" s="57">
        <f>Table3[[#This Row],[C&amp;I Incentive Disbursements]]/'1.) CLM Reference'!$B$5</f>
        <v>2.8429553254620874E-4</v>
      </c>
    </row>
    <row r="37" spans="1:15" ht="16">
      <c r="A37" s="40" t="s">
        <v>85</v>
      </c>
      <c r="B37" s="40" t="s">
        <v>238</v>
      </c>
      <c r="C37" s="40" t="s">
        <v>237</v>
      </c>
      <c r="D37" s="10">
        <f>Table3[[#This Row],[Residential CLM $ Collected]]+Table3[[#This Row],[C&amp;I CLM $ Collected]]</f>
        <v>93619.371000000305</v>
      </c>
      <c r="E37" s="50">
        <f>Table3[[#This Row],[CLM $ Collected ]]/'1.) CLM Reference'!$B$4</f>
        <v>3.2170927908626796E-3</v>
      </c>
      <c r="F37" s="7">
        <f>Table3[[#This Row],[Residential Incentive Disbursements]]+Table3[[#This Row],[C&amp;I Incentive Disbursements]]</f>
        <v>34047.580624286231</v>
      </c>
      <c r="G37" s="55">
        <f>Table3[[#This Row],[Incentive Disbursements]]/'1.) CLM Reference'!$B$5</f>
        <v>2.0265225286204541E-3</v>
      </c>
      <c r="H37" s="56">
        <v>78001.035200000304</v>
      </c>
      <c r="I37" s="53">
        <f>Table3[[#This Row],[Residential CLM $ Collected]]/'1.) CLM Reference'!$B$4</f>
        <v>2.6803915187781626E-3</v>
      </c>
      <c r="J37" s="52">
        <v>32669.687708752946</v>
      </c>
      <c r="K37" s="57">
        <f>Table3[[#This Row],[Residential Incentive Disbursements]]/'1.) CLM Reference'!$B$5</f>
        <v>1.9445099161482788E-3</v>
      </c>
      <c r="L37" s="56">
        <v>15618.335800000001</v>
      </c>
      <c r="M37" s="53">
        <f>Table3[[#This Row],[C&amp;I CLM $ Collected]]/'1.) CLM Reference'!$B$4</f>
        <v>5.3670127208451702E-4</v>
      </c>
      <c r="N37" s="52">
        <v>1377.8929155332874</v>
      </c>
      <c r="O37" s="57">
        <f>Table3[[#This Row],[C&amp;I Incentive Disbursements]]/'1.) CLM Reference'!$B$5</f>
        <v>8.2012612472175177E-5</v>
      </c>
    </row>
    <row r="38" spans="1:15" ht="16">
      <c r="A38" s="40" t="s">
        <v>86</v>
      </c>
      <c r="B38" s="40" t="s">
        <v>238</v>
      </c>
      <c r="C38" s="40" t="s">
        <v>237</v>
      </c>
      <c r="D38" s="10">
        <f>Table3[[#This Row],[Residential CLM $ Collected]]+Table3[[#This Row],[C&amp;I CLM $ Collected]]</f>
        <v>150867.26629999999</v>
      </c>
      <c r="E38" s="50">
        <f>Table3[[#This Row],[CLM $ Collected ]]/'1.) CLM Reference'!$B$4</f>
        <v>5.1843330029517987E-3</v>
      </c>
      <c r="F38" s="7">
        <f>Table3[[#This Row],[Residential Incentive Disbursements]]+Table3[[#This Row],[C&amp;I Incentive Disbursements]]</f>
        <v>85820.56015460167</v>
      </c>
      <c r="G38" s="55">
        <f>Table3[[#This Row],[Incentive Disbursements]]/'1.) CLM Reference'!$B$5</f>
        <v>5.1080662820450588E-3</v>
      </c>
      <c r="H38" s="56">
        <v>118351.0931</v>
      </c>
      <c r="I38" s="53">
        <f>Table3[[#This Row],[Residential CLM $ Collected]]/'1.) CLM Reference'!$B$4</f>
        <v>4.0669622572312158E-3</v>
      </c>
      <c r="J38" s="52">
        <v>75183.601274107394</v>
      </c>
      <c r="K38" s="57">
        <f>Table3[[#This Row],[Residential Incentive Disbursements]]/'1.) CLM Reference'!$B$5</f>
        <v>4.4749511997958643E-3</v>
      </c>
      <c r="L38" s="56">
        <v>32516.173200000001</v>
      </c>
      <c r="M38" s="53">
        <f>Table3[[#This Row],[C&amp;I CLM $ Collected]]/'1.) CLM Reference'!$B$4</f>
        <v>1.1173707457205831E-3</v>
      </c>
      <c r="N38" s="52">
        <v>10636.95888049428</v>
      </c>
      <c r="O38" s="57">
        <f>Table3[[#This Row],[C&amp;I Incentive Disbursements]]/'1.) CLM Reference'!$B$5</f>
        <v>6.331150822491945E-4</v>
      </c>
    </row>
    <row r="39" spans="1:15" ht="16">
      <c r="A39" s="40" t="s">
        <v>87</v>
      </c>
      <c r="B39" s="40" t="s">
        <v>238</v>
      </c>
      <c r="C39" s="40" t="s">
        <v>237</v>
      </c>
      <c r="D39" s="10">
        <f>Table3[[#This Row],[Residential CLM $ Collected]]+Table3[[#This Row],[C&amp;I CLM $ Collected]]</f>
        <v>78752.083299999998</v>
      </c>
      <c r="E39" s="50">
        <f>Table3[[#This Row],[CLM $ Collected ]]/'1.) CLM Reference'!$B$4</f>
        <v>2.706200188525582E-3</v>
      </c>
      <c r="F39" s="7">
        <f>Table3[[#This Row],[Residential Incentive Disbursements]]+Table3[[#This Row],[C&amp;I Incentive Disbursements]]</f>
        <v>90244.796419236096</v>
      </c>
      <c r="G39" s="55">
        <f>Table3[[#This Row],[Incentive Disbursements]]/'1.) CLM Reference'!$B$5</f>
        <v>5.3713981927954492E-3</v>
      </c>
      <c r="H39" s="56">
        <v>59967.633300000001</v>
      </c>
      <c r="I39" s="53">
        <f>Table3[[#This Row],[Residential CLM $ Collected]]/'1.) CLM Reference'!$B$4</f>
        <v>2.0607000315621235E-3</v>
      </c>
      <c r="J39" s="52">
        <v>82640.050655073166</v>
      </c>
      <c r="K39" s="57">
        <f>Table3[[#This Row],[Residential Incentive Disbursements]]/'1.) CLM Reference'!$B$5</f>
        <v>4.9187613729999684E-3</v>
      </c>
      <c r="L39" s="56">
        <v>18784.45</v>
      </c>
      <c r="M39" s="53">
        <f>Table3[[#This Row],[C&amp;I CLM $ Collected]]/'1.) CLM Reference'!$B$4</f>
        <v>6.4550015696345864E-4</v>
      </c>
      <c r="N39" s="52">
        <v>7604.7457641629298</v>
      </c>
      <c r="O39" s="57">
        <f>Table3[[#This Row],[C&amp;I Incentive Disbursements]]/'1.) CLM Reference'!$B$5</f>
        <v>4.5263681979548065E-4</v>
      </c>
    </row>
    <row r="40" spans="1:15" ht="16">
      <c r="A40" s="40" t="s">
        <v>88</v>
      </c>
      <c r="B40" s="40" t="s">
        <v>238</v>
      </c>
      <c r="C40" s="40" t="s">
        <v>237</v>
      </c>
      <c r="D40" s="10">
        <f>Table3[[#This Row],[Residential CLM $ Collected]]+Table3[[#This Row],[C&amp;I CLM $ Collected]]</f>
        <v>77117.696200000093</v>
      </c>
      <c r="E40" s="50">
        <f>Table3[[#This Row],[CLM $ Collected ]]/'1.) CLM Reference'!$B$4</f>
        <v>2.650036865692654E-3</v>
      </c>
      <c r="F40" s="7">
        <f>Table3[[#This Row],[Residential Incentive Disbursements]]+Table3[[#This Row],[C&amp;I Incentive Disbursements]]</f>
        <v>418730.78254849138</v>
      </c>
      <c r="G40" s="55">
        <f>Table3[[#This Row],[Incentive Disbursements]]/'1.) CLM Reference'!$B$5</f>
        <v>2.4922985677757813E-2</v>
      </c>
      <c r="H40" s="56">
        <v>67221.614200000098</v>
      </c>
      <c r="I40" s="53">
        <f>Table3[[#This Row],[Residential CLM $ Collected]]/'1.) CLM Reference'!$B$4</f>
        <v>2.3099724781634342E-3</v>
      </c>
      <c r="J40" s="52">
        <v>418730.78254849138</v>
      </c>
      <c r="K40" s="57">
        <f>Table3[[#This Row],[Residential Incentive Disbursements]]/'1.) CLM Reference'!$B$5</f>
        <v>2.4922985677757813E-2</v>
      </c>
      <c r="L40" s="56">
        <v>9896.0820000000003</v>
      </c>
      <c r="M40" s="53">
        <f>Table3[[#This Row],[C&amp;I CLM $ Collected]]/'1.) CLM Reference'!$B$4</f>
        <v>3.4006438752922009E-4</v>
      </c>
      <c r="N40" s="52">
        <v>0</v>
      </c>
      <c r="O40" s="57">
        <f>Table3[[#This Row],[C&amp;I Incentive Disbursements]]/'1.) CLM Reference'!$B$5</f>
        <v>0</v>
      </c>
    </row>
    <row r="41" spans="1:15" ht="16">
      <c r="A41" s="40" t="s">
        <v>89</v>
      </c>
      <c r="B41" s="40" t="s">
        <v>238</v>
      </c>
      <c r="C41" s="40" t="s">
        <v>237</v>
      </c>
      <c r="D41" s="10">
        <f>Table3[[#This Row],[Residential CLM $ Collected]]+Table3[[#This Row],[C&amp;I CLM $ Collected]]</f>
        <v>78484.064900000099</v>
      </c>
      <c r="E41" s="50">
        <f>Table3[[#This Row],[CLM $ Collected ]]/'1.) CLM Reference'!$B$4</f>
        <v>2.6969901281155605E-3</v>
      </c>
      <c r="F41" s="7">
        <f>Table3[[#This Row],[Residential Incentive Disbursements]]+Table3[[#This Row],[C&amp;I Incentive Disbursements]]</f>
        <v>110834.15785441252</v>
      </c>
      <c r="G41" s="55">
        <f>Table3[[#This Row],[Incentive Disbursements]]/'1.) CLM Reference'!$B$5</f>
        <v>6.5968833530694153E-3</v>
      </c>
      <c r="H41" s="56">
        <v>67436.167800000097</v>
      </c>
      <c r="I41" s="53">
        <f>Table3[[#This Row],[Residential CLM $ Collected]]/'1.) CLM Reference'!$B$4</f>
        <v>2.3173452988995793E-3</v>
      </c>
      <c r="J41" s="52">
        <v>93920.360064358247</v>
      </c>
      <c r="K41" s="57">
        <f>Table3[[#This Row],[Residential Incentive Disbursements]]/'1.) CLM Reference'!$B$5</f>
        <v>5.5901688776911988E-3</v>
      </c>
      <c r="L41" s="56">
        <v>11047.8971</v>
      </c>
      <c r="M41" s="53">
        <f>Table3[[#This Row],[C&amp;I CLM $ Collected]]/'1.) CLM Reference'!$B$4</f>
        <v>3.7964482921598131E-4</v>
      </c>
      <c r="N41" s="52">
        <v>16913.797790054272</v>
      </c>
      <c r="O41" s="57">
        <f>Table3[[#This Row],[C&amp;I Incentive Disbursements]]/'1.) CLM Reference'!$B$5</f>
        <v>1.0067144753782161E-3</v>
      </c>
    </row>
    <row r="42" spans="1:15" ht="16">
      <c r="A42" s="40" t="s">
        <v>90</v>
      </c>
      <c r="B42" s="40" t="s">
        <v>238</v>
      </c>
      <c r="C42" s="40" t="s">
        <v>237</v>
      </c>
      <c r="D42" s="10">
        <f>Table3[[#This Row],[Residential CLM $ Collected]]+Table3[[#This Row],[C&amp;I CLM $ Collected]]</f>
        <v>44439.523699999998</v>
      </c>
      <c r="E42" s="50">
        <f>Table3[[#This Row],[CLM $ Collected ]]/'1.) CLM Reference'!$B$4</f>
        <v>1.5270992509086685E-3</v>
      </c>
      <c r="F42" s="7">
        <f>Table3[[#This Row],[Residential Incentive Disbursements]]+Table3[[#This Row],[C&amp;I Incentive Disbursements]]</f>
        <v>31382.103513062619</v>
      </c>
      <c r="G42" s="55">
        <f>Table3[[#This Row],[Incentive Disbursements]]/'1.) CLM Reference'!$B$5</f>
        <v>1.8678725066108488E-3</v>
      </c>
      <c r="H42" s="56">
        <v>27045.101699999999</v>
      </c>
      <c r="I42" s="53">
        <f>Table3[[#This Row],[Residential CLM $ Collected]]/'1.) CLM Reference'!$B$4</f>
        <v>9.2936537361715146E-4</v>
      </c>
      <c r="J42" s="52">
        <v>30857.905121283649</v>
      </c>
      <c r="K42" s="57">
        <f>Table3[[#This Row],[Residential Incentive Disbursements]]/'1.) CLM Reference'!$B$5</f>
        <v>1.8366720562138254E-3</v>
      </c>
      <c r="L42" s="56">
        <v>17394.421999999999</v>
      </c>
      <c r="M42" s="53">
        <f>Table3[[#This Row],[C&amp;I CLM $ Collected]]/'1.) CLM Reference'!$B$4</f>
        <v>5.9773387729151702E-4</v>
      </c>
      <c r="N42" s="52">
        <v>524.19839177896802</v>
      </c>
      <c r="O42" s="57">
        <f>Table3[[#This Row],[C&amp;I Incentive Disbursements]]/'1.) CLM Reference'!$B$5</f>
        <v>3.1200450397023164E-5</v>
      </c>
    </row>
    <row r="43" spans="1:15" ht="16">
      <c r="A43" s="40" t="s">
        <v>91</v>
      </c>
      <c r="B43" s="40" t="s">
        <v>238</v>
      </c>
      <c r="C43" s="40" t="s">
        <v>242</v>
      </c>
      <c r="D43" s="10">
        <f>Table3[[#This Row],[Residential CLM $ Collected]]+Table3[[#This Row],[C&amp;I CLM $ Collected]]</f>
        <v>94334.927800000005</v>
      </c>
      <c r="E43" s="50">
        <f>Table3[[#This Row],[CLM $ Collected ]]/'1.) CLM Reference'!$B$4</f>
        <v>3.2416818539822323E-3</v>
      </c>
      <c r="F43" s="7">
        <f>Table3[[#This Row],[Residential Incentive Disbursements]]+Table3[[#This Row],[C&amp;I Incentive Disbursements]]</f>
        <v>83303.046404719658</v>
      </c>
      <c r="G43" s="55">
        <f>Table3[[#This Row],[Incentive Disbursements]]/'1.) CLM Reference'!$B$5</f>
        <v>4.9582230850629934E-3</v>
      </c>
      <c r="H43" s="56">
        <v>69620.792000000001</v>
      </c>
      <c r="I43" s="53">
        <f>Table3[[#This Row],[Residential CLM $ Collected]]/'1.) CLM Reference'!$B$4</f>
        <v>2.3924167150978764E-3</v>
      </c>
      <c r="J43" s="52">
        <v>61012.13384002354</v>
      </c>
      <c r="K43" s="57">
        <f>Table3[[#This Row],[Residential Incentive Disbursements]]/'1.) CLM Reference'!$B$5</f>
        <v>3.6314610753229132E-3</v>
      </c>
      <c r="L43" s="56">
        <v>24714.1358</v>
      </c>
      <c r="M43" s="53">
        <f>Table3[[#This Row],[C&amp;I CLM $ Collected]]/'1.) CLM Reference'!$B$4</f>
        <v>8.4926513888435549E-4</v>
      </c>
      <c r="N43" s="52">
        <v>22290.912564696118</v>
      </c>
      <c r="O43" s="57">
        <f>Table3[[#This Row],[C&amp;I Incentive Disbursements]]/'1.) CLM Reference'!$B$5</f>
        <v>1.3267620097400805E-3</v>
      </c>
    </row>
    <row r="44" spans="1:15" ht="16">
      <c r="A44" s="40" t="s">
        <v>223</v>
      </c>
      <c r="B44" s="40" t="s">
        <v>238</v>
      </c>
      <c r="C44" s="40" t="s">
        <v>237</v>
      </c>
      <c r="D44" s="10">
        <f>Table3[[#This Row],[Residential CLM $ Collected]]+Table3[[#This Row],[C&amp;I CLM $ Collected]]</f>
        <v>26440.300999999999</v>
      </c>
      <c r="E44" s="50">
        <f>Table3[[#This Row],[CLM $ Collected ]]/'1.) CLM Reference'!$B$4</f>
        <v>9.0858228192260582E-4</v>
      </c>
      <c r="F44" s="7">
        <f>Table3[[#This Row],[Residential Incentive Disbursements]]+Table3[[#This Row],[C&amp;I Incentive Disbursements]]</f>
        <v>5329.0300323911779</v>
      </c>
      <c r="G44" s="55">
        <f>Table3[[#This Row],[Incentive Disbursements]]/'1.) CLM Reference'!$B$5</f>
        <v>3.1718551563198204E-4</v>
      </c>
      <c r="H44" s="56">
        <v>24172.335500000001</v>
      </c>
      <c r="I44" s="53">
        <f>Table3[[#This Row],[Residential CLM $ Collected]]/'1.) CLM Reference'!$B$4</f>
        <v>8.3064696381439883E-4</v>
      </c>
      <c r="J44" s="52">
        <v>5329.0300323911779</v>
      </c>
      <c r="K44" s="57">
        <f>Table3[[#This Row],[Residential Incentive Disbursements]]/'1.) CLM Reference'!$B$5</f>
        <v>3.1718551563198204E-4</v>
      </c>
      <c r="L44" s="56">
        <v>2267.9654999999998</v>
      </c>
      <c r="M44" s="53">
        <f>Table3[[#This Row],[C&amp;I CLM $ Collected]]/'1.) CLM Reference'!$B$4</f>
        <v>7.793531810820699E-5</v>
      </c>
      <c r="N44" s="52">
        <v>0</v>
      </c>
      <c r="O44" s="57">
        <f>Table3[[#This Row],[C&amp;I Incentive Disbursements]]/'1.) CLM Reference'!$B$5</f>
        <v>0</v>
      </c>
    </row>
    <row r="45" spans="1:15" ht="16">
      <c r="A45" s="40" t="s">
        <v>92</v>
      </c>
      <c r="B45" s="40" t="s">
        <v>238</v>
      </c>
      <c r="C45" s="40" t="s">
        <v>242</v>
      </c>
      <c r="D45" s="10">
        <f>Table3[[#This Row],[Residential CLM $ Collected]]+Table3[[#This Row],[C&amp;I CLM $ Collected]]</f>
        <v>72877.155399999901</v>
      </c>
      <c r="E45" s="50">
        <f>Table3[[#This Row],[CLM $ Collected ]]/'1.) CLM Reference'!$B$4</f>
        <v>2.5043168817692456E-3</v>
      </c>
      <c r="F45" s="7">
        <f>Table3[[#This Row],[Residential Incentive Disbursements]]+Table3[[#This Row],[C&amp;I Incentive Disbursements]]</f>
        <v>40336.52270243744</v>
      </c>
      <c r="G45" s="55">
        <f>Table3[[#This Row],[Incentive Disbursements]]/'1.) CLM Reference'!$B$5</f>
        <v>2.4008423060871602E-3</v>
      </c>
      <c r="H45" s="56">
        <v>49786.050399999898</v>
      </c>
      <c r="I45" s="53">
        <f>Table3[[#This Row],[Residential CLM $ Collected]]/'1.) CLM Reference'!$B$4</f>
        <v>1.7108248230739041E-3</v>
      </c>
      <c r="J45" s="52">
        <v>37368.56133184128</v>
      </c>
      <c r="K45" s="57">
        <f>Table3[[#This Row],[Residential Incentive Disbursements]]/'1.) CLM Reference'!$B$5</f>
        <v>2.2241883274106812E-3</v>
      </c>
      <c r="L45" s="56">
        <v>23091.105</v>
      </c>
      <c r="M45" s="53">
        <f>Table3[[#This Row],[C&amp;I CLM $ Collected]]/'1.) CLM Reference'!$B$4</f>
        <v>7.9349205869534136E-4</v>
      </c>
      <c r="N45" s="52">
        <v>2967.9613705961574</v>
      </c>
      <c r="O45" s="57">
        <f>Table3[[#This Row],[C&amp;I Incentive Disbursements]]/'1.) CLM Reference'!$B$5</f>
        <v>1.7665397867647881E-4</v>
      </c>
    </row>
    <row r="46" spans="1:15" ht="16">
      <c r="A46" s="40" t="s">
        <v>93</v>
      </c>
      <c r="B46" s="40" t="s">
        <v>238</v>
      </c>
      <c r="C46" s="40" t="s">
        <v>242</v>
      </c>
      <c r="D46" s="10">
        <f>Table3[[#This Row],[Residential CLM $ Collected]]+Table3[[#This Row],[C&amp;I CLM $ Collected]]</f>
        <v>79920.725000000006</v>
      </c>
      <c r="E46" s="50">
        <f>Table3[[#This Row],[CLM $ Collected ]]/'1.) CLM Reference'!$B$4</f>
        <v>2.7463588517168945E-3</v>
      </c>
      <c r="F46" s="7">
        <f>Table3[[#This Row],[Residential Incentive Disbursements]]+Table3[[#This Row],[C&amp;I Incentive Disbursements]]</f>
        <v>94122.460520517969</v>
      </c>
      <c r="G46" s="55">
        <f>Table3[[#This Row],[Incentive Disbursements]]/'1.) CLM Reference'!$B$5</f>
        <v>5.6021979593452419E-3</v>
      </c>
      <c r="H46" s="56">
        <v>53978.008699999998</v>
      </c>
      <c r="I46" s="53">
        <f>Table3[[#This Row],[Residential CLM $ Collected]]/'1.) CLM Reference'!$B$4</f>
        <v>1.8548753404238577E-3</v>
      </c>
      <c r="J46" s="52">
        <v>84524.637585326869</v>
      </c>
      <c r="K46" s="57">
        <f>Table3[[#This Row],[Residential Incentive Disbursements]]/'1.) CLM Reference'!$B$5</f>
        <v>5.03093256993308E-3</v>
      </c>
      <c r="L46" s="56">
        <v>25942.7163</v>
      </c>
      <c r="M46" s="53">
        <f>Table3[[#This Row],[C&amp;I CLM $ Collected]]/'1.) CLM Reference'!$B$4</f>
        <v>8.9148351129303633E-4</v>
      </c>
      <c r="N46" s="52">
        <v>9597.822935191105</v>
      </c>
      <c r="O46" s="57">
        <f>Table3[[#This Row],[C&amp;I Incentive Disbursements]]/'1.) CLM Reference'!$B$5</f>
        <v>5.7126538941216229E-4</v>
      </c>
    </row>
    <row r="47" spans="1:15" ht="16">
      <c r="A47" s="40" t="s">
        <v>94</v>
      </c>
      <c r="B47" s="40" t="s">
        <v>238</v>
      </c>
      <c r="C47" s="40" t="s">
        <v>242</v>
      </c>
      <c r="D47" s="10">
        <f>Table3[[#This Row],[Residential CLM $ Collected]]+Table3[[#This Row],[C&amp;I CLM $ Collected]]</f>
        <v>48863.655799999993</v>
      </c>
      <c r="E47" s="50">
        <f>Table3[[#This Row],[CLM $ Collected ]]/'1.) CLM Reference'!$B$4</f>
        <v>1.6791280814028844E-3</v>
      </c>
      <c r="F47" s="7">
        <f>Table3[[#This Row],[Residential Incentive Disbursements]]+Table3[[#This Row],[C&amp;I Incentive Disbursements]]</f>
        <v>13933.606298603105</v>
      </c>
      <c r="G47" s="55">
        <f>Table3[[#This Row],[Incentive Disbursements]]/'1.) CLM Reference'!$B$5</f>
        <v>8.2933255612604919E-4</v>
      </c>
      <c r="H47" s="56">
        <v>38030.339099999997</v>
      </c>
      <c r="I47" s="53">
        <f>Table3[[#This Row],[Residential CLM $ Collected]]/'1.) CLM Reference'!$B$4</f>
        <v>1.3068569938658602E-3</v>
      </c>
      <c r="J47" s="52">
        <v>12529.503463480869</v>
      </c>
      <c r="K47" s="57">
        <f>Table3[[#This Row],[Residential Incentive Disbursements]]/'1.) CLM Reference'!$B$5</f>
        <v>7.4575992113402293E-4</v>
      </c>
      <c r="L47" s="56">
        <v>10833.316699999999</v>
      </c>
      <c r="M47" s="53">
        <f>Table3[[#This Row],[C&amp;I CLM $ Collected]]/'1.) CLM Reference'!$B$4</f>
        <v>3.7227108753702437E-4</v>
      </c>
      <c r="N47" s="52">
        <v>1404.1028351222358</v>
      </c>
      <c r="O47" s="57">
        <f>Table3[[#This Row],[C&amp;I Incentive Disbursements]]/'1.) CLM Reference'!$B$5</f>
        <v>8.3572634992026333E-5</v>
      </c>
    </row>
    <row r="48" spans="1:15" ht="16">
      <c r="A48" s="40" t="s">
        <v>95</v>
      </c>
      <c r="B48" s="40" t="s">
        <v>238</v>
      </c>
      <c r="C48" s="40" t="s">
        <v>242</v>
      </c>
      <c r="D48" s="10">
        <f>Table3[[#This Row],[Residential CLM $ Collected]]+Table3[[#This Row],[C&amp;I CLM $ Collected]]</f>
        <v>31308.570500000002</v>
      </c>
      <c r="E48" s="50">
        <f>Table3[[#This Row],[CLM $ Collected ]]/'1.) CLM Reference'!$B$4</f>
        <v>1.0758732447344219E-3</v>
      </c>
      <c r="F48" s="7">
        <f>Table3[[#This Row],[Residential Incentive Disbursements]]+Table3[[#This Row],[C&amp;I Incentive Disbursements]]</f>
        <v>3121.0658414739519</v>
      </c>
      <c r="G48" s="55">
        <f>Table3[[#This Row],[Incentive Disbursements]]/'1.) CLM Reference'!$B$5</f>
        <v>1.8576680413359949E-4</v>
      </c>
      <c r="H48" s="56">
        <v>24351.613000000001</v>
      </c>
      <c r="I48" s="53">
        <f>Table3[[#This Row],[Residential CLM $ Collected]]/'1.) CLM Reference'!$B$4</f>
        <v>8.3680757295600356E-4</v>
      </c>
      <c r="J48" s="52">
        <v>1477.329455824188</v>
      </c>
      <c r="K48" s="57">
        <f>Table3[[#This Row],[Residential Incentive Disbursements]]/'1.) CLM Reference'!$B$5</f>
        <v>8.7931106102934011E-5</v>
      </c>
      <c r="L48" s="56">
        <v>6956.9575000000004</v>
      </c>
      <c r="M48" s="53">
        <f>Table3[[#This Row],[C&amp;I CLM $ Collected]]/'1.) CLM Reference'!$B$4</f>
        <v>2.3906567177841838E-4</v>
      </c>
      <c r="N48" s="52">
        <v>1643.7363856497641</v>
      </c>
      <c r="O48" s="57">
        <f>Table3[[#This Row],[C&amp;I Incentive Disbursements]]/'1.) CLM Reference'!$B$5</f>
        <v>9.783569803066551E-5</v>
      </c>
    </row>
    <row r="49" spans="1:15" ht="16">
      <c r="A49" s="40" t="s">
        <v>96</v>
      </c>
      <c r="B49" s="40" t="s">
        <v>238</v>
      </c>
      <c r="C49" s="40" t="s">
        <v>242</v>
      </c>
      <c r="D49" s="10">
        <f>Table3[[#This Row],[Residential CLM $ Collected]]+Table3[[#This Row],[C&amp;I CLM $ Collected]]</f>
        <v>87517.255000000092</v>
      </c>
      <c r="E49" s="50">
        <f>Table3[[#This Row],[CLM $ Collected ]]/'1.) CLM Reference'!$B$4</f>
        <v>3.0074024972523068E-3</v>
      </c>
      <c r="F49" s="7">
        <f>Table3[[#This Row],[Residential Incentive Disbursements]]+Table3[[#This Row],[C&amp;I Incentive Disbursements]]</f>
        <v>50119.898352504766</v>
      </c>
      <c r="G49" s="55">
        <f>Table3[[#This Row],[Incentive Disbursements]]/'1.) CLM Reference'!$B$5</f>
        <v>2.9831518504744672E-3</v>
      </c>
      <c r="H49" s="56">
        <v>64008.1363000001</v>
      </c>
      <c r="I49" s="53">
        <f>Table3[[#This Row],[Residential CLM $ Collected]]/'1.) CLM Reference'!$B$4</f>
        <v>2.1995460089908685E-3</v>
      </c>
      <c r="J49" s="52">
        <v>42797.346055916183</v>
      </c>
      <c r="K49" s="57">
        <f>Table3[[#This Row],[Residential Incentive Disbursements]]/'1.) CLM Reference'!$B$5</f>
        <v>2.5473112731427172E-3</v>
      </c>
      <c r="L49" s="56">
        <v>23509.118699999999</v>
      </c>
      <c r="M49" s="53">
        <f>Table3[[#This Row],[C&amp;I CLM $ Collected]]/'1.) CLM Reference'!$B$4</f>
        <v>8.0785648826143858E-4</v>
      </c>
      <c r="N49" s="52">
        <v>7322.5522965885848</v>
      </c>
      <c r="O49" s="57">
        <f>Table3[[#This Row],[C&amp;I Incentive Disbursements]]/'1.) CLM Reference'!$B$5</f>
        <v>4.3584057733174985E-4</v>
      </c>
    </row>
    <row r="50" spans="1:15" ht="16">
      <c r="A50" s="40" t="s">
        <v>97</v>
      </c>
      <c r="B50" s="40" t="s">
        <v>238</v>
      </c>
      <c r="C50" s="40" t="s">
        <v>242</v>
      </c>
      <c r="D50" s="10">
        <f>Table3[[#This Row],[Residential CLM $ Collected]]+Table3[[#This Row],[C&amp;I CLM $ Collected]]</f>
        <v>44125.629799999995</v>
      </c>
      <c r="E50" s="50">
        <f>Table3[[#This Row],[CLM $ Collected ]]/'1.) CLM Reference'!$B$4</f>
        <v>1.5163127460219206E-3</v>
      </c>
      <c r="F50" s="7">
        <f>Table3[[#This Row],[Residential Incentive Disbursements]]+Table3[[#This Row],[C&amp;I Incentive Disbursements]]</f>
        <v>7720.0745995238431</v>
      </c>
      <c r="G50" s="55">
        <f>Table3[[#This Row],[Incentive Disbursements]]/'1.) CLM Reference'!$B$5</f>
        <v>4.5950122774380165E-4</v>
      </c>
      <c r="H50" s="56">
        <v>25510.301599999999</v>
      </c>
      <c r="I50" s="53">
        <f>Table3[[#This Row],[Residential CLM $ Collected]]/'1.) CLM Reference'!$B$4</f>
        <v>8.7662421241959006E-4</v>
      </c>
      <c r="J50" s="52">
        <v>4385.1743546824082</v>
      </c>
      <c r="K50" s="57">
        <f>Table3[[#This Row],[Residential Incentive Disbursements]]/'1.) CLM Reference'!$B$5</f>
        <v>2.6100693378940663E-4</v>
      </c>
      <c r="L50" s="56">
        <v>18615.3282</v>
      </c>
      <c r="M50" s="53">
        <f>Table3[[#This Row],[C&amp;I CLM $ Collected]]/'1.) CLM Reference'!$B$4</f>
        <v>6.3968853360233053E-4</v>
      </c>
      <c r="N50" s="52">
        <v>3334.9002448414349</v>
      </c>
      <c r="O50" s="57">
        <f>Table3[[#This Row],[C&amp;I Incentive Disbursements]]/'1.) CLM Reference'!$B$5</f>
        <v>1.9849429395439502E-4</v>
      </c>
    </row>
    <row r="51" spans="1:15" ht="16">
      <c r="A51" s="40" t="s">
        <v>98</v>
      </c>
      <c r="B51" s="40" t="s">
        <v>238</v>
      </c>
      <c r="C51" s="40" t="s">
        <v>242</v>
      </c>
      <c r="D51" s="10">
        <f>Table3[[#This Row],[Residential CLM $ Collected]]+Table3[[#This Row],[C&amp;I CLM $ Collected]]</f>
        <v>51179.499300000003</v>
      </c>
      <c r="E51" s="50">
        <f>Table3[[#This Row],[CLM $ Collected ]]/'1.) CLM Reference'!$B$4</f>
        <v>1.7587086569721883E-3</v>
      </c>
      <c r="F51" s="7">
        <f>Table3[[#This Row],[Residential Incentive Disbursements]]+Table3[[#This Row],[C&amp;I Incentive Disbursements]]</f>
        <v>191991.1341989566</v>
      </c>
      <c r="G51" s="55">
        <f>Table3[[#This Row],[Incentive Disbursements]]/'1.) CLM Reference'!$B$5</f>
        <v>1.1427371684437708E-2</v>
      </c>
      <c r="H51" s="56">
        <v>35070.078800000003</v>
      </c>
      <c r="I51" s="53">
        <f>Table3[[#This Row],[Residential CLM $ Collected]]/'1.) CLM Reference'!$B$4</f>
        <v>1.2051319772535722E-3</v>
      </c>
      <c r="J51" s="52">
        <v>186375.69636976667</v>
      </c>
      <c r="K51" s="57">
        <f>Table3[[#This Row],[Residential Incentive Disbursements]]/'1.) CLM Reference'!$B$5</f>
        <v>1.1093139088163197E-2</v>
      </c>
      <c r="L51" s="56">
        <v>16109.4205</v>
      </c>
      <c r="M51" s="53">
        <f>Table3[[#This Row],[C&amp;I CLM $ Collected]]/'1.) CLM Reference'!$B$4</f>
        <v>5.535766797186161E-4</v>
      </c>
      <c r="N51" s="52">
        <v>5615.4378291899257</v>
      </c>
      <c r="O51" s="57">
        <f>Table3[[#This Row],[C&amp;I Incentive Disbursements]]/'1.) CLM Reference'!$B$5</f>
        <v>3.3423259627451089E-4</v>
      </c>
    </row>
    <row r="52" spans="1:15" ht="16">
      <c r="A52" s="40" t="s">
        <v>99</v>
      </c>
      <c r="B52" s="40" t="s">
        <v>238</v>
      </c>
      <c r="C52" s="40" t="s">
        <v>242</v>
      </c>
      <c r="D52" s="10">
        <f>Table3[[#This Row],[Residential CLM $ Collected]]+Table3[[#This Row],[C&amp;I CLM $ Collected]]</f>
        <v>45335.883000000002</v>
      </c>
      <c r="E52" s="50">
        <f>Table3[[#This Row],[CLM $ Collected ]]/'1.) CLM Reference'!$B$4</f>
        <v>1.5579013275649272E-3</v>
      </c>
      <c r="F52" s="7">
        <f>Table3[[#This Row],[Residential Incentive Disbursements]]+Table3[[#This Row],[C&amp;I Incentive Disbursements]]</f>
        <v>25813.675462079656</v>
      </c>
      <c r="G52" s="55">
        <f>Table3[[#This Row],[Incentive Disbursements]]/'1.) CLM Reference'!$B$5</f>
        <v>1.5364379468738856E-3</v>
      </c>
      <c r="H52" s="56">
        <v>26942.261399999999</v>
      </c>
      <c r="I52" s="53">
        <f>Table3[[#This Row],[Residential CLM $ Collected]]/'1.) CLM Reference'!$B$4</f>
        <v>9.2583141708437204E-4</v>
      </c>
      <c r="J52" s="52">
        <v>23412.347591168382</v>
      </c>
      <c r="K52" s="57">
        <f>Table3[[#This Row],[Residential Incentive Disbursements]]/'1.) CLM Reference'!$B$5</f>
        <v>1.3935101693408557E-3</v>
      </c>
      <c r="L52" s="56">
        <v>18393.621599999999</v>
      </c>
      <c r="M52" s="53">
        <f>Table3[[#This Row],[C&amp;I CLM $ Collected]]/'1.) CLM Reference'!$B$4</f>
        <v>6.3206991048055507E-4</v>
      </c>
      <c r="N52" s="52">
        <v>2401.3278709112728</v>
      </c>
      <c r="O52" s="57">
        <f>Table3[[#This Row],[C&amp;I Incentive Disbursements]]/'1.) CLM Reference'!$B$5</f>
        <v>1.4292777753302995E-4</v>
      </c>
    </row>
    <row r="53" spans="1:15" ht="16">
      <c r="A53" s="40" t="s">
        <v>100</v>
      </c>
      <c r="B53" s="40" t="s">
        <v>238</v>
      </c>
      <c r="C53" s="40" t="s">
        <v>242</v>
      </c>
      <c r="D53" s="10">
        <f>Table3[[#This Row],[Residential CLM $ Collected]]+Table3[[#This Row],[C&amp;I CLM $ Collected]]</f>
        <v>99612.751599999901</v>
      </c>
      <c r="E53" s="50">
        <f>Table3[[#This Row],[CLM $ Collected ]]/'1.) CLM Reference'!$B$4</f>
        <v>3.4230465514487754E-3</v>
      </c>
      <c r="F53" s="7">
        <f>Table3[[#This Row],[Residential Incentive Disbursements]]+Table3[[#This Row],[C&amp;I Incentive Disbursements]]</f>
        <v>28297.306390956983</v>
      </c>
      <c r="G53" s="55">
        <f>Table3[[#This Row],[Incentive Disbursements]]/'1.) CLM Reference'!$B$5</f>
        <v>1.6842644278708438E-3</v>
      </c>
      <c r="H53" s="56">
        <v>51549.295899999903</v>
      </c>
      <c r="I53" s="53">
        <f>Table3[[#This Row],[Residential CLM $ Collected]]/'1.) CLM Reference'!$B$4</f>
        <v>1.7714161764015295E-3</v>
      </c>
      <c r="J53" s="52">
        <v>14469.701670673205</v>
      </c>
      <c r="K53" s="57">
        <f>Table3[[#This Row],[Residential Incentive Disbursements]]/'1.) CLM Reference'!$B$5</f>
        <v>8.6124111846936832E-4</v>
      </c>
      <c r="L53" s="56">
        <v>48063.455699999999</v>
      </c>
      <c r="M53" s="53">
        <f>Table3[[#This Row],[C&amp;I CLM $ Collected]]/'1.) CLM Reference'!$B$4</f>
        <v>1.6516303750472459E-3</v>
      </c>
      <c r="N53" s="52">
        <v>13827.60472028378</v>
      </c>
      <c r="O53" s="57">
        <f>Table3[[#This Row],[C&amp;I Incentive Disbursements]]/'1.) CLM Reference'!$B$5</f>
        <v>8.2302330940147545E-4</v>
      </c>
    </row>
    <row r="54" spans="1:15" ht="16">
      <c r="A54" s="40" t="s">
        <v>101</v>
      </c>
      <c r="B54" s="40" t="s">
        <v>238</v>
      </c>
      <c r="C54" s="40" t="s">
        <v>242</v>
      </c>
      <c r="D54" s="10">
        <f>Table3[[#This Row],[Residential CLM $ Collected]]+Table3[[#This Row],[C&amp;I CLM $ Collected]]</f>
        <v>89778.143799999903</v>
      </c>
      <c r="E54" s="50">
        <f>Table3[[#This Row],[CLM $ Collected ]]/'1.) CLM Reference'!$B$4</f>
        <v>3.0850946349128081E-3</v>
      </c>
      <c r="F54" s="7">
        <f>Table3[[#This Row],[Residential Incentive Disbursements]]+Table3[[#This Row],[C&amp;I Incentive Disbursements]]</f>
        <v>69159.333071067551</v>
      </c>
      <c r="G54" s="55">
        <f>Table3[[#This Row],[Incentive Disbursements]]/'1.) CLM Reference'!$B$5</f>
        <v>4.1163848932312249E-3</v>
      </c>
      <c r="H54" s="56">
        <v>54299.358399999903</v>
      </c>
      <c r="I54" s="53">
        <f>Table3[[#This Row],[Residential CLM $ Collected]]/'1.) CLM Reference'!$B$4</f>
        <v>1.8659180529754682E-3</v>
      </c>
      <c r="J54" s="52">
        <v>35142.539314269074</v>
      </c>
      <c r="K54" s="57">
        <f>Table3[[#This Row],[Residential Incentive Disbursements]]/'1.) CLM Reference'!$B$5</f>
        <v>2.0916948084850674E-3</v>
      </c>
      <c r="L54" s="56">
        <v>35478.785400000001</v>
      </c>
      <c r="M54" s="53">
        <f>Table3[[#This Row],[C&amp;I CLM $ Collected]]/'1.) CLM Reference'!$B$4</f>
        <v>1.2191765819373399E-3</v>
      </c>
      <c r="N54" s="52">
        <v>34016.793756798485</v>
      </c>
      <c r="O54" s="57">
        <f>Table3[[#This Row],[C&amp;I Incentive Disbursements]]/'1.) CLM Reference'!$B$5</f>
        <v>2.024690084746158E-3</v>
      </c>
    </row>
    <row r="55" spans="1:15" ht="16">
      <c r="A55" s="40" t="s">
        <v>102</v>
      </c>
      <c r="B55" s="40" t="s">
        <v>238</v>
      </c>
      <c r="C55" s="40" t="s">
        <v>237</v>
      </c>
      <c r="D55" s="10">
        <f>Table3[[#This Row],[Residential CLM $ Collected]]+Table3[[#This Row],[C&amp;I CLM $ Collected]]</f>
        <v>259.25740000000002</v>
      </c>
      <c r="E55" s="50">
        <f>Table3[[#This Row],[CLM $ Collected ]]/'1.) CLM Reference'!$B$4</f>
        <v>8.9090014556688211E-6</v>
      </c>
      <c r="F55" s="7">
        <f>Table3[[#This Row],[Residential Incentive Disbursements]]+Table3[[#This Row],[C&amp;I Incentive Disbursements]]</f>
        <v>0</v>
      </c>
      <c r="G55" s="55">
        <f>Table3[[#This Row],[Incentive Disbursements]]/'1.) CLM Reference'!$B$5</f>
        <v>0</v>
      </c>
      <c r="H55" s="56">
        <v>255.44900000000001</v>
      </c>
      <c r="I55" s="53">
        <f>Table3[[#This Row],[Residential CLM $ Collected]]/'1.) CLM Reference'!$B$4</f>
        <v>8.7781313584458725E-6</v>
      </c>
      <c r="J55" s="52">
        <v>0</v>
      </c>
      <c r="K55" s="57">
        <f>Table3[[#This Row],[Residential Incentive Disbursements]]/'1.) CLM Reference'!$B$5</f>
        <v>0</v>
      </c>
      <c r="L55" s="56">
        <v>3.8083999999999998</v>
      </c>
      <c r="M55" s="53">
        <f>Table3[[#This Row],[C&amp;I CLM $ Collected]]/'1.) CLM Reference'!$B$4</f>
        <v>1.3087009722294962E-7</v>
      </c>
      <c r="N55" s="52">
        <v>0</v>
      </c>
      <c r="O55" s="57">
        <f>Table3[[#This Row],[C&amp;I Incentive Disbursements]]/'1.) CLM Reference'!$B$5</f>
        <v>0</v>
      </c>
    </row>
    <row r="56" spans="1:15" ht="16">
      <c r="A56" s="40" t="s">
        <v>104</v>
      </c>
      <c r="B56" s="40" t="s">
        <v>238</v>
      </c>
      <c r="C56" s="40" t="s">
        <v>237</v>
      </c>
      <c r="D56" s="10">
        <f>Table3[[#This Row],[Residential CLM $ Collected]]+Table3[[#This Row],[C&amp;I CLM $ Collected]]</f>
        <v>29.934999999999999</v>
      </c>
      <c r="E56" s="50">
        <f>Table3[[#This Row],[CLM $ Collected ]]/'1.) CLM Reference'!$B$4</f>
        <v>1.0286725029852422E-6</v>
      </c>
      <c r="F56" s="7">
        <f>Table3[[#This Row],[Residential Incentive Disbursements]]+Table3[[#This Row],[C&amp;I Incentive Disbursements]]</f>
        <v>0</v>
      </c>
      <c r="G56" s="55">
        <f>Table3[[#This Row],[Incentive Disbursements]]/'1.) CLM Reference'!$B$5</f>
        <v>0</v>
      </c>
      <c r="H56" s="10">
        <v>0</v>
      </c>
      <c r="I56" s="50">
        <f>Table3[[#This Row],[Residential CLM $ Collected]]/'1.) CLM Reference'!$B$4</f>
        <v>0</v>
      </c>
      <c r="J56" s="7">
        <v>0</v>
      </c>
      <c r="K56" s="55">
        <f>Table3[[#This Row],[Residential Incentive Disbursements]]/'1.) CLM Reference'!$B$5</f>
        <v>0</v>
      </c>
      <c r="L56" s="10">
        <v>29.934999999999999</v>
      </c>
      <c r="M56" s="50">
        <f>Table3[[#This Row],[C&amp;I CLM $ Collected]]/'1.) CLM Reference'!$B$4</f>
        <v>1.0286725029852422E-6</v>
      </c>
      <c r="N56" s="7">
        <v>0</v>
      </c>
      <c r="O56" s="55">
        <f>Table3[[#This Row],[C&amp;I Incentive Disbursements]]/'1.) CLM Reference'!$B$5</f>
        <v>0</v>
      </c>
    </row>
    <row r="57" spans="1:15" ht="16">
      <c r="A57" s="40" t="s">
        <v>105</v>
      </c>
      <c r="B57" s="40" t="s">
        <v>238</v>
      </c>
      <c r="C57" s="40" t="s">
        <v>237</v>
      </c>
      <c r="D57" s="10">
        <f>Table3[[#This Row],[Residential CLM $ Collected]]+Table3[[#This Row],[C&amp;I CLM $ Collected]]</f>
        <v>1.0708</v>
      </c>
      <c r="E57" s="50">
        <f>Table3[[#This Row],[CLM $ Collected ]]/'1.) CLM Reference'!$B$4</f>
        <v>3.6796476238403121E-8</v>
      </c>
      <c r="F57" s="7">
        <f>Table3[[#This Row],[Residential Incentive Disbursements]]+Table3[[#This Row],[C&amp;I Incentive Disbursements]]</f>
        <v>0</v>
      </c>
      <c r="G57" s="55">
        <f>Table3[[#This Row],[Incentive Disbursements]]/'1.) CLM Reference'!$B$5</f>
        <v>0</v>
      </c>
      <c r="H57" s="10">
        <v>0</v>
      </c>
      <c r="I57" s="50">
        <f>Table3[[#This Row],[Residential CLM $ Collected]]/'1.) CLM Reference'!$B$4</f>
        <v>0</v>
      </c>
      <c r="J57" s="7">
        <v>0</v>
      </c>
      <c r="K57" s="55">
        <f>Table3[[#This Row],[Residential Incentive Disbursements]]/'1.) CLM Reference'!$B$5</f>
        <v>0</v>
      </c>
      <c r="L57" s="10">
        <v>1.0708</v>
      </c>
      <c r="M57" s="50">
        <f>Table3[[#This Row],[C&amp;I CLM $ Collected]]/'1.) CLM Reference'!$B$4</f>
        <v>3.6796476238403121E-8</v>
      </c>
      <c r="N57" s="7">
        <v>0</v>
      </c>
      <c r="O57" s="55">
        <f>Table3[[#This Row],[C&amp;I Incentive Disbursements]]/'1.) CLM Reference'!$B$5</f>
        <v>0</v>
      </c>
    </row>
    <row r="58" spans="1:15" ht="16">
      <c r="A58" s="40" t="s">
        <v>109</v>
      </c>
      <c r="B58" s="40" t="s">
        <v>238</v>
      </c>
      <c r="C58" s="40" t="s">
        <v>237</v>
      </c>
      <c r="D58" s="10">
        <f>Table3[[#This Row],[Residential CLM $ Collected]]+Table3[[#This Row],[C&amp;I CLM $ Collected]]</f>
        <v>10.1404</v>
      </c>
      <c r="E58" s="50">
        <f>Table3[[#This Row],[CLM $ Collected ]]/'1.) CLM Reference'!$B$4</f>
        <v>3.4846001834880742E-7</v>
      </c>
      <c r="F58" s="7">
        <f>Table3[[#This Row],[Residential Incentive Disbursements]]+Table3[[#This Row],[C&amp;I Incentive Disbursements]]</f>
        <v>0</v>
      </c>
      <c r="G58" s="55">
        <f>Table3[[#This Row],[Incentive Disbursements]]/'1.) CLM Reference'!$B$5</f>
        <v>0</v>
      </c>
      <c r="H58" s="10">
        <v>0</v>
      </c>
      <c r="I58" s="50">
        <f>Table3[[#This Row],[Residential CLM $ Collected]]/'1.) CLM Reference'!$B$4</f>
        <v>0</v>
      </c>
      <c r="J58" s="7">
        <v>0</v>
      </c>
      <c r="K58" s="55">
        <f>Table3[[#This Row],[Residential Incentive Disbursements]]/'1.) CLM Reference'!$B$5</f>
        <v>0</v>
      </c>
      <c r="L58" s="10">
        <v>10.1404</v>
      </c>
      <c r="M58" s="50">
        <f>Table3[[#This Row],[C&amp;I CLM $ Collected]]/'1.) CLM Reference'!$B$4</f>
        <v>3.4846001834880742E-7</v>
      </c>
      <c r="N58" s="7">
        <v>0</v>
      </c>
      <c r="O58" s="55">
        <f>Table3[[#This Row],[C&amp;I Incentive Disbursements]]/'1.) CLM Reference'!$B$5</f>
        <v>0</v>
      </c>
    </row>
    <row r="59" spans="1:15" ht="16">
      <c r="A59" s="40" t="s">
        <v>110</v>
      </c>
      <c r="B59" s="40" t="s">
        <v>238</v>
      </c>
      <c r="C59" s="40" t="s">
        <v>237</v>
      </c>
      <c r="D59" s="10">
        <f>Table3[[#This Row],[Residential CLM $ Collected]]+Table3[[#This Row],[C&amp;I CLM $ Collected]]</f>
        <v>201.1875</v>
      </c>
      <c r="E59" s="50">
        <f>Table3[[#This Row],[CLM $ Collected ]]/'1.) CLM Reference'!$B$4</f>
        <v>6.9135142540285096E-6</v>
      </c>
      <c r="F59" s="7">
        <f>Table3[[#This Row],[Residential Incentive Disbursements]]+Table3[[#This Row],[C&amp;I Incentive Disbursements]]</f>
        <v>1296.791935776627</v>
      </c>
      <c r="G59" s="55">
        <f>Table3[[#This Row],[Incentive Disbursements]]/'1.) CLM Reference'!$B$5</f>
        <v>7.7185457075035739E-5</v>
      </c>
      <c r="H59" s="10">
        <v>71.845299999999995</v>
      </c>
      <c r="I59" s="50">
        <f>Table3[[#This Row],[Residential CLM $ Collected]]/'1.) CLM Reference'!$B$4</f>
        <v>2.4688586797636755E-6</v>
      </c>
      <c r="J59" s="7">
        <v>0</v>
      </c>
      <c r="K59" s="55">
        <f>Table3[[#This Row],[Residential Incentive Disbursements]]/'1.) CLM Reference'!$B$5</f>
        <v>0</v>
      </c>
      <c r="L59" s="10">
        <v>129.34219999999999</v>
      </c>
      <c r="M59" s="50">
        <f>Table3[[#This Row],[C&amp;I CLM $ Collected]]/'1.) CLM Reference'!$B$4</f>
        <v>4.4446555742648333E-6</v>
      </c>
      <c r="N59" s="7">
        <v>1296.791935776627</v>
      </c>
      <c r="O59" s="55">
        <f>Table3[[#This Row],[C&amp;I Incentive Disbursements]]/'1.) CLM Reference'!$B$5</f>
        <v>7.7185457075035739E-5</v>
      </c>
    </row>
    <row r="60" spans="1:15" ht="16">
      <c r="A60" s="40" t="s">
        <v>112</v>
      </c>
      <c r="B60" s="40" t="s">
        <v>238</v>
      </c>
      <c r="C60" s="40" t="s">
        <v>237</v>
      </c>
      <c r="D60" s="10">
        <f>Table3[[#This Row],[Residential CLM $ Collected]]+Table3[[#This Row],[C&amp;I CLM $ Collected]]</f>
        <v>876.92470000000003</v>
      </c>
      <c r="E60" s="50">
        <f>Table3[[#This Row],[CLM $ Collected ]]/'1.) CLM Reference'!$B$4</f>
        <v>3.0134235045217396E-5</v>
      </c>
      <c r="F60" s="7">
        <f>Table3[[#This Row],[Residential Incentive Disbursements]]+Table3[[#This Row],[C&amp;I Incentive Disbursements]]</f>
        <v>0</v>
      </c>
      <c r="G60" s="55">
        <f>Table3[[#This Row],[Incentive Disbursements]]/'1.) CLM Reference'!$B$5</f>
        <v>0</v>
      </c>
      <c r="H60" s="10">
        <v>120.8455</v>
      </c>
      <c r="I60" s="50">
        <f>Table3[[#This Row],[Residential CLM $ Collected]]/'1.) CLM Reference'!$B$4</f>
        <v>4.1526789029398059E-6</v>
      </c>
      <c r="J60" s="7">
        <v>0</v>
      </c>
      <c r="K60" s="55">
        <f>Table3[[#This Row],[Residential Incentive Disbursements]]/'1.) CLM Reference'!$B$5</f>
        <v>0</v>
      </c>
      <c r="L60" s="10">
        <v>756.07920000000001</v>
      </c>
      <c r="M60" s="50">
        <f>Table3[[#This Row],[C&amp;I CLM $ Collected]]/'1.) CLM Reference'!$B$4</f>
        <v>2.598155614227759E-5</v>
      </c>
      <c r="N60" s="7">
        <v>0</v>
      </c>
      <c r="O60" s="55">
        <f>Table3[[#This Row],[C&amp;I Incentive Disbursements]]/'1.) CLM Reference'!$B$5</f>
        <v>0</v>
      </c>
    </row>
    <row r="61" spans="1:15" ht="16">
      <c r="A61" s="40" t="s">
        <v>115</v>
      </c>
      <c r="B61" s="40" t="s">
        <v>238</v>
      </c>
      <c r="C61" s="40" t="s">
        <v>237</v>
      </c>
      <c r="D61" s="10">
        <f>Table3[[#This Row],[Residential CLM $ Collected]]+Table3[[#This Row],[C&amp;I CLM $ Collected]]</f>
        <v>62.474600000000002</v>
      </c>
      <c r="E61" s="50">
        <f>Table3[[#This Row],[CLM $ Collected ]]/'1.) CLM Reference'!$B$4</f>
        <v>2.1468482764323308E-6</v>
      </c>
      <c r="F61" s="7">
        <f>Table3[[#This Row],[Residential Incentive Disbursements]]+Table3[[#This Row],[C&amp;I Incentive Disbursements]]</f>
        <v>0</v>
      </c>
      <c r="G61" s="55">
        <f>Table3[[#This Row],[Incentive Disbursements]]/'1.) CLM Reference'!$B$5</f>
        <v>0</v>
      </c>
      <c r="H61" s="10">
        <v>0</v>
      </c>
      <c r="I61" s="50">
        <f>Table3[[#This Row],[Residential CLM $ Collected]]/'1.) CLM Reference'!$B$4</f>
        <v>0</v>
      </c>
      <c r="J61" s="7">
        <v>0</v>
      </c>
      <c r="K61" s="55">
        <f>Table3[[#This Row],[Residential Incentive Disbursements]]/'1.) CLM Reference'!$B$5</f>
        <v>0</v>
      </c>
      <c r="L61" s="10">
        <v>62.474600000000002</v>
      </c>
      <c r="M61" s="50">
        <f>Table3[[#This Row],[C&amp;I CLM $ Collected]]/'1.) CLM Reference'!$B$4</f>
        <v>2.1468482764323308E-6</v>
      </c>
      <c r="N61" s="7">
        <v>0</v>
      </c>
      <c r="O61" s="55">
        <f>Table3[[#This Row],[C&amp;I Incentive Disbursements]]/'1.) CLM Reference'!$B$5</f>
        <v>0</v>
      </c>
    </row>
    <row r="62" spans="1:15" ht="16">
      <c r="A62" s="40" t="s">
        <v>116</v>
      </c>
      <c r="B62" s="40" t="s">
        <v>238</v>
      </c>
      <c r="C62" s="40" t="s">
        <v>237</v>
      </c>
      <c r="D62" s="10">
        <f>Table3[[#This Row],[Residential CLM $ Collected]]+Table3[[#This Row],[C&amp;I CLM $ Collected]]</f>
        <v>190.06890000000001</v>
      </c>
      <c r="E62" s="50">
        <f>Table3[[#This Row],[CLM $ Collected ]]/'1.) CLM Reference'!$B$4</f>
        <v>6.5314398230383071E-6</v>
      </c>
      <c r="F62" s="7">
        <f>Table3[[#This Row],[Residential Incentive Disbursements]]+Table3[[#This Row],[C&amp;I Incentive Disbursements]]</f>
        <v>0</v>
      </c>
      <c r="G62" s="55">
        <f>Table3[[#This Row],[Incentive Disbursements]]/'1.) CLM Reference'!$B$5</f>
        <v>0</v>
      </c>
      <c r="H62" s="10">
        <v>190.06890000000001</v>
      </c>
      <c r="I62" s="50">
        <f>Table3[[#This Row],[Residential CLM $ Collected]]/'1.) CLM Reference'!$B$4</f>
        <v>6.5314398230383071E-6</v>
      </c>
      <c r="J62" s="7">
        <v>0</v>
      </c>
      <c r="K62" s="55">
        <f>Table3[[#This Row],[Residential Incentive Disbursements]]/'1.) CLM Reference'!$B$5</f>
        <v>0</v>
      </c>
      <c r="L62" s="10">
        <v>0</v>
      </c>
      <c r="M62" s="50">
        <f>Table3[[#This Row],[C&amp;I CLM $ Collected]]/'1.) CLM Reference'!$B$4</f>
        <v>0</v>
      </c>
      <c r="N62" s="7">
        <v>0</v>
      </c>
      <c r="O62" s="55">
        <f>Table3[[#This Row],[C&amp;I Incentive Disbursements]]/'1.) CLM Reference'!$B$5</f>
        <v>0</v>
      </c>
    </row>
    <row r="63" spans="1:15" ht="16">
      <c r="A63" s="40" t="s">
        <v>117</v>
      </c>
      <c r="B63" s="40" t="s">
        <v>238</v>
      </c>
      <c r="C63" s="40" t="s">
        <v>237</v>
      </c>
      <c r="D63" s="10">
        <f>Table3[[#This Row],[Residential CLM $ Collected]]+Table3[[#This Row],[C&amp;I CLM $ Collected]]</f>
        <v>5.79E-2</v>
      </c>
      <c r="E63" s="50">
        <f>Table3[[#This Row],[CLM $ Collected ]]/'1.) CLM Reference'!$B$4</f>
        <v>1.9896488365740949E-9</v>
      </c>
      <c r="F63" s="7">
        <f>Table3[[#This Row],[Residential Incentive Disbursements]]+Table3[[#This Row],[C&amp;I Incentive Disbursements]]</f>
        <v>0</v>
      </c>
      <c r="G63" s="55">
        <f>Table3[[#This Row],[Incentive Disbursements]]/'1.) CLM Reference'!$B$5</f>
        <v>0</v>
      </c>
      <c r="H63" s="10">
        <v>0</v>
      </c>
      <c r="I63" s="50">
        <f>Table3[[#This Row],[Residential CLM $ Collected]]/'1.) CLM Reference'!$B$4</f>
        <v>0</v>
      </c>
      <c r="J63" s="7">
        <v>0</v>
      </c>
      <c r="K63" s="55">
        <f>Table3[[#This Row],[Residential Incentive Disbursements]]/'1.) CLM Reference'!$B$5</f>
        <v>0</v>
      </c>
      <c r="L63" s="10">
        <v>5.79E-2</v>
      </c>
      <c r="M63" s="50">
        <f>Table3[[#This Row],[C&amp;I CLM $ Collected]]/'1.) CLM Reference'!$B$4</f>
        <v>1.9896488365740949E-9</v>
      </c>
      <c r="N63" s="7">
        <v>0</v>
      </c>
      <c r="O63" s="55">
        <f>Table3[[#This Row],[C&amp;I Incentive Disbursements]]/'1.) CLM Reference'!$B$5</f>
        <v>0</v>
      </c>
    </row>
    <row r="64" spans="1:15" ht="16">
      <c r="A64" s="40" t="s">
        <v>118</v>
      </c>
      <c r="B64" s="40" t="s">
        <v>238</v>
      </c>
      <c r="C64" s="40" t="s">
        <v>237</v>
      </c>
      <c r="D64" s="10">
        <f>Table3[[#This Row],[Residential CLM $ Collected]]+Table3[[#This Row],[C&amp;I CLM $ Collected]]</f>
        <v>338.9221</v>
      </c>
      <c r="E64" s="50">
        <f>Table3[[#This Row],[CLM $ Collected ]]/'1.) CLM Reference'!$B$4</f>
        <v>1.1646562382629516E-5</v>
      </c>
      <c r="F64" s="7">
        <f>Table3[[#This Row],[Residential Incentive Disbursements]]+Table3[[#This Row],[C&amp;I Incentive Disbursements]]</f>
        <v>9723.0191061112546</v>
      </c>
      <c r="G64" s="55">
        <f>Table3[[#This Row],[Incentive Disbursements]]/'1.) CLM Reference'!$B$5</f>
        <v>5.7871710422463052E-4</v>
      </c>
      <c r="H64" s="10">
        <v>338.9221</v>
      </c>
      <c r="I64" s="50">
        <f>Table3[[#This Row],[Residential CLM $ Collected]]/'1.) CLM Reference'!$B$4</f>
        <v>1.1646562382629516E-5</v>
      </c>
      <c r="J64" s="7">
        <v>9723.0191061112546</v>
      </c>
      <c r="K64" s="55">
        <f>Table3[[#This Row],[Residential Incentive Disbursements]]/'1.) CLM Reference'!$B$5</f>
        <v>5.7871710422463052E-4</v>
      </c>
      <c r="L64" s="10">
        <v>0</v>
      </c>
      <c r="M64" s="50">
        <f>Table3[[#This Row],[C&amp;I CLM $ Collected]]/'1.) CLM Reference'!$B$4</f>
        <v>0</v>
      </c>
      <c r="N64" s="7">
        <v>0</v>
      </c>
      <c r="O64" s="55">
        <f>Table3[[#This Row],[C&amp;I Incentive Disbursements]]/'1.) CLM Reference'!$B$5</f>
        <v>0</v>
      </c>
    </row>
    <row r="65" spans="1:15" ht="16">
      <c r="A65" s="40" t="s">
        <v>120</v>
      </c>
      <c r="B65" s="40" t="s">
        <v>238</v>
      </c>
      <c r="C65" s="40" t="s">
        <v>237</v>
      </c>
      <c r="D65" s="10">
        <f>Table3[[#This Row],[Residential CLM $ Collected]]+Table3[[#This Row],[C&amp;I CLM $ Collected]]</f>
        <v>34.380099999999999</v>
      </c>
      <c r="E65" s="50">
        <f>Table3[[#This Row],[CLM $ Collected ]]/'1.) CLM Reference'!$B$4</f>
        <v>1.1814218647029541E-6</v>
      </c>
      <c r="F65" s="7">
        <f>Table3[[#This Row],[Residential Incentive Disbursements]]+Table3[[#This Row],[C&amp;I Incentive Disbursements]]</f>
        <v>0</v>
      </c>
      <c r="G65" s="55">
        <f>Table3[[#This Row],[Incentive Disbursements]]/'1.) CLM Reference'!$B$5</f>
        <v>0</v>
      </c>
      <c r="H65" s="10">
        <v>0</v>
      </c>
      <c r="I65" s="50">
        <f>Table3[[#This Row],[Residential CLM $ Collected]]/'1.) CLM Reference'!$B$4</f>
        <v>0</v>
      </c>
      <c r="J65" s="7">
        <v>0</v>
      </c>
      <c r="K65" s="55">
        <f>Table3[[#This Row],[Residential Incentive Disbursements]]/'1.) CLM Reference'!$B$5</f>
        <v>0</v>
      </c>
      <c r="L65" s="10">
        <v>34.380099999999999</v>
      </c>
      <c r="M65" s="50">
        <f>Table3[[#This Row],[C&amp;I CLM $ Collected]]/'1.) CLM Reference'!$B$4</f>
        <v>1.1814218647029541E-6</v>
      </c>
      <c r="N65" s="7">
        <v>0</v>
      </c>
      <c r="O65" s="55">
        <f>Table3[[#This Row],[C&amp;I Incentive Disbursements]]/'1.) CLM Reference'!$B$5</f>
        <v>0</v>
      </c>
    </row>
    <row r="66" spans="1:15" ht="16">
      <c r="A66" s="40" t="s">
        <v>129</v>
      </c>
      <c r="B66" s="40" t="s">
        <v>238</v>
      </c>
      <c r="C66" s="40" t="s">
        <v>237</v>
      </c>
      <c r="D66" s="10">
        <f>Table3[[#This Row],[Residential CLM $ Collected]]+Table3[[#This Row],[C&amp;I CLM $ Collected]]</f>
        <v>114172.0988999999</v>
      </c>
      <c r="E66" s="50">
        <f>Table3[[#This Row],[CLM $ Collected ]]/'1.) CLM Reference'!$B$4</f>
        <v>3.9233572322211968E-3</v>
      </c>
      <c r="F66" s="7">
        <f>Table3[[#This Row],[Residential Incentive Disbursements]]+Table3[[#This Row],[C&amp;I Incentive Disbursements]]</f>
        <v>85830.529490668894</v>
      </c>
      <c r="G66" s="55">
        <f>Table3[[#This Row],[Incentive Disbursements]]/'1.) CLM Reference'!$B$5</f>
        <v>5.1086596600109866E-3</v>
      </c>
      <c r="H66" s="10">
        <v>46248.605099999899</v>
      </c>
      <c r="I66" s="50">
        <f>Table3[[#This Row],[Residential CLM $ Collected]]/'1.) CLM Reference'!$B$4</f>
        <v>1.589265687916918E-3</v>
      </c>
      <c r="J66" s="7">
        <v>12568.811873922119</v>
      </c>
      <c r="K66" s="55">
        <f>Table3[[#This Row],[Residential Incentive Disbursements]]/'1.) CLM Reference'!$B$5</f>
        <v>7.480995698803609E-4</v>
      </c>
      <c r="L66" s="10">
        <v>67923.493799999997</v>
      </c>
      <c r="M66" s="50">
        <f>Table3[[#This Row],[C&amp;I CLM $ Collected]]/'1.) CLM Reference'!$B$4</f>
        <v>2.3340915443042787E-3</v>
      </c>
      <c r="N66" s="7">
        <v>73261.71761674677</v>
      </c>
      <c r="O66" s="55">
        <f>Table3[[#This Row],[C&amp;I Incentive Disbursements]]/'1.) CLM Reference'!$B$5</f>
        <v>4.3605600901306255E-3</v>
      </c>
    </row>
    <row r="67" spans="1:15" ht="16">
      <c r="A67" s="40" t="s">
        <v>143</v>
      </c>
      <c r="B67" s="40" t="s">
        <v>256</v>
      </c>
      <c r="C67" s="40" t="s">
        <v>242</v>
      </c>
      <c r="D67" s="10">
        <f>Table3[[#This Row],[Residential CLM $ Collected]]+Table3[[#This Row],[C&amp;I CLM $ Collected]]</f>
        <v>0</v>
      </c>
      <c r="E67" s="50">
        <f>Table3[[#This Row],[CLM $ Collected ]]/'1.) CLM Reference'!$B$4</f>
        <v>0</v>
      </c>
      <c r="F67" s="7">
        <f>Table3[[#This Row],[Residential Incentive Disbursements]]+Table3[[#This Row],[C&amp;I Incentive Disbursements]]</f>
        <v>480.00945254634701</v>
      </c>
      <c r="G67" s="55">
        <f>Table3[[#This Row],[Incentive Disbursements]]/'1.) CLM Reference'!$B$5</f>
        <v>2.8570311067626277E-5</v>
      </c>
      <c r="H67" s="10">
        <v>0</v>
      </c>
      <c r="I67" s="50">
        <f>Table3[[#This Row],[Residential CLM $ Collected]]/'1.) CLM Reference'!$B$4</f>
        <v>0</v>
      </c>
      <c r="J67" s="7">
        <v>480.00945254634701</v>
      </c>
      <c r="K67" s="55">
        <f>Table3[[#This Row],[Residential Incentive Disbursements]]/'1.) CLM Reference'!$B$5</f>
        <v>2.8570311067626277E-5</v>
      </c>
      <c r="L67" s="10">
        <v>0</v>
      </c>
      <c r="M67" s="50">
        <f>Table3[[#This Row],[C&amp;I CLM $ Collected]]/'1.) CLM Reference'!$B$4</f>
        <v>0</v>
      </c>
      <c r="N67" s="7">
        <v>0</v>
      </c>
      <c r="O67" s="55">
        <f>Table3[[#This Row],[C&amp;I Incentive Disbursements]]/'1.) CLM Reference'!$B$5</f>
        <v>0</v>
      </c>
    </row>
    <row r="68" spans="1:15" ht="16">
      <c r="A68" s="40" t="s">
        <v>130</v>
      </c>
      <c r="B68" s="40" t="s">
        <v>246</v>
      </c>
      <c r="C68" s="40" t="s">
        <v>237</v>
      </c>
      <c r="D68" s="10">
        <f>Table3[[#This Row],[Residential CLM $ Collected]]+Table3[[#This Row],[C&amp;I CLM $ Collected]]</f>
        <v>148041.85739999998</v>
      </c>
      <c r="E68" s="50">
        <f>Table3[[#This Row],[CLM $ Collected ]]/'1.) CLM Reference'!$B$4</f>
        <v>5.0872419575160276E-3</v>
      </c>
      <c r="F68" s="7">
        <f>Table3[[#This Row],[Residential Incentive Disbursements]]+Table3[[#This Row],[C&amp;I Incentive Disbursements]]</f>
        <v>81386.957671333774</v>
      </c>
      <c r="G68" s="55">
        <f>Table3[[#This Row],[Incentive Disbursements]]/'1.) CLM Reference'!$B$5</f>
        <v>4.8441768910649228E-3</v>
      </c>
      <c r="H68" s="10">
        <v>113942.43889999999</v>
      </c>
      <c r="I68" s="50">
        <f>Table3[[#This Row],[Residential CLM $ Collected]]/'1.) CLM Reference'!$B$4</f>
        <v>3.9154653021381668E-3</v>
      </c>
      <c r="J68" s="7">
        <v>64672.499630382859</v>
      </c>
      <c r="K68" s="55">
        <f>Table3[[#This Row],[Residential Incentive Disbursements]]/'1.) CLM Reference'!$B$5</f>
        <v>3.8493271792029533E-3</v>
      </c>
      <c r="L68" s="10">
        <v>34099.4185</v>
      </c>
      <c r="M68" s="50">
        <f>Table3[[#This Row],[C&amp;I CLM $ Collected]]/'1.) CLM Reference'!$B$4</f>
        <v>1.1717766553778612E-3</v>
      </c>
      <c r="N68" s="7">
        <v>16714.458040950914</v>
      </c>
      <c r="O68" s="55">
        <f>Table3[[#This Row],[C&amp;I Incentive Disbursements]]/'1.) CLM Reference'!$B$5</f>
        <v>9.9484971186196923E-4</v>
      </c>
    </row>
    <row r="69" spans="1:15" ht="16">
      <c r="A69" s="40" t="s">
        <v>131</v>
      </c>
      <c r="B69" s="40" t="s">
        <v>246</v>
      </c>
      <c r="C69" s="40" t="s">
        <v>237</v>
      </c>
      <c r="D69" s="10">
        <f>Table3[[#This Row],[Residential CLM $ Collected]]+Table3[[#This Row],[C&amp;I CLM $ Collected]]</f>
        <v>162530.9524000001</v>
      </c>
      <c r="E69" s="50">
        <f>Table3[[#This Row],[CLM $ Collected ]]/'1.) CLM Reference'!$B$4</f>
        <v>5.5851385207243481E-3</v>
      </c>
      <c r="F69" s="7">
        <f>Table3[[#This Row],[Residential Incentive Disbursements]]+Table3[[#This Row],[C&amp;I Incentive Disbursements]]</f>
        <v>101189.82572282178</v>
      </c>
      <c r="G69" s="55">
        <f>Table3[[#This Row],[Incentive Disbursements]]/'1.) CLM Reference'!$B$5</f>
        <v>6.0228497219036916E-3</v>
      </c>
      <c r="H69" s="10">
        <v>98942.964100000099</v>
      </c>
      <c r="I69" s="50">
        <f>Table3[[#This Row],[Residential CLM $ Collected]]/'1.) CLM Reference'!$B$4</f>
        <v>3.400030283398232E-3</v>
      </c>
      <c r="J69" s="7">
        <v>30463.684920785367</v>
      </c>
      <c r="K69" s="55">
        <f>Table3[[#This Row],[Residential Incentive Disbursements]]/'1.) CLM Reference'!$B$5</f>
        <v>1.8132079479600605E-3</v>
      </c>
      <c r="L69" s="10">
        <v>63587.988299999997</v>
      </c>
      <c r="M69" s="50">
        <f>Table3[[#This Row],[C&amp;I CLM $ Collected]]/'1.) CLM Reference'!$B$4</f>
        <v>2.1851082373261165E-3</v>
      </c>
      <c r="N69" s="7">
        <v>70726.140802036418</v>
      </c>
      <c r="O69" s="55">
        <f>Table3[[#This Row],[C&amp;I Incentive Disbursements]]/'1.) CLM Reference'!$B$5</f>
        <v>4.2096417739436315E-3</v>
      </c>
    </row>
    <row r="70" spans="1:15" ht="16">
      <c r="A70" s="40" t="s">
        <v>132</v>
      </c>
      <c r="B70" s="40" t="s">
        <v>246</v>
      </c>
      <c r="C70" s="40" t="s">
        <v>237</v>
      </c>
      <c r="D70" s="10">
        <f>Table3[[#This Row],[Residential CLM $ Collected]]+Table3[[#This Row],[C&amp;I CLM $ Collected]]</f>
        <v>727.59120000000007</v>
      </c>
      <c r="E70" s="50">
        <f>Table3[[#This Row],[CLM $ Collected ]]/'1.) CLM Reference'!$B$4</f>
        <v>2.5002607678437818E-5</v>
      </c>
      <c r="F70" s="7">
        <f>Table3[[#This Row],[Residential Incentive Disbursements]]+Table3[[#This Row],[C&amp;I Incentive Disbursements]]</f>
        <v>0</v>
      </c>
      <c r="G70" s="55">
        <f>Table3[[#This Row],[Incentive Disbursements]]/'1.) CLM Reference'!$B$5</f>
        <v>0</v>
      </c>
      <c r="H70" s="10">
        <v>700.05820000000006</v>
      </c>
      <c r="I70" s="50">
        <f>Table3[[#This Row],[Residential CLM $ Collected]]/'1.) CLM Reference'!$B$4</f>
        <v>2.4056476393163299E-5</v>
      </c>
      <c r="J70" s="7">
        <v>0</v>
      </c>
      <c r="K70" s="55">
        <f>Table3[[#This Row],[Residential Incentive Disbursements]]/'1.) CLM Reference'!$B$5</f>
        <v>0</v>
      </c>
      <c r="L70" s="10">
        <v>27.533000000000001</v>
      </c>
      <c r="M70" s="50">
        <f>Table3[[#This Row],[C&amp;I CLM $ Collected]]/'1.) CLM Reference'!$B$4</f>
        <v>9.4613128527451736E-7</v>
      </c>
      <c r="N70" s="7">
        <v>0</v>
      </c>
      <c r="O70" s="55">
        <f>Table3[[#This Row],[C&amp;I Incentive Disbursements]]/'1.) CLM Reference'!$B$5</f>
        <v>0</v>
      </c>
    </row>
    <row r="71" spans="1:15" ht="16">
      <c r="A71" s="40" t="s">
        <v>134</v>
      </c>
      <c r="B71" s="40" t="s">
        <v>259</v>
      </c>
      <c r="C71" s="40" t="s">
        <v>242</v>
      </c>
      <c r="D71" s="10">
        <f>Table3[[#This Row],[Residential CLM $ Collected]]+Table3[[#This Row],[C&amp;I CLM $ Collected]]</f>
        <v>0</v>
      </c>
      <c r="E71" s="50">
        <f>Table3[[#This Row],[CLM $ Collected ]]/'1.) CLM Reference'!$B$4</f>
        <v>0</v>
      </c>
      <c r="F71" s="7">
        <f>Table3[[#This Row],[Residential Incentive Disbursements]]+Table3[[#This Row],[C&amp;I Incentive Disbursements]]</f>
        <v>409.26801905976697</v>
      </c>
      <c r="G71" s="55">
        <f>Table3[[#This Row],[Incentive Disbursements]]/'1.) CLM Reference'!$B$5</f>
        <v>2.4359759068369055E-5</v>
      </c>
      <c r="H71" s="10">
        <v>0</v>
      </c>
      <c r="I71" s="50">
        <f>Table3[[#This Row],[Residential CLM $ Collected]]/'1.) CLM Reference'!$B$4</f>
        <v>0</v>
      </c>
      <c r="J71" s="7">
        <v>409.26801905976697</v>
      </c>
      <c r="K71" s="55">
        <f>Table3[[#This Row],[Residential Incentive Disbursements]]/'1.) CLM Reference'!$B$5</f>
        <v>2.4359759068369055E-5</v>
      </c>
      <c r="L71" s="10">
        <v>0</v>
      </c>
      <c r="M71" s="50">
        <f>Table3[[#This Row],[C&amp;I CLM $ Collected]]/'1.) CLM Reference'!$B$4</f>
        <v>0</v>
      </c>
      <c r="N71" s="7">
        <v>0</v>
      </c>
      <c r="O71" s="55">
        <f>Table3[[#This Row],[C&amp;I Incentive Disbursements]]/'1.) CLM Reference'!$B$5</f>
        <v>0</v>
      </c>
    </row>
    <row r="72" spans="1:15" ht="16">
      <c r="A72" s="40" t="s">
        <v>231</v>
      </c>
      <c r="B72" s="40" t="s">
        <v>246</v>
      </c>
      <c r="C72" s="40" t="s">
        <v>237</v>
      </c>
      <c r="D72" s="10">
        <f>Table3[[#This Row],[Residential CLM $ Collected]]+Table3[[#This Row],[C&amp;I CLM $ Collected]]</f>
        <v>128.1962</v>
      </c>
      <c r="E72" s="50">
        <f>Table3[[#This Row],[CLM $ Collected ]]/'1.) CLM Reference'!$B$4</f>
        <v>4.4052749599865286E-6</v>
      </c>
      <c r="F72" s="7">
        <f>Table3[[#This Row],[Residential Incentive Disbursements]]+Table3[[#This Row],[C&amp;I Incentive Disbursements]]</f>
        <v>0</v>
      </c>
      <c r="G72" s="55">
        <f>Table3[[#This Row],[Incentive Disbursements]]/'1.) CLM Reference'!$B$5</f>
        <v>0</v>
      </c>
      <c r="H72" s="10">
        <v>128.1962</v>
      </c>
      <c r="I72" s="50">
        <f>Table3[[#This Row],[Residential CLM $ Collected]]/'1.) CLM Reference'!$B$4</f>
        <v>4.4052749599865286E-6</v>
      </c>
      <c r="J72" s="7">
        <v>0</v>
      </c>
      <c r="K72" s="55">
        <f>Table3[[#This Row],[Residential Incentive Disbursements]]/'1.) CLM Reference'!$B$5</f>
        <v>0</v>
      </c>
      <c r="L72" s="10">
        <v>0</v>
      </c>
      <c r="M72" s="50">
        <f>Table3[[#This Row],[C&amp;I CLM $ Collected]]/'1.) CLM Reference'!$B$4</f>
        <v>0</v>
      </c>
      <c r="N72" s="7">
        <v>0</v>
      </c>
      <c r="O72" s="55">
        <f>Table3[[#This Row],[C&amp;I Incentive Disbursements]]/'1.) CLM Reference'!$B$5</f>
        <v>0</v>
      </c>
    </row>
    <row r="73" spans="1:15" ht="16">
      <c r="A73" s="40" t="s">
        <v>186</v>
      </c>
      <c r="B73" s="40" t="s">
        <v>246</v>
      </c>
      <c r="C73" s="40" t="s">
        <v>237</v>
      </c>
      <c r="D73" s="10">
        <f>Table3[[#This Row],[Residential CLM $ Collected]]+Table3[[#This Row],[C&amp;I CLM $ Collected]]</f>
        <v>12793.3539</v>
      </c>
      <c r="E73" s="50">
        <f>Table3[[#This Row],[CLM $ Collected ]]/'1.) CLM Reference'!$B$4</f>
        <v>4.3962489987937236E-4</v>
      </c>
      <c r="F73" s="7">
        <f>Table3[[#This Row],[Residential Incentive Disbursements]]+Table3[[#This Row],[C&amp;I Incentive Disbursements]]</f>
        <v>13332.633533187778</v>
      </c>
      <c r="G73" s="55">
        <f>Table3[[#This Row],[Incentive Disbursements]]/'1.) CLM Reference'!$B$5</f>
        <v>7.935624712662523E-4</v>
      </c>
      <c r="H73" s="10">
        <v>7500.3773000000001</v>
      </c>
      <c r="I73" s="50">
        <f>Table3[[#This Row],[Residential CLM $ Collected]]/'1.) CLM Reference'!$B$4</f>
        <v>2.5773949859778501E-4</v>
      </c>
      <c r="J73" s="7">
        <v>9929.3823761751064</v>
      </c>
      <c r="K73" s="55">
        <f>Table3[[#This Row],[Residential Incentive Disbursements]]/'1.) CLM Reference'!$B$5</f>
        <v>5.9099990988060363E-4</v>
      </c>
      <c r="L73" s="10">
        <v>5292.9766</v>
      </c>
      <c r="M73" s="50">
        <f>Table3[[#This Row],[C&amp;I CLM $ Collected]]/'1.) CLM Reference'!$B$4</f>
        <v>1.8188540128158737E-4</v>
      </c>
      <c r="N73" s="7">
        <v>3403.2511570126717</v>
      </c>
      <c r="O73" s="55">
        <f>Table3[[#This Row],[C&amp;I Incentive Disbursements]]/'1.) CLM Reference'!$B$5</f>
        <v>2.0256256138564876E-4</v>
      </c>
    </row>
    <row r="74" spans="1:15" ht="16">
      <c r="A74" s="40" t="s">
        <v>143</v>
      </c>
      <c r="B74" s="40" t="s">
        <v>260</v>
      </c>
      <c r="C74" s="40" t="s">
        <v>242</v>
      </c>
      <c r="D74" s="10">
        <f>Table3[[#This Row],[Residential CLM $ Collected]]+Table3[[#This Row],[C&amp;I CLM $ Collected]]</f>
        <v>0</v>
      </c>
      <c r="E74" s="50">
        <f>Table3[[#This Row],[CLM $ Collected ]]/'1.) CLM Reference'!$B$4</f>
        <v>0</v>
      </c>
      <c r="F74" s="7">
        <f>Table3[[#This Row],[Residential Incentive Disbursements]]+Table3[[#This Row],[C&amp;I Incentive Disbursements]]</f>
        <v>186.36376906745218</v>
      </c>
      <c r="G74" s="55">
        <f>Table3[[#This Row],[Incentive Disbursements]]/'1.) CLM Reference'!$B$5</f>
        <v>1.1092429171440693E-5</v>
      </c>
      <c r="H74" s="10">
        <v>0</v>
      </c>
      <c r="I74" s="50">
        <f>Table3[[#This Row],[Residential CLM $ Collected]]/'1.) CLM Reference'!$B$4</f>
        <v>0</v>
      </c>
      <c r="J74" s="7">
        <v>186.36376906745218</v>
      </c>
      <c r="K74" s="55">
        <f>Table3[[#This Row],[Residential Incentive Disbursements]]/'1.) CLM Reference'!$B$5</f>
        <v>1.1092429171440693E-5</v>
      </c>
      <c r="L74" s="10">
        <v>0</v>
      </c>
      <c r="M74" s="50">
        <f>Table3[[#This Row],[C&amp;I CLM $ Collected]]/'1.) CLM Reference'!$B$4</f>
        <v>0</v>
      </c>
      <c r="N74" s="7">
        <v>0</v>
      </c>
      <c r="O74" s="55">
        <f>Table3[[#This Row],[C&amp;I Incentive Disbursements]]/'1.) CLM Reference'!$B$5</f>
        <v>0</v>
      </c>
    </row>
    <row r="75" spans="1:15" ht="16">
      <c r="A75" s="40" t="s">
        <v>157</v>
      </c>
      <c r="B75" s="40" t="s">
        <v>268</v>
      </c>
      <c r="C75" s="40" t="s">
        <v>242</v>
      </c>
      <c r="D75" s="10">
        <f>Table3[[#This Row],[Residential CLM $ Collected]]+Table3[[#This Row],[C&amp;I CLM $ Collected]]</f>
        <v>27.602499999999999</v>
      </c>
      <c r="E75" s="50">
        <f>Table3[[#This Row],[CLM $ Collected ]]/'1.) CLM Reference'!$B$4</f>
        <v>9.4851955114916153E-7</v>
      </c>
      <c r="F75" s="7">
        <f>Table3[[#This Row],[Residential Incentive Disbursements]]+Table3[[#This Row],[C&amp;I Incentive Disbursements]]</f>
        <v>0</v>
      </c>
      <c r="G75" s="55">
        <f>Table3[[#This Row],[Incentive Disbursements]]/'1.) CLM Reference'!$B$5</f>
        <v>0</v>
      </c>
      <c r="H75" s="10">
        <v>0</v>
      </c>
      <c r="I75" s="50">
        <f>Table3[[#This Row],[Residential CLM $ Collected]]/'1.) CLM Reference'!$B$4</f>
        <v>0</v>
      </c>
      <c r="J75" s="7">
        <v>0</v>
      </c>
      <c r="K75" s="55">
        <f>Table3[[#This Row],[Residential Incentive Disbursements]]/'1.) CLM Reference'!$B$5</f>
        <v>0</v>
      </c>
      <c r="L75" s="10">
        <v>27.602499999999999</v>
      </c>
      <c r="M75" s="50">
        <f>Table3[[#This Row],[C&amp;I CLM $ Collected]]/'1.) CLM Reference'!$B$4</f>
        <v>9.4851955114916153E-7</v>
      </c>
      <c r="N75" s="7">
        <v>0</v>
      </c>
      <c r="O75" s="55">
        <f>Table3[[#This Row],[C&amp;I Incentive Disbursements]]/'1.) CLM Reference'!$B$5</f>
        <v>0</v>
      </c>
    </row>
    <row r="76" spans="1:15" ht="16">
      <c r="A76" s="40" t="s">
        <v>160</v>
      </c>
      <c r="B76" s="40" t="s">
        <v>260</v>
      </c>
      <c r="C76" s="40" t="s">
        <v>237</v>
      </c>
      <c r="D76" s="10">
        <f>Table3[[#This Row],[Residential CLM $ Collected]]+Table3[[#This Row],[C&amp;I CLM $ Collected]]</f>
        <v>67.625799999999998</v>
      </c>
      <c r="E76" s="50">
        <f>Table3[[#This Row],[CLM $ Collected ]]/'1.) CLM Reference'!$B$4</f>
        <v>2.323861732165672E-6</v>
      </c>
      <c r="F76" s="7">
        <f>Table3[[#This Row],[Residential Incentive Disbursements]]+Table3[[#This Row],[C&amp;I Incentive Disbursements]]</f>
        <v>0</v>
      </c>
      <c r="G76" s="55">
        <f>Table3[[#This Row],[Incentive Disbursements]]/'1.) CLM Reference'!$B$5</f>
        <v>0</v>
      </c>
      <c r="H76" s="10">
        <v>67.625799999999998</v>
      </c>
      <c r="I76" s="50">
        <f>Table3[[#This Row],[Residential CLM $ Collected]]/'1.) CLM Reference'!$B$4</f>
        <v>2.323861732165672E-6</v>
      </c>
      <c r="J76" s="7">
        <v>0</v>
      </c>
      <c r="K76" s="55">
        <f>Table3[[#This Row],[Residential Incentive Disbursements]]/'1.) CLM Reference'!$B$5</f>
        <v>0</v>
      </c>
      <c r="L76" s="10">
        <v>0</v>
      </c>
      <c r="M76" s="50">
        <f>Table3[[#This Row],[C&amp;I CLM $ Collected]]/'1.) CLM Reference'!$B$4</f>
        <v>0</v>
      </c>
      <c r="N76" s="7">
        <v>0</v>
      </c>
      <c r="O76" s="55">
        <f>Table3[[#This Row],[C&amp;I Incentive Disbursements]]/'1.) CLM Reference'!$B$5</f>
        <v>0</v>
      </c>
    </row>
    <row r="77" spans="1:15" ht="16">
      <c r="A77" s="40" t="s">
        <v>161</v>
      </c>
      <c r="B77" s="40" t="s">
        <v>260</v>
      </c>
      <c r="C77" s="40" t="s">
        <v>242</v>
      </c>
      <c r="D77" s="10">
        <f>Table3[[#This Row],[Residential CLM $ Collected]]+Table3[[#This Row],[C&amp;I CLM $ Collected]]</f>
        <v>258.6438</v>
      </c>
      <c r="E77" s="50">
        <f>Table3[[#This Row],[CLM $ Collected ]]/'1.) CLM Reference'!$B$4</f>
        <v>8.8879159888964218E-6</v>
      </c>
      <c r="F77" s="7">
        <f>Table3[[#This Row],[Residential Incentive Disbursements]]+Table3[[#This Row],[C&amp;I Incentive Disbursements]]</f>
        <v>0</v>
      </c>
      <c r="G77" s="55">
        <f>Table3[[#This Row],[Incentive Disbursements]]/'1.) CLM Reference'!$B$5</f>
        <v>0</v>
      </c>
      <c r="H77" s="10">
        <v>0</v>
      </c>
      <c r="I77" s="50">
        <f>Table3[[#This Row],[Residential CLM $ Collected]]/'1.) CLM Reference'!$B$4</f>
        <v>0</v>
      </c>
      <c r="J77" s="7">
        <v>0</v>
      </c>
      <c r="K77" s="55">
        <f>Table3[[#This Row],[Residential Incentive Disbursements]]/'1.) CLM Reference'!$B$5</f>
        <v>0</v>
      </c>
      <c r="L77" s="10">
        <v>258.6438</v>
      </c>
      <c r="M77" s="50">
        <f>Table3[[#This Row],[C&amp;I CLM $ Collected]]/'1.) CLM Reference'!$B$4</f>
        <v>8.8879159888964218E-6</v>
      </c>
      <c r="N77" s="7">
        <v>0</v>
      </c>
      <c r="O77" s="55">
        <f>Table3[[#This Row],[C&amp;I Incentive Disbursements]]/'1.) CLM Reference'!$B$5</f>
        <v>0</v>
      </c>
    </row>
    <row r="78" spans="1:15" ht="16">
      <c r="A78" s="40" t="s">
        <v>162</v>
      </c>
      <c r="B78" s="40" t="s">
        <v>260</v>
      </c>
      <c r="C78" s="40" t="s">
        <v>237</v>
      </c>
      <c r="D78" s="10">
        <f>Table3[[#This Row],[Residential CLM $ Collected]]+Table3[[#This Row],[C&amp;I CLM $ Collected]]</f>
        <v>588.71630000000005</v>
      </c>
      <c r="E78" s="50">
        <f>Table3[[#This Row],[CLM $ Collected ]]/'1.) CLM Reference'!$B$4</f>
        <v>2.0230374807723762E-5</v>
      </c>
      <c r="F78" s="7">
        <f>Table3[[#This Row],[Residential Incentive Disbursements]]+Table3[[#This Row],[C&amp;I Incentive Disbursements]]</f>
        <v>0</v>
      </c>
      <c r="G78" s="55">
        <f>Table3[[#This Row],[Incentive Disbursements]]/'1.) CLM Reference'!$B$5</f>
        <v>0</v>
      </c>
      <c r="H78" s="10">
        <v>588.71630000000005</v>
      </c>
      <c r="I78" s="50">
        <f>Table3[[#This Row],[Residential CLM $ Collected]]/'1.) CLM Reference'!$B$4</f>
        <v>2.0230374807723762E-5</v>
      </c>
      <c r="J78" s="7">
        <v>0</v>
      </c>
      <c r="K78" s="55">
        <f>Table3[[#This Row],[Residential Incentive Disbursements]]/'1.) CLM Reference'!$B$5</f>
        <v>0</v>
      </c>
      <c r="L78" s="10">
        <v>0</v>
      </c>
      <c r="M78" s="50">
        <f>Table3[[#This Row],[C&amp;I CLM $ Collected]]/'1.) CLM Reference'!$B$4</f>
        <v>0</v>
      </c>
      <c r="N78" s="7">
        <v>0</v>
      </c>
      <c r="O78" s="55">
        <f>Table3[[#This Row],[C&amp;I Incentive Disbursements]]/'1.) CLM Reference'!$B$5</f>
        <v>0</v>
      </c>
    </row>
    <row r="79" spans="1:15" ht="16">
      <c r="A79" s="40" t="s">
        <v>163</v>
      </c>
      <c r="B79" s="40" t="s">
        <v>260</v>
      </c>
      <c r="C79" s="40" t="s">
        <v>237</v>
      </c>
      <c r="D79" s="10">
        <f>Table3[[#This Row],[Residential CLM $ Collected]]+Table3[[#This Row],[C&amp;I CLM $ Collected]]</f>
        <v>828.46839999999997</v>
      </c>
      <c r="E79" s="50">
        <f>Table3[[#This Row],[CLM $ Collected ]]/'1.) CLM Reference'!$B$4</f>
        <v>2.8469105150231463E-5</v>
      </c>
      <c r="F79" s="7">
        <f>Table3[[#This Row],[Residential Incentive Disbursements]]+Table3[[#This Row],[C&amp;I Incentive Disbursements]]</f>
        <v>0</v>
      </c>
      <c r="G79" s="55">
        <f>Table3[[#This Row],[Incentive Disbursements]]/'1.) CLM Reference'!$B$5</f>
        <v>0</v>
      </c>
      <c r="H79" s="10">
        <v>752.1549</v>
      </c>
      <c r="I79" s="50">
        <f>Table3[[#This Row],[Residential CLM $ Collected]]/'1.) CLM Reference'!$B$4</f>
        <v>2.5846703311027712E-5</v>
      </c>
      <c r="J79" s="7">
        <v>0</v>
      </c>
      <c r="K79" s="55">
        <f>Table3[[#This Row],[Residential Incentive Disbursements]]/'1.) CLM Reference'!$B$5</f>
        <v>0</v>
      </c>
      <c r="L79" s="10">
        <v>76.313500000000005</v>
      </c>
      <c r="M79" s="50">
        <f>Table3[[#This Row],[C&amp;I CLM $ Collected]]/'1.) CLM Reference'!$B$4</f>
        <v>2.6224018392037513E-6</v>
      </c>
      <c r="N79" s="7">
        <v>0</v>
      </c>
      <c r="O79" s="55">
        <f>Table3[[#This Row],[C&amp;I Incentive Disbursements]]/'1.) CLM Reference'!$B$5</f>
        <v>0</v>
      </c>
    </row>
    <row r="80" spans="1:15" ht="16">
      <c r="A80" s="40" t="s">
        <v>164</v>
      </c>
      <c r="B80" s="40" t="s">
        <v>260</v>
      </c>
      <c r="C80" s="40" t="s">
        <v>237</v>
      </c>
      <c r="D80" s="10">
        <f>Table3[[#This Row],[Residential CLM $ Collected]]+Table3[[#This Row],[C&amp;I CLM $ Collected]]</f>
        <v>1088.9469999999999</v>
      </c>
      <c r="E80" s="50">
        <f>Table3[[#This Row],[CLM $ Collected ]]/'1.) CLM Reference'!$B$4</f>
        <v>3.7420071358218492E-5</v>
      </c>
      <c r="F80" s="7">
        <f>Table3[[#This Row],[Residential Incentive Disbursements]]+Table3[[#This Row],[C&amp;I Incentive Disbursements]]</f>
        <v>831.41960029237703</v>
      </c>
      <c r="G80" s="55">
        <f>Table3[[#This Row],[Incentive Disbursements]]/'1.) CLM Reference'!$B$5</f>
        <v>4.9486351741752776E-5</v>
      </c>
      <c r="H80" s="10">
        <v>897.51229999999998</v>
      </c>
      <c r="I80" s="50">
        <f>Table3[[#This Row],[Residential CLM $ Collected]]/'1.) CLM Reference'!$B$4</f>
        <v>3.0841697815301208E-5</v>
      </c>
      <c r="J80" s="7">
        <v>831.41960029237703</v>
      </c>
      <c r="K80" s="55">
        <f>Table3[[#This Row],[Residential Incentive Disbursements]]/'1.) CLM Reference'!$B$5</f>
        <v>4.9486351741752776E-5</v>
      </c>
      <c r="L80" s="10">
        <v>191.43469999999999</v>
      </c>
      <c r="M80" s="50">
        <f>Table3[[#This Row],[C&amp;I CLM $ Collected]]/'1.) CLM Reference'!$B$4</f>
        <v>6.5783735429172862E-6</v>
      </c>
      <c r="N80" s="7">
        <v>0</v>
      </c>
      <c r="O80" s="55">
        <f>Table3[[#This Row],[C&amp;I Incentive Disbursements]]/'1.) CLM Reference'!$B$5</f>
        <v>0</v>
      </c>
    </row>
    <row r="81" spans="1:15" ht="16">
      <c r="A81" s="40" t="s">
        <v>176</v>
      </c>
      <c r="B81" s="40" t="s">
        <v>268</v>
      </c>
      <c r="C81" s="40" t="s">
        <v>237</v>
      </c>
      <c r="D81" s="10">
        <f>Table3[[#This Row],[Residential CLM $ Collected]]+Table3[[#This Row],[C&amp;I CLM $ Collected]]</f>
        <v>88.630099999999999</v>
      </c>
      <c r="E81" s="50">
        <f>Table3[[#This Row],[CLM $ Collected ]]/'1.) CLM Reference'!$B$4</f>
        <v>3.0456437884360222E-6</v>
      </c>
      <c r="F81" s="7">
        <f>Table3[[#This Row],[Residential Incentive Disbursements]]+Table3[[#This Row],[C&amp;I Incentive Disbursements]]</f>
        <v>0</v>
      </c>
      <c r="G81" s="55">
        <f>Table3[[#This Row],[Incentive Disbursements]]/'1.) CLM Reference'!$B$5</f>
        <v>0</v>
      </c>
      <c r="H81" s="10">
        <v>88.630099999999999</v>
      </c>
      <c r="I81" s="50">
        <f>Table3[[#This Row],[Residential CLM $ Collected]]/'1.) CLM Reference'!$B$4</f>
        <v>3.0456437884360222E-6</v>
      </c>
      <c r="J81" s="7">
        <v>0</v>
      </c>
      <c r="K81" s="55">
        <f>Table3[[#This Row],[Residential Incentive Disbursements]]/'1.) CLM Reference'!$B$5</f>
        <v>0</v>
      </c>
      <c r="L81" s="10">
        <v>0</v>
      </c>
      <c r="M81" s="50">
        <f>Table3[[#This Row],[C&amp;I CLM $ Collected]]/'1.) CLM Reference'!$B$4</f>
        <v>0</v>
      </c>
      <c r="N81" s="7">
        <v>0</v>
      </c>
      <c r="O81" s="55">
        <f>Table3[[#This Row],[C&amp;I Incentive Disbursements]]/'1.) CLM Reference'!$B$5</f>
        <v>0</v>
      </c>
    </row>
    <row r="82" spans="1:15" ht="16">
      <c r="A82" s="40" t="s">
        <v>177</v>
      </c>
      <c r="B82" s="40" t="s">
        <v>260</v>
      </c>
      <c r="C82" s="40" t="s">
        <v>237</v>
      </c>
      <c r="D82" s="10">
        <f>Table3[[#This Row],[Residential CLM $ Collected]]+Table3[[#This Row],[C&amp;I CLM $ Collected]]</f>
        <v>546.85829999999999</v>
      </c>
      <c r="E82" s="50">
        <f>Table3[[#This Row],[CLM $ Collected ]]/'1.) CLM Reference'!$B$4</f>
        <v>1.879198584397042E-5</v>
      </c>
      <c r="F82" s="7">
        <f>Table3[[#This Row],[Residential Incentive Disbursements]]+Table3[[#This Row],[C&amp;I Incentive Disbursements]]</f>
        <v>0</v>
      </c>
      <c r="G82" s="55">
        <f>Table3[[#This Row],[Incentive Disbursements]]/'1.) CLM Reference'!$B$5</f>
        <v>0</v>
      </c>
      <c r="H82" s="10">
        <v>546.85829999999999</v>
      </c>
      <c r="I82" s="50">
        <f>Table3[[#This Row],[Residential CLM $ Collected]]/'1.) CLM Reference'!$B$4</f>
        <v>1.879198584397042E-5</v>
      </c>
      <c r="J82" s="7">
        <v>0</v>
      </c>
      <c r="K82" s="55">
        <f>Table3[[#This Row],[Residential Incentive Disbursements]]/'1.) CLM Reference'!$B$5</f>
        <v>0</v>
      </c>
      <c r="L82" s="10">
        <v>0</v>
      </c>
      <c r="M82" s="50">
        <f>Table3[[#This Row],[C&amp;I CLM $ Collected]]/'1.) CLM Reference'!$B$4</f>
        <v>0</v>
      </c>
      <c r="N82" s="7">
        <v>0</v>
      </c>
      <c r="O82" s="55">
        <f>Table3[[#This Row],[C&amp;I Incentive Disbursements]]/'1.) CLM Reference'!$B$5</f>
        <v>0</v>
      </c>
    </row>
    <row r="83" spans="1:15" ht="16">
      <c r="A83" s="40" t="s">
        <v>178</v>
      </c>
      <c r="B83" s="40" t="s">
        <v>260</v>
      </c>
      <c r="C83" s="40" t="s">
        <v>242</v>
      </c>
      <c r="D83" s="10">
        <f>Table3[[#This Row],[Residential CLM $ Collected]]+Table3[[#This Row],[C&amp;I CLM $ Collected]]</f>
        <v>1968.8759</v>
      </c>
      <c r="E83" s="50">
        <f>Table3[[#This Row],[CLM $ Collected ]]/'1.) CLM Reference'!$B$4</f>
        <v>6.7657541343588493E-5</v>
      </c>
      <c r="F83" s="7">
        <f>Table3[[#This Row],[Residential Incentive Disbursements]]+Table3[[#This Row],[C&amp;I Incentive Disbursements]]</f>
        <v>0</v>
      </c>
      <c r="G83" s="55">
        <f>Table3[[#This Row],[Incentive Disbursements]]/'1.) CLM Reference'!$B$5</f>
        <v>0</v>
      </c>
      <c r="H83" s="10">
        <v>645.16579999999999</v>
      </c>
      <c r="I83" s="50">
        <f>Table3[[#This Row],[Residential CLM $ Collected]]/'1.) CLM Reference'!$B$4</f>
        <v>2.2170179332770208E-5</v>
      </c>
      <c r="J83" s="7">
        <v>0</v>
      </c>
      <c r="K83" s="55">
        <f>Table3[[#This Row],[Residential Incentive Disbursements]]/'1.) CLM Reference'!$B$5</f>
        <v>0</v>
      </c>
      <c r="L83" s="10">
        <v>1323.7101</v>
      </c>
      <c r="M83" s="50">
        <f>Table3[[#This Row],[C&amp;I CLM $ Collected]]/'1.) CLM Reference'!$B$4</f>
        <v>4.5487362010818288E-5</v>
      </c>
      <c r="N83" s="7">
        <v>0</v>
      </c>
      <c r="O83" s="55">
        <f>Table3[[#This Row],[C&amp;I Incentive Disbursements]]/'1.) CLM Reference'!$B$5</f>
        <v>0</v>
      </c>
    </row>
    <row r="84" spans="1:15" ht="16">
      <c r="A84" s="40" t="s">
        <v>179</v>
      </c>
      <c r="B84" s="40" t="s">
        <v>260</v>
      </c>
      <c r="C84" s="40" t="s">
        <v>237</v>
      </c>
      <c r="D84" s="10">
        <f>Table3[[#This Row],[Residential CLM $ Collected]]+Table3[[#This Row],[C&amp;I CLM $ Collected]]</f>
        <v>716.68090000000007</v>
      </c>
      <c r="E84" s="50">
        <f>Table3[[#This Row],[CLM $ Collected ]]/'1.) CLM Reference'!$B$4</f>
        <v>2.4627691172363995E-5</v>
      </c>
      <c r="F84" s="7">
        <f>Table3[[#This Row],[Residential Incentive Disbursements]]+Table3[[#This Row],[C&amp;I Incentive Disbursements]]</f>
        <v>0</v>
      </c>
      <c r="G84" s="55">
        <f>Table3[[#This Row],[Incentive Disbursements]]/'1.) CLM Reference'!$B$5</f>
        <v>0</v>
      </c>
      <c r="H84" s="10">
        <v>123.0565</v>
      </c>
      <c r="I84" s="50">
        <f>Table3[[#This Row],[Residential CLM $ Collected]]/'1.) CLM Reference'!$B$4</f>
        <v>4.2286566849374798E-6</v>
      </c>
      <c r="J84" s="7">
        <v>0</v>
      </c>
      <c r="K84" s="55">
        <f>Table3[[#This Row],[Residential Incentive Disbursements]]/'1.) CLM Reference'!$B$5</f>
        <v>0</v>
      </c>
      <c r="L84" s="10">
        <v>593.62440000000004</v>
      </c>
      <c r="M84" s="50">
        <f>Table3[[#This Row],[C&amp;I CLM $ Collected]]/'1.) CLM Reference'!$B$4</f>
        <v>2.0399034487426514E-5</v>
      </c>
      <c r="N84" s="7">
        <v>0</v>
      </c>
      <c r="O84" s="55">
        <f>Table3[[#This Row],[C&amp;I Incentive Disbursements]]/'1.) CLM Reference'!$B$5</f>
        <v>0</v>
      </c>
    </row>
    <row r="85" spans="1:15" ht="16">
      <c r="A85" s="40" t="s">
        <v>233</v>
      </c>
      <c r="B85" s="40" t="s">
        <v>260</v>
      </c>
      <c r="C85" s="40" t="s">
        <v>237</v>
      </c>
      <c r="D85" s="10">
        <f>Table3[[#This Row],[Residential CLM $ Collected]]+Table3[[#This Row],[C&amp;I CLM $ Collected]]</f>
        <v>529.83010000000002</v>
      </c>
      <c r="E85" s="50">
        <f>Table3[[#This Row],[CLM $ Collected ]]/'1.) CLM Reference'!$B$4</f>
        <v>1.8206836650206155E-5</v>
      </c>
      <c r="F85" s="7">
        <f>Table3[[#This Row],[Residential Incentive Disbursements]]+Table3[[#This Row],[C&amp;I Incentive Disbursements]]</f>
        <v>0</v>
      </c>
      <c r="G85" s="55">
        <f>Table3[[#This Row],[Incentive Disbursements]]/'1.) CLM Reference'!$B$5</f>
        <v>0</v>
      </c>
      <c r="H85" s="10">
        <v>147.84030000000001</v>
      </c>
      <c r="I85" s="50">
        <f>Table3[[#This Row],[Residential CLM $ Collected]]/'1.) CLM Reference'!$B$4</f>
        <v>5.0803157321893815E-6</v>
      </c>
      <c r="J85" s="7">
        <v>0</v>
      </c>
      <c r="K85" s="55">
        <f>Table3[[#This Row],[Residential Incentive Disbursements]]/'1.) CLM Reference'!$B$5</f>
        <v>0</v>
      </c>
      <c r="L85" s="10">
        <v>381.9898</v>
      </c>
      <c r="M85" s="50">
        <f>Table3[[#This Row],[C&amp;I CLM $ Collected]]/'1.) CLM Reference'!$B$4</f>
        <v>1.3126520918016773E-5</v>
      </c>
      <c r="N85" s="7">
        <v>0</v>
      </c>
      <c r="O85" s="55">
        <f>Table3[[#This Row],[C&amp;I Incentive Disbursements]]/'1.) CLM Reference'!$B$5</f>
        <v>0</v>
      </c>
    </row>
    <row r="86" spans="1:15" ht="16">
      <c r="A86" s="40" t="s">
        <v>181</v>
      </c>
      <c r="B86" s="40" t="s">
        <v>260</v>
      </c>
      <c r="C86" s="40" t="s">
        <v>237</v>
      </c>
      <c r="D86" s="10">
        <f>Table3[[#This Row],[Residential CLM $ Collected]]+Table3[[#This Row],[C&amp;I CLM $ Collected]]</f>
        <v>621.81140000000005</v>
      </c>
      <c r="E86" s="50">
        <f>Table3[[#This Row],[CLM $ Collected ]]/'1.) CLM Reference'!$B$4</f>
        <v>2.1367639526399123E-5</v>
      </c>
      <c r="F86" s="7">
        <f>Table3[[#This Row],[Residential Incentive Disbursements]]+Table3[[#This Row],[C&amp;I Incentive Disbursements]]</f>
        <v>0</v>
      </c>
      <c r="G86" s="55">
        <f>Table3[[#This Row],[Incentive Disbursements]]/'1.) CLM Reference'!$B$5</f>
        <v>0</v>
      </c>
      <c r="H86" s="10">
        <v>40.914700000000003</v>
      </c>
      <c r="I86" s="50">
        <f>Table3[[#This Row],[Residential CLM $ Collected]]/'1.) CLM Reference'!$B$4</f>
        <v>1.4059738385799331E-6</v>
      </c>
      <c r="J86" s="7">
        <v>0</v>
      </c>
      <c r="K86" s="55">
        <f>Table3[[#This Row],[Residential Incentive Disbursements]]/'1.) CLM Reference'!$B$5</f>
        <v>0</v>
      </c>
      <c r="L86" s="10">
        <v>580.89670000000001</v>
      </c>
      <c r="M86" s="50">
        <f>Table3[[#This Row],[C&amp;I CLM $ Collected]]/'1.) CLM Reference'!$B$4</f>
        <v>1.996166568781919E-5</v>
      </c>
      <c r="N86" s="7">
        <v>0</v>
      </c>
      <c r="O86" s="55">
        <f>Table3[[#This Row],[C&amp;I Incentive Disbursements]]/'1.) CLM Reference'!$B$5</f>
        <v>0</v>
      </c>
    </row>
    <row r="87" spans="1:15" ht="16">
      <c r="A87" s="40" t="s">
        <v>182</v>
      </c>
      <c r="B87" s="40" t="s">
        <v>260</v>
      </c>
      <c r="C87" s="40" t="s">
        <v>237</v>
      </c>
      <c r="D87" s="10">
        <f>Table3[[#This Row],[Residential CLM $ Collected]]+Table3[[#This Row],[C&amp;I CLM $ Collected]]</f>
        <v>310.54989999999998</v>
      </c>
      <c r="E87" s="50">
        <f>Table3[[#This Row],[CLM $ Collected ]]/'1.) CLM Reference'!$B$4</f>
        <v>1.0671593216462892E-5</v>
      </c>
      <c r="F87" s="7">
        <f>Table3[[#This Row],[Residential Incentive Disbursements]]+Table3[[#This Row],[C&amp;I Incentive Disbursements]]</f>
        <v>0</v>
      </c>
      <c r="G87" s="55">
        <f>Table3[[#This Row],[Incentive Disbursements]]/'1.) CLM Reference'!$B$5</f>
        <v>0</v>
      </c>
      <c r="H87" s="10">
        <v>151.34780000000001</v>
      </c>
      <c r="I87" s="50">
        <f>Table3[[#This Row],[Residential CLM $ Collected]]/'1.) CLM Reference'!$B$4</f>
        <v>5.200845840898943E-6</v>
      </c>
      <c r="J87" s="7">
        <v>0</v>
      </c>
      <c r="K87" s="55">
        <f>Table3[[#This Row],[Residential Incentive Disbursements]]/'1.) CLM Reference'!$B$5</f>
        <v>0</v>
      </c>
      <c r="L87" s="10">
        <v>159.2021</v>
      </c>
      <c r="M87" s="50">
        <f>Table3[[#This Row],[C&amp;I CLM $ Collected]]/'1.) CLM Reference'!$B$4</f>
        <v>5.4707473755639499E-6</v>
      </c>
      <c r="N87" s="7">
        <v>0</v>
      </c>
      <c r="O87" s="55">
        <f>Table3[[#This Row],[C&amp;I Incentive Disbursements]]/'1.) CLM Reference'!$B$5</f>
        <v>0</v>
      </c>
    </row>
    <row r="88" spans="1:15" ht="16">
      <c r="A88" s="40" t="s">
        <v>183</v>
      </c>
      <c r="B88" s="40" t="s">
        <v>260</v>
      </c>
      <c r="C88" s="40" t="s">
        <v>242</v>
      </c>
      <c r="D88" s="10">
        <f>Table3[[#This Row],[Residential CLM $ Collected]]+Table3[[#This Row],[C&amp;I CLM $ Collected]]</f>
        <v>851.66629999999998</v>
      </c>
      <c r="E88" s="50">
        <f>Table3[[#This Row],[CLM $ Collected ]]/'1.) CLM Reference'!$B$4</f>
        <v>2.9266267062942382E-5</v>
      </c>
      <c r="F88" s="7">
        <f>Table3[[#This Row],[Residential Incentive Disbursements]]+Table3[[#This Row],[C&amp;I Incentive Disbursements]]</f>
        <v>61.155011053187174</v>
      </c>
      <c r="G88" s="55">
        <f>Table3[[#This Row],[Incentive Disbursements]]/'1.) CLM Reference'!$B$5</f>
        <v>3.6399651712379128E-6</v>
      </c>
      <c r="H88" s="10">
        <v>102.4053</v>
      </c>
      <c r="I88" s="50">
        <f>Table3[[#This Row],[Residential CLM $ Collected]]/'1.) CLM Reference'!$B$4</f>
        <v>3.5190083938518335E-6</v>
      </c>
      <c r="J88" s="7">
        <v>0</v>
      </c>
      <c r="K88" s="55">
        <f>Table3[[#This Row],[Residential Incentive Disbursements]]/'1.) CLM Reference'!$B$5</f>
        <v>0</v>
      </c>
      <c r="L88" s="10">
        <v>749.26099999999997</v>
      </c>
      <c r="M88" s="50">
        <f>Table3[[#This Row],[C&amp;I CLM $ Collected]]/'1.) CLM Reference'!$B$4</f>
        <v>2.5747258669090548E-5</v>
      </c>
      <c r="N88" s="7">
        <v>61.155011053187174</v>
      </c>
      <c r="O88" s="55">
        <f>Table3[[#This Row],[C&amp;I Incentive Disbursements]]/'1.) CLM Reference'!$B$5</f>
        <v>3.6399651712379128E-6</v>
      </c>
    </row>
    <row r="89" spans="1:15" ht="16">
      <c r="A89" s="40" t="s">
        <v>203</v>
      </c>
      <c r="B89" s="40" t="s">
        <v>260</v>
      </c>
      <c r="C89" s="40" t="s">
        <v>237</v>
      </c>
      <c r="D89" s="10">
        <f>Table3[[#This Row],[Residential CLM $ Collected]]+Table3[[#This Row],[C&amp;I CLM $ Collected]]</f>
        <v>82.957800000000006</v>
      </c>
      <c r="E89" s="50">
        <f>Table3[[#This Row],[CLM $ Collected ]]/'1.) CLM Reference'!$B$4</f>
        <v>2.8507234931735139E-6</v>
      </c>
      <c r="F89" s="7">
        <f>Table3[[#This Row],[Residential Incentive Disbursements]]+Table3[[#This Row],[C&amp;I Incentive Disbursements]]</f>
        <v>0</v>
      </c>
      <c r="G89" s="55">
        <f>Table3[[#This Row],[Incentive Disbursements]]/'1.) CLM Reference'!$B$5</f>
        <v>0</v>
      </c>
      <c r="H89" s="10">
        <v>0</v>
      </c>
      <c r="I89" s="50">
        <f>Table3[[#This Row],[Residential CLM $ Collected]]/'1.) CLM Reference'!$B$4</f>
        <v>0</v>
      </c>
      <c r="J89" s="7">
        <v>0</v>
      </c>
      <c r="K89" s="55">
        <f>Table3[[#This Row],[Residential Incentive Disbursements]]/'1.) CLM Reference'!$B$5</f>
        <v>0</v>
      </c>
      <c r="L89" s="10">
        <v>82.957800000000006</v>
      </c>
      <c r="M89" s="50">
        <f>Table3[[#This Row],[C&amp;I CLM $ Collected]]/'1.) CLM Reference'!$B$4</f>
        <v>2.8507234931735139E-6</v>
      </c>
      <c r="N89" s="7">
        <v>0</v>
      </c>
      <c r="O89" s="55">
        <f>Table3[[#This Row],[C&amp;I Incentive Disbursements]]/'1.) CLM Reference'!$B$5</f>
        <v>0</v>
      </c>
    </row>
    <row r="90" spans="1:15" ht="16">
      <c r="A90" s="40" t="s">
        <v>204</v>
      </c>
      <c r="B90" s="40" t="s">
        <v>260</v>
      </c>
      <c r="C90" s="40" t="s">
        <v>237</v>
      </c>
      <c r="D90" s="10">
        <f>Table3[[#This Row],[Residential CLM $ Collected]]+Table3[[#This Row],[C&amp;I CLM $ Collected]]</f>
        <v>82.199700000000007</v>
      </c>
      <c r="E90" s="50">
        <f>Table3[[#This Row],[CLM $ Collected ]]/'1.) CLM Reference'!$B$4</f>
        <v>2.8246724951941214E-6</v>
      </c>
      <c r="F90" s="7">
        <f>Table3[[#This Row],[Residential Incentive Disbursements]]+Table3[[#This Row],[C&amp;I Incentive Disbursements]]</f>
        <v>0</v>
      </c>
      <c r="G90" s="55">
        <f>Table3[[#This Row],[Incentive Disbursements]]/'1.) CLM Reference'!$B$5</f>
        <v>0</v>
      </c>
      <c r="H90" s="10">
        <v>34.721600000000002</v>
      </c>
      <c r="I90" s="50">
        <f>Table3[[#This Row],[Residential CLM $ Collected]]/'1.) CLM Reference'!$B$4</f>
        <v>1.1931570128495872E-6</v>
      </c>
      <c r="J90" s="7">
        <v>0</v>
      </c>
      <c r="K90" s="55">
        <f>Table3[[#This Row],[Residential Incentive Disbursements]]/'1.) CLM Reference'!$B$5</f>
        <v>0</v>
      </c>
      <c r="L90" s="10">
        <v>47.478099999999998</v>
      </c>
      <c r="M90" s="50">
        <f>Table3[[#This Row],[C&amp;I CLM $ Collected]]/'1.) CLM Reference'!$B$4</f>
        <v>1.631515482344534E-6</v>
      </c>
      <c r="N90" s="7">
        <v>0</v>
      </c>
      <c r="O90" s="55">
        <f>Table3[[#This Row],[C&amp;I Incentive Disbursements]]/'1.) CLM Reference'!$B$5</f>
        <v>0</v>
      </c>
    </row>
    <row r="91" spans="1:15" ht="16">
      <c r="A91" s="40" t="s">
        <v>205</v>
      </c>
      <c r="B91" s="40" t="s">
        <v>260</v>
      </c>
      <c r="C91" s="40" t="s">
        <v>237</v>
      </c>
      <c r="D91" s="10">
        <f>Table3[[#This Row],[Residential CLM $ Collected]]+Table3[[#This Row],[C&amp;I CLM $ Collected]]</f>
        <v>442.22449999999998</v>
      </c>
      <c r="E91" s="50">
        <f>Table3[[#This Row],[CLM $ Collected ]]/'1.) CLM Reference'!$B$4</f>
        <v>1.5196398306210031E-5</v>
      </c>
      <c r="F91" s="7">
        <f>Table3[[#This Row],[Residential Incentive Disbursements]]+Table3[[#This Row],[C&amp;I Incentive Disbursements]]</f>
        <v>0</v>
      </c>
      <c r="G91" s="55">
        <f>Table3[[#This Row],[Incentive Disbursements]]/'1.) CLM Reference'!$B$5</f>
        <v>0</v>
      </c>
      <c r="H91" s="10">
        <v>442.22449999999998</v>
      </c>
      <c r="I91" s="50">
        <f>Table3[[#This Row],[Residential CLM $ Collected]]/'1.) CLM Reference'!$B$4</f>
        <v>1.5196398306210031E-5</v>
      </c>
      <c r="J91" s="7">
        <v>0</v>
      </c>
      <c r="K91" s="55">
        <f>Table3[[#This Row],[Residential Incentive Disbursements]]/'1.) CLM Reference'!$B$5</f>
        <v>0</v>
      </c>
      <c r="L91" s="10">
        <v>0</v>
      </c>
      <c r="M91" s="50">
        <f>Table3[[#This Row],[C&amp;I CLM $ Collected]]/'1.) CLM Reference'!$B$4</f>
        <v>0</v>
      </c>
      <c r="N91" s="7">
        <v>0</v>
      </c>
      <c r="O91" s="55">
        <f>Table3[[#This Row],[C&amp;I Incentive Disbursements]]/'1.) CLM Reference'!$B$5</f>
        <v>0</v>
      </c>
    </row>
    <row r="92" spans="1:15" ht="16">
      <c r="A92" s="40" t="s">
        <v>206</v>
      </c>
      <c r="B92" s="40" t="s">
        <v>260</v>
      </c>
      <c r="C92" s="40" t="s">
        <v>237</v>
      </c>
      <c r="D92" s="10">
        <f>Table3[[#This Row],[Residential CLM $ Collected]]+Table3[[#This Row],[C&amp;I CLM $ Collected]]</f>
        <v>142873.6575</v>
      </c>
      <c r="E92" s="50">
        <f>Table3[[#This Row],[CLM $ Collected ]]/'1.) CLM Reference'!$B$4</f>
        <v>4.9096443250770411E-3</v>
      </c>
      <c r="F92" s="7">
        <f>Table3[[#This Row],[Residential Incentive Disbursements]]+Table3[[#This Row],[C&amp;I Incentive Disbursements]]</f>
        <v>48401.270757650265</v>
      </c>
      <c r="G92" s="55">
        <f>Table3[[#This Row],[Incentive Disbursements]]/'1.) CLM Reference'!$B$5</f>
        <v>2.8808586045104023E-3</v>
      </c>
      <c r="H92" s="10">
        <v>115517.04399999999</v>
      </c>
      <c r="I92" s="50">
        <f>Table3[[#This Row],[Residential CLM $ Collected]]/'1.) CLM Reference'!$B$4</f>
        <v>3.9695743039564512E-3</v>
      </c>
      <c r="J92" s="7">
        <v>39829.376708361866</v>
      </c>
      <c r="K92" s="55">
        <f>Table3[[#This Row],[Residential Incentive Disbursements]]/'1.) CLM Reference'!$B$5</f>
        <v>2.3706568196752219E-3</v>
      </c>
      <c r="L92" s="10">
        <v>27356.613499999999</v>
      </c>
      <c r="M92" s="50">
        <f>Table3[[#This Row],[C&amp;I CLM $ Collected]]/'1.) CLM Reference'!$B$4</f>
        <v>9.4007002112059029E-4</v>
      </c>
      <c r="N92" s="7">
        <v>8571.8940492884012</v>
      </c>
      <c r="O92" s="55">
        <f>Table3[[#This Row],[C&amp;I Incentive Disbursements]]/'1.) CLM Reference'!$B$5</f>
        <v>5.1020178483518073E-4</v>
      </c>
    </row>
    <row r="93" spans="1:15" ht="16">
      <c r="A93" s="40" t="s">
        <v>207</v>
      </c>
      <c r="B93" s="40" t="s">
        <v>260</v>
      </c>
      <c r="C93" s="40" t="s">
        <v>237</v>
      </c>
      <c r="D93" s="10">
        <f>Table3[[#This Row],[Residential CLM $ Collected]]+Table3[[#This Row],[C&amp;I CLM $ Collected]]</f>
        <v>143926.6531999998</v>
      </c>
      <c r="E93" s="50">
        <f>Table3[[#This Row],[CLM $ Collected ]]/'1.) CLM Reference'!$B$4</f>
        <v>4.9458289825800141E-3</v>
      </c>
      <c r="F93" s="7">
        <f>Table3[[#This Row],[Residential Incentive Disbursements]]+Table3[[#This Row],[C&amp;I Incentive Disbursements]]</f>
        <v>86275.476258883107</v>
      </c>
      <c r="G93" s="55">
        <f>Table3[[#This Row],[Incentive Disbursements]]/'1.) CLM Reference'!$B$5</f>
        <v>5.1351430292633617E-3</v>
      </c>
      <c r="H93" s="10">
        <v>93038.672899999801</v>
      </c>
      <c r="I93" s="50">
        <f>Table3[[#This Row],[Residential CLM $ Collected]]/'1.) CLM Reference'!$B$4</f>
        <v>3.1971379497734436E-3</v>
      </c>
      <c r="J93" s="7">
        <v>66112.64872964361</v>
      </c>
      <c r="K93" s="55">
        <f>Table3[[#This Row],[Residential Incentive Disbursements]]/'1.) CLM Reference'!$B$5</f>
        <v>3.9350452989844976E-3</v>
      </c>
      <c r="L93" s="10">
        <v>50887.980300000003</v>
      </c>
      <c r="M93" s="50">
        <f>Table3[[#This Row],[C&amp;I CLM $ Collected]]/'1.) CLM Reference'!$B$4</f>
        <v>1.748691032806571E-3</v>
      </c>
      <c r="N93" s="7">
        <v>20162.827529239494</v>
      </c>
      <c r="O93" s="55">
        <f>Table3[[#This Row],[C&amp;I Incentive Disbursements]]/'1.) CLM Reference'!$B$5</f>
        <v>1.2000977302788634E-3</v>
      </c>
    </row>
    <row r="94" spans="1:15" ht="16">
      <c r="A94" s="40" t="s">
        <v>208</v>
      </c>
      <c r="B94" s="40" t="s">
        <v>260</v>
      </c>
      <c r="C94" s="40" t="s">
        <v>237</v>
      </c>
      <c r="D94" s="10">
        <f>Table3[[#This Row],[Residential CLM $ Collected]]+Table3[[#This Row],[C&amp;I CLM $ Collected]]</f>
        <v>61658.203399999999</v>
      </c>
      <c r="E94" s="50">
        <f>Table3[[#This Row],[CLM $ Collected ]]/'1.) CLM Reference'!$B$4</f>
        <v>2.1187940010372868E-3</v>
      </c>
      <c r="F94" s="7">
        <f>Table3[[#This Row],[Residential Incentive Disbursements]]+Table3[[#This Row],[C&amp;I Incentive Disbursements]]</f>
        <v>25787.677692971818</v>
      </c>
      <c r="G94" s="55">
        <f>Table3[[#This Row],[Incentive Disbursements]]/'1.) CLM Reference'!$B$5</f>
        <v>1.5348905516162819E-3</v>
      </c>
      <c r="H94" s="10">
        <v>39263.134100000003</v>
      </c>
      <c r="I94" s="50">
        <f>Table3[[#This Row],[Residential CLM $ Collected]]/'1.) CLM Reference'!$B$4</f>
        <v>1.3492201914044504E-3</v>
      </c>
      <c r="J94" s="7">
        <v>9805.783841896362</v>
      </c>
      <c r="K94" s="55">
        <f>Table3[[#This Row],[Residential Incentive Disbursements]]/'1.) CLM Reference'!$B$5</f>
        <v>5.8364328689513136E-4</v>
      </c>
      <c r="L94" s="10">
        <v>22395.069299999999</v>
      </c>
      <c r="M94" s="50">
        <f>Table3[[#This Row],[C&amp;I CLM $ Collected]]/'1.) CLM Reference'!$B$4</f>
        <v>7.6957380963283643E-4</v>
      </c>
      <c r="N94" s="7">
        <v>15981.893851075458</v>
      </c>
      <c r="O94" s="55">
        <f>Table3[[#This Row],[C&amp;I Incentive Disbursements]]/'1.) CLM Reference'!$B$5</f>
        <v>9.512472647211505E-4</v>
      </c>
    </row>
    <row r="95" spans="1:15" ht="16">
      <c r="A95" s="40" t="s">
        <v>209</v>
      </c>
      <c r="B95" s="40" t="s">
        <v>260</v>
      </c>
      <c r="C95" s="40" t="s">
        <v>237</v>
      </c>
      <c r="D95" s="10">
        <f>Table3[[#This Row],[Residential CLM $ Collected]]+Table3[[#This Row],[C&amp;I CLM $ Collected]]</f>
        <v>59107.457199999997</v>
      </c>
      <c r="E95" s="50">
        <f>Table3[[#This Row],[CLM $ Collected ]]/'1.) CLM Reference'!$B$4</f>
        <v>2.0311413376655112E-3</v>
      </c>
      <c r="F95" s="7">
        <f>Table3[[#This Row],[Residential Incentive Disbursements]]+Table3[[#This Row],[C&amp;I Incentive Disbursements]]</f>
        <v>64636.912452500481</v>
      </c>
      <c r="G95" s="55">
        <f>Table3[[#This Row],[Incentive Disbursements]]/'1.) CLM Reference'!$B$5</f>
        <v>3.8472090193693814E-3</v>
      </c>
      <c r="H95" s="10">
        <v>44023.715199999999</v>
      </c>
      <c r="I95" s="50">
        <f>Table3[[#This Row],[Residential CLM $ Collected]]/'1.) CLM Reference'!$B$4</f>
        <v>1.51281059981605E-3</v>
      </c>
      <c r="J95" s="7">
        <v>42924.845028250595</v>
      </c>
      <c r="K95" s="55">
        <f>Table3[[#This Row],[Residential Incentive Disbursements]]/'1.) CLM Reference'!$B$5</f>
        <v>2.5549000514075476E-3</v>
      </c>
      <c r="L95" s="10">
        <v>15083.742</v>
      </c>
      <c r="M95" s="50">
        <f>Table3[[#This Row],[C&amp;I CLM $ Collected]]/'1.) CLM Reference'!$B$4</f>
        <v>5.1833073784946133E-4</v>
      </c>
      <c r="N95" s="7">
        <v>21712.067424249886</v>
      </c>
      <c r="O95" s="55">
        <f>Table3[[#This Row],[C&amp;I Incentive Disbursements]]/'1.) CLM Reference'!$B$5</f>
        <v>1.2923089679618338E-3</v>
      </c>
    </row>
    <row r="96" spans="1:15" ht="16">
      <c r="A96" s="40" t="s">
        <v>210</v>
      </c>
      <c r="B96" s="40" t="s">
        <v>260</v>
      </c>
      <c r="C96" s="40" t="s">
        <v>237</v>
      </c>
      <c r="D96" s="10">
        <f>Table3[[#This Row],[Residential CLM $ Collected]]+Table3[[#This Row],[C&amp;I CLM $ Collected]]</f>
        <v>100665.45049999999</v>
      </c>
      <c r="E96" s="50">
        <f>Table3[[#This Row],[CLM $ Collected ]]/'1.) CLM Reference'!$B$4</f>
        <v>3.4592210098537499E-3</v>
      </c>
      <c r="F96" s="7">
        <f>Table3[[#This Row],[Residential Incentive Disbursements]]+Table3[[#This Row],[C&amp;I Incentive Disbursements]]</f>
        <v>69230.345243038217</v>
      </c>
      <c r="G96" s="55">
        <f>Table3[[#This Row],[Incentive Disbursements]]/'1.) CLM Reference'!$B$5</f>
        <v>4.1206115596687859E-3</v>
      </c>
      <c r="H96" s="10">
        <v>82435.041299999997</v>
      </c>
      <c r="I96" s="50">
        <f>Table3[[#This Row],[Residential CLM $ Collected]]/'1.) CLM Reference'!$B$4</f>
        <v>2.8327596548442563E-3</v>
      </c>
      <c r="J96" s="7">
        <v>61530.929351441955</v>
      </c>
      <c r="K96" s="55">
        <f>Table3[[#This Row],[Residential Incentive Disbursements]]/'1.) CLM Reference'!$B$5</f>
        <v>3.6623399446099325E-3</v>
      </c>
      <c r="L96" s="10">
        <v>18230.409199999998</v>
      </c>
      <c r="M96" s="50">
        <f>Table3[[#This Row],[C&amp;I CLM $ Collected]]/'1.) CLM Reference'!$B$4</f>
        <v>6.2646135500949341E-4</v>
      </c>
      <c r="N96" s="7">
        <v>7699.4158915962653</v>
      </c>
      <c r="O96" s="55">
        <f>Table3[[#This Row],[C&amp;I Incentive Disbursements]]/'1.) CLM Reference'!$B$5</f>
        <v>4.5827161505885324E-4</v>
      </c>
    </row>
    <row r="97" spans="1:15" ht="16">
      <c r="A97" s="40" t="s">
        <v>211</v>
      </c>
      <c r="B97" s="40" t="s">
        <v>260</v>
      </c>
      <c r="C97" s="40" t="s">
        <v>237</v>
      </c>
      <c r="D97" s="10">
        <f>Table3[[#This Row],[Residential CLM $ Collected]]+Table3[[#This Row],[C&amp;I CLM $ Collected]]</f>
        <v>64963.1441000001</v>
      </c>
      <c r="E97" s="50">
        <f>Table3[[#This Row],[CLM $ Collected ]]/'1.) CLM Reference'!$B$4</f>
        <v>2.2323634555917178E-3</v>
      </c>
      <c r="F97" s="7">
        <f>Table3[[#This Row],[Residential Incentive Disbursements]]+Table3[[#This Row],[C&amp;I Incentive Disbursements]]</f>
        <v>65585.43989445905</v>
      </c>
      <c r="G97" s="55">
        <f>Table3[[#This Row],[Incentive Disbursements]]/'1.) CLM Reference'!$B$5</f>
        <v>3.9036656660649369E-3</v>
      </c>
      <c r="H97" s="10">
        <v>52661.118400000101</v>
      </c>
      <c r="I97" s="50">
        <f>Table3[[#This Row],[Residential CLM $ Collected]]/'1.) CLM Reference'!$B$4</f>
        <v>1.8096223308678905E-3</v>
      </c>
      <c r="J97" s="7">
        <v>62406.398569877536</v>
      </c>
      <c r="K97" s="55">
        <f>Table3[[#This Row],[Residential Incentive Disbursements]]/'1.) CLM Reference'!$B$5</f>
        <v>3.7144481432467525E-3</v>
      </c>
      <c r="L97" s="10">
        <v>12302.0257</v>
      </c>
      <c r="M97" s="50">
        <f>Table3[[#This Row],[C&amp;I CLM $ Collected]]/'1.) CLM Reference'!$B$4</f>
        <v>4.2274112472382754E-4</v>
      </c>
      <c r="N97" s="7">
        <v>3179.041324581513</v>
      </c>
      <c r="O97" s="55">
        <f>Table3[[#This Row],[C&amp;I Incentive Disbursements]]/'1.) CLM Reference'!$B$5</f>
        <v>1.8921752281818416E-4</v>
      </c>
    </row>
    <row r="98" spans="1:15" ht="16">
      <c r="A98" s="40" t="s">
        <v>212</v>
      </c>
      <c r="B98" s="40" t="s">
        <v>260</v>
      </c>
      <c r="C98" s="40" t="s">
        <v>237</v>
      </c>
      <c r="D98" s="10">
        <f>Table3[[#This Row],[Residential CLM $ Collected]]+Table3[[#This Row],[C&amp;I CLM $ Collected]]</f>
        <v>76522.197599999898</v>
      </c>
      <c r="E98" s="50">
        <f>Table3[[#This Row],[CLM $ Collected ]]/'1.) CLM Reference'!$B$4</f>
        <v>2.6295734270627424E-3</v>
      </c>
      <c r="F98" s="7">
        <f>Table3[[#This Row],[Residential Incentive Disbursements]]+Table3[[#This Row],[C&amp;I Incentive Disbursements]]</f>
        <v>67233.900482503057</v>
      </c>
      <c r="G98" s="55">
        <f>Table3[[#This Row],[Incentive Disbursements]]/'1.) CLM Reference'!$B$5</f>
        <v>4.0017825500831576E-3</v>
      </c>
      <c r="H98" s="10">
        <v>71853.173799999902</v>
      </c>
      <c r="I98" s="50">
        <f>Table3[[#This Row],[Residential CLM $ Collected]]/'1.) CLM Reference'!$B$4</f>
        <v>2.4691292513873237E-3</v>
      </c>
      <c r="J98" s="7">
        <v>64916.125563587266</v>
      </c>
      <c r="K98" s="55">
        <f>Table3[[#This Row],[Residential Incentive Disbursements]]/'1.) CLM Reference'!$B$5</f>
        <v>3.8638278700932403E-3</v>
      </c>
      <c r="L98" s="10">
        <v>4669.0237999999999</v>
      </c>
      <c r="M98" s="50">
        <f>Table3[[#This Row],[C&amp;I CLM $ Collected]]/'1.) CLM Reference'!$B$4</f>
        <v>1.6044417567541899E-4</v>
      </c>
      <c r="N98" s="7">
        <v>2317.7749189157939</v>
      </c>
      <c r="O98" s="55">
        <f>Table3[[#This Row],[C&amp;I Incentive Disbursements]]/'1.) CLM Reference'!$B$5</f>
        <v>1.3795467998991691E-4</v>
      </c>
    </row>
    <row r="99" spans="1:15" ht="16">
      <c r="A99" s="40" t="s">
        <v>213</v>
      </c>
      <c r="B99" s="40" t="s">
        <v>260</v>
      </c>
      <c r="C99" s="40" t="s">
        <v>237</v>
      </c>
      <c r="D99" s="10">
        <f>Table3[[#This Row],[Residential CLM $ Collected]]+Table3[[#This Row],[C&amp;I CLM $ Collected]]</f>
        <v>70.791799999999995</v>
      </c>
      <c r="E99" s="50">
        <f>Table3[[#This Row],[CLM $ Collected ]]/'1.) CLM Reference'!$B$4</f>
        <v>2.4326566927286008E-6</v>
      </c>
      <c r="F99" s="7">
        <f>Table3[[#This Row],[Residential Incentive Disbursements]]+Table3[[#This Row],[C&amp;I Incentive Disbursements]]</f>
        <v>0</v>
      </c>
      <c r="G99" s="55">
        <f>Table3[[#This Row],[Incentive Disbursements]]/'1.) CLM Reference'!$B$5</f>
        <v>0</v>
      </c>
      <c r="H99" s="10">
        <v>70.791799999999995</v>
      </c>
      <c r="I99" s="50">
        <f>Table3[[#This Row],[Residential CLM $ Collected]]/'1.) CLM Reference'!$B$4</f>
        <v>2.4326566927286008E-6</v>
      </c>
      <c r="J99" s="7">
        <v>0</v>
      </c>
      <c r="K99" s="55">
        <f>Table3[[#This Row],[Residential Incentive Disbursements]]/'1.) CLM Reference'!$B$5</f>
        <v>0</v>
      </c>
      <c r="L99" s="10">
        <v>0</v>
      </c>
      <c r="M99" s="50">
        <f>Table3[[#This Row],[C&amp;I CLM $ Collected]]/'1.) CLM Reference'!$B$4</f>
        <v>0</v>
      </c>
      <c r="N99" s="7">
        <v>0</v>
      </c>
      <c r="O99" s="55">
        <f>Table3[[#This Row],[C&amp;I Incentive Disbursements]]/'1.) CLM Reference'!$B$5</f>
        <v>0</v>
      </c>
    </row>
    <row r="100" spans="1:15" ht="16">
      <c r="A100" s="40" t="s">
        <v>217</v>
      </c>
      <c r="B100" s="40" t="s">
        <v>260</v>
      </c>
      <c r="C100" s="40" t="s">
        <v>237</v>
      </c>
      <c r="D100" s="10">
        <f>Table3[[#This Row],[Residential CLM $ Collected]]+Table3[[#This Row],[C&amp;I CLM $ Collected]]</f>
        <v>192.12350000000001</v>
      </c>
      <c r="E100" s="50">
        <f>Table3[[#This Row],[CLM $ Collected ]]/'1.) CLM Reference'!$B$4</f>
        <v>6.6020431477295872E-6</v>
      </c>
      <c r="F100" s="7">
        <f>Table3[[#This Row],[Residential Incentive Disbursements]]+Table3[[#This Row],[C&amp;I Incentive Disbursements]]</f>
        <v>0</v>
      </c>
      <c r="G100" s="55">
        <f>Table3[[#This Row],[Incentive Disbursements]]/'1.) CLM Reference'!$B$5</f>
        <v>0</v>
      </c>
      <c r="H100" s="10">
        <v>192.12350000000001</v>
      </c>
      <c r="I100" s="50">
        <f>Table3[[#This Row],[Residential CLM $ Collected]]/'1.) CLM Reference'!$B$4</f>
        <v>6.6020431477295872E-6</v>
      </c>
      <c r="J100" s="7">
        <v>0</v>
      </c>
      <c r="K100" s="55">
        <f>Table3[[#This Row],[Residential Incentive Disbursements]]/'1.) CLM Reference'!$B$5</f>
        <v>0</v>
      </c>
      <c r="L100" s="10">
        <v>0</v>
      </c>
      <c r="M100" s="50">
        <f>Table3[[#This Row],[C&amp;I CLM $ Collected]]/'1.) CLM Reference'!$B$4</f>
        <v>0</v>
      </c>
      <c r="N100" s="7">
        <v>0</v>
      </c>
      <c r="O100" s="55">
        <f>Table3[[#This Row],[C&amp;I Incentive Disbursements]]/'1.) CLM Reference'!$B$5</f>
        <v>0</v>
      </c>
    </row>
    <row r="101" spans="1:15" ht="16">
      <c r="A101" s="40" t="s">
        <v>218</v>
      </c>
      <c r="B101" s="40" t="s">
        <v>236</v>
      </c>
      <c r="C101" s="40" t="s">
        <v>237</v>
      </c>
      <c r="D101" s="10">
        <f>Table3[[#This Row],[Residential CLM $ Collected]]+Table3[[#This Row],[C&amp;I CLM $ Collected]]</f>
        <v>394.428</v>
      </c>
      <c r="E101" s="50">
        <f>Table3[[#This Row],[CLM $ Collected ]]/'1.) CLM Reference'!$B$4</f>
        <v>1.3553941473441227E-5</v>
      </c>
      <c r="F101" s="7">
        <f>Table3[[#This Row],[Residential Incentive Disbursements]]+Table3[[#This Row],[C&amp;I Incentive Disbursements]]</f>
        <v>0</v>
      </c>
      <c r="G101" s="55">
        <f>Table3[[#This Row],[Incentive Disbursements]]/'1.) CLM Reference'!$B$5</f>
        <v>0</v>
      </c>
      <c r="H101" s="10">
        <v>394.428</v>
      </c>
      <c r="I101" s="50">
        <f>Table3[[#This Row],[Residential CLM $ Collected]]/'1.) CLM Reference'!$B$4</f>
        <v>1.3553941473441227E-5</v>
      </c>
      <c r="J101" s="7">
        <v>0</v>
      </c>
      <c r="K101" s="55">
        <f>Table3[[#This Row],[Residential Incentive Disbursements]]/'1.) CLM Reference'!$B$5</f>
        <v>0</v>
      </c>
      <c r="L101" s="10">
        <v>0</v>
      </c>
      <c r="M101" s="50">
        <f>Table3[[#This Row],[C&amp;I CLM $ Collected]]/'1.) CLM Reference'!$B$4</f>
        <v>0</v>
      </c>
      <c r="N101" s="7">
        <v>0</v>
      </c>
      <c r="O101" s="55">
        <f>Table3[[#This Row],[C&amp;I Incentive Disbursements]]/'1.) CLM Reference'!$B$5</f>
        <v>0</v>
      </c>
    </row>
    <row r="102" spans="1:15" ht="16">
      <c r="A102" s="40" t="s">
        <v>219</v>
      </c>
      <c r="B102" s="40" t="s">
        <v>236</v>
      </c>
      <c r="C102" s="40" t="s">
        <v>237</v>
      </c>
      <c r="D102" s="10">
        <f>Table3[[#This Row],[Residential CLM $ Collected]]+Table3[[#This Row],[C&amp;I CLM $ Collected]]</f>
        <v>887.51059999999995</v>
      </c>
      <c r="E102" s="50">
        <f>Table3[[#This Row],[CLM $ Collected ]]/'1.) CLM Reference'!$B$4</f>
        <v>3.0498004019640359E-5</v>
      </c>
      <c r="F102" s="7">
        <f>Table3[[#This Row],[Residential Incentive Disbursements]]+Table3[[#This Row],[C&amp;I Incentive Disbursements]]</f>
        <v>0</v>
      </c>
      <c r="G102" s="55">
        <f>Table3[[#This Row],[Incentive Disbursements]]/'1.) CLM Reference'!$B$5</f>
        <v>0</v>
      </c>
      <c r="H102" s="10">
        <v>887.51059999999995</v>
      </c>
      <c r="I102" s="50">
        <f>Table3[[#This Row],[Residential CLM $ Collected]]/'1.) CLM Reference'!$B$4</f>
        <v>3.0498004019640359E-5</v>
      </c>
      <c r="J102" s="7">
        <v>0</v>
      </c>
      <c r="K102" s="55">
        <f>Table3[[#This Row],[Residential Incentive Disbursements]]/'1.) CLM Reference'!$B$5</f>
        <v>0</v>
      </c>
      <c r="L102" s="10">
        <v>0</v>
      </c>
      <c r="M102" s="50">
        <f>Table3[[#This Row],[C&amp;I CLM $ Collected]]/'1.) CLM Reference'!$B$4</f>
        <v>0</v>
      </c>
      <c r="N102" s="7">
        <v>0</v>
      </c>
      <c r="O102" s="55">
        <f>Table3[[#This Row],[C&amp;I Incentive Disbursements]]/'1.) CLM Reference'!$B$5</f>
        <v>0</v>
      </c>
    </row>
    <row r="103" spans="1:15" ht="16">
      <c r="A103" s="40" t="s">
        <v>121</v>
      </c>
      <c r="B103" s="40" t="s">
        <v>236</v>
      </c>
      <c r="C103" s="40" t="s">
        <v>237</v>
      </c>
      <c r="D103" s="10">
        <f>Table3[[#This Row],[Residential CLM $ Collected]]+Table3[[#This Row],[C&amp;I CLM $ Collected]]</f>
        <v>113043.8214</v>
      </c>
      <c r="E103" s="50">
        <f>Table3[[#This Row],[CLM $ Collected ]]/'1.) CLM Reference'!$B$4</f>
        <v>3.8845856257409286E-3</v>
      </c>
      <c r="F103" s="7">
        <f>Table3[[#This Row],[Residential Incentive Disbursements]]+Table3[[#This Row],[C&amp;I Incentive Disbursements]]</f>
        <v>56482.320156393798</v>
      </c>
      <c r="G103" s="55">
        <f>Table3[[#This Row],[Incentive Disbursements]]/'1.) CLM Reference'!$B$5</f>
        <v>3.3618451639420934E-3</v>
      </c>
      <c r="H103" s="10">
        <v>107348.76489999999</v>
      </c>
      <c r="I103" s="50">
        <f>Table3[[#This Row],[Residential CLM $ Collected]]/'1.) CLM Reference'!$B$4</f>
        <v>3.6888833366312784E-3</v>
      </c>
      <c r="J103" s="7">
        <v>56362.320156393798</v>
      </c>
      <c r="K103" s="55">
        <f>Table3[[#This Row],[Residential Incentive Disbursements]]/'1.) CLM Reference'!$B$5</f>
        <v>3.3547027268298075E-3</v>
      </c>
      <c r="L103" s="10">
        <v>5695.0564999999997</v>
      </c>
      <c r="M103" s="50">
        <f>Table3[[#This Row],[C&amp;I CLM $ Collected]]/'1.) CLM Reference'!$B$4</f>
        <v>1.9570228910965E-4</v>
      </c>
      <c r="N103" s="7">
        <v>120</v>
      </c>
      <c r="O103" s="55">
        <f>Table3[[#This Row],[C&amp;I Incentive Disbursements]]/'1.) CLM Reference'!$B$5</f>
        <v>7.1424371122860807E-6</v>
      </c>
    </row>
    <row r="104" spans="1:15" ht="16">
      <c r="A104" s="40" t="s">
        <v>226</v>
      </c>
      <c r="B104" s="40" t="s">
        <v>236</v>
      </c>
      <c r="C104" s="40" t="s">
        <v>237</v>
      </c>
      <c r="D104" s="10">
        <f>Table3[[#This Row],[Residential CLM $ Collected]]+Table3[[#This Row],[C&amp;I CLM $ Collected]]</f>
        <v>103477.73060000001</v>
      </c>
      <c r="E104" s="50">
        <f>Table3[[#This Row],[CLM $ Collected ]]/'1.) CLM Reference'!$B$4</f>
        <v>3.5558609032749159E-3</v>
      </c>
      <c r="F104" s="7">
        <f>Table3[[#This Row],[Residential Incentive Disbursements]]+Table3[[#This Row],[C&amp;I Incentive Disbursements]]</f>
        <v>34019.819487596891</v>
      </c>
      <c r="G104" s="55">
        <f>Table3[[#This Row],[Incentive Disbursements]]/'1.) CLM Reference'!$B$5</f>
        <v>2.0248701771790438E-3</v>
      </c>
      <c r="H104" s="10">
        <v>95201.057400000005</v>
      </c>
      <c r="I104" s="50">
        <f>Table3[[#This Row],[Residential CLM $ Collected]]/'1.) CLM Reference'!$B$4</f>
        <v>3.2714451312009264E-3</v>
      </c>
      <c r="J104" s="7">
        <v>31579.819487596895</v>
      </c>
      <c r="K104" s="55">
        <f>Table3[[#This Row],[Residential Incentive Disbursements]]/'1.) CLM Reference'!$B$5</f>
        <v>1.8796406225625604E-3</v>
      </c>
      <c r="L104" s="10">
        <v>8276.6731999999993</v>
      </c>
      <c r="M104" s="50">
        <f>Table3[[#This Row],[C&amp;I CLM $ Collected]]/'1.) CLM Reference'!$B$4</f>
        <v>2.8441577207398942E-4</v>
      </c>
      <c r="N104" s="7">
        <v>2440</v>
      </c>
      <c r="O104" s="55">
        <f>Table3[[#This Row],[C&amp;I Incentive Disbursements]]/'1.) CLM Reference'!$B$5</f>
        <v>1.4522955461648365E-4</v>
      </c>
    </row>
    <row r="105" spans="1:15" ht="16">
      <c r="A105" s="40" t="s">
        <v>228</v>
      </c>
      <c r="B105" s="40" t="s">
        <v>236</v>
      </c>
      <c r="C105" s="40" t="s">
        <v>237</v>
      </c>
      <c r="D105" s="10">
        <f>Table3[[#This Row],[Residential CLM $ Collected]]+Table3[[#This Row],[C&amp;I CLM $ Collected]]</f>
        <v>1626.9322999999999</v>
      </c>
      <c r="E105" s="50">
        <f>Table3[[#This Row],[CLM $ Collected ]]/'1.) CLM Reference'!$B$4</f>
        <v>5.5907149531603041E-5</v>
      </c>
      <c r="F105" s="7">
        <f>Table3[[#This Row],[Residential Incentive Disbursements]]+Table3[[#This Row],[C&amp;I Incentive Disbursements]]</f>
        <v>0</v>
      </c>
      <c r="G105" s="55">
        <f>Table3[[#This Row],[Incentive Disbursements]]/'1.) CLM Reference'!$B$5</f>
        <v>0</v>
      </c>
      <c r="H105" s="10">
        <v>1588.1765</v>
      </c>
      <c r="I105" s="50">
        <f>Table3[[#This Row],[Residential CLM $ Collected]]/'1.) CLM Reference'!$B$4</f>
        <v>5.4575363134703248E-5</v>
      </c>
      <c r="J105" s="7">
        <v>0</v>
      </c>
      <c r="K105" s="55">
        <f>Table3[[#This Row],[Residential Incentive Disbursements]]/'1.) CLM Reference'!$B$5</f>
        <v>0</v>
      </c>
      <c r="L105" s="10">
        <v>38.755800000000001</v>
      </c>
      <c r="M105" s="50">
        <f>Table3[[#This Row],[C&amp;I CLM $ Collected]]/'1.) CLM Reference'!$B$4</f>
        <v>1.3317863968997981E-6</v>
      </c>
      <c r="N105" s="7">
        <v>0</v>
      </c>
      <c r="O105" s="55">
        <f>Table3[[#This Row],[C&amp;I Incentive Disbursements]]/'1.) CLM Reference'!$B$5</f>
        <v>0</v>
      </c>
    </row>
    <row r="106" spans="1:15" ht="16">
      <c r="A106" s="40" t="s">
        <v>53</v>
      </c>
      <c r="B106" s="40" t="s">
        <v>239</v>
      </c>
      <c r="C106" s="40" t="s">
        <v>237</v>
      </c>
      <c r="D106" s="10">
        <f>Table3[[#This Row],[Residential CLM $ Collected]]+Table3[[#This Row],[C&amp;I CLM $ Collected]]</f>
        <v>71392.777199999895</v>
      </c>
      <c r="E106" s="50">
        <f>Table3[[#This Row],[CLM $ Collected ]]/'1.) CLM Reference'!$B$4</f>
        <v>2.4533083954364999E-3</v>
      </c>
      <c r="F106" s="7">
        <f>Table3[[#This Row],[Residential Incentive Disbursements]]+Table3[[#This Row],[C&amp;I Incentive Disbursements]]</f>
        <v>38257.215569053042</v>
      </c>
      <c r="G106" s="55">
        <f>Table3[[#This Row],[Incentive Disbursements]]/'1.) CLM Reference'!$B$5</f>
        <v>2.2770813024427777E-3</v>
      </c>
      <c r="H106" s="10">
        <v>58128.328499999901</v>
      </c>
      <c r="I106" s="50">
        <f>Table3[[#This Row],[Residential CLM $ Collected]]/'1.) CLM Reference'!$B$4</f>
        <v>1.9974950116065909E-3</v>
      </c>
      <c r="J106" s="7">
        <v>37945.033378141554</v>
      </c>
      <c r="K106" s="55">
        <f>Table3[[#This Row],[Residential Incentive Disbursements]]/'1.) CLM Reference'!$B$5</f>
        <v>2.2585001218914358E-3</v>
      </c>
      <c r="L106" s="10">
        <v>13264.448700000001</v>
      </c>
      <c r="M106" s="50">
        <f>Table3[[#This Row],[C&amp;I CLM $ Collected]]/'1.) CLM Reference'!$B$4</f>
        <v>4.558133838299096E-4</v>
      </c>
      <c r="N106" s="7">
        <v>312.18219091149103</v>
      </c>
      <c r="O106" s="55">
        <f>Table3[[#This Row],[C&amp;I Incentive Disbursements]]/'1.) CLM Reference'!$B$5</f>
        <v>1.8581180551341768E-5</v>
      </c>
    </row>
    <row r="107" spans="1:15" ht="16">
      <c r="A107" s="40" t="s">
        <v>54</v>
      </c>
      <c r="B107" s="40" t="s">
        <v>239</v>
      </c>
      <c r="C107" s="40" t="s">
        <v>237</v>
      </c>
      <c r="D107" s="10">
        <f>Table3[[#This Row],[Residential CLM $ Collected]]+Table3[[#This Row],[C&amp;I CLM $ Collected]]</f>
        <v>96972.011800000007</v>
      </c>
      <c r="E107" s="50">
        <f>Table3[[#This Row],[CLM $ Collected ]]/'1.) CLM Reference'!$B$4</f>
        <v>3.3323013896048256E-3</v>
      </c>
      <c r="F107" s="7">
        <f>Table3[[#This Row],[Residential Incentive Disbursements]]+Table3[[#This Row],[C&amp;I Incentive Disbursements]]</f>
        <v>59042.5076297532</v>
      </c>
      <c r="G107" s="55">
        <f>Table3[[#This Row],[Incentive Disbursements]]/'1.) CLM Reference'!$B$5</f>
        <v>3.5142283141431944E-3</v>
      </c>
      <c r="H107" s="10">
        <v>78630.955100000006</v>
      </c>
      <c r="I107" s="50">
        <f>Table3[[#This Row],[Residential CLM $ Collected]]/'1.) CLM Reference'!$B$4</f>
        <v>2.7020377950505163E-3</v>
      </c>
      <c r="J107" s="7">
        <v>56668.911862418056</v>
      </c>
      <c r="K107" s="55">
        <f>Table3[[#This Row],[Residential Incentive Disbursements]]/'1.) CLM Reference'!$B$5</f>
        <v>3.3729511599916969E-3</v>
      </c>
      <c r="L107" s="10">
        <v>18341.056700000001</v>
      </c>
      <c r="M107" s="50">
        <f>Table3[[#This Row],[C&amp;I CLM $ Collected]]/'1.) CLM Reference'!$B$4</f>
        <v>6.3026359455430926E-4</v>
      </c>
      <c r="N107" s="7">
        <v>2373.5957673351422</v>
      </c>
      <c r="O107" s="55">
        <f>Table3[[#This Row],[C&amp;I Incentive Disbursements]]/'1.) CLM Reference'!$B$5</f>
        <v>1.4127715415149732E-4</v>
      </c>
    </row>
    <row r="108" spans="1:15" ht="16">
      <c r="A108" s="40" t="s">
        <v>55</v>
      </c>
      <c r="B108" s="40" t="s">
        <v>239</v>
      </c>
      <c r="C108" s="40" t="s">
        <v>237</v>
      </c>
      <c r="D108" s="10">
        <f>Table3[[#This Row],[Residential CLM $ Collected]]+Table3[[#This Row],[C&amp;I CLM $ Collected]]</f>
        <v>100651.4894000003</v>
      </c>
      <c r="E108" s="50">
        <f>Table3[[#This Row],[CLM $ Collected ]]/'1.) CLM Reference'!$B$4</f>
        <v>3.4587412570666739E-3</v>
      </c>
      <c r="F108" s="7">
        <f>Table3[[#This Row],[Residential Incentive Disbursements]]+Table3[[#This Row],[C&amp;I Incentive Disbursements]]</f>
        <v>37339.125843879199</v>
      </c>
      <c r="G108" s="55">
        <f>Table3[[#This Row],[Incentive Disbursements]]/'1.) CLM Reference'!$B$5</f>
        <v>2.2224363180636925E-3</v>
      </c>
      <c r="H108" s="10">
        <v>92872.916500000298</v>
      </c>
      <c r="I108" s="50">
        <f>Table3[[#This Row],[Residential CLM $ Collected]]/'1.) CLM Reference'!$B$4</f>
        <v>3.1914419734623257E-3</v>
      </c>
      <c r="J108" s="7">
        <v>37339.125843879199</v>
      </c>
      <c r="K108" s="55">
        <f>Table3[[#This Row],[Residential Incentive Disbursements]]/'1.) CLM Reference'!$B$5</f>
        <v>2.2224363180636925E-3</v>
      </c>
      <c r="L108" s="10">
        <v>7778.5729000000001</v>
      </c>
      <c r="M108" s="50">
        <f>Table3[[#This Row],[C&amp;I CLM $ Collected]]/'1.) CLM Reference'!$B$4</f>
        <v>2.6729928360434859E-4</v>
      </c>
      <c r="N108" s="7">
        <v>0</v>
      </c>
      <c r="O108" s="55">
        <f>Table3[[#This Row],[C&amp;I Incentive Disbursements]]/'1.) CLM Reference'!$B$5</f>
        <v>0</v>
      </c>
    </row>
    <row r="109" spans="1:15" ht="16">
      <c r="A109" s="40" t="s">
        <v>56</v>
      </c>
      <c r="B109" s="40" t="s">
        <v>239</v>
      </c>
      <c r="C109" s="40" t="s">
        <v>237</v>
      </c>
      <c r="D109" s="10">
        <f>Table3[[#This Row],[Residential CLM $ Collected]]+Table3[[#This Row],[C&amp;I CLM $ Collected]]</f>
        <v>167953.6121</v>
      </c>
      <c r="E109" s="50">
        <f>Table3[[#This Row],[CLM $ Collected ]]/'1.) CLM Reference'!$B$4</f>
        <v>5.7714802921102213E-3</v>
      </c>
      <c r="F109" s="7">
        <f>Table3[[#This Row],[Residential Incentive Disbursements]]+Table3[[#This Row],[C&amp;I Incentive Disbursements]]</f>
        <v>31264.419848664111</v>
      </c>
      <c r="G109" s="55">
        <f>Table3[[#This Row],[Incentive Disbursements]]/'1.) CLM Reference'!$B$5</f>
        <v>1.8608679385099343E-3</v>
      </c>
      <c r="H109" s="10">
        <v>158569.57990000001</v>
      </c>
      <c r="I109" s="50">
        <f>Table3[[#This Row],[Residential CLM $ Collected]]/'1.) CLM Reference'!$B$4</f>
        <v>5.4490117472206908E-3</v>
      </c>
      <c r="J109" s="7">
        <v>31264.419848664111</v>
      </c>
      <c r="K109" s="55">
        <f>Table3[[#This Row],[Residential Incentive Disbursements]]/'1.) CLM Reference'!$B$5</f>
        <v>1.8608679385099343E-3</v>
      </c>
      <c r="L109" s="10">
        <v>9384.0321999999996</v>
      </c>
      <c r="M109" s="50">
        <f>Table3[[#This Row],[C&amp;I CLM $ Collected]]/'1.) CLM Reference'!$B$4</f>
        <v>3.2246854488953097E-4</v>
      </c>
      <c r="N109" s="7">
        <v>0</v>
      </c>
      <c r="O109" s="55">
        <f>Table3[[#This Row],[C&amp;I Incentive Disbursements]]/'1.) CLM Reference'!$B$5</f>
        <v>0</v>
      </c>
    </row>
    <row r="110" spans="1:15" ht="16">
      <c r="A110" s="40" t="s">
        <v>57</v>
      </c>
      <c r="B110" s="40" t="s">
        <v>239</v>
      </c>
      <c r="C110" s="40" t="s">
        <v>237</v>
      </c>
      <c r="D110" s="10">
        <f>Table3[[#This Row],[Residential CLM $ Collected]]+Table3[[#This Row],[C&amp;I CLM $ Collected]]</f>
        <v>77707.489599999899</v>
      </c>
      <c r="E110" s="50">
        <f>Table3[[#This Row],[CLM $ Collected ]]/'1.) CLM Reference'!$B$4</f>
        <v>2.6703042534668977E-3</v>
      </c>
      <c r="F110" s="7">
        <f>Table3[[#This Row],[Residential Incentive Disbursements]]+Table3[[#This Row],[C&amp;I Incentive Disbursements]]</f>
        <v>14048.096787631112</v>
      </c>
      <c r="G110" s="55">
        <f>Table3[[#This Row],[Incentive Disbursements]]/'1.) CLM Reference'!$B$5</f>
        <v>8.3614706544136107E-4</v>
      </c>
      <c r="H110" s="10">
        <v>71345.134499999898</v>
      </c>
      <c r="I110" s="50">
        <f>Table3[[#This Row],[Residential CLM $ Collected]]/'1.) CLM Reference'!$B$4</f>
        <v>2.4516712237158396E-3</v>
      </c>
      <c r="J110" s="7">
        <v>14048.096787631112</v>
      </c>
      <c r="K110" s="55">
        <f>Table3[[#This Row],[Residential Incentive Disbursements]]/'1.) CLM Reference'!$B$5</f>
        <v>8.3614706544136107E-4</v>
      </c>
      <c r="L110" s="10">
        <v>6362.3550999999998</v>
      </c>
      <c r="M110" s="50">
        <f>Table3[[#This Row],[C&amp;I CLM $ Collected]]/'1.) CLM Reference'!$B$4</f>
        <v>2.1863302975105801E-4</v>
      </c>
      <c r="N110" s="7">
        <v>0</v>
      </c>
      <c r="O110" s="55">
        <f>Table3[[#This Row],[C&amp;I Incentive Disbursements]]/'1.) CLM Reference'!$B$5</f>
        <v>0</v>
      </c>
    </row>
    <row r="111" spans="1:15" ht="16">
      <c r="A111" s="40" t="s">
        <v>58</v>
      </c>
      <c r="B111" s="40" t="s">
        <v>239</v>
      </c>
      <c r="C111" s="40" t="s">
        <v>237</v>
      </c>
      <c r="D111" s="10">
        <f>Table3[[#This Row],[Residential CLM $ Collected]]+Table3[[#This Row],[C&amp;I CLM $ Collected]]</f>
        <v>122971.57519999982</v>
      </c>
      <c r="E111" s="50">
        <f>Table3[[#This Row],[CLM $ Collected ]]/'1.) CLM Reference'!$B$4</f>
        <v>4.2257383683655175E-3</v>
      </c>
      <c r="F111" s="7">
        <f>Table3[[#This Row],[Residential Incentive Disbursements]]+Table3[[#This Row],[C&amp;I Incentive Disbursements]]</f>
        <v>125163.18529184272</v>
      </c>
      <c r="G111" s="55">
        <f>Table3[[#This Row],[Incentive Disbursements]]/'1.) CLM Reference'!$B$5</f>
        <v>7.4497514976699731E-3</v>
      </c>
      <c r="H111" s="10">
        <v>73188.417499999807</v>
      </c>
      <c r="I111" s="50">
        <f>Table3[[#This Row],[Residential CLM $ Collected]]/'1.) CLM Reference'!$B$4</f>
        <v>2.5150129486973013E-3</v>
      </c>
      <c r="J111" s="7">
        <v>12030.63431743593</v>
      </c>
      <c r="K111" s="55">
        <f>Table3[[#This Row],[Residential Incentive Disbursements]]/'1.) CLM Reference'!$B$5</f>
        <v>7.1606707527664085E-4</v>
      </c>
      <c r="L111" s="10">
        <v>49783.157700000003</v>
      </c>
      <c r="M111" s="50">
        <f>Table3[[#This Row],[C&amp;I CLM $ Collected]]/'1.) CLM Reference'!$B$4</f>
        <v>1.7107254196682159E-3</v>
      </c>
      <c r="N111" s="7">
        <v>113132.55097440678</v>
      </c>
      <c r="O111" s="55">
        <f>Table3[[#This Row],[C&amp;I Incentive Disbursements]]/'1.) CLM Reference'!$B$5</f>
        <v>6.7336844223933314E-3</v>
      </c>
    </row>
    <row r="112" spans="1:15" ht="16">
      <c r="A112" s="40" t="s">
        <v>59</v>
      </c>
      <c r="B112" s="40" t="s">
        <v>239</v>
      </c>
      <c r="C112" s="40" t="s">
        <v>237</v>
      </c>
      <c r="D112" s="10">
        <f>Table3[[#This Row],[Residential CLM $ Collected]]+Table3[[#This Row],[C&amp;I CLM $ Collected]]</f>
        <v>117727.4436</v>
      </c>
      <c r="E112" s="50">
        <f>Table3[[#This Row],[CLM $ Collected ]]/'1.) CLM Reference'!$B$4</f>
        <v>4.0455314540860515E-3</v>
      </c>
      <c r="F112" s="7">
        <f>Table3[[#This Row],[Residential Incentive Disbursements]]+Table3[[#This Row],[C&amp;I Incentive Disbursements]]</f>
        <v>15928.819710215792</v>
      </c>
      <c r="G112" s="55">
        <f>Table3[[#This Row],[Incentive Disbursements]]/'1.) CLM Reference'!$B$5</f>
        <v>9.4808827544299408E-4</v>
      </c>
      <c r="H112" s="10">
        <v>98856.620699999999</v>
      </c>
      <c r="I112" s="50">
        <f>Table3[[#This Row],[Residential CLM $ Collected]]/'1.) CLM Reference'!$B$4</f>
        <v>3.3970632187115988E-3</v>
      </c>
      <c r="J112" s="7">
        <v>15928.819710215792</v>
      </c>
      <c r="K112" s="55">
        <f>Table3[[#This Row],[Residential Incentive Disbursements]]/'1.) CLM Reference'!$B$5</f>
        <v>9.4808827544299408E-4</v>
      </c>
      <c r="L112" s="10">
        <v>18870.822899999999</v>
      </c>
      <c r="M112" s="50">
        <f>Table3[[#This Row],[C&amp;I CLM $ Collected]]/'1.) CLM Reference'!$B$4</f>
        <v>6.4846823537445227E-4</v>
      </c>
      <c r="N112" s="7">
        <v>0</v>
      </c>
      <c r="O112" s="55">
        <f>Table3[[#This Row],[C&amp;I Incentive Disbursements]]/'1.) CLM Reference'!$B$5</f>
        <v>0</v>
      </c>
    </row>
    <row r="113" spans="1:15" ht="16">
      <c r="A113" s="40" t="s">
        <v>220</v>
      </c>
      <c r="B113" s="40" t="s">
        <v>239</v>
      </c>
      <c r="C113" s="40" t="s">
        <v>237</v>
      </c>
      <c r="D113" s="10">
        <f>Table3[[#This Row],[Residential CLM $ Collected]]+Table3[[#This Row],[C&amp;I CLM $ Collected]]</f>
        <v>41183.171700000006</v>
      </c>
      <c r="E113" s="50">
        <f>Table3[[#This Row],[CLM $ Collected ]]/'1.) CLM Reference'!$B$4</f>
        <v>1.415199475981627E-3</v>
      </c>
      <c r="F113" s="7">
        <f>Table3[[#This Row],[Residential Incentive Disbursements]]+Table3[[#This Row],[C&amp;I Incentive Disbursements]]</f>
        <v>8383.8387357745378</v>
      </c>
      <c r="G113" s="55">
        <f>Table3[[#This Row],[Incentive Disbursements]]/'1.) CLM Reference'!$B$5</f>
        <v>4.9900867441514732E-4</v>
      </c>
      <c r="H113" s="10">
        <v>39085.891300000003</v>
      </c>
      <c r="I113" s="50">
        <f>Table3[[#This Row],[Residential CLM $ Collected]]/'1.) CLM Reference'!$B$4</f>
        <v>1.3431295017531353E-3</v>
      </c>
      <c r="J113" s="7">
        <v>8383.8387357745378</v>
      </c>
      <c r="K113" s="55">
        <f>Table3[[#This Row],[Residential Incentive Disbursements]]/'1.) CLM Reference'!$B$5</f>
        <v>4.9900867441514732E-4</v>
      </c>
      <c r="L113" s="10">
        <v>2097.2804000000001</v>
      </c>
      <c r="M113" s="50">
        <f>Table3[[#This Row],[C&amp;I CLM $ Collected]]/'1.) CLM Reference'!$B$4</f>
        <v>7.2069974228491408E-5</v>
      </c>
      <c r="N113" s="7">
        <v>0</v>
      </c>
      <c r="O113" s="55">
        <f>Table3[[#This Row],[C&amp;I Incentive Disbursements]]/'1.) CLM Reference'!$B$5</f>
        <v>0</v>
      </c>
    </row>
    <row r="114" spans="1:15" ht="16">
      <c r="A114" s="40" t="s">
        <v>60</v>
      </c>
      <c r="B114" s="40" t="s">
        <v>239</v>
      </c>
      <c r="C114" s="40" t="s">
        <v>237</v>
      </c>
      <c r="D114" s="10">
        <f>Table3[[#This Row],[Residential CLM $ Collected]]+Table3[[#This Row],[C&amp;I CLM $ Collected]]</f>
        <v>49269.364099999999</v>
      </c>
      <c r="E114" s="50">
        <f>Table3[[#This Row],[CLM $ Collected ]]/'1.) CLM Reference'!$B$4</f>
        <v>1.6930696538913726E-3</v>
      </c>
      <c r="F114" s="7">
        <f>Table3[[#This Row],[Residential Incentive Disbursements]]+Table3[[#This Row],[C&amp;I Incentive Disbursements]]</f>
        <v>57394.495163405467</v>
      </c>
      <c r="G114" s="55">
        <f>Table3[[#This Row],[Incentive Disbursements]]/'1.) CLM Reference'!$B$5</f>
        <v>3.4161381024669264E-3</v>
      </c>
      <c r="H114" s="10">
        <v>48889.4</v>
      </c>
      <c r="I114" s="50">
        <f>Table3[[#This Row],[Residential CLM $ Collected]]/'1.) CLM Reference'!$B$4</f>
        <v>1.6800127431918059E-3</v>
      </c>
      <c r="J114" s="7">
        <v>57394.495163405467</v>
      </c>
      <c r="K114" s="55">
        <f>Table3[[#This Row],[Residential Incentive Disbursements]]/'1.) CLM Reference'!$B$5</f>
        <v>3.4161381024669264E-3</v>
      </c>
      <c r="L114" s="10">
        <v>379.96409999999997</v>
      </c>
      <c r="M114" s="50">
        <f>Table3[[#This Row],[C&amp;I CLM $ Collected]]/'1.) CLM Reference'!$B$4</f>
        <v>1.3056910699566891E-5</v>
      </c>
      <c r="N114" s="7">
        <v>0</v>
      </c>
      <c r="O114" s="55">
        <f>Table3[[#This Row],[C&amp;I Incentive Disbursements]]/'1.) CLM Reference'!$B$5</f>
        <v>0</v>
      </c>
    </row>
    <row r="115" spans="1:15" ht="16">
      <c r="A115" s="40" t="s">
        <v>61</v>
      </c>
      <c r="B115" s="40" t="s">
        <v>239</v>
      </c>
      <c r="C115" s="40" t="s">
        <v>237</v>
      </c>
      <c r="D115" s="10">
        <f>Table3[[#This Row],[Residential CLM $ Collected]]+Table3[[#This Row],[C&amp;I CLM $ Collected]]</f>
        <v>141435.50439999992</v>
      </c>
      <c r="E115" s="50">
        <f>Table3[[#This Row],[CLM $ Collected ]]/'1.) CLM Reference'!$B$4</f>
        <v>4.8602242967138191E-3</v>
      </c>
      <c r="F115" s="7">
        <f>Table3[[#This Row],[Residential Incentive Disbursements]]+Table3[[#This Row],[C&amp;I Incentive Disbursements]]</f>
        <v>155563.66687838431</v>
      </c>
      <c r="G115" s="55">
        <f>Table3[[#This Row],[Incentive Disbursements]]/'1.) CLM Reference'!$B$5</f>
        <v>9.2591975636290083E-3</v>
      </c>
      <c r="H115" s="10">
        <v>73580.641299999901</v>
      </c>
      <c r="I115" s="50">
        <f>Table3[[#This Row],[Residential CLM $ Collected]]/'1.) CLM Reference'!$B$4</f>
        <v>2.5284911460608048E-3</v>
      </c>
      <c r="J115" s="7">
        <v>144242.10798744447</v>
      </c>
      <c r="K115" s="55">
        <f>Table3[[#This Row],[Residential Incentive Disbursements]]/'1.) CLM Reference'!$B$5</f>
        <v>8.5853348770324987E-3</v>
      </c>
      <c r="L115" s="10">
        <v>67854.863100000002</v>
      </c>
      <c r="M115" s="50">
        <f>Table3[[#This Row],[C&amp;I CLM $ Collected]]/'1.) CLM Reference'!$B$4</f>
        <v>2.3317331506530134E-3</v>
      </c>
      <c r="N115" s="7">
        <v>11321.558890939821</v>
      </c>
      <c r="O115" s="55">
        <f>Table3[[#This Row],[C&amp;I Incentive Disbursements]]/'1.) CLM Reference'!$B$5</f>
        <v>6.738626865965085E-4</v>
      </c>
    </row>
    <row r="116" spans="1:15" ht="16">
      <c r="A116" s="40" t="s">
        <v>62</v>
      </c>
      <c r="B116" s="40" t="s">
        <v>239</v>
      </c>
      <c r="C116" s="40" t="s">
        <v>237</v>
      </c>
      <c r="D116" s="10">
        <f>Table3[[#This Row],[Residential CLM $ Collected]]+Table3[[#This Row],[C&amp;I CLM $ Collected]]</f>
        <v>72876.102700000003</v>
      </c>
      <c r="E116" s="50">
        <f>Table3[[#This Row],[CLM $ Collected ]]/'1.) CLM Reference'!$B$4</f>
        <v>2.5042807072730442E-3</v>
      </c>
      <c r="F116" s="7">
        <f>Table3[[#This Row],[Residential Incentive Disbursements]]+Table3[[#This Row],[C&amp;I Incentive Disbursements]]</f>
        <v>8353.2282385487524</v>
      </c>
      <c r="G116" s="55">
        <f>Table3[[#This Row],[Incentive Disbursements]]/'1.) CLM Reference'!$B$5</f>
        <v>4.9718672815338909E-4</v>
      </c>
      <c r="H116" s="10">
        <v>67549.058600000004</v>
      </c>
      <c r="I116" s="50">
        <f>Table3[[#This Row],[Residential CLM $ Collected]]/'1.) CLM Reference'!$B$4</f>
        <v>2.3212246261686592E-3</v>
      </c>
      <c r="J116" s="7">
        <v>7974.0595856198152</v>
      </c>
      <c r="K116" s="55">
        <f>Table3[[#This Row],[Residential Incentive Disbursements]]/'1.) CLM Reference'!$B$5</f>
        <v>4.7461849266592943E-4</v>
      </c>
      <c r="L116" s="10">
        <v>5327.0441000000001</v>
      </c>
      <c r="M116" s="50">
        <f>Table3[[#This Row],[C&amp;I CLM $ Collected]]/'1.) CLM Reference'!$B$4</f>
        <v>1.8305608110438508E-4</v>
      </c>
      <c r="N116" s="7">
        <v>379.16865292893647</v>
      </c>
      <c r="O116" s="55">
        <f>Table3[[#This Row],[C&amp;I Incentive Disbursements]]/'1.) CLM Reference'!$B$5</f>
        <v>2.2568235487459636E-5</v>
      </c>
    </row>
    <row r="117" spans="1:15" ht="16">
      <c r="A117" s="40" t="s">
        <v>221</v>
      </c>
      <c r="B117" s="40" t="s">
        <v>239</v>
      </c>
      <c r="C117" s="40" t="s">
        <v>237</v>
      </c>
      <c r="D117" s="10">
        <f>Table3[[#This Row],[Residential CLM $ Collected]]+Table3[[#This Row],[C&amp;I CLM $ Collected]]</f>
        <v>37465.910400000001</v>
      </c>
      <c r="E117" s="50">
        <f>Table3[[#This Row],[CLM $ Collected ]]/'1.) CLM Reference'!$B$4</f>
        <v>1.2874612269179497E-3</v>
      </c>
      <c r="F117" s="7">
        <f>Table3[[#This Row],[Residential Incentive Disbursements]]+Table3[[#This Row],[C&amp;I Incentive Disbursements]]</f>
        <v>37332.291337891627</v>
      </c>
      <c r="G117" s="55">
        <f>Table3[[#This Row],[Incentive Disbursements]]/'1.) CLM Reference'!$B$5</f>
        <v>2.2220295261536111E-3</v>
      </c>
      <c r="H117" s="10">
        <v>35405.151700000002</v>
      </c>
      <c r="I117" s="50">
        <f>Table3[[#This Row],[Residential CLM $ Collected]]/'1.) CLM Reference'!$B$4</f>
        <v>1.216646267506638E-3</v>
      </c>
      <c r="J117" s="7">
        <v>36712.982538107695</v>
      </c>
      <c r="K117" s="55">
        <f>Table3[[#This Row],[Residential Incentive Disbursements]]/'1.) CLM Reference'!$B$5</f>
        <v>2.185168074857427E-3</v>
      </c>
      <c r="L117" s="10">
        <v>2060.7586999999999</v>
      </c>
      <c r="M117" s="50">
        <f>Table3[[#This Row],[C&amp;I CLM $ Collected]]/'1.) CLM Reference'!$B$4</f>
        <v>7.0814959411311644E-5</v>
      </c>
      <c r="N117" s="7">
        <v>619.30879978392954</v>
      </c>
      <c r="O117" s="55">
        <f>Table3[[#This Row],[C&amp;I Incentive Disbursements]]/'1.) CLM Reference'!$B$5</f>
        <v>3.6861451296184069E-5</v>
      </c>
    </row>
    <row r="118" spans="1:15" ht="16">
      <c r="A118" s="40" t="s">
        <v>63</v>
      </c>
      <c r="B118" s="40" t="s">
        <v>239</v>
      </c>
      <c r="C118" s="40" t="s">
        <v>237</v>
      </c>
      <c r="D118" s="10">
        <f>Table3[[#This Row],[Residential CLM $ Collected]]+Table3[[#This Row],[C&amp;I CLM $ Collected]]</f>
        <v>75361.948199999999</v>
      </c>
      <c r="E118" s="50">
        <f>Table3[[#This Row],[CLM $ Collected ]]/'1.) CLM Reference'!$B$4</f>
        <v>2.5897031529894163E-3</v>
      </c>
      <c r="F118" s="7">
        <f>Table3[[#This Row],[Residential Incentive Disbursements]]+Table3[[#This Row],[C&amp;I Incentive Disbursements]]</f>
        <v>49068.253959248163</v>
      </c>
      <c r="G118" s="55">
        <f>Table3[[#This Row],[Incentive Disbursements]]/'1.) CLM Reference'!$B$5</f>
        <v>2.9205576509467707E-3</v>
      </c>
      <c r="H118" s="10">
        <v>51750.383699999998</v>
      </c>
      <c r="I118" s="50">
        <f>Table3[[#This Row],[Residential CLM $ Collected]]/'1.) CLM Reference'!$B$4</f>
        <v>1.7783262646108463E-3</v>
      </c>
      <c r="J118" s="7">
        <v>13804.254785526917</v>
      </c>
      <c r="K118" s="55">
        <f>Table3[[#This Row],[Residential Incentive Disbursements]]/'1.) CLM Reference'!$B$5</f>
        <v>8.2163351406333487E-4</v>
      </c>
      <c r="L118" s="10">
        <v>23611.5645</v>
      </c>
      <c r="M118" s="50">
        <f>Table3[[#This Row],[C&amp;I CLM $ Collected]]/'1.) CLM Reference'!$B$4</f>
        <v>8.1137688837856997E-4</v>
      </c>
      <c r="N118" s="7">
        <v>35263.999173721248</v>
      </c>
      <c r="O118" s="55">
        <f>Table3[[#This Row],[C&amp;I Incentive Disbursements]]/'1.) CLM Reference'!$B$5</f>
        <v>2.0989241368834359E-3</v>
      </c>
    </row>
    <row r="119" spans="1:15" ht="16">
      <c r="A119" s="40" t="s">
        <v>64</v>
      </c>
      <c r="B119" s="40" t="s">
        <v>239</v>
      </c>
      <c r="C119" s="40" t="s">
        <v>237</v>
      </c>
      <c r="D119" s="10">
        <f>Table3[[#This Row],[Residential CLM $ Collected]]+Table3[[#This Row],[C&amp;I CLM $ Collected]]</f>
        <v>118695.17509999999</v>
      </c>
      <c r="E119" s="50">
        <f>Table3[[#This Row],[CLM $ Collected ]]/'1.) CLM Reference'!$B$4</f>
        <v>4.0787861320323564E-3</v>
      </c>
      <c r="F119" s="7">
        <f>Table3[[#This Row],[Residential Incentive Disbursements]]+Table3[[#This Row],[C&amp;I Incentive Disbursements]]</f>
        <v>14616.512910834703</v>
      </c>
      <c r="G119" s="55">
        <f>Table3[[#This Row],[Incentive Disbursements]]/'1.) CLM Reference'!$B$5</f>
        <v>8.699793688879536E-4</v>
      </c>
      <c r="H119" s="10">
        <v>47281.252</v>
      </c>
      <c r="I119" s="50">
        <f>Table3[[#This Row],[Residential CLM $ Collected]]/'1.) CLM Reference'!$B$4</f>
        <v>1.6247510886626354E-3</v>
      </c>
      <c r="J119" s="7">
        <v>10125.892164646331</v>
      </c>
      <c r="K119" s="55">
        <f>Table3[[#This Row],[Residential Incentive Disbursements]]/'1.) CLM Reference'!$B$5</f>
        <v>6.0269623326480667E-4</v>
      </c>
      <c r="L119" s="10">
        <v>71413.9231</v>
      </c>
      <c r="M119" s="50">
        <f>Table3[[#This Row],[C&amp;I CLM $ Collected]]/'1.) CLM Reference'!$B$4</f>
        <v>2.4540350433697217E-3</v>
      </c>
      <c r="N119" s="7">
        <v>4490.6207461883714</v>
      </c>
      <c r="O119" s="55">
        <f>Table3[[#This Row],[C&amp;I Incentive Disbursements]]/'1.) CLM Reference'!$B$5</f>
        <v>2.6728313562314699E-4</v>
      </c>
    </row>
    <row r="120" spans="1:15" ht="16">
      <c r="A120" s="40" t="s">
        <v>65</v>
      </c>
      <c r="B120" s="40" t="s">
        <v>239</v>
      </c>
      <c r="C120" s="40" t="s">
        <v>237</v>
      </c>
      <c r="D120" s="10">
        <f>Table3[[#This Row],[Residential CLM $ Collected]]+Table3[[#This Row],[C&amp;I CLM $ Collected]]</f>
        <v>193091.25819999998</v>
      </c>
      <c r="E120" s="50">
        <f>Table3[[#This Row],[CLM $ Collected ]]/'1.) CLM Reference'!$B$4</f>
        <v>6.6352987431823511E-3</v>
      </c>
      <c r="F120" s="7">
        <f>Table3[[#This Row],[Residential Incentive Disbursements]]+Table3[[#This Row],[C&amp;I Incentive Disbursements]]</f>
        <v>52861.593443137128</v>
      </c>
      <c r="G120" s="55">
        <f>Table3[[#This Row],[Incentive Disbursements]]/'1.) CLM Reference'!$B$5</f>
        <v>3.146338390190343E-3</v>
      </c>
      <c r="H120" s="10">
        <v>104123.3682</v>
      </c>
      <c r="I120" s="50">
        <f>Table3[[#This Row],[Residential CLM $ Collected]]/'1.) CLM Reference'!$B$4</f>
        <v>3.5780472953248032E-3</v>
      </c>
      <c r="J120" s="7">
        <v>26593.3579211998</v>
      </c>
      <c r="K120" s="55">
        <f>Table3[[#This Row],[Residential Incentive Disbursements]]/'1.) CLM Reference'!$B$5</f>
        <v>1.5828448879723707E-3</v>
      </c>
      <c r="L120" s="10">
        <v>88967.89</v>
      </c>
      <c r="M120" s="50">
        <f>Table3[[#This Row],[C&amp;I CLM $ Collected]]/'1.) CLM Reference'!$B$4</f>
        <v>3.0572514478575483E-3</v>
      </c>
      <c r="N120" s="7">
        <v>26268.235521937328</v>
      </c>
      <c r="O120" s="55">
        <f>Table3[[#This Row],[C&amp;I Incentive Disbursements]]/'1.) CLM Reference'!$B$5</f>
        <v>1.5634935022179725E-3</v>
      </c>
    </row>
    <row r="121" spans="1:15" ht="16">
      <c r="A121" s="40" t="s">
        <v>66</v>
      </c>
      <c r="B121" s="40" t="s">
        <v>239</v>
      </c>
      <c r="C121" s="40" t="s">
        <v>237</v>
      </c>
      <c r="D121" s="10">
        <f>Table3[[#This Row],[Residential CLM $ Collected]]+Table3[[#This Row],[C&amp;I CLM $ Collected]]</f>
        <v>182195.8941</v>
      </c>
      <c r="E121" s="50">
        <f>Table3[[#This Row],[CLM $ Collected ]]/'1.) CLM Reference'!$B$4</f>
        <v>6.2608954874722282E-3</v>
      </c>
      <c r="F121" s="7">
        <f>Table3[[#This Row],[Residential Incentive Disbursements]]+Table3[[#This Row],[C&amp;I Incentive Disbursements]]</f>
        <v>38036.90479481496</v>
      </c>
      <c r="G121" s="55">
        <f>Table3[[#This Row],[Incentive Disbursements]]/'1.) CLM Reference'!$B$5</f>
        <v>2.2639683370248229E-3</v>
      </c>
      <c r="H121" s="10">
        <v>114122.9146</v>
      </c>
      <c r="I121" s="50">
        <f>Table3[[#This Row],[Residential CLM $ Collected]]/'1.) CLM Reference'!$B$4</f>
        <v>3.9216670856707216E-3</v>
      </c>
      <c r="J121" s="7">
        <v>19932.865512968005</v>
      </c>
      <c r="K121" s="55">
        <f>Table3[[#This Row],[Residential Incentive Disbursements]]/'1.) CLM Reference'!$B$5</f>
        <v>1.18641031995025E-3</v>
      </c>
      <c r="L121" s="10">
        <v>68072.979500000001</v>
      </c>
      <c r="M121" s="50">
        <f>Table3[[#This Row],[C&amp;I CLM $ Collected]]/'1.) CLM Reference'!$B$4</f>
        <v>2.3392284018015062E-3</v>
      </c>
      <c r="N121" s="7">
        <v>18104.039281846955</v>
      </c>
      <c r="O121" s="55">
        <f>Table3[[#This Row],[C&amp;I Incentive Disbursements]]/'1.) CLM Reference'!$B$5</f>
        <v>1.0775580170745728E-3</v>
      </c>
    </row>
    <row r="122" spans="1:15" ht="16">
      <c r="A122" s="40" t="s">
        <v>81</v>
      </c>
      <c r="B122" s="40" t="s">
        <v>239</v>
      </c>
      <c r="C122" s="40" t="s">
        <v>237</v>
      </c>
      <c r="D122" s="10">
        <f>Table3[[#This Row],[Residential CLM $ Collected]]+Table3[[#This Row],[C&amp;I CLM $ Collected]]</f>
        <v>383.21100000000001</v>
      </c>
      <c r="E122" s="50">
        <f>Table3[[#This Row],[CLM $ Collected ]]/'1.) CLM Reference'!$B$4</f>
        <v>1.3168485670334983E-5</v>
      </c>
      <c r="F122" s="7">
        <f>Table3[[#This Row],[Residential Incentive Disbursements]]+Table3[[#This Row],[C&amp;I Incentive Disbursements]]</f>
        <v>0</v>
      </c>
      <c r="G122" s="55">
        <f>Table3[[#This Row],[Incentive Disbursements]]/'1.) CLM Reference'!$B$5</f>
        <v>0</v>
      </c>
      <c r="H122" s="10">
        <v>302.35410000000002</v>
      </c>
      <c r="I122" s="50">
        <f>Table3[[#This Row],[Residential CLM $ Collected]]/'1.) CLM Reference'!$B$4</f>
        <v>1.0389956533651253E-5</v>
      </c>
      <c r="J122" s="7">
        <v>0</v>
      </c>
      <c r="K122" s="55">
        <f>Table3[[#This Row],[Residential Incentive Disbursements]]/'1.) CLM Reference'!$B$5</f>
        <v>0</v>
      </c>
      <c r="L122" s="10">
        <v>80.856899999999996</v>
      </c>
      <c r="M122" s="50">
        <f>Table3[[#This Row],[C&amp;I CLM $ Collected]]/'1.) CLM Reference'!$B$4</f>
        <v>2.7785291366837292E-6</v>
      </c>
      <c r="N122" s="7">
        <v>0</v>
      </c>
      <c r="O122" s="55">
        <f>Table3[[#This Row],[C&amp;I Incentive Disbursements]]/'1.) CLM Reference'!$B$5</f>
        <v>0</v>
      </c>
    </row>
    <row r="123" spans="1:15" ht="16">
      <c r="A123" s="40" t="s">
        <v>82</v>
      </c>
      <c r="B123" s="40" t="s">
        <v>239</v>
      </c>
      <c r="C123" s="40" t="s">
        <v>242</v>
      </c>
      <c r="D123" s="10">
        <f>Table3[[#This Row],[Residential CLM $ Collected]]+Table3[[#This Row],[C&amp;I CLM $ Collected]]</f>
        <v>1.5974999999999999</v>
      </c>
      <c r="E123" s="50">
        <f>Table3[[#This Row],[CLM $ Collected ]]/'1.) CLM Reference'!$B$4</f>
        <v>5.4895751579052099E-8</v>
      </c>
      <c r="F123" s="7">
        <f>Table3[[#This Row],[Residential Incentive Disbursements]]+Table3[[#This Row],[C&amp;I Incentive Disbursements]]</f>
        <v>0</v>
      </c>
      <c r="G123" s="55">
        <f>Table3[[#This Row],[Incentive Disbursements]]/'1.) CLM Reference'!$B$5</f>
        <v>0</v>
      </c>
      <c r="H123" s="10">
        <v>0</v>
      </c>
      <c r="I123" s="50">
        <f>Table3[[#This Row],[Residential CLM $ Collected]]/'1.) CLM Reference'!$B$4</f>
        <v>0</v>
      </c>
      <c r="J123" s="7">
        <v>0</v>
      </c>
      <c r="K123" s="55">
        <f>Table3[[#This Row],[Residential Incentive Disbursements]]/'1.) CLM Reference'!$B$5</f>
        <v>0</v>
      </c>
      <c r="L123" s="10">
        <v>1.5974999999999999</v>
      </c>
      <c r="M123" s="50">
        <f>Table3[[#This Row],[C&amp;I CLM $ Collected]]/'1.) CLM Reference'!$B$4</f>
        <v>5.4895751579052099E-8</v>
      </c>
      <c r="N123" s="7">
        <v>0</v>
      </c>
      <c r="O123" s="55">
        <f>Table3[[#This Row],[C&amp;I Incentive Disbursements]]/'1.) CLM Reference'!$B$5</f>
        <v>0</v>
      </c>
    </row>
    <row r="124" spans="1:15" ht="16">
      <c r="A124" s="40" t="s">
        <v>85</v>
      </c>
      <c r="B124" s="40" t="s">
        <v>239</v>
      </c>
      <c r="C124" s="40" t="s">
        <v>237</v>
      </c>
      <c r="D124" s="10">
        <f>Table3[[#This Row],[Residential CLM $ Collected]]+Table3[[#This Row],[C&amp;I CLM $ Collected]]</f>
        <v>55.980600000000003</v>
      </c>
      <c r="E124" s="50">
        <f>Table3[[#This Row],[CLM $ Collected ]]/'1.) CLM Reference'!$B$4</f>
        <v>1.923691462188597E-6</v>
      </c>
      <c r="F124" s="7">
        <f>Table3[[#This Row],[Residential Incentive Disbursements]]+Table3[[#This Row],[C&amp;I Incentive Disbursements]]</f>
        <v>0</v>
      </c>
      <c r="G124" s="55">
        <f>Table3[[#This Row],[Incentive Disbursements]]/'1.) CLM Reference'!$B$5</f>
        <v>0</v>
      </c>
      <c r="H124" s="10">
        <v>0</v>
      </c>
      <c r="I124" s="50">
        <f>Table3[[#This Row],[Residential CLM $ Collected]]/'1.) CLM Reference'!$B$4</f>
        <v>0</v>
      </c>
      <c r="J124" s="7">
        <v>0</v>
      </c>
      <c r="K124" s="55">
        <f>Table3[[#This Row],[Residential Incentive Disbursements]]/'1.) CLM Reference'!$B$5</f>
        <v>0</v>
      </c>
      <c r="L124" s="10">
        <v>55.980600000000003</v>
      </c>
      <c r="M124" s="50">
        <f>Table3[[#This Row],[C&amp;I CLM $ Collected]]/'1.) CLM Reference'!$B$4</f>
        <v>1.923691462188597E-6</v>
      </c>
      <c r="N124" s="7">
        <v>0</v>
      </c>
      <c r="O124" s="55">
        <f>Table3[[#This Row],[C&amp;I Incentive Disbursements]]/'1.) CLM Reference'!$B$5</f>
        <v>0</v>
      </c>
    </row>
    <row r="125" spans="1:15" ht="16">
      <c r="A125" s="40" t="s">
        <v>114</v>
      </c>
      <c r="B125" s="40" t="s">
        <v>239</v>
      </c>
      <c r="C125" s="40" t="s">
        <v>237</v>
      </c>
      <c r="D125" s="10">
        <f>Table3[[#This Row],[Residential CLM $ Collected]]+Table3[[#This Row],[C&amp;I CLM $ Collected]]</f>
        <v>462.76580000000001</v>
      </c>
      <c r="E125" s="50">
        <f>Table3[[#This Row],[CLM $ Collected ]]/'1.) CLM Reference'!$B$4</f>
        <v>1.5902270044495342E-5</v>
      </c>
      <c r="F125" s="7">
        <f>Table3[[#This Row],[Residential Incentive Disbursements]]+Table3[[#This Row],[C&amp;I Incentive Disbursements]]</f>
        <v>0</v>
      </c>
      <c r="G125" s="55">
        <f>Table3[[#This Row],[Incentive Disbursements]]/'1.) CLM Reference'!$B$5</f>
        <v>0</v>
      </c>
      <c r="H125" s="10">
        <v>462.76580000000001</v>
      </c>
      <c r="I125" s="50">
        <f>Table3[[#This Row],[Residential CLM $ Collected]]/'1.) CLM Reference'!$B$4</f>
        <v>1.5902270044495342E-5</v>
      </c>
      <c r="J125" s="7">
        <v>0</v>
      </c>
      <c r="K125" s="55">
        <f>Table3[[#This Row],[Residential Incentive Disbursements]]/'1.) CLM Reference'!$B$5</f>
        <v>0</v>
      </c>
      <c r="L125" s="10">
        <v>0</v>
      </c>
      <c r="M125" s="50">
        <f>Table3[[#This Row],[C&amp;I CLM $ Collected]]/'1.) CLM Reference'!$B$4</f>
        <v>0</v>
      </c>
      <c r="N125" s="7">
        <v>0</v>
      </c>
      <c r="O125" s="55">
        <f>Table3[[#This Row],[C&amp;I Incentive Disbursements]]/'1.) CLM Reference'!$B$5</f>
        <v>0</v>
      </c>
    </row>
    <row r="126" spans="1:15" ht="16">
      <c r="A126" s="40" t="s">
        <v>121</v>
      </c>
      <c r="B126" s="40" t="s">
        <v>239</v>
      </c>
      <c r="C126" s="40" t="s">
        <v>237</v>
      </c>
      <c r="D126" s="10">
        <f>Table3[[#This Row],[Residential CLM $ Collected]]+Table3[[#This Row],[C&amp;I CLM $ Collected]]</f>
        <v>155.9145</v>
      </c>
      <c r="E126" s="50">
        <f>Table3[[#This Row],[CLM $ Collected ]]/'1.) CLM Reference'!$B$4</f>
        <v>5.3577738088088382E-6</v>
      </c>
      <c r="F126" s="7">
        <f>Table3[[#This Row],[Residential Incentive Disbursements]]+Table3[[#This Row],[C&amp;I Incentive Disbursements]]</f>
        <v>0</v>
      </c>
      <c r="G126" s="55">
        <f>Table3[[#This Row],[Incentive Disbursements]]/'1.) CLM Reference'!$B$5</f>
        <v>0</v>
      </c>
      <c r="H126" s="10">
        <v>155.9145</v>
      </c>
      <c r="I126" s="50">
        <f>Table3[[#This Row],[Residential CLM $ Collected]]/'1.) CLM Reference'!$B$4</f>
        <v>5.3577738088088382E-6</v>
      </c>
      <c r="J126" s="7">
        <v>0</v>
      </c>
      <c r="K126" s="55">
        <f>Table3[[#This Row],[Residential Incentive Disbursements]]/'1.) CLM Reference'!$B$5</f>
        <v>0</v>
      </c>
      <c r="L126" s="10">
        <v>0</v>
      </c>
      <c r="M126" s="50">
        <f>Table3[[#This Row],[C&amp;I CLM $ Collected]]/'1.) CLM Reference'!$B$4</f>
        <v>0</v>
      </c>
      <c r="N126" s="7">
        <v>0</v>
      </c>
      <c r="O126" s="55">
        <f>Table3[[#This Row],[C&amp;I Incentive Disbursements]]/'1.) CLM Reference'!$B$5</f>
        <v>0</v>
      </c>
    </row>
    <row r="127" spans="1:15" ht="16">
      <c r="A127" s="40" t="s">
        <v>128</v>
      </c>
      <c r="B127" s="40" t="s">
        <v>239</v>
      </c>
      <c r="C127" s="40" t="s">
        <v>237</v>
      </c>
      <c r="D127" s="10">
        <f>Table3[[#This Row],[Residential CLM $ Collected]]+Table3[[#This Row],[C&amp;I CLM $ Collected]]</f>
        <v>729.55909999999994</v>
      </c>
      <c r="E127" s="50">
        <f>Table3[[#This Row],[CLM $ Collected ]]/'1.) CLM Reference'!$B$4</f>
        <v>2.5070231684404899E-5</v>
      </c>
      <c r="F127" s="7">
        <f>Table3[[#This Row],[Residential Incentive Disbursements]]+Table3[[#This Row],[C&amp;I Incentive Disbursements]]</f>
        <v>0</v>
      </c>
      <c r="G127" s="55">
        <f>Table3[[#This Row],[Incentive Disbursements]]/'1.) CLM Reference'!$B$5</f>
        <v>0</v>
      </c>
      <c r="H127" s="10">
        <v>729.55909999999994</v>
      </c>
      <c r="I127" s="50">
        <f>Table3[[#This Row],[Residential CLM $ Collected]]/'1.) CLM Reference'!$B$4</f>
        <v>2.5070231684404899E-5</v>
      </c>
      <c r="J127" s="7">
        <v>0</v>
      </c>
      <c r="K127" s="55">
        <f>Table3[[#This Row],[Residential Incentive Disbursements]]/'1.) CLM Reference'!$B$5</f>
        <v>0</v>
      </c>
      <c r="L127" s="10">
        <v>0</v>
      </c>
      <c r="M127" s="50">
        <f>Table3[[#This Row],[C&amp;I CLM $ Collected]]/'1.) CLM Reference'!$B$4</f>
        <v>0</v>
      </c>
      <c r="N127" s="7">
        <v>0</v>
      </c>
      <c r="O127" s="55">
        <f>Table3[[#This Row],[C&amp;I Incentive Disbursements]]/'1.) CLM Reference'!$B$5</f>
        <v>0</v>
      </c>
    </row>
    <row r="128" spans="1:15" ht="16">
      <c r="A128" s="40" t="s">
        <v>143</v>
      </c>
      <c r="B128" s="40" t="s">
        <v>239</v>
      </c>
      <c r="C128" s="40" t="s">
        <v>242</v>
      </c>
      <c r="D128" s="10">
        <f>Table3[[#This Row],[Residential CLM $ Collected]]+Table3[[#This Row],[C&amp;I CLM $ Collected]]</f>
        <v>739.49120000000005</v>
      </c>
      <c r="E128" s="50">
        <f>Table3[[#This Row],[CLM $ Collected ]]/'1.) CLM Reference'!$B$4</f>
        <v>2.5411533777837331E-5</v>
      </c>
      <c r="F128" s="7">
        <f>Table3[[#This Row],[Residential Incentive Disbursements]]+Table3[[#This Row],[C&amp;I Incentive Disbursements]]</f>
        <v>1643.3204436141837</v>
      </c>
      <c r="G128" s="55">
        <f>Table3[[#This Row],[Incentive Disbursements]]/'1.) CLM Reference'!$B$5</f>
        <v>9.7810941032069759E-5</v>
      </c>
      <c r="H128" s="10">
        <v>0</v>
      </c>
      <c r="I128" s="50">
        <f>Table3[[#This Row],[Residential CLM $ Collected]]/'1.) CLM Reference'!$B$4</f>
        <v>0</v>
      </c>
      <c r="J128" s="7">
        <v>1643.3204436141837</v>
      </c>
      <c r="K128" s="55">
        <f>Table3[[#This Row],[Residential Incentive Disbursements]]/'1.) CLM Reference'!$B$5</f>
        <v>9.7810941032069759E-5</v>
      </c>
      <c r="L128" s="10">
        <v>739.49120000000005</v>
      </c>
      <c r="M128" s="50">
        <f>Table3[[#This Row],[C&amp;I CLM $ Collected]]/'1.) CLM Reference'!$B$4</f>
        <v>2.5411533777837331E-5</v>
      </c>
      <c r="N128" s="7">
        <v>0</v>
      </c>
      <c r="O128" s="55">
        <f>Table3[[#This Row],[C&amp;I Incentive Disbursements]]/'1.) CLM Reference'!$B$5</f>
        <v>0</v>
      </c>
    </row>
    <row r="129" spans="1:15" ht="16">
      <c r="A129" s="40" t="s">
        <v>170</v>
      </c>
      <c r="B129" s="40" t="s">
        <v>239</v>
      </c>
      <c r="C129" s="40" t="s">
        <v>237</v>
      </c>
      <c r="D129" s="10">
        <f>Table3[[#This Row],[Residential CLM $ Collected]]+Table3[[#This Row],[C&amp;I CLM $ Collected]]</f>
        <v>454.1302</v>
      </c>
      <c r="E129" s="50">
        <f>Table3[[#This Row],[CLM $ Collected ]]/'1.) CLM Reference'!$B$4</f>
        <v>1.5605520277774802E-5</v>
      </c>
      <c r="F129" s="7">
        <f>Table3[[#This Row],[Residential Incentive Disbursements]]+Table3[[#This Row],[C&amp;I Incentive Disbursements]]</f>
        <v>0</v>
      </c>
      <c r="G129" s="55">
        <f>Table3[[#This Row],[Incentive Disbursements]]/'1.) CLM Reference'!$B$5</f>
        <v>0</v>
      </c>
      <c r="H129" s="10">
        <v>454.1302</v>
      </c>
      <c r="I129" s="50">
        <f>Table3[[#This Row],[Residential CLM $ Collected]]/'1.) CLM Reference'!$B$4</f>
        <v>1.5605520277774802E-5</v>
      </c>
      <c r="J129" s="7">
        <v>0</v>
      </c>
      <c r="K129" s="55">
        <f>Table3[[#This Row],[Residential Incentive Disbursements]]/'1.) CLM Reference'!$B$5</f>
        <v>0</v>
      </c>
      <c r="L129" s="10">
        <v>0</v>
      </c>
      <c r="M129" s="50">
        <f>Table3[[#This Row],[C&amp;I CLM $ Collected]]/'1.) CLM Reference'!$B$4</f>
        <v>0</v>
      </c>
      <c r="N129" s="7">
        <v>0</v>
      </c>
      <c r="O129" s="55">
        <f>Table3[[#This Row],[C&amp;I Incentive Disbursements]]/'1.) CLM Reference'!$B$5</f>
        <v>0</v>
      </c>
    </row>
    <row r="130" spans="1:15" ht="16">
      <c r="A130" s="40" t="s">
        <v>143</v>
      </c>
      <c r="B130" s="40" t="s">
        <v>261</v>
      </c>
      <c r="C130" s="40" t="s">
        <v>242</v>
      </c>
      <c r="D130" s="10">
        <f>Table3[[#This Row],[Residential CLM $ Collected]]+Table3[[#This Row],[C&amp;I CLM $ Collected]]</f>
        <v>0</v>
      </c>
      <c r="E130" s="50">
        <f>Table3[[#This Row],[CLM $ Collected ]]/'1.) CLM Reference'!$B$4</f>
        <v>0</v>
      </c>
      <c r="F130" s="7">
        <f>Table3[[#This Row],[Residential Incentive Disbursements]]+Table3[[#This Row],[C&amp;I Incentive Disbursements]]</f>
        <v>220.1552791986999</v>
      </c>
      <c r="G130" s="55">
        <f>Table3[[#This Row],[Incentive Disbursements]]/'1.) CLM Reference'!$B$5</f>
        <v>1.3103710305120816E-5</v>
      </c>
      <c r="H130" s="10">
        <v>0</v>
      </c>
      <c r="I130" s="50">
        <f>Table3[[#This Row],[Residential CLM $ Collected]]/'1.) CLM Reference'!$B$4</f>
        <v>0</v>
      </c>
      <c r="J130" s="7">
        <v>220.1552791986999</v>
      </c>
      <c r="K130" s="55">
        <f>Table3[[#This Row],[Residential Incentive Disbursements]]/'1.) CLM Reference'!$B$5</f>
        <v>1.3103710305120816E-5</v>
      </c>
      <c r="L130" s="10">
        <v>0</v>
      </c>
      <c r="M130" s="96">
        <f>Table3[[#This Row],[C&amp;I CLM $ Collected]]/'1.) CLM Reference'!$B$4</f>
        <v>0</v>
      </c>
      <c r="N130" s="7">
        <v>0</v>
      </c>
      <c r="O130" s="55">
        <f>Table3[[#This Row],[C&amp;I Incentive Disbursements]]/'1.) CLM Reference'!$B$5</f>
        <v>0</v>
      </c>
    </row>
    <row r="131" spans="1:15" ht="16">
      <c r="A131" s="40" t="s">
        <v>144</v>
      </c>
      <c r="B131" s="40" t="s">
        <v>261</v>
      </c>
      <c r="C131" s="40" t="s">
        <v>242</v>
      </c>
      <c r="D131" s="10">
        <f>Table3[[#This Row],[Residential CLM $ Collected]]+Table3[[#This Row],[C&amp;I CLM $ Collected]]</f>
        <v>0</v>
      </c>
      <c r="E131" s="50">
        <f>Table3[[#This Row],[CLM $ Collected ]]/'1.) CLM Reference'!$B$4</f>
        <v>0</v>
      </c>
      <c r="F131" s="7">
        <f>Table3[[#This Row],[Residential Incentive Disbursements]]+Table3[[#This Row],[C&amp;I Incentive Disbursements]]</f>
        <v>137.83140834478607</v>
      </c>
      <c r="G131" s="55">
        <f>Table3[[#This Row],[Incentive Disbursements]]/'1.) CLM Reference'!$B$5</f>
        <v>8.2037680516704786E-6</v>
      </c>
      <c r="H131" s="10">
        <v>0</v>
      </c>
      <c r="I131" s="50">
        <f>Table3[[#This Row],[Residential CLM $ Collected]]/'1.) CLM Reference'!$B$4</f>
        <v>0</v>
      </c>
      <c r="J131" s="7">
        <v>137.83140834478607</v>
      </c>
      <c r="K131" s="55">
        <f>Table3[[#This Row],[Residential Incentive Disbursements]]/'1.) CLM Reference'!$B$5</f>
        <v>8.2037680516704786E-6</v>
      </c>
      <c r="L131" s="10">
        <v>0</v>
      </c>
      <c r="M131" s="96">
        <f>Table3[[#This Row],[C&amp;I CLM $ Collected]]/'1.) CLM Reference'!$B$4</f>
        <v>0</v>
      </c>
      <c r="N131" s="7">
        <v>0</v>
      </c>
      <c r="O131" s="55">
        <f>Table3[[#This Row],[C&amp;I Incentive Disbursements]]/'1.) CLM Reference'!$B$5</f>
        <v>0</v>
      </c>
    </row>
    <row r="132" spans="1:15" ht="16">
      <c r="A132" s="40" t="s">
        <v>148</v>
      </c>
      <c r="B132" s="40" t="s">
        <v>251</v>
      </c>
      <c r="C132" s="40" t="s">
        <v>242</v>
      </c>
      <c r="D132" s="10">
        <f>Table3[[#This Row],[Residential CLM $ Collected]]+Table3[[#This Row],[C&amp;I CLM $ Collected]]</f>
        <v>168.33519999999999</v>
      </c>
      <c r="E132" s="50">
        <f>Table3[[#This Row],[CLM $ Collected ]]/'1.) CLM Reference'!$B$4</f>
        <v>5.7845930023224098E-6</v>
      </c>
      <c r="F132" s="7">
        <f>Table3[[#This Row],[Residential Incentive Disbursements]]+Table3[[#This Row],[C&amp;I Incentive Disbursements]]</f>
        <v>0</v>
      </c>
      <c r="G132" s="55">
        <f>Table3[[#This Row],[Incentive Disbursements]]/'1.) CLM Reference'!$B$5</f>
        <v>0</v>
      </c>
      <c r="H132" s="10">
        <v>143.75399999999999</v>
      </c>
      <c r="I132" s="50">
        <f>Table3[[#This Row],[Residential CLM $ Collected]]/'1.) CLM Reference'!$B$4</f>
        <v>4.9398960078216308E-6</v>
      </c>
      <c r="J132" s="7">
        <v>0</v>
      </c>
      <c r="K132" s="55">
        <f>Table3[[#This Row],[Residential Incentive Disbursements]]/'1.) CLM Reference'!$B$5</f>
        <v>0</v>
      </c>
      <c r="L132" s="10">
        <v>24.581199999999999</v>
      </c>
      <c r="M132" s="96">
        <f>Table3[[#This Row],[C&amp;I CLM $ Collected]]/'1.) CLM Reference'!$B$4</f>
        <v>8.4469699450077958E-7</v>
      </c>
      <c r="N132" s="7">
        <v>0</v>
      </c>
      <c r="O132" s="55">
        <f>Table3[[#This Row],[C&amp;I Incentive Disbursements]]/'1.) CLM Reference'!$B$5</f>
        <v>0</v>
      </c>
    </row>
    <row r="133" spans="1:15" ht="16">
      <c r="A133" s="40" t="s">
        <v>149</v>
      </c>
      <c r="B133" s="40" t="s">
        <v>251</v>
      </c>
      <c r="C133" s="40" t="s">
        <v>237</v>
      </c>
      <c r="D133" s="10">
        <f>Table3[[#This Row],[Residential CLM $ Collected]]+Table3[[#This Row],[C&amp;I CLM $ Collected]]</f>
        <v>152.922</v>
      </c>
      <c r="E133" s="50">
        <f>Table3[[#This Row],[CLM $ Collected ]]/'1.) CLM Reference'!$B$4</f>
        <v>5.2549409220480779E-6</v>
      </c>
      <c r="F133" s="7">
        <f>Table3[[#This Row],[Residential Incentive Disbursements]]+Table3[[#This Row],[C&amp;I Incentive Disbursements]]</f>
        <v>0</v>
      </c>
      <c r="G133" s="55">
        <f>Table3[[#This Row],[Incentive Disbursements]]/'1.) CLM Reference'!$B$5</f>
        <v>0</v>
      </c>
      <c r="H133" s="10">
        <v>152.922</v>
      </c>
      <c r="I133" s="50">
        <f>Table3[[#This Row],[Residential CLM $ Collected]]/'1.) CLM Reference'!$B$4</f>
        <v>5.2549409220480779E-6</v>
      </c>
      <c r="J133" s="7">
        <v>0</v>
      </c>
      <c r="K133" s="55">
        <f>Table3[[#This Row],[Residential Incentive Disbursements]]/'1.) CLM Reference'!$B$5</f>
        <v>0</v>
      </c>
      <c r="L133" s="10">
        <v>0</v>
      </c>
      <c r="M133" s="96">
        <f>Table3[[#This Row],[C&amp;I CLM $ Collected]]/'1.) CLM Reference'!$B$4</f>
        <v>0</v>
      </c>
      <c r="N133" s="7">
        <v>0</v>
      </c>
      <c r="O133" s="55">
        <f>Table3[[#This Row],[C&amp;I Incentive Disbursements]]/'1.) CLM Reference'!$B$5</f>
        <v>0</v>
      </c>
    </row>
    <row r="134" spans="1:15" ht="16">
      <c r="A134" s="40" t="s">
        <v>150</v>
      </c>
      <c r="B134" s="40" t="s">
        <v>251</v>
      </c>
      <c r="C134" s="40" t="s">
        <v>242</v>
      </c>
      <c r="D134" s="10">
        <f>Table3[[#This Row],[Residential CLM $ Collected]]+Table3[[#This Row],[C&amp;I CLM $ Collected]]</f>
        <v>94.991</v>
      </c>
      <c r="E134" s="50">
        <f>Table3[[#This Row],[CLM $ Collected ]]/'1.) CLM Reference'!$B$4</f>
        <v>3.2642268158032786E-6</v>
      </c>
      <c r="F134" s="7">
        <f>Table3[[#This Row],[Residential Incentive Disbursements]]+Table3[[#This Row],[C&amp;I Incentive Disbursements]]</f>
        <v>0</v>
      </c>
      <c r="G134" s="55">
        <f>Table3[[#This Row],[Incentive Disbursements]]/'1.) CLM Reference'!$B$5</f>
        <v>0</v>
      </c>
      <c r="H134" s="10">
        <v>94.991</v>
      </c>
      <c r="I134" s="50">
        <f>Table3[[#This Row],[Residential CLM $ Collected]]/'1.) CLM Reference'!$B$4</f>
        <v>3.2642268158032786E-6</v>
      </c>
      <c r="J134" s="7">
        <v>0</v>
      </c>
      <c r="K134" s="55">
        <f>Table3[[#This Row],[Residential Incentive Disbursements]]/'1.) CLM Reference'!$B$5</f>
        <v>0</v>
      </c>
      <c r="L134" s="10">
        <v>0</v>
      </c>
      <c r="M134" s="96">
        <f>Table3[[#This Row],[C&amp;I CLM $ Collected]]/'1.) CLM Reference'!$B$4</f>
        <v>0</v>
      </c>
      <c r="N134" s="7">
        <v>0</v>
      </c>
      <c r="O134" s="55">
        <f>Table3[[#This Row],[C&amp;I Incentive Disbursements]]/'1.) CLM Reference'!$B$5</f>
        <v>0</v>
      </c>
    </row>
    <row r="135" spans="1:15" ht="16">
      <c r="A135" s="40" t="s">
        <v>152</v>
      </c>
      <c r="B135" s="40" t="s">
        <v>251</v>
      </c>
      <c r="C135" s="40" t="s">
        <v>237</v>
      </c>
      <c r="D135" s="10">
        <f>Table3[[#This Row],[Residential CLM $ Collected]]+Table3[[#This Row],[C&amp;I CLM $ Collected]]</f>
        <v>182.3767</v>
      </c>
      <c r="E135" s="50">
        <f>Table3[[#This Row],[CLM $ Collected ]]/'1.) CLM Reference'!$B$4</f>
        <v>6.2671086178449517E-6</v>
      </c>
      <c r="F135" s="7">
        <f>Table3[[#This Row],[Residential Incentive Disbursements]]+Table3[[#This Row],[C&amp;I Incentive Disbursements]]</f>
        <v>0</v>
      </c>
      <c r="G135" s="55">
        <f>Table3[[#This Row],[Incentive Disbursements]]/'1.) CLM Reference'!$B$5</f>
        <v>0</v>
      </c>
      <c r="H135" s="10">
        <v>177.19649999999999</v>
      </c>
      <c r="I135" s="50">
        <f>Table3[[#This Row],[Residential CLM $ Collected]]/'1.) CLM Reference'!$B$4</f>
        <v>6.0890986195164343E-6</v>
      </c>
      <c r="J135" s="7">
        <v>0</v>
      </c>
      <c r="K135" s="55">
        <f>Table3[[#This Row],[Residential Incentive Disbursements]]/'1.) CLM Reference'!$B$5</f>
        <v>0</v>
      </c>
      <c r="L135" s="10">
        <v>5.1802000000000001</v>
      </c>
      <c r="M135" s="96">
        <f>Table3[[#This Row],[C&amp;I CLM $ Collected]]/'1.) CLM Reference'!$B$4</f>
        <v>1.7800999832851687E-7</v>
      </c>
      <c r="N135" s="7">
        <v>0</v>
      </c>
      <c r="O135" s="55">
        <f>Table3[[#This Row],[C&amp;I Incentive Disbursements]]/'1.) CLM Reference'!$B$5</f>
        <v>0</v>
      </c>
    </row>
    <row r="136" spans="1:15" ht="16">
      <c r="A136" s="40" t="s">
        <v>153</v>
      </c>
      <c r="B136" s="40" t="s">
        <v>251</v>
      </c>
      <c r="C136" s="40" t="s">
        <v>237</v>
      </c>
      <c r="D136" s="10">
        <f>Table3[[#This Row],[Residential CLM $ Collected]]+Table3[[#This Row],[C&amp;I CLM $ Collected]]</f>
        <v>41.586100000000002</v>
      </c>
      <c r="E136" s="50">
        <f>Table3[[#This Row],[CLM $ Collected ]]/'1.) CLM Reference'!$B$4</f>
        <v>1.429045517835129E-6</v>
      </c>
      <c r="F136" s="7">
        <f>Table3[[#This Row],[Residential Incentive Disbursements]]+Table3[[#This Row],[C&amp;I Incentive Disbursements]]</f>
        <v>0</v>
      </c>
      <c r="G136" s="55">
        <f>Table3[[#This Row],[Incentive Disbursements]]/'1.) CLM Reference'!$B$5</f>
        <v>0</v>
      </c>
      <c r="H136" s="10">
        <v>41.586100000000002</v>
      </c>
      <c r="I136" s="50">
        <f>Table3[[#This Row],[Residential CLM $ Collected]]/'1.) CLM Reference'!$B$4</f>
        <v>1.429045517835129E-6</v>
      </c>
      <c r="J136" s="7">
        <v>0</v>
      </c>
      <c r="K136" s="55">
        <f>Table3[[#This Row],[Residential Incentive Disbursements]]/'1.) CLM Reference'!$B$5</f>
        <v>0</v>
      </c>
      <c r="L136" s="10">
        <v>0</v>
      </c>
      <c r="M136" s="96">
        <f>Table3[[#This Row],[C&amp;I CLM $ Collected]]/'1.) CLM Reference'!$B$4</f>
        <v>0</v>
      </c>
      <c r="N136" s="7">
        <v>0</v>
      </c>
      <c r="O136" s="55">
        <f>Table3[[#This Row],[C&amp;I Incentive Disbursements]]/'1.) CLM Reference'!$B$5</f>
        <v>0</v>
      </c>
    </row>
    <row r="137" spans="1:15" ht="16">
      <c r="A137" s="40" t="s">
        <v>159</v>
      </c>
      <c r="B137" s="40" t="s">
        <v>251</v>
      </c>
      <c r="C137" s="40" t="s">
        <v>242</v>
      </c>
      <c r="D137" s="10">
        <f>Table3[[#This Row],[Residential CLM $ Collected]]+Table3[[#This Row],[C&amp;I CLM $ Collected]]</f>
        <v>682.77530000000002</v>
      </c>
      <c r="E137" s="50">
        <f>Table3[[#This Row],[CLM $ Collected ]]/'1.) CLM Reference'!$B$4</f>
        <v>2.3462574806330372E-5</v>
      </c>
      <c r="F137" s="7">
        <f>Table3[[#This Row],[Residential Incentive Disbursements]]+Table3[[#This Row],[C&amp;I Incentive Disbursements]]</f>
        <v>0</v>
      </c>
      <c r="G137" s="55">
        <f>Table3[[#This Row],[Incentive Disbursements]]/'1.) CLM Reference'!$B$5</f>
        <v>0</v>
      </c>
      <c r="H137" s="10">
        <v>231.15710000000001</v>
      </c>
      <c r="I137" s="50">
        <f>Table3[[#This Row],[Residential CLM $ Collected]]/'1.) CLM Reference'!$B$4</f>
        <v>7.9433757354204094E-6</v>
      </c>
      <c r="J137" s="7">
        <v>0</v>
      </c>
      <c r="K137" s="55">
        <f>Table3[[#This Row],[Residential Incentive Disbursements]]/'1.) CLM Reference'!$B$5</f>
        <v>0</v>
      </c>
      <c r="L137" s="10">
        <v>451.6182</v>
      </c>
      <c r="M137" s="96">
        <f>Table3[[#This Row],[C&amp;I CLM $ Collected]]/'1.) CLM Reference'!$B$4</f>
        <v>1.5519199070909962E-5</v>
      </c>
      <c r="N137" s="7">
        <v>0</v>
      </c>
      <c r="O137" s="55">
        <f>Table3[[#This Row],[C&amp;I Incentive Disbursements]]/'1.) CLM Reference'!$B$5</f>
        <v>0</v>
      </c>
    </row>
    <row r="138" spans="1:15" ht="16">
      <c r="A138" s="40" t="s">
        <v>185</v>
      </c>
      <c r="B138" s="40" t="s">
        <v>261</v>
      </c>
      <c r="C138" s="40" t="s">
        <v>237</v>
      </c>
      <c r="D138" s="10">
        <f>Table3[[#This Row],[Residential CLM $ Collected]]+Table3[[#This Row],[C&amp;I CLM $ Collected]]</f>
        <v>0</v>
      </c>
      <c r="E138" s="50">
        <f>Table3[[#This Row],[CLM $ Collected ]]/'1.) CLM Reference'!$B$4</f>
        <v>0</v>
      </c>
      <c r="F138" s="7">
        <f>Table3[[#This Row],[Residential Incentive Disbursements]]+Table3[[#This Row],[C&amp;I Incentive Disbursements]]</f>
        <v>172.8716066533791</v>
      </c>
      <c r="G138" s="55">
        <f>Table3[[#This Row],[Incentive Disbursements]]/'1.) CLM Reference'!$B$5</f>
        <v>1.0289371491846802E-5</v>
      </c>
      <c r="H138" s="10">
        <v>0</v>
      </c>
      <c r="I138" s="50">
        <f>Table3[[#This Row],[Residential CLM $ Collected]]/'1.) CLM Reference'!$B$4</f>
        <v>0</v>
      </c>
      <c r="J138" s="7">
        <v>172.8716066533791</v>
      </c>
      <c r="K138" s="55">
        <f>Table3[[#This Row],[Residential Incentive Disbursements]]/'1.) CLM Reference'!$B$5</f>
        <v>1.0289371491846802E-5</v>
      </c>
      <c r="L138" s="10">
        <v>0</v>
      </c>
      <c r="M138" s="96">
        <f>Table3[[#This Row],[C&amp;I CLM $ Collected]]/'1.) CLM Reference'!$B$4</f>
        <v>0</v>
      </c>
      <c r="N138" s="7">
        <v>0</v>
      </c>
      <c r="O138" s="55">
        <f>Table3[[#This Row],[C&amp;I Incentive Disbursements]]/'1.) CLM Reference'!$B$5</f>
        <v>0</v>
      </c>
    </row>
    <row r="139" spans="1:15" ht="16">
      <c r="A139" s="40" t="s">
        <v>190</v>
      </c>
      <c r="B139" s="40" t="s">
        <v>251</v>
      </c>
      <c r="C139" s="40" t="s">
        <v>237</v>
      </c>
      <c r="D139" s="10">
        <f>Table3[[#This Row],[Residential CLM $ Collected]]+Table3[[#This Row],[C&amp;I CLM $ Collected]]</f>
        <v>88673.902800000098</v>
      </c>
      <c r="E139" s="50">
        <f>Table3[[#This Row],[CLM $ Collected ]]/'1.) CLM Reference'!$B$4</f>
        <v>3.0471490076080235E-3</v>
      </c>
      <c r="F139" s="7">
        <f>Table3[[#This Row],[Residential Incentive Disbursements]]+Table3[[#This Row],[C&amp;I Incentive Disbursements]]</f>
        <v>67888.61475040947</v>
      </c>
      <c r="G139" s="55">
        <f>Table3[[#This Row],[Incentive Disbursements]]/'1.) CLM Reference'!$B$5</f>
        <v>4.0407513457918071E-3</v>
      </c>
      <c r="H139" s="10">
        <v>60626.775900000102</v>
      </c>
      <c r="I139" s="50">
        <f>Table3[[#This Row],[Residential CLM $ Collected]]/'1.) CLM Reference'!$B$4</f>
        <v>2.0833505031895264E-3</v>
      </c>
      <c r="J139" s="7">
        <v>41345.829001136641</v>
      </c>
      <c r="K139" s="55">
        <f>Table3[[#This Row],[Residential Incentive Disbursements]]/'1.) CLM Reference'!$B$5</f>
        <v>2.4609165291329372E-3</v>
      </c>
      <c r="L139" s="10">
        <v>28047.126899999999</v>
      </c>
      <c r="M139" s="96">
        <f>Table3[[#This Row],[C&amp;I CLM $ Collected]]/'1.) CLM Reference'!$B$4</f>
        <v>9.637985044184974E-4</v>
      </c>
      <c r="N139" s="7">
        <v>26542.785749272829</v>
      </c>
      <c r="O139" s="55">
        <f>Table3[[#This Row],[C&amp;I Incentive Disbursements]]/'1.) CLM Reference'!$B$5</f>
        <v>1.5798348166588697E-3</v>
      </c>
    </row>
    <row r="140" spans="1:15" ht="16">
      <c r="A140" s="40" t="s">
        <v>191</v>
      </c>
      <c r="B140" s="40" t="s">
        <v>251</v>
      </c>
      <c r="C140" s="40" t="s">
        <v>237</v>
      </c>
      <c r="D140" s="10">
        <f>Table3[[#This Row],[Residential CLM $ Collected]]+Table3[[#This Row],[C&amp;I CLM $ Collected]]</f>
        <v>59173.9615999999</v>
      </c>
      <c r="E140" s="50">
        <f>Table3[[#This Row],[CLM $ Collected ]]/'1.) CLM Reference'!$B$4</f>
        <v>2.0334266641264241E-3</v>
      </c>
      <c r="F140" s="7">
        <f>Table3[[#This Row],[Residential Incentive Disbursements]]+Table3[[#This Row],[C&amp;I Incentive Disbursements]]</f>
        <v>22426.766982634501</v>
      </c>
      <c r="G140" s="55">
        <f>Table3[[#This Row],[Incentive Disbursements]]/'1.) CLM Reference'!$B$5</f>
        <v>1.3348481067113399E-3</v>
      </c>
      <c r="H140" s="10">
        <v>48468.042599999899</v>
      </c>
      <c r="I140" s="50">
        <f>Table3[[#This Row],[Residential CLM $ Collected]]/'1.) CLM Reference'!$B$4</f>
        <v>1.6655334122644813E-3</v>
      </c>
      <c r="J140" s="7">
        <v>18985.367471244685</v>
      </c>
      <c r="K140" s="55">
        <f>Table3[[#This Row],[Residential Incentive Disbursements]]/'1.) CLM Reference'!$B$5</f>
        <v>1.1300149434750582E-3</v>
      </c>
      <c r="L140" s="10">
        <v>10705.919</v>
      </c>
      <c r="M140" s="96">
        <f>Table3[[#This Row],[C&amp;I CLM $ Collected]]/'1.) CLM Reference'!$B$4</f>
        <v>3.6789325186194292E-4</v>
      </c>
      <c r="N140" s="7">
        <v>3441.3995113898177</v>
      </c>
      <c r="O140" s="55">
        <f>Table3[[#This Row],[C&amp;I Incentive Disbursements]]/'1.) CLM Reference'!$B$5</f>
        <v>2.0483316323628183E-4</v>
      </c>
    </row>
    <row r="141" spans="1:15" ht="16">
      <c r="A141" s="40" t="s">
        <v>192</v>
      </c>
      <c r="B141" s="40" t="s">
        <v>251</v>
      </c>
      <c r="C141" s="40" t="s">
        <v>237</v>
      </c>
      <c r="D141" s="10">
        <f>Table3[[#This Row],[Residential CLM $ Collected]]+Table3[[#This Row],[C&amp;I CLM $ Collected]]</f>
        <v>48786.757100000003</v>
      </c>
      <c r="E141" s="50">
        <f>Table3[[#This Row],[CLM $ Collected ]]/'1.) CLM Reference'!$B$4</f>
        <v>1.6764855700213811E-3</v>
      </c>
      <c r="F141" s="7">
        <f>Table3[[#This Row],[Residential Incentive Disbursements]]+Table3[[#This Row],[C&amp;I Incentive Disbursements]]</f>
        <v>19912.094560103516</v>
      </c>
      <c r="G141" s="55">
        <f>Table3[[#This Row],[Incentive Disbursements]]/'1.) CLM Reference'!$B$5</f>
        <v>1.1851740264119427E-3</v>
      </c>
      <c r="H141" s="10">
        <v>34716.817999999999</v>
      </c>
      <c r="I141" s="50">
        <f>Table3[[#This Row],[Residential CLM $ Collected]]/'1.) CLM Reference'!$B$4</f>
        <v>1.1929926864119964E-3</v>
      </c>
      <c r="J141" s="7">
        <v>19427.680732504472</v>
      </c>
      <c r="K141" s="55">
        <f>Table3[[#This Row],[Residential Incentive Disbursements]]/'1.) CLM Reference'!$B$5</f>
        <v>1.156341565579043E-3</v>
      </c>
      <c r="L141" s="10">
        <v>14069.9391</v>
      </c>
      <c r="M141" s="96">
        <f>Table3[[#This Row],[C&amp;I CLM $ Collected]]/'1.) CLM Reference'!$B$4</f>
        <v>4.8349288360938458E-4</v>
      </c>
      <c r="N141" s="7">
        <v>484.41382759904593</v>
      </c>
      <c r="O141" s="55">
        <f>Table3[[#This Row],[C&amp;I Incentive Disbursements]]/'1.) CLM Reference'!$B$5</f>
        <v>2.8832460832899809E-5</v>
      </c>
    </row>
    <row r="142" spans="1:15" ht="16">
      <c r="A142" s="40" t="s">
        <v>193</v>
      </c>
      <c r="B142" s="40" t="s">
        <v>251</v>
      </c>
      <c r="C142" s="40" t="s">
        <v>237</v>
      </c>
      <c r="D142" s="10">
        <f>Table3[[#This Row],[Residential CLM $ Collected]]+Table3[[#This Row],[C&amp;I CLM $ Collected]]</f>
        <v>103157.10000000021</v>
      </c>
      <c r="E142" s="50">
        <f>Table3[[#This Row],[CLM $ Collected ]]/'1.) CLM Reference'!$B$4</f>
        <v>3.5448429015433156E-3</v>
      </c>
      <c r="F142" s="7">
        <f>Table3[[#This Row],[Residential Incentive Disbursements]]+Table3[[#This Row],[C&amp;I Incentive Disbursements]]</f>
        <v>175113.67682787884</v>
      </c>
      <c r="G142" s="55">
        <f>Table3[[#This Row],[Incentive Disbursements]]/'1.) CLM Reference'!$B$5</f>
        <v>1.0422820202035941E-2</v>
      </c>
      <c r="H142" s="10">
        <v>82247.570100000201</v>
      </c>
      <c r="I142" s="50">
        <f>Table3[[#This Row],[Residential CLM $ Collected]]/'1.) CLM Reference'!$B$4</f>
        <v>2.8263174811832764E-3</v>
      </c>
      <c r="J142" s="7">
        <v>132744.2874101249</v>
      </c>
      <c r="K142" s="55">
        <f>Table3[[#This Row],[Residential Incentive Disbursements]]/'1.) CLM Reference'!$B$5</f>
        <v>7.9009810403503841E-3</v>
      </c>
      <c r="L142" s="10">
        <v>20909.529900000001</v>
      </c>
      <c r="M142" s="96">
        <f>Table3[[#This Row],[C&amp;I CLM $ Collected]]/'1.) CLM Reference'!$B$4</f>
        <v>7.185254203600389E-4</v>
      </c>
      <c r="N142" s="7">
        <v>42369.389417753933</v>
      </c>
      <c r="O142" s="55">
        <f>Table3[[#This Row],[C&amp;I Incentive Disbursements]]/'1.) CLM Reference'!$B$5</f>
        <v>2.521839161685557E-3</v>
      </c>
    </row>
    <row r="143" spans="1:15" ht="16">
      <c r="A143" s="40" t="s">
        <v>194</v>
      </c>
      <c r="B143" s="40" t="s">
        <v>251</v>
      </c>
      <c r="C143" s="40" t="s">
        <v>242</v>
      </c>
      <c r="D143" s="10">
        <f>Table3[[#This Row],[Residential CLM $ Collected]]+Table3[[#This Row],[C&amp;I CLM $ Collected]]</f>
        <v>107105.2402</v>
      </c>
      <c r="E143" s="50">
        <f>Table3[[#This Row],[CLM $ Collected ]]/'1.) CLM Reference'!$B$4</f>
        <v>3.6805149664062E-3</v>
      </c>
      <c r="F143" s="7">
        <f>Table3[[#This Row],[Residential Incentive Disbursements]]+Table3[[#This Row],[C&amp;I Incentive Disbursements]]</f>
        <v>112096.58651364474</v>
      </c>
      <c r="G143" s="55">
        <f>Table3[[#This Row],[Incentive Disbursements]]/'1.) CLM Reference'!$B$5</f>
        <v>6.67202349729703E-3</v>
      </c>
      <c r="H143" s="10">
        <v>67465.568400000004</v>
      </c>
      <c r="I143" s="50">
        <f>Table3[[#This Row],[Residential CLM $ Collected]]/'1.) CLM Reference'!$B$4</f>
        <v>2.3183556075279796E-3</v>
      </c>
      <c r="J143" s="7">
        <v>59812.183952561987</v>
      </c>
      <c r="K143" s="55">
        <f>Table3[[#This Row],[Residential Incentive Disbursements]]/'1.) CLM Reference'!$B$5</f>
        <v>3.5600396869138393E-3</v>
      </c>
      <c r="L143" s="10">
        <v>39639.671799999996</v>
      </c>
      <c r="M143" s="96">
        <f>Table3[[#This Row],[C&amp;I CLM $ Collected]]/'1.) CLM Reference'!$B$4</f>
        <v>1.3621593588782203E-3</v>
      </c>
      <c r="N143" s="7">
        <v>52284.402561082752</v>
      </c>
      <c r="O143" s="55">
        <f>Table3[[#This Row],[C&amp;I Incentive Disbursements]]/'1.) CLM Reference'!$B$5</f>
        <v>3.1119838103831903E-3</v>
      </c>
    </row>
    <row r="144" spans="1:15" ht="16">
      <c r="A144" s="40" t="s">
        <v>195</v>
      </c>
      <c r="B144" s="40" t="s">
        <v>251</v>
      </c>
      <c r="C144" s="40" t="s">
        <v>237</v>
      </c>
      <c r="D144" s="10">
        <f>Table3[[#This Row],[Residential CLM $ Collected]]+Table3[[#This Row],[C&amp;I CLM $ Collected]]</f>
        <v>139055.67680000019</v>
      </c>
      <c r="E144" s="50">
        <f>Table3[[#This Row],[CLM $ Collected ]]/'1.) CLM Reference'!$B$4</f>
        <v>4.7784450011078361E-3</v>
      </c>
      <c r="F144" s="7">
        <f>Table3[[#This Row],[Residential Incentive Disbursements]]+Table3[[#This Row],[C&amp;I Incentive Disbursements]]</f>
        <v>76808.837271269149</v>
      </c>
      <c r="G144" s="55">
        <f>Table3[[#This Row],[Incentive Disbursements]]/'1.) CLM Reference'!$B$5</f>
        <v>4.5716857489821261E-3</v>
      </c>
      <c r="H144" s="10">
        <v>85902.613000000201</v>
      </c>
      <c r="I144" s="50">
        <f>Table3[[#This Row],[Residential CLM $ Collected]]/'1.) CLM Reference'!$B$4</f>
        <v>2.9519176859088966E-3</v>
      </c>
      <c r="J144" s="7">
        <v>41845.496263519286</v>
      </c>
      <c r="K144" s="55">
        <f>Table3[[#This Row],[Residential Incentive Disbursements]]/'1.) CLM Reference'!$B$5</f>
        <v>2.4906568791215724E-3</v>
      </c>
      <c r="L144" s="10">
        <v>53153.063800000004</v>
      </c>
      <c r="M144" s="96">
        <f>Table3[[#This Row],[C&amp;I CLM $ Collected]]/'1.) CLM Reference'!$B$4</f>
        <v>1.8265273151989402E-3</v>
      </c>
      <c r="N144" s="7">
        <v>34963.341007749863</v>
      </c>
      <c r="O144" s="55">
        <f>Table3[[#This Row],[C&amp;I Incentive Disbursements]]/'1.) CLM Reference'!$B$5</f>
        <v>2.0810288698605538E-3</v>
      </c>
    </row>
    <row r="145" spans="1:15" ht="16">
      <c r="A145" s="40" t="s">
        <v>196</v>
      </c>
      <c r="B145" s="40" t="s">
        <v>251</v>
      </c>
      <c r="C145" s="40" t="s">
        <v>237</v>
      </c>
      <c r="D145" s="10">
        <f>Table3[[#This Row],[Residential CLM $ Collected]]+Table3[[#This Row],[C&amp;I CLM $ Collected]]</f>
        <v>70767.650900000008</v>
      </c>
      <c r="E145" s="50">
        <f>Table3[[#This Row],[CLM $ Collected ]]/'1.) CLM Reference'!$B$4</f>
        <v>2.4318268442187689E-3</v>
      </c>
      <c r="F145" s="7">
        <f>Table3[[#This Row],[Residential Incentive Disbursements]]+Table3[[#This Row],[C&amp;I Incentive Disbursements]]</f>
        <v>76277.412637469548</v>
      </c>
      <c r="G145" s="55">
        <f>Table3[[#This Row],[Incentive Disbursements]]/'1.) CLM Reference'!$B$5</f>
        <v>4.540055190425182E-3</v>
      </c>
      <c r="H145" s="10">
        <v>67016.043900000004</v>
      </c>
      <c r="I145" s="50">
        <f>Table3[[#This Row],[Residential CLM $ Collected]]/'1.) CLM Reference'!$B$4</f>
        <v>2.3029083553960878E-3</v>
      </c>
      <c r="J145" s="7">
        <v>76277.412637469548</v>
      </c>
      <c r="K145" s="55">
        <f>Table3[[#This Row],[Residential Incentive Disbursements]]/'1.) CLM Reference'!$B$5</f>
        <v>4.540055190425182E-3</v>
      </c>
      <c r="L145" s="10">
        <v>3751.607</v>
      </c>
      <c r="M145" s="96">
        <f>Table3[[#This Row],[C&amp;I CLM $ Collected]]/'1.) CLM Reference'!$B$4</f>
        <v>1.2891848882268101E-4</v>
      </c>
      <c r="N145" s="7">
        <v>0</v>
      </c>
      <c r="O145" s="55">
        <f>Table3[[#This Row],[C&amp;I Incentive Disbursements]]/'1.) CLM Reference'!$B$5</f>
        <v>0</v>
      </c>
    </row>
    <row r="146" spans="1:15" ht="16">
      <c r="A146" s="40" t="s">
        <v>197</v>
      </c>
      <c r="B146" s="40" t="s">
        <v>251</v>
      </c>
      <c r="C146" s="40" t="s">
        <v>237</v>
      </c>
      <c r="D146" s="10">
        <f>Table3[[#This Row],[Residential CLM $ Collected]]+Table3[[#This Row],[C&amp;I CLM $ Collected]]</f>
        <v>144128.05559999999</v>
      </c>
      <c r="E146" s="50">
        <f>Table3[[#This Row],[CLM $ Collected ]]/'1.) CLM Reference'!$B$4</f>
        <v>4.9527498815583153E-3</v>
      </c>
      <c r="F146" s="7">
        <f>Table3[[#This Row],[Residential Incentive Disbursements]]+Table3[[#This Row],[C&amp;I Incentive Disbursements]]</f>
        <v>80825.405083032427</v>
      </c>
      <c r="G146" s="55">
        <f>Table3[[#This Row],[Incentive Disbursements]]/'1.) CLM Reference'!$B$5</f>
        <v>4.81075310733839E-3</v>
      </c>
      <c r="H146" s="10">
        <v>77328.733099999998</v>
      </c>
      <c r="I146" s="50">
        <f>Table3[[#This Row],[Residential CLM $ Collected]]/'1.) CLM Reference'!$B$4</f>
        <v>2.6572888401755388E-3</v>
      </c>
      <c r="J146" s="7">
        <v>17862.944840057709</v>
      </c>
      <c r="K146" s="55">
        <f>Table3[[#This Row],[Residential Incentive Disbursements]]/'1.) CLM Reference'!$B$5</f>
        <v>1.0632080013362277E-3</v>
      </c>
      <c r="L146" s="10">
        <v>66799.322499999995</v>
      </c>
      <c r="M146" s="96">
        <f>Table3[[#This Row],[C&amp;I CLM $ Collected]]/'1.) CLM Reference'!$B$4</f>
        <v>2.2954610413827761E-3</v>
      </c>
      <c r="N146" s="7">
        <v>62962.460242974717</v>
      </c>
      <c r="O146" s="55">
        <f>Table3[[#This Row],[C&amp;I Incentive Disbursements]]/'1.) CLM Reference'!$B$5</f>
        <v>3.7475451060021625E-3</v>
      </c>
    </row>
    <row r="147" spans="1:15" ht="16">
      <c r="A147" s="40" t="s">
        <v>198</v>
      </c>
      <c r="B147" s="40" t="s">
        <v>251</v>
      </c>
      <c r="C147" s="40" t="s">
        <v>237</v>
      </c>
      <c r="D147" s="10">
        <f>Table3[[#This Row],[Residential CLM $ Collected]]+Table3[[#This Row],[C&amp;I CLM $ Collected]]</f>
        <v>84035.247599999901</v>
      </c>
      <c r="E147" s="50">
        <f>Table3[[#This Row],[CLM $ Collected ]]/'1.) CLM Reference'!$B$4</f>
        <v>2.8877484044655577E-3</v>
      </c>
      <c r="F147" s="7">
        <f>Table3[[#This Row],[Residential Incentive Disbursements]]+Table3[[#This Row],[C&amp;I Incentive Disbursements]]</f>
        <v>74829.664585611186</v>
      </c>
      <c r="G147" s="55">
        <f>Table3[[#This Row],[Incentive Disbursements]]/'1.) CLM Reference'!$B$5</f>
        <v>4.4538847786349065E-3</v>
      </c>
      <c r="H147" s="10">
        <v>76841.958499999906</v>
      </c>
      <c r="I147" s="50">
        <f>Table3[[#This Row],[Residential CLM $ Collected]]/'1.) CLM Reference'!$B$4</f>
        <v>2.6405615428255558E-3</v>
      </c>
      <c r="J147" s="7">
        <v>71150.180831295031</v>
      </c>
      <c r="K147" s="55">
        <f>Table3[[#This Row],[Residential Incentive Disbursements]]/'1.) CLM Reference'!$B$5</f>
        <v>4.2348807676275612E-3</v>
      </c>
      <c r="L147" s="10">
        <v>7193.2891</v>
      </c>
      <c r="M147" s="96">
        <f>Table3[[#This Row],[C&amp;I CLM $ Collected]]/'1.) CLM Reference'!$B$4</f>
        <v>2.4718686164000201E-4</v>
      </c>
      <c r="N147" s="7">
        <v>3679.4837543161575</v>
      </c>
      <c r="O147" s="55">
        <f>Table3[[#This Row],[C&amp;I Incentive Disbursements]]/'1.) CLM Reference'!$B$5</f>
        <v>2.1900401100734536E-4</v>
      </c>
    </row>
    <row r="148" spans="1:15" ht="16">
      <c r="A148" s="40" t="s">
        <v>199</v>
      </c>
      <c r="B148" s="40" t="s">
        <v>251</v>
      </c>
      <c r="C148" s="40" t="s">
        <v>237</v>
      </c>
      <c r="D148" s="10">
        <f>Table3[[#This Row],[Residential CLM $ Collected]]+Table3[[#This Row],[C&amp;I CLM $ Collected]]</f>
        <v>205920.86439999999</v>
      </c>
      <c r="E148" s="50">
        <f>Table3[[#This Row],[CLM $ Collected ]]/'1.) CLM Reference'!$B$4</f>
        <v>7.0761694003418293E-3</v>
      </c>
      <c r="F148" s="7">
        <f>Table3[[#This Row],[Residential Incentive Disbursements]]+Table3[[#This Row],[C&amp;I Incentive Disbursements]]</f>
        <v>104614.31256077079</v>
      </c>
      <c r="G148" s="55">
        <f>Table3[[#This Row],[Incentive Disbursements]]/'1.) CLM Reference'!$B$5</f>
        <v>6.2266762375862098E-3</v>
      </c>
      <c r="H148" s="10">
        <v>144930.68359999999</v>
      </c>
      <c r="I148" s="50">
        <f>Table3[[#This Row],[Residential CLM $ Collected]]/'1.) CLM Reference'!$B$4</f>
        <v>4.9803310191472924E-3</v>
      </c>
      <c r="J148" s="7">
        <v>92801.685547901579</v>
      </c>
      <c r="K148" s="55">
        <f>Table3[[#This Row],[Residential Incentive Disbursements]]/'1.) CLM Reference'!$B$5</f>
        <v>5.5235850245002925E-3</v>
      </c>
      <c r="L148" s="10">
        <v>60990.180800000002</v>
      </c>
      <c r="M148" s="96">
        <f>Table3[[#This Row],[C&amp;I CLM $ Collected]]/'1.) CLM Reference'!$B$4</f>
        <v>2.0958383811945369E-3</v>
      </c>
      <c r="N148" s="7">
        <v>11812.62701286921</v>
      </c>
      <c r="O148" s="55">
        <f>Table3[[#This Row],[C&amp;I Incentive Disbursements]]/'1.) CLM Reference'!$B$5</f>
        <v>7.030912130859176E-4</v>
      </c>
    </row>
    <row r="149" spans="1:15" ht="16">
      <c r="A149" s="40" t="s">
        <v>200</v>
      </c>
      <c r="B149" s="40" t="s">
        <v>251</v>
      </c>
      <c r="C149" s="40" t="s">
        <v>237</v>
      </c>
      <c r="D149" s="10">
        <f>Table3[[#This Row],[Residential CLM $ Collected]]+Table3[[#This Row],[C&amp;I CLM $ Collected]]</f>
        <v>167033.9798</v>
      </c>
      <c r="E149" s="50">
        <f>Table3[[#This Row],[CLM $ Collected ]]/'1.) CLM Reference'!$B$4</f>
        <v>5.7398784728395656E-3</v>
      </c>
      <c r="F149" s="7">
        <f>Table3[[#This Row],[Residential Incentive Disbursements]]+Table3[[#This Row],[C&amp;I Incentive Disbursements]]</f>
        <v>115063.20627271209</v>
      </c>
      <c r="G149" s="55">
        <f>Table3[[#This Row],[Incentive Disbursements]]/'1.) CLM Reference'!$B$5</f>
        <v>6.8485976228403952E-3</v>
      </c>
      <c r="H149" s="10">
        <v>103220.78479999999</v>
      </c>
      <c r="I149" s="50">
        <f>Table3[[#This Row],[Residential CLM $ Collected]]/'1.) CLM Reference'!$B$4</f>
        <v>3.5470313365731435E-3</v>
      </c>
      <c r="J149" s="7">
        <v>90071.575439474502</v>
      </c>
      <c r="K149" s="55">
        <f>Table3[[#This Row],[Residential Incentive Disbursements]]/'1.) CLM Reference'!$B$5</f>
        <v>5.3610880265081515E-3</v>
      </c>
      <c r="L149" s="10">
        <v>63813.195</v>
      </c>
      <c r="M149" s="96">
        <f>Table3[[#This Row],[C&amp;I CLM $ Collected]]/'1.) CLM Reference'!$B$4</f>
        <v>2.1928471362664221E-3</v>
      </c>
      <c r="N149" s="7">
        <v>24991.630833237588</v>
      </c>
      <c r="O149" s="55">
        <f>Table3[[#This Row],[C&amp;I Incentive Disbursements]]/'1.) CLM Reference'!$B$5</f>
        <v>1.4875095963322439E-3</v>
      </c>
    </row>
    <row r="150" spans="1:15" ht="16">
      <c r="A150" s="40" t="s">
        <v>201</v>
      </c>
      <c r="B150" s="40" t="s">
        <v>251</v>
      </c>
      <c r="C150" s="40" t="s">
        <v>237</v>
      </c>
      <c r="D150" s="10">
        <f>Table3[[#This Row],[Residential CLM $ Collected]]+Table3[[#This Row],[C&amp;I CLM $ Collected]]</f>
        <v>128871.69100000011</v>
      </c>
      <c r="E150" s="50">
        <f>Table3[[#This Row],[CLM $ Collected ]]/'1.) CLM Reference'!$B$4</f>
        <v>4.4284872204747227E-3</v>
      </c>
      <c r="F150" s="7">
        <f>Table3[[#This Row],[Residential Incentive Disbursements]]+Table3[[#This Row],[C&amp;I Incentive Disbursements]]</f>
        <v>47409.244400301533</v>
      </c>
      <c r="G150" s="55">
        <f>Table3[[#This Row],[Incentive Disbursements]]/'1.) CLM Reference'!$B$5</f>
        <v>2.8218128889179561E-3</v>
      </c>
      <c r="H150" s="10">
        <v>88585.424700000105</v>
      </c>
      <c r="I150" s="50">
        <f>Table3[[#This Row],[Residential CLM $ Collected]]/'1.) CLM Reference'!$B$4</f>
        <v>3.044108587077328E-3</v>
      </c>
      <c r="J150" s="7">
        <v>36535.308318547446</v>
      </c>
      <c r="K150" s="55">
        <f>Table3[[#This Row],[Residential Incentive Disbursements]]/'1.) CLM Reference'!$B$5</f>
        <v>2.1745928503600635E-3</v>
      </c>
      <c r="L150" s="10">
        <v>40286.266300000003</v>
      </c>
      <c r="M150" s="96">
        <f>Table3[[#This Row],[C&amp;I CLM $ Collected]]/'1.) CLM Reference'!$B$4</f>
        <v>1.384378633397395E-3</v>
      </c>
      <c r="N150" s="7">
        <v>10873.936081754089</v>
      </c>
      <c r="O150" s="55">
        <f>Table3[[#This Row],[C&amp;I Incentive Disbursements]]/'1.) CLM Reference'!$B$5</f>
        <v>6.4722003855789245E-4</v>
      </c>
    </row>
    <row r="151" spans="1:15" ht="16">
      <c r="A151" s="40" t="s">
        <v>202</v>
      </c>
      <c r="B151" s="40" t="s">
        <v>251</v>
      </c>
      <c r="C151" s="40" t="s">
        <v>237</v>
      </c>
      <c r="D151" s="10">
        <f>Table3[[#This Row],[Residential CLM $ Collected]]+Table3[[#This Row],[C&amp;I CLM $ Collected]]</f>
        <v>940.88679999999999</v>
      </c>
      <c r="E151" s="50">
        <f>Table3[[#This Row],[CLM $ Collected ]]/'1.) CLM Reference'!$B$4</f>
        <v>3.2332199084074667E-5</v>
      </c>
      <c r="F151" s="7">
        <f>Table3[[#This Row],[Residential Incentive Disbursements]]+Table3[[#This Row],[C&amp;I Incentive Disbursements]]</f>
        <v>0</v>
      </c>
      <c r="G151" s="55">
        <f>Table3[[#This Row],[Incentive Disbursements]]/'1.) CLM Reference'!$B$5</f>
        <v>0</v>
      </c>
      <c r="H151" s="10">
        <v>695.01679999999999</v>
      </c>
      <c r="I151" s="50">
        <f>Table3[[#This Row],[Residential CLM $ Collected]]/'1.) CLM Reference'!$B$4</f>
        <v>2.3883236053876517E-5</v>
      </c>
      <c r="J151" s="7">
        <v>0</v>
      </c>
      <c r="K151" s="55">
        <f>Table3[[#This Row],[Residential Incentive Disbursements]]/'1.) CLM Reference'!$B$5</f>
        <v>0</v>
      </c>
      <c r="L151" s="10">
        <v>245.87</v>
      </c>
      <c r="M151" s="96">
        <f>Table3[[#This Row],[C&amp;I CLM $ Collected]]/'1.) CLM Reference'!$B$4</f>
        <v>8.4489630301981463E-6</v>
      </c>
      <c r="N151" s="7">
        <v>0</v>
      </c>
      <c r="O151" s="55">
        <f>Table3[[#This Row],[C&amp;I Incentive Disbursements]]/'1.) CLM Reference'!$B$5</f>
        <v>0</v>
      </c>
    </row>
    <row r="152" spans="1:15" ht="16">
      <c r="A152" s="40" t="s">
        <v>203</v>
      </c>
      <c r="B152" s="40" t="s">
        <v>261</v>
      </c>
      <c r="C152" s="40" t="s">
        <v>237</v>
      </c>
      <c r="D152" s="10">
        <f>Table3[[#This Row],[Residential CLM $ Collected]]+Table3[[#This Row],[C&amp;I CLM $ Collected]]</f>
        <v>0</v>
      </c>
      <c r="E152" s="50">
        <f>Table3[[#This Row],[CLM $ Collected ]]/'1.) CLM Reference'!$B$4</f>
        <v>0</v>
      </c>
      <c r="F152" s="7">
        <f>Table3[[#This Row],[Residential Incentive Disbursements]]+Table3[[#This Row],[C&amp;I Incentive Disbursements]]</f>
        <v>683.34778306636463</v>
      </c>
      <c r="G152" s="55">
        <f>Table3[[#This Row],[Incentive Disbursements]]/'1.) CLM Reference'!$B$5</f>
        <v>4.0673071386430169E-5</v>
      </c>
      <c r="H152" s="10">
        <v>0</v>
      </c>
      <c r="I152" s="50">
        <f>Table3[[#This Row],[Residential CLM $ Collected]]/'1.) CLM Reference'!$B$4</f>
        <v>0</v>
      </c>
      <c r="J152" s="7">
        <v>683.34778306636463</v>
      </c>
      <c r="K152" s="55">
        <f>Table3[[#This Row],[Residential Incentive Disbursements]]/'1.) CLM Reference'!$B$5</f>
        <v>4.0673071386430169E-5</v>
      </c>
      <c r="L152" s="10">
        <v>0</v>
      </c>
      <c r="M152" s="96">
        <f>Table3[[#This Row],[C&amp;I CLM $ Collected]]/'1.) CLM Reference'!$B$4</f>
        <v>0</v>
      </c>
      <c r="N152" s="7">
        <v>0</v>
      </c>
      <c r="O152" s="55">
        <f>Table3[[#This Row],[C&amp;I Incentive Disbursements]]/'1.) CLM Reference'!$B$5</f>
        <v>0</v>
      </c>
    </row>
    <row r="153" spans="1:15" ht="16">
      <c r="A153" s="40" t="s">
        <v>108</v>
      </c>
      <c r="B153" s="40" t="s">
        <v>243</v>
      </c>
      <c r="C153" s="40" t="s">
        <v>237</v>
      </c>
      <c r="D153" s="10">
        <f>Table3[[#This Row],[Residential CLM $ Collected]]+Table3[[#This Row],[C&amp;I CLM $ Collected]]</f>
        <v>4.7055999999999996</v>
      </c>
      <c r="E153" s="50">
        <f>Table3[[#This Row],[CLM $ Collected ]]/'1.) CLM Reference'!$B$4</f>
        <v>1.617010633054069E-7</v>
      </c>
      <c r="F153" s="7">
        <f>Table3[[#This Row],[Residential Incentive Disbursements]]+Table3[[#This Row],[C&amp;I Incentive Disbursements]]</f>
        <v>0</v>
      </c>
      <c r="G153" s="55">
        <f>Table3[[#This Row],[Incentive Disbursements]]/'1.) CLM Reference'!$B$5</f>
        <v>0</v>
      </c>
      <c r="H153" s="10">
        <v>0</v>
      </c>
      <c r="I153" s="50">
        <f>Table3[[#This Row],[Residential CLM $ Collected]]/'1.) CLM Reference'!$B$4</f>
        <v>0</v>
      </c>
      <c r="J153" s="7">
        <v>0</v>
      </c>
      <c r="K153" s="55">
        <f>Table3[[#This Row],[Residential Incentive Disbursements]]/'1.) CLM Reference'!$B$5</f>
        <v>0</v>
      </c>
      <c r="L153" s="10">
        <v>4.7055999999999996</v>
      </c>
      <c r="M153" s="50">
        <f>Table3[[#This Row],[C&amp;I CLM $ Collected]]/'1.) CLM Reference'!$B$4</f>
        <v>1.617010633054069E-7</v>
      </c>
      <c r="N153" s="7">
        <v>0</v>
      </c>
      <c r="O153" s="55">
        <f>Table3[[#This Row],[C&amp;I Incentive Disbursements]]/'1.) CLM Reference'!$B$5</f>
        <v>0</v>
      </c>
    </row>
    <row r="154" spans="1:15" ht="16">
      <c r="A154" s="40" t="s">
        <v>143</v>
      </c>
      <c r="B154" s="40" t="s">
        <v>262</v>
      </c>
      <c r="C154" s="40" t="s">
        <v>242</v>
      </c>
      <c r="D154" s="10">
        <f>Table3[[#This Row],[Residential CLM $ Collected]]+Table3[[#This Row],[C&amp;I CLM $ Collected]]</f>
        <v>0</v>
      </c>
      <c r="E154" s="50">
        <f>Table3[[#This Row],[CLM $ Collected ]]/'1.) CLM Reference'!$B$4</f>
        <v>0</v>
      </c>
      <c r="F154" s="7">
        <f>Table3[[#This Row],[Residential Incentive Disbursements]]+Table3[[#This Row],[C&amp;I Incentive Disbursements]]</f>
        <v>142.07684249041586</v>
      </c>
      <c r="G154" s="55">
        <f>Table3[[#This Row],[Incentive Disbursements]]/'1.) CLM Reference'!$B$5</f>
        <v>8.4564576049997507E-6</v>
      </c>
      <c r="H154" s="10">
        <v>0</v>
      </c>
      <c r="I154" s="50">
        <f>Table3[[#This Row],[Residential CLM $ Collected]]/'1.) CLM Reference'!$B$4</f>
        <v>0</v>
      </c>
      <c r="J154" s="7">
        <v>142.07684249041586</v>
      </c>
      <c r="K154" s="55">
        <f>Table3[[#This Row],[Residential Incentive Disbursements]]/'1.) CLM Reference'!$B$5</f>
        <v>8.4564576049997507E-6</v>
      </c>
      <c r="L154" s="10">
        <v>0</v>
      </c>
      <c r="M154" s="50">
        <f>Table3[[#This Row],[C&amp;I CLM $ Collected]]/'1.) CLM Reference'!$B$4</f>
        <v>0</v>
      </c>
      <c r="N154" s="7">
        <v>0</v>
      </c>
      <c r="O154" s="55">
        <f>Table3[[#This Row],[C&amp;I Incentive Disbursements]]/'1.) CLM Reference'!$B$5</f>
        <v>0</v>
      </c>
    </row>
    <row r="155" spans="1:15" ht="16">
      <c r="A155" s="40" t="s">
        <v>165</v>
      </c>
      <c r="B155" s="40" t="s">
        <v>243</v>
      </c>
      <c r="C155" s="40" t="s">
        <v>237</v>
      </c>
      <c r="D155" s="10">
        <f>Table3[[#This Row],[Residential CLM $ Collected]]+Table3[[#This Row],[C&amp;I CLM $ Collected]]</f>
        <v>179186.3455</v>
      </c>
      <c r="E155" s="50">
        <f>Table3[[#This Row],[CLM $ Collected ]]/'1.) CLM Reference'!$B$4</f>
        <v>6.1574767505015336E-3</v>
      </c>
      <c r="F155" s="7">
        <f>Table3[[#This Row],[Residential Incentive Disbursements]]+Table3[[#This Row],[C&amp;I Incentive Disbursements]]</f>
        <v>21554.388279074199</v>
      </c>
      <c r="G155" s="55">
        <f>Table3[[#This Row],[Incentive Disbursements]]/'1.) CLM Reference'!$B$5</f>
        <v>1.2829238564756973E-3</v>
      </c>
      <c r="H155" s="10">
        <v>88019.366599999994</v>
      </c>
      <c r="I155" s="50">
        <f>Table3[[#This Row],[Residential CLM $ Collected]]/'1.) CLM Reference'!$B$4</f>
        <v>3.0246568281809797E-3</v>
      </c>
      <c r="J155" s="7">
        <v>16430.678348475052</v>
      </c>
      <c r="K155" s="55">
        <f>Table3[[#This Row],[Residential Incentive Disbursements]]/'1.) CLM Reference'!$B$5</f>
        <v>9.7795905680152988E-4</v>
      </c>
      <c r="L155" s="10">
        <v>91166.978900000002</v>
      </c>
      <c r="M155" s="50">
        <f>Table3[[#This Row],[C&amp;I CLM $ Collected]]/'1.) CLM Reference'!$B$4</f>
        <v>3.1328199223205535E-3</v>
      </c>
      <c r="N155" s="7">
        <v>5123.7099305991478</v>
      </c>
      <c r="O155" s="55">
        <f>Table3[[#This Row],[C&amp;I Incentive Disbursements]]/'1.) CLM Reference'!$B$5</f>
        <v>3.0496479967416745E-4</v>
      </c>
    </row>
    <row r="156" spans="1:15" ht="16">
      <c r="A156" s="40" t="s">
        <v>166</v>
      </c>
      <c r="B156" s="40" t="s">
        <v>243</v>
      </c>
      <c r="C156" s="40" t="s">
        <v>237</v>
      </c>
      <c r="D156" s="10">
        <f>Table3[[#This Row],[Residential CLM $ Collected]]+Table3[[#This Row],[C&amp;I CLM $ Collected]]</f>
        <v>76832.7527999999</v>
      </c>
      <c r="E156" s="50">
        <f>Table3[[#This Row],[CLM $ Collected ]]/'1.) CLM Reference'!$B$4</f>
        <v>2.6402452024059555E-3</v>
      </c>
      <c r="F156" s="7">
        <f>Table3[[#This Row],[Residential Incentive Disbursements]]+Table3[[#This Row],[C&amp;I Incentive Disbursements]]</f>
        <v>454405.17473752273</v>
      </c>
      <c r="G156" s="55">
        <f>Table3[[#This Row],[Incentive Disbursements]]/'1.) CLM Reference'!$B$5</f>
        <v>2.7046336533834366E-2</v>
      </c>
      <c r="H156" s="10">
        <v>58587.509199999899</v>
      </c>
      <c r="I156" s="50">
        <f>Table3[[#This Row],[Residential CLM $ Collected]]/'1.) CLM Reference'!$B$4</f>
        <v>2.0132740849318461E-3</v>
      </c>
      <c r="J156" s="7">
        <v>450608.31139306683</v>
      </c>
      <c r="K156" s="55">
        <f>Table3[[#This Row],[Residential Incentive Disbursements]]/'1.) CLM Reference'!$B$5</f>
        <v>2.6820346053320027E-2</v>
      </c>
      <c r="L156" s="10">
        <v>18245.243600000002</v>
      </c>
      <c r="M156" s="50">
        <f>Table3[[#This Row],[C&amp;I CLM $ Collected]]/'1.) CLM Reference'!$B$4</f>
        <v>6.2697111747410969E-4</v>
      </c>
      <c r="N156" s="7">
        <v>3796.8633444558977</v>
      </c>
      <c r="O156" s="55">
        <f>Table3[[#This Row],[C&amp;I Incentive Disbursements]]/'1.) CLM Reference'!$B$5</f>
        <v>2.2599048051433711E-4</v>
      </c>
    </row>
    <row r="157" spans="1:15" ht="16">
      <c r="A157" s="40" t="s">
        <v>167</v>
      </c>
      <c r="B157" s="40" t="s">
        <v>243</v>
      </c>
      <c r="C157" s="40" t="s">
        <v>237</v>
      </c>
      <c r="D157" s="10">
        <f>Table3[[#This Row],[Residential CLM $ Collected]]+Table3[[#This Row],[C&amp;I CLM $ Collected]]</f>
        <v>125257.4150000001</v>
      </c>
      <c r="E157" s="50">
        <f>Table3[[#This Row],[CLM $ Collected ]]/'1.) CLM Reference'!$B$4</f>
        <v>4.3042879106568004E-3</v>
      </c>
      <c r="F157" s="7">
        <f>Table3[[#This Row],[Residential Incentive Disbursements]]+Table3[[#This Row],[C&amp;I Incentive Disbursements]]</f>
        <v>41020.841264059854</v>
      </c>
      <c r="G157" s="55">
        <f>Table3[[#This Row],[Incentive Disbursements]]/'1.) CLM Reference'!$B$5</f>
        <v>2.4415731585134782E-3</v>
      </c>
      <c r="H157" s="10">
        <v>70907.985900000102</v>
      </c>
      <c r="I157" s="50">
        <f>Table3[[#This Row],[Residential CLM $ Collected]]/'1.) CLM Reference'!$B$4</f>
        <v>2.4366492512909762E-3</v>
      </c>
      <c r="J157" s="7">
        <v>14802.193579849905</v>
      </c>
      <c r="K157" s="55">
        <f>Table3[[#This Row],[Residential Incentive Disbursements]]/'1.) CLM Reference'!$B$5</f>
        <v>8.8103113973302268E-4</v>
      </c>
      <c r="L157" s="10">
        <v>54349.429100000001</v>
      </c>
      <c r="M157" s="50">
        <f>Table3[[#This Row],[C&amp;I CLM $ Collected]]/'1.) CLM Reference'!$B$4</f>
        <v>1.8676386593658248E-3</v>
      </c>
      <c r="N157" s="7">
        <v>26218.647684209951</v>
      </c>
      <c r="O157" s="55">
        <f>Table3[[#This Row],[C&amp;I Incentive Disbursements]]/'1.) CLM Reference'!$B$5</f>
        <v>1.5605420187804555E-3</v>
      </c>
    </row>
    <row r="158" spans="1:15" ht="16">
      <c r="A158" s="40" t="s">
        <v>232</v>
      </c>
      <c r="B158" s="40" t="s">
        <v>243</v>
      </c>
      <c r="C158" s="40" t="s">
        <v>237</v>
      </c>
      <c r="D158" s="10">
        <f>Table3[[#This Row],[Residential CLM $ Collected]]+Table3[[#This Row],[C&amp;I CLM $ Collected]]</f>
        <v>81023.231900000013</v>
      </c>
      <c r="E158" s="50">
        <f>Table3[[#This Row],[CLM $ Collected ]]/'1.) CLM Reference'!$B$4</f>
        <v>2.7842448892108481E-3</v>
      </c>
      <c r="F158" s="7">
        <f>Table3[[#This Row],[Residential Incentive Disbursements]]+Table3[[#This Row],[C&amp;I Incentive Disbursements]]</f>
        <v>23527.029122694821</v>
      </c>
      <c r="G158" s="55">
        <f>Table3[[#This Row],[Incentive Disbursements]]/'1.) CLM Reference'!$B$5</f>
        <v>1.4003360495647578E-3</v>
      </c>
      <c r="H158" s="10">
        <v>72449.754100000006</v>
      </c>
      <c r="I158" s="50">
        <f>Table3[[#This Row],[Residential CLM $ Collected]]/'1.) CLM Reference'!$B$4</f>
        <v>2.4896298610560322E-3</v>
      </c>
      <c r="J158" s="7">
        <v>23314.839763591452</v>
      </c>
      <c r="K158" s="55">
        <f>Table3[[#This Row],[Residential Incentive Disbursements]]/'1.) CLM Reference'!$B$5</f>
        <v>1.3877064732873234E-3</v>
      </c>
      <c r="L158" s="10">
        <v>8573.4778000000006</v>
      </c>
      <c r="M158" s="50">
        <f>Table3[[#This Row],[C&amp;I CLM $ Collected]]/'1.) CLM Reference'!$B$4</f>
        <v>2.9461502815481574E-4</v>
      </c>
      <c r="N158" s="7">
        <v>212.18935910336836</v>
      </c>
      <c r="O158" s="55">
        <f>Table3[[#This Row],[C&amp;I Incentive Disbursements]]/'1.) CLM Reference'!$B$5</f>
        <v>1.2629576277434137E-5</v>
      </c>
    </row>
    <row r="159" spans="1:15" ht="16">
      <c r="A159" s="40" t="s">
        <v>168</v>
      </c>
      <c r="B159" s="40" t="s">
        <v>243</v>
      </c>
      <c r="C159" s="40" t="s">
        <v>237</v>
      </c>
      <c r="D159" s="10">
        <f>Table3[[#This Row],[Residential CLM $ Collected]]+Table3[[#This Row],[C&amp;I CLM $ Collected]]</f>
        <v>108858.66749999981</v>
      </c>
      <c r="E159" s="50">
        <f>Table3[[#This Row],[CLM $ Collected ]]/'1.) CLM Reference'!$B$4</f>
        <v>3.7407689316473376E-3</v>
      </c>
      <c r="F159" s="7">
        <f>Table3[[#This Row],[Residential Incentive Disbursements]]+Table3[[#This Row],[C&amp;I Incentive Disbursements]]</f>
        <v>34521.322702779704</v>
      </c>
      <c r="G159" s="55">
        <f>Table3[[#This Row],[Incentive Disbursements]]/'1.) CLM Reference'!$B$5</f>
        <v>2.0547198036461483E-3</v>
      </c>
      <c r="H159" s="10">
        <v>76013.063599999805</v>
      </c>
      <c r="I159" s="50">
        <f>Table3[[#This Row],[Residential CLM $ Collected]]/'1.) CLM Reference'!$B$4</f>
        <v>2.6120777816264645E-3</v>
      </c>
      <c r="J159" s="7">
        <v>34521.322702779704</v>
      </c>
      <c r="K159" s="55">
        <f>Table3[[#This Row],[Residential Incentive Disbursements]]/'1.) CLM Reference'!$B$5</f>
        <v>2.0547198036461483E-3</v>
      </c>
      <c r="L159" s="10">
        <v>32845.603900000002</v>
      </c>
      <c r="M159" s="50">
        <f>Table3[[#This Row],[C&amp;I CLM $ Collected]]/'1.) CLM Reference'!$B$4</f>
        <v>1.1286911500208731E-3</v>
      </c>
      <c r="N159" s="7">
        <v>0</v>
      </c>
      <c r="O159" s="55">
        <f>Table3[[#This Row],[C&amp;I Incentive Disbursements]]/'1.) CLM Reference'!$B$5</f>
        <v>0</v>
      </c>
    </row>
    <row r="160" spans="1:15" ht="16">
      <c r="A160" s="40" t="s">
        <v>169</v>
      </c>
      <c r="B160" s="40" t="s">
        <v>243</v>
      </c>
      <c r="C160" s="40" t="s">
        <v>237</v>
      </c>
      <c r="D160" s="10">
        <f>Table3[[#This Row],[Residential CLM $ Collected]]+Table3[[#This Row],[C&amp;I CLM $ Collected]]</f>
        <v>172473.5906</v>
      </c>
      <c r="E160" s="50">
        <f>Table3[[#This Row],[CLM $ Collected ]]/'1.) CLM Reference'!$B$4</f>
        <v>5.926802743990444E-3</v>
      </c>
      <c r="F160" s="7">
        <f>Table3[[#This Row],[Residential Incentive Disbursements]]+Table3[[#This Row],[C&amp;I Incentive Disbursements]]</f>
        <v>291693.73858918424</v>
      </c>
      <c r="G160" s="55">
        <f>Table3[[#This Row],[Incentive Disbursements]]/'1.) CLM Reference'!$B$5</f>
        <v>1.7361701532673867E-2</v>
      </c>
      <c r="H160" s="10">
        <v>118660.9953</v>
      </c>
      <c r="I160" s="50">
        <f>Table3[[#This Row],[Residential CLM $ Collected]]/'1.) CLM Reference'!$B$4</f>
        <v>4.0776115931842683E-3</v>
      </c>
      <c r="J160" s="7">
        <v>180631.4276423564</v>
      </c>
      <c r="K160" s="55">
        <f>Table3[[#This Row],[Residential Incentive Disbursements]]/'1.) CLM Reference'!$B$5</f>
        <v>1.0751238436983201E-2</v>
      </c>
      <c r="L160" s="10">
        <v>53812.595300000001</v>
      </c>
      <c r="M160" s="50">
        <f>Table3[[#This Row],[C&amp;I CLM $ Collected]]/'1.) CLM Reference'!$B$4</f>
        <v>1.8491911508061762E-3</v>
      </c>
      <c r="N160" s="7">
        <v>111062.31094682786</v>
      </c>
      <c r="O160" s="55">
        <f>Table3[[#This Row],[C&amp;I Incentive Disbursements]]/'1.) CLM Reference'!$B$5</f>
        <v>6.6104630956906659E-3</v>
      </c>
    </row>
    <row r="161" spans="1:15" ht="16">
      <c r="A161" s="40" t="s">
        <v>170</v>
      </c>
      <c r="B161" s="40" t="s">
        <v>243</v>
      </c>
      <c r="C161" s="40" t="s">
        <v>237</v>
      </c>
      <c r="D161" s="10">
        <f>Table3[[#This Row],[Residential CLM $ Collected]]+Table3[[#This Row],[C&amp;I CLM $ Collected]]</f>
        <v>107368.7398999998</v>
      </c>
      <c r="E161" s="50">
        <f>Table3[[#This Row],[CLM $ Collected ]]/'1.) CLM Reference'!$B$4</f>
        <v>3.6895697482981207E-3</v>
      </c>
      <c r="F161" s="7">
        <f>Table3[[#This Row],[Residential Incentive Disbursements]]+Table3[[#This Row],[C&amp;I Incentive Disbursements]]</f>
        <v>28551.343514075052</v>
      </c>
      <c r="G161" s="55">
        <f>Table3[[#This Row],[Incentive Disbursements]]/'1.) CLM Reference'!$B$5</f>
        <v>1.699384796004651E-3</v>
      </c>
      <c r="H161" s="10">
        <v>83005.870799999801</v>
      </c>
      <c r="I161" s="50">
        <f>Table3[[#This Row],[Residential CLM $ Collected]]/'1.) CLM Reference'!$B$4</f>
        <v>2.8523753759246845E-3</v>
      </c>
      <c r="J161" s="7">
        <v>28551.343514075052</v>
      </c>
      <c r="K161" s="55">
        <f>Table3[[#This Row],[Residential Incentive Disbursements]]/'1.) CLM Reference'!$B$5</f>
        <v>1.699384796004651E-3</v>
      </c>
      <c r="L161" s="10">
        <v>24362.8691</v>
      </c>
      <c r="M161" s="50">
        <f>Table3[[#This Row],[C&amp;I CLM $ Collected]]/'1.) CLM Reference'!$B$4</f>
        <v>8.3719437237343632E-4</v>
      </c>
      <c r="N161" s="7">
        <v>0</v>
      </c>
      <c r="O161" s="55">
        <f>Table3[[#This Row],[C&amp;I Incentive Disbursements]]/'1.) CLM Reference'!$B$5</f>
        <v>0</v>
      </c>
    </row>
    <row r="162" spans="1:15" ht="16">
      <c r="A162" s="40" t="s">
        <v>171</v>
      </c>
      <c r="B162" s="40" t="s">
        <v>243</v>
      </c>
      <c r="C162" s="40" t="s">
        <v>237</v>
      </c>
      <c r="D162" s="10">
        <f>Table3[[#This Row],[Residential CLM $ Collected]]+Table3[[#This Row],[C&amp;I CLM $ Collected]]</f>
        <v>190234.08669999999</v>
      </c>
      <c r="E162" s="50">
        <f>Table3[[#This Row],[CLM $ Collected ]]/'1.) CLM Reference'!$B$4</f>
        <v>6.5371162224419771E-3</v>
      </c>
      <c r="F162" s="7">
        <f>Table3[[#This Row],[Residential Incentive Disbursements]]+Table3[[#This Row],[C&amp;I Incentive Disbursements]]</f>
        <v>158260.29580499331</v>
      </c>
      <c r="G162" s="55">
        <f>Table3[[#This Row],[Incentive Disbursements]]/'1.) CLM Reference'!$B$5</f>
        <v>9.4197017513246439E-3</v>
      </c>
      <c r="H162" s="10">
        <v>69671.752900000007</v>
      </c>
      <c r="I162" s="50">
        <f>Table3[[#This Row],[Residential CLM $ Collected]]/'1.) CLM Reference'!$B$4</f>
        <v>2.3941679119095479E-3</v>
      </c>
      <c r="J162" s="7">
        <v>14513.343881338336</v>
      </c>
      <c r="K162" s="55">
        <f>Table3[[#This Row],[Residential Incentive Disbursements]]/'1.) CLM Reference'!$B$5</f>
        <v>8.63838716345342E-4</v>
      </c>
      <c r="L162" s="10">
        <v>120562.33379999999</v>
      </c>
      <c r="M162" s="50">
        <f>Table3[[#This Row],[C&amp;I CLM $ Collected]]/'1.) CLM Reference'!$B$4</f>
        <v>4.1429483105324292E-3</v>
      </c>
      <c r="N162" s="7">
        <v>143746.95192365497</v>
      </c>
      <c r="O162" s="55">
        <f>Table3[[#This Row],[C&amp;I Incentive Disbursements]]/'1.) CLM Reference'!$B$5</f>
        <v>8.5558630349793028E-3</v>
      </c>
    </row>
    <row r="163" spans="1:15" ht="16">
      <c r="A163" s="40" t="s">
        <v>172</v>
      </c>
      <c r="B163" s="40" t="s">
        <v>243</v>
      </c>
      <c r="C163" s="40" t="s">
        <v>237</v>
      </c>
      <c r="D163" s="10">
        <f>Table3[[#This Row],[Residential CLM $ Collected]]+Table3[[#This Row],[C&amp;I CLM $ Collected]]</f>
        <v>124130.36009999999</v>
      </c>
      <c r="E163" s="50">
        <f>Table3[[#This Row],[CLM $ Collected ]]/'1.) CLM Reference'!$B$4</f>
        <v>4.2655583170377962E-3</v>
      </c>
      <c r="F163" s="7">
        <f>Table3[[#This Row],[Residential Incentive Disbursements]]+Table3[[#This Row],[C&amp;I Incentive Disbursements]]</f>
        <v>33078.493969333409</v>
      </c>
      <c r="G163" s="55">
        <f>Table3[[#This Row],[Incentive Disbursements]]/'1.) CLM Reference'!$B$5</f>
        <v>1.968842191209152E-3</v>
      </c>
      <c r="H163" s="10">
        <v>80824.2261</v>
      </c>
      <c r="I163" s="50">
        <f>Table3[[#This Row],[Residential CLM $ Collected]]/'1.) CLM Reference'!$B$4</f>
        <v>2.7774063458871606E-3</v>
      </c>
      <c r="J163" s="7">
        <v>27171.67268529339</v>
      </c>
      <c r="K163" s="55">
        <f>Table3[[#This Row],[Residential Incentive Disbursements]]/'1.) CLM Reference'!$B$5</f>
        <v>1.6172663615860792E-3</v>
      </c>
      <c r="L163" s="10">
        <v>43306.133999999998</v>
      </c>
      <c r="M163" s="50">
        <f>Table3[[#This Row],[C&amp;I CLM $ Collected]]/'1.) CLM Reference'!$B$4</f>
        <v>1.4881519711506363E-3</v>
      </c>
      <c r="N163" s="7">
        <v>5906.8212840400165</v>
      </c>
      <c r="O163" s="55">
        <f>Table3[[#This Row],[C&amp;I Incentive Disbursements]]/'1.) CLM Reference'!$B$5</f>
        <v>3.5157582962307279E-4</v>
      </c>
    </row>
    <row r="164" spans="1:15" ht="16">
      <c r="A164" s="40" t="s">
        <v>173</v>
      </c>
      <c r="B164" s="40" t="s">
        <v>243</v>
      </c>
      <c r="C164" s="40" t="s">
        <v>237</v>
      </c>
      <c r="D164" s="10">
        <f>Table3[[#This Row],[Residential CLM $ Collected]]+Table3[[#This Row],[C&amp;I CLM $ Collected]]</f>
        <v>80815.845700000093</v>
      </c>
      <c r="E164" s="50">
        <f>Table3[[#This Row],[CLM $ Collected ]]/'1.) CLM Reference'!$B$4</f>
        <v>2.7771183656952808E-3</v>
      </c>
      <c r="F164" s="7">
        <f>Table3[[#This Row],[Residential Incentive Disbursements]]+Table3[[#This Row],[C&amp;I Incentive Disbursements]]</f>
        <v>17467.888820815067</v>
      </c>
      <c r="G164" s="55">
        <f>Table3[[#This Row],[Incentive Disbursements]]/'1.) CLM Reference'!$B$5</f>
        <v>1.0396941448923057E-3</v>
      </c>
      <c r="H164" s="10">
        <v>77262.277400000094</v>
      </c>
      <c r="I164" s="50">
        <f>Table3[[#This Row],[Residential CLM $ Collected]]/'1.) CLM Reference'!$B$4</f>
        <v>2.6550051872189146E-3</v>
      </c>
      <c r="J164" s="7">
        <v>17322.008636431503</v>
      </c>
      <c r="K164" s="55">
        <f>Table3[[#This Row],[Residential Incentive Disbursements]]/'1.) CLM Reference'!$B$5</f>
        <v>1.0310113112015698E-3</v>
      </c>
      <c r="L164" s="10">
        <v>3553.5682999999999</v>
      </c>
      <c r="M164" s="50">
        <f>Table3[[#This Row],[C&amp;I CLM $ Collected]]/'1.) CLM Reference'!$B$4</f>
        <v>1.2211317847636588E-4</v>
      </c>
      <c r="N164" s="7">
        <v>145.88018438356573</v>
      </c>
      <c r="O164" s="55">
        <f>Table3[[#This Row],[C&amp;I Incentive Disbursements]]/'1.) CLM Reference'!$B$5</f>
        <v>8.6828336907359693E-6</v>
      </c>
    </row>
    <row r="165" spans="1:15" ht="16">
      <c r="A165" s="40" t="s">
        <v>174</v>
      </c>
      <c r="B165" s="40" t="s">
        <v>243</v>
      </c>
      <c r="C165" s="40" t="s">
        <v>237</v>
      </c>
      <c r="D165" s="10">
        <f>Table3[[#This Row],[Residential CLM $ Collected]]+Table3[[#This Row],[C&amp;I CLM $ Collected]]</f>
        <v>167726.98670000001</v>
      </c>
      <c r="E165" s="50">
        <f>Table3[[#This Row],[CLM $ Collected ]]/'1.) CLM Reference'!$B$4</f>
        <v>5.763692641618889E-3</v>
      </c>
      <c r="F165" s="7">
        <f>Table3[[#This Row],[Residential Incentive Disbursements]]+Table3[[#This Row],[C&amp;I Incentive Disbursements]]</f>
        <v>46965.605474209602</v>
      </c>
      <c r="G165" s="55">
        <f>Table3[[#This Row],[Incentive Disbursements]]/'1.) CLM Reference'!$B$5</f>
        <v>2.7954073628331747E-3</v>
      </c>
      <c r="H165" s="10">
        <v>116407.5059</v>
      </c>
      <c r="I165" s="50">
        <f>Table3[[#This Row],[Residential CLM $ Collected]]/'1.) CLM Reference'!$B$4</f>
        <v>4.0001737250850962E-3</v>
      </c>
      <c r="J165" s="7">
        <v>34321.772038637639</v>
      </c>
      <c r="K165" s="55">
        <f>Table3[[#This Row],[Residential Incentive Disbursements]]/'1.) CLM Reference'!$B$5</f>
        <v>2.0428424864015679E-3</v>
      </c>
      <c r="L165" s="10">
        <v>51319.480799999998</v>
      </c>
      <c r="M165" s="50">
        <f>Table3[[#This Row],[C&amp;I CLM $ Collected]]/'1.) CLM Reference'!$B$4</f>
        <v>1.7635189165337926E-3</v>
      </c>
      <c r="N165" s="7">
        <v>12643.833435571962</v>
      </c>
      <c r="O165" s="55">
        <f>Table3[[#This Row],[C&amp;I Incentive Disbursements]]/'1.) CLM Reference'!$B$5</f>
        <v>7.525648764316066E-4</v>
      </c>
    </row>
    <row r="166" spans="1:15" ht="16">
      <c r="A166" s="40" t="s">
        <v>175</v>
      </c>
      <c r="B166" s="40" t="s">
        <v>243</v>
      </c>
      <c r="C166" s="40" t="s">
        <v>237</v>
      </c>
      <c r="D166" s="10">
        <f>Table3[[#This Row],[Residential CLM $ Collected]]+Table3[[#This Row],[C&amp;I CLM $ Collected]]</f>
        <v>100733.4038000001</v>
      </c>
      <c r="E166" s="50">
        <f>Table3[[#This Row],[CLM $ Collected ]]/'1.) CLM Reference'!$B$4</f>
        <v>3.4615561256445371E-3</v>
      </c>
      <c r="F166" s="7">
        <f>Table3[[#This Row],[Residential Incentive Disbursements]]+Table3[[#This Row],[C&amp;I Incentive Disbursements]]</f>
        <v>34373.160907637597</v>
      </c>
      <c r="G166" s="55">
        <f>Table3[[#This Row],[Incentive Disbursements]]/'1.) CLM Reference'!$B$5</f>
        <v>2.0459011677774323E-3</v>
      </c>
      <c r="H166" s="10">
        <v>55146.045800000102</v>
      </c>
      <c r="I166" s="50">
        <f>Table3[[#This Row],[Residential CLM $ Collected]]/'1.) CLM Reference'!$B$4</f>
        <v>1.8950132274202409E-3</v>
      </c>
      <c r="J166" s="7">
        <v>31569.609000484343</v>
      </c>
      <c r="K166" s="55">
        <f>Table3[[#This Row],[Residential Incentive Disbursements]]/'1.) CLM Reference'!$B$5</f>
        <v>1.8790328912118338E-3</v>
      </c>
      <c r="L166" s="10">
        <v>45587.358</v>
      </c>
      <c r="M166" s="50">
        <f>Table3[[#This Row],[C&amp;I CLM $ Collected]]/'1.) CLM Reference'!$B$4</f>
        <v>1.5665428982242964E-3</v>
      </c>
      <c r="N166" s="7">
        <v>2803.5519071532544</v>
      </c>
      <c r="O166" s="55">
        <f>Table3[[#This Row],[C&amp;I Incentive Disbursements]]/'1.) CLM Reference'!$B$5</f>
        <v>1.6686827656559855E-4</v>
      </c>
    </row>
    <row r="167" spans="1:15" ht="16">
      <c r="A167" s="40" t="s">
        <v>184</v>
      </c>
      <c r="B167" s="40" t="s">
        <v>243</v>
      </c>
      <c r="C167" s="40" t="s">
        <v>237</v>
      </c>
      <c r="D167" s="10">
        <f>Table3[[#This Row],[Residential CLM $ Collected]]+Table3[[#This Row],[C&amp;I CLM $ Collected]]</f>
        <v>104.54689999999999</v>
      </c>
      <c r="E167" s="50">
        <f>Table3[[#This Row],[CLM $ Collected ]]/'1.) CLM Reference'!$B$4</f>
        <v>3.5926013463286396E-6</v>
      </c>
      <c r="F167" s="7">
        <f>Table3[[#This Row],[Residential Incentive Disbursements]]+Table3[[#This Row],[C&amp;I Incentive Disbursements]]</f>
        <v>0</v>
      </c>
      <c r="G167" s="55">
        <f>Table3[[#This Row],[Incentive Disbursements]]/'1.) CLM Reference'!$B$5</f>
        <v>0</v>
      </c>
      <c r="H167" s="10">
        <v>104.54689999999999</v>
      </c>
      <c r="I167" s="50">
        <f>Table3[[#This Row],[Residential CLM $ Collected]]/'1.) CLM Reference'!$B$4</f>
        <v>3.5926013463286396E-6</v>
      </c>
      <c r="J167" s="7">
        <v>0</v>
      </c>
      <c r="K167" s="55">
        <f>Table3[[#This Row],[Residential Incentive Disbursements]]/'1.) CLM Reference'!$B$5</f>
        <v>0</v>
      </c>
      <c r="L167" s="10">
        <v>0</v>
      </c>
      <c r="M167" s="50">
        <f>Table3[[#This Row],[C&amp;I CLM $ Collected]]/'1.) CLM Reference'!$B$4</f>
        <v>0</v>
      </c>
      <c r="N167" s="7">
        <v>0</v>
      </c>
      <c r="O167" s="55">
        <f>Table3[[#This Row],[C&amp;I Incentive Disbursements]]/'1.) CLM Reference'!$B$5</f>
        <v>0</v>
      </c>
    </row>
    <row r="168" spans="1:15" ht="16">
      <c r="A168" s="40" t="s">
        <v>185</v>
      </c>
      <c r="B168" s="40" t="s">
        <v>243</v>
      </c>
      <c r="C168" s="40" t="s">
        <v>237</v>
      </c>
      <c r="D168" s="10">
        <f>Table3[[#This Row],[Residential CLM $ Collected]]+Table3[[#This Row],[C&amp;I CLM $ Collected]]</f>
        <v>71.1738</v>
      </c>
      <c r="E168" s="50">
        <f>Table3[[#This Row],[CLM $ Collected ]]/'1.) CLM Reference'!$B$4</f>
        <v>2.445783564154703E-6</v>
      </c>
      <c r="F168" s="7">
        <f>Table3[[#This Row],[Residential Incentive Disbursements]]+Table3[[#This Row],[C&amp;I Incentive Disbursements]]</f>
        <v>0</v>
      </c>
      <c r="G168" s="55">
        <f>Table3[[#This Row],[Incentive Disbursements]]/'1.) CLM Reference'!$B$5</f>
        <v>0</v>
      </c>
      <c r="H168" s="10">
        <v>71.1738</v>
      </c>
      <c r="I168" s="50">
        <f>Table3[[#This Row],[Residential CLM $ Collected]]/'1.) CLM Reference'!$B$4</f>
        <v>2.445783564154703E-6</v>
      </c>
      <c r="J168" s="7">
        <v>0</v>
      </c>
      <c r="K168" s="55">
        <f>Table3[[#This Row],[Residential Incentive Disbursements]]/'1.) CLM Reference'!$B$5</f>
        <v>0</v>
      </c>
      <c r="L168" s="10">
        <v>0</v>
      </c>
      <c r="M168" s="50">
        <f>Table3[[#This Row],[C&amp;I CLM $ Collected]]/'1.) CLM Reference'!$B$4</f>
        <v>0</v>
      </c>
      <c r="N168" s="7">
        <v>0</v>
      </c>
      <c r="O168" s="55">
        <f>Table3[[#This Row],[C&amp;I Incentive Disbursements]]/'1.) CLM Reference'!$B$5</f>
        <v>0</v>
      </c>
    </row>
    <row r="169" spans="1:15" ht="16">
      <c r="A169" s="40" t="s">
        <v>136</v>
      </c>
      <c r="B169" s="40" t="s">
        <v>249</v>
      </c>
      <c r="C169" s="40" t="s">
        <v>242</v>
      </c>
      <c r="D169" s="10">
        <f>Table3[[#This Row],[Residential CLM $ Collected]]+Table3[[#This Row],[C&amp;I CLM $ Collected]]</f>
        <v>223658.3899999999</v>
      </c>
      <c r="E169" s="50">
        <f>Table3[[#This Row],[CLM $ Collected ]]/'1.) CLM Reference'!$B$4</f>
        <v>7.6856935311491355E-3</v>
      </c>
      <c r="F169" s="7">
        <f>Table3[[#This Row],[Residential Incentive Disbursements]]+Table3[[#This Row],[C&amp;I Incentive Disbursements]]</f>
        <v>604730.94451868429</v>
      </c>
      <c r="G169" s="55">
        <f>Table3[[#This Row],[Incentive Disbursements]]/'1.) CLM Reference'!$B$5</f>
        <v>3.5993772842317216E-2</v>
      </c>
      <c r="H169" s="10">
        <v>53179.4405999999</v>
      </c>
      <c r="I169" s="50">
        <f>Table3[[#This Row],[Residential CLM $ Collected]]/'1.) CLM Reference'!$B$4</f>
        <v>1.8274337153618477E-3</v>
      </c>
      <c r="J169" s="7">
        <v>934.0638205089158</v>
      </c>
      <c r="K169" s="55">
        <f>Table3[[#This Row],[Residential Incentive Disbursements]]/'1.) CLM Reference'!$B$5</f>
        <v>5.5595767473721706E-5</v>
      </c>
      <c r="L169" s="10">
        <v>170478.94940000001</v>
      </c>
      <c r="M169" s="50">
        <f>Table3[[#This Row],[C&amp;I CLM $ Collected]]/'1.) CLM Reference'!$B$4</f>
        <v>5.8582598157872886E-3</v>
      </c>
      <c r="N169" s="7">
        <v>603796.8806981754</v>
      </c>
      <c r="O169" s="55">
        <f>Table3[[#This Row],[C&amp;I Incentive Disbursements]]/'1.) CLM Reference'!$B$5</f>
        <v>3.5938177074843494E-2</v>
      </c>
    </row>
    <row r="170" spans="1:15" ht="16">
      <c r="A170" s="40" t="s">
        <v>137</v>
      </c>
      <c r="B170" s="40" t="s">
        <v>249</v>
      </c>
      <c r="C170" s="40" t="s">
        <v>242</v>
      </c>
      <c r="D170" s="10">
        <f>Table3[[#This Row],[Residential CLM $ Collected]]+Table3[[#This Row],[C&amp;I CLM $ Collected]]</f>
        <v>64359.294299999994</v>
      </c>
      <c r="E170" s="50">
        <f>Table3[[#This Row],[CLM $ Collected ]]/'1.) CLM Reference'!$B$4</f>
        <v>2.2116130401852291E-3</v>
      </c>
      <c r="F170" s="7">
        <f>Table3[[#This Row],[Residential Incentive Disbursements]]+Table3[[#This Row],[C&amp;I Incentive Disbursements]]</f>
        <v>6563.3203628363508</v>
      </c>
      <c r="G170" s="55">
        <f>Table3[[#This Row],[Incentive Disbursements]]/'1.) CLM Reference'!$B$5</f>
        <v>3.9065085782787745E-4</v>
      </c>
      <c r="H170" s="10">
        <v>5569.7996999999996</v>
      </c>
      <c r="I170" s="50">
        <f>Table3[[#This Row],[Residential CLM $ Collected]]/'1.) CLM Reference'!$B$4</f>
        <v>1.9139802233256894E-4</v>
      </c>
      <c r="J170" s="7">
        <v>0</v>
      </c>
      <c r="K170" s="55">
        <f>Table3[[#This Row],[Residential Incentive Disbursements]]/'1.) CLM Reference'!$B$5</f>
        <v>0</v>
      </c>
      <c r="L170" s="10">
        <v>58789.494599999998</v>
      </c>
      <c r="M170" s="50">
        <f>Table3[[#This Row],[C&amp;I CLM $ Collected]]/'1.) CLM Reference'!$B$4</f>
        <v>2.02021501785266E-3</v>
      </c>
      <c r="N170" s="7">
        <v>6563.3203628363508</v>
      </c>
      <c r="O170" s="55">
        <f>Table3[[#This Row],[C&amp;I Incentive Disbursements]]/'1.) CLM Reference'!$B$5</f>
        <v>3.9065085782787745E-4</v>
      </c>
    </row>
    <row r="171" spans="1:15" ht="16">
      <c r="A171" s="40" t="s">
        <v>138</v>
      </c>
      <c r="B171" s="40" t="s">
        <v>249</v>
      </c>
      <c r="C171" s="40" t="s">
        <v>242</v>
      </c>
      <c r="D171" s="10">
        <f>Table3[[#This Row],[Residential CLM $ Collected]]+Table3[[#This Row],[C&amp;I CLM $ Collected]]</f>
        <v>53310.823499999999</v>
      </c>
      <c r="E171" s="50">
        <f>Table3[[#This Row],[CLM $ Collected ]]/'1.) CLM Reference'!$B$4</f>
        <v>1.8319484966076323E-3</v>
      </c>
      <c r="F171" s="7">
        <f>Table3[[#This Row],[Residential Incentive Disbursements]]+Table3[[#This Row],[C&amp;I Incentive Disbursements]]</f>
        <v>9544.7766069216595</v>
      </c>
      <c r="G171" s="55">
        <f>Table3[[#This Row],[Incentive Disbursements]]/'1.) CLM Reference'!$B$5</f>
        <v>5.6810805554797724E-4</v>
      </c>
      <c r="H171" s="10">
        <v>27566.794900000001</v>
      </c>
      <c r="I171" s="50">
        <f>Table3[[#This Row],[Residential CLM $ Collected]]/'1.) CLM Reference'!$B$4</f>
        <v>9.4729259759692038E-4</v>
      </c>
      <c r="J171" s="7">
        <v>5483.3159863546116</v>
      </c>
      <c r="K171" s="55">
        <f>Table3[[#This Row],[Residential Incentive Disbursements]]/'1.) CLM Reference'!$B$5</f>
        <v>3.2636866332775612E-4</v>
      </c>
      <c r="L171" s="10">
        <v>25744.028600000001</v>
      </c>
      <c r="M171" s="50">
        <f>Table3[[#This Row],[C&amp;I CLM $ Collected]]/'1.) CLM Reference'!$B$4</f>
        <v>8.8465589901071204E-4</v>
      </c>
      <c r="N171" s="7">
        <v>4061.4606205670489</v>
      </c>
      <c r="O171" s="55">
        <f>Table3[[#This Row],[C&amp;I Incentive Disbursements]]/'1.) CLM Reference'!$B$5</f>
        <v>2.4173939222022121E-4</v>
      </c>
    </row>
    <row r="172" spans="1:15" ht="16">
      <c r="A172" s="40" t="s">
        <v>139</v>
      </c>
      <c r="B172" s="40" t="s">
        <v>249</v>
      </c>
      <c r="C172" s="40" t="s">
        <v>242</v>
      </c>
      <c r="D172" s="10">
        <f>Table3[[#This Row],[Residential CLM $ Collected]]+Table3[[#This Row],[C&amp;I CLM $ Collected]]</f>
        <v>59717.657400000098</v>
      </c>
      <c r="E172" s="50">
        <f>Table3[[#This Row],[CLM $ Collected ]]/'1.) CLM Reference'!$B$4</f>
        <v>2.0521099752822207E-3</v>
      </c>
      <c r="F172" s="7">
        <f>Table3[[#This Row],[Residential Incentive Disbursements]]+Table3[[#This Row],[C&amp;I Incentive Disbursements]]</f>
        <v>11723.469763708428</v>
      </c>
      <c r="G172" s="55">
        <f>Table3[[#This Row],[Incentive Disbursements]]/'1.) CLM Reference'!$B$5</f>
        <v>6.9778454604229006E-4</v>
      </c>
      <c r="H172" s="10">
        <v>41243.352400000098</v>
      </c>
      <c r="I172" s="50">
        <f>Table3[[#This Row],[Residential CLM $ Collected]]/'1.) CLM Reference'!$B$4</f>
        <v>1.417267497738784E-3</v>
      </c>
      <c r="J172" s="7">
        <v>3866.9803392835288</v>
      </c>
      <c r="K172" s="55">
        <f>Table3[[#This Row],[Residential Incentive Disbursements]]/'1.) CLM Reference'!$B$5</f>
        <v>2.3016386573149414E-4</v>
      </c>
      <c r="L172" s="10">
        <v>18474.305</v>
      </c>
      <c r="M172" s="50">
        <f>Table3[[#This Row],[C&amp;I CLM $ Collected]]/'1.) CLM Reference'!$B$4</f>
        <v>6.348424775434367E-4</v>
      </c>
      <c r="N172" s="7">
        <v>7856.489424424899</v>
      </c>
      <c r="O172" s="55">
        <f>Table3[[#This Row],[C&amp;I Incentive Disbursements]]/'1.) CLM Reference'!$B$5</f>
        <v>4.676206803107959E-4</v>
      </c>
    </row>
    <row r="173" spans="1:15" ht="16">
      <c r="A173" s="40" t="s">
        <v>140</v>
      </c>
      <c r="B173" s="40" t="s">
        <v>249</v>
      </c>
      <c r="C173" s="40" t="s">
        <v>242</v>
      </c>
      <c r="D173" s="10">
        <f>Table3[[#This Row],[Residential CLM $ Collected]]+Table3[[#This Row],[C&amp;I CLM $ Collected]]</f>
        <v>65779.7380999999</v>
      </c>
      <c r="E173" s="50">
        <f>Table3[[#This Row],[CLM $ Collected ]]/'1.) CLM Reference'!$B$4</f>
        <v>2.2604245143491098E-3</v>
      </c>
      <c r="F173" s="7">
        <f>Table3[[#This Row],[Residential Incentive Disbursements]]+Table3[[#This Row],[C&amp;I Incentive Disbursements]]</f>
        <v>14743.539873164051</v>
      </c>
      <c r="G173" s="55">
        <f>Table3[[#This Row],[Incentive Disbursements]]/'1.) CLM Reference'!$B$5</f>
        <v>8.7754005297130443E-4</v>
      </c>
      <c r="H173" s="10">
        <v>40619.569599999901</v>
      </c>
      <c r="I173" s="50">
        <f>Table3[[#This Row],[Residential CLM $ Collected]]/'1.) CLM Reference'!$B$4</f>
        <v>1.3958321139340289E-3</v>
      </c>
      <c r="J173" s="7">
        <v>5691.3564420442126</v>
      </c>
      <c r="K173" s="55">
        <f>Table3[[#This Row],[Residential Incentive Disbursements]]/'1.) CLM Reference'!$B$5</f>
        <v>3.3875129559087538E-4</v>
      </c>
      <c r="L173" s="10">
        <v>25160.1685</v>
      </c>
      <c r="M173" s="50">
        <f>Table3[[#This Row],[C&amp;I CLM $ Collected]]/'1.) CLM Reference'!$B$4</f>
        <v>8.6459240041508094E-4</v>
      </c>
      <c r="N173" s="7">
        <v>9052.1834311198381</v>
      </c>
      <c r="O173" s="55">
        <f>Table3[[#This Row],[C&amp;I Incentive Disbursements]]/'1.) CLM Reference'!$B$5</f>
        <v>5.3878875738042899E-4</v>
      </c>
    </row>
    <row r="174" spans="1:15" ht="16">
      <c r="A174" s="40" t="s">
        <v>141</v>
      </c>
      <c r="B174" s="40" t="s">
        <v>249</v>
      </c>
      <c r="C174" s="40" t="s">
        <v>242</v>
      </c>
      <c r="D174" s="10">
        <f>Table3[[#This Row],[Residential CLM $ Collected]]+Table3[[#This Row],[C&amp;I CLM $ Collected]]</f>
        <v>78663.046799999895</v>
      </c>
      <c r="E174" s="50">
        <f>Table3[[#This Row],[CLM $ Collected ]]/'1.) CLM Reference'!$B$4</f>
        <v>2.7031405793953947E-3</v>
      </c>
      <c r="F174" s="7">
        <f>Table3[[#This Row],[Residential Incentive Disbursements]]+Table3[[#This Row],[C&amp;I Incentive Disbursements]]</f>
        <v>41342.92831284058</v>
      </c>
      <c r="G174" s="55">
        <f>Table3[[#This Row],[Incentive Disbursements]]/'1.) CLM Reference'!$B$5</f>
        <v>2.4607438792684628E-3</v>
      </c>
      <c r="H174" s="10">
        <v>52288.773399999904</v>
      </c>
      <c r="I174" s="50">
        <f>Table3[[#This Row],[Residential CLM $ Collected]]/'1.) CLM Reference'!$B$4</f>
        <v>1.7968272393988995E-3</v>
      </c>
      <c r="J174" s="7">
        <v>10085.927376956573</v>
      </c>
      <c r="K174" s="55">
        <f>Table3[[#This Row],[Residential Incentive Disbursements]]/'1.) CLM Reference'!$B$5</f>
        <v>6.0031751674164031E-4</v>
      </c>
      <c r="L174" s="10">
        <v>26374.273399999998</v>
      </c>
      <c r="M174" s="50">
        <f>Table3[[#This Row],[C&amp;I CLM $ Collected]]/'1.) CLM Reference'!$B$4</f>
        <v>9.0631333999649554E-4</v>
      </c>
      <c r="N174" s="7">
        <v>31257.000935884007</v>
      </c>
      <c r="O174" s="55">
        <f>Table3[[#This Row],[C&amp;I Incentive Disbursements]]/'1.) CLM Reference'!$B$5</f>
        <v>1.8604263625268225E-3</v>
      </c>
    </row>
    <row r="175" spans="1:15" ht="16">
      <c r="A175" s="40" t="s">
        <v>142</v>
      </c>
      <c r="B175" s="40" t="s">
        <v>249</v>
      </c>
      <c r="C175" s="40" t="s">
        <v>242</v>
      </c>
      <c r="D175" s="10">
        <f>Table3[[#This Row],[Residential CLM $ Collected]]+Table3[[#This Row],[C&amp;I CLM $ Collected]]</f>
        <v>77617.0153999998</v>
      </c>
      <c r="E175" s="50">
        <f>Table3[[#This Row],[CLM $ Collected ]]/'1.) CLM Reference'!$B$4</f>
        <v>2.6671952398784663E-3</v>
      </c>
      <c r="F175" s="7">
        <f>Table3[[#This Row],[Residential Incentive Disbursements]]+Table3[[#This Row],[C&amp;I Incentive Disbursements]]</f>
        <v>18744.271650408202</v>
      </c>
      <c r="G175" s="55">
        <f>Table3[[#This Row],[Incentive Disbursements]]/'1.) CLM Reference'!$B$5</f>
        <v>1.115664845655395E-3</v>
      </c>
      <c r="H175" s="10">
        <v>46744.9413999998</v>
      </c>
      <c r="I175" s="50">
        <f>Table3[[#This Row],[Residential CLM $ Collected]]/'1.) CLM Reference'!$B$4</f>
        <v>1.6063215591059386E-3</v>
      </c>
      <c r="J175" s="7">
        <v>6995.2783672318437</v>
      </c>
      <c r="K175" s="55">
        <f>Table3[[#This Row],[Residential Incentive Disbursements]]/'1.) CLM Reference'!$B$5</f>
        <v>4.1636113184073914E-4</v>
      </c>
      <c r="L175" s="10">
        <v>30872.074000000001</v>
      </c>
      <c r="M175" s="50">
        <f>Table3[[#This Row],[C&amp;I CLM $ Collected]]/'1.) CLM Reference'!$B$4</f>
        <v>1.0608736807725279E-3</v>
      </c>
      <c r="N175" s="7">
        <v>11748.993283176358</v>
      </c>
      <c r="O175" s="55">
        <f>Table3[[#This Row],[C&amp;I Incentive Disbursements]]/'1.) CLM Reference'!$B$5</f>
        <v>6.993037138146559E-4</v>
      </c>
    </row>
    <row r="176" spans="1:15" ht="16">
      <c r="A176" s="40" t="s">
        <v>143</v>
      </c>
      <c r="B176" s="40" t="s">
        <v>249</v>
      </c>
      <c r="C176" s="40" t="s">
        <v>242</v>
      </c>
      <c r="D176" s="10">
        <f>Table3[[#This Row],[Residential CLM $ Collected]]+Table3[[#This Row],[C&amp;I CLM $ Collected]]</f>
        <v>79702.388000000006</v>
      </c>
      <c r="E176" s="50">
        <f>Table3[[#This Row],[CLM $ Collected ]]/'1.) CLM Reference'!$B$4</f>
        <v>2.7388560199719707E-3</v>
      </c>
      <c r="F176" s="7">
        <f>Table3[[#This Row],[Residential Incentive Disbursements]]+Table3[[#This Row],[C&amp;I Incentive Disbursements]]</f>
        <v>12069.086071435711</v>
      </c>
      <c r="G176" s="55">
        <f>Table3[[#This Row],[Incentive Disbursements]]/'1.) CLM Reference'!$B$5</f>
        <v>7.183557355666453E-4</v>
      </c>
      <c r="H176" s="10">
        <v>50564.050300000003</v>
      </c>
      <c r="I176" s="50">
        <f>Table3[[#This Row],[Residential CLM $ Collected]]/'1.) CLM Reference'!$B$4</f>
        <v>1.7375596520184632E-3</v>
      </c>
      <c r="J176" s="7">
        <v>9715.3884126046942</v>
      </c>
      <c r="K176" s="55">
        <f>Table3[[#This Row],[Residential Incentive Disbursements]]/'1.) CLM Reference'!$B$5</f>
        <v>5.7826292298718263E-4</v>
      </c>
      <c r="L176" s="10">
        <v>29138.3377</v>
      </c>
      <c r="M176" s="50">
        <f>Table3[[#This Row],[C&amp;I CLM $ Collected]]/'1.) CLM Reference'!$B$4</f>
        <v>1.0012963679535076E-3</v>
      </c>
      <c r="N176" s="7">
        <v>2353.6976588310163</v>
      </c>
      <c r="O176" s="55">
        <f>Table3[[#This Row],[C&amp;I Incentive Disbursements]]/'1.) CLM Reference'!$B$5</f>
        <v>1.4009281257946262E-4</v>
      </c>
    </row>
    <row r="177" spans="1:15" ht="16">
      <c r="A177" s="40" t="s">
        <v>144</v>
      </c>
      <c r="B177" s="40" t="s">
        <v>249</v>
      </c>
      <c r="C177" s="40" t="s">
        <v>242</v>
      </c>
      <c r="D177" s="10">
        <f>Table3[[#This Row],[Residential CLM $ Collected]]+Table3[[#This Row],[C&amp;I CLM $ Collected]]</f>
        <v>67556.210999999894</v>
      </c>
      <c r="E177" s="50">
        <f>Table3[[#This Row],[CLM $ Collected ]]/'1.) CLM Reference'!$B$4</f>
        <v>2.3214704079361631E-3</v>
      </c>
      <c r="F177" s="7">
        <f>Table3[[#This Row],[Residential Incentive Disbursements]]+Table3[[#This Row],[C&amp;I Incentive Disbursements]]</f>
        <v>21955.418187085754</v>
      </c>
      <c r="G177" s="55">
        <f>Table3[[#This Row],[Incentive Disbursements]]/'1.) CLM Reference'!$B$5</f>
        <v>1.3067932806266839E-3</v>
      </c>
      <c r="H177" s="10">
        <v>55064.527799999902</v>
      </c>
      <c r="I177" s="50">
        <f>Table3[[#This Row],[Residential CLM $ Collected]]/'1.) CLM Reference'!$B$4</f>
        <v>1.8922119805487342E-3</v>
      </c>
      <c r="J177" s="7">
        <v>13434.798721985731</v>
      </c>
      <c r="K177" s="55">
        <f>Table3[[#This Row],[Residential Incentive Disbursements]]/'1.) CLM Reference'!$B$5</f>
        <v>7.996433749000375E-4</v>
      </c>
      <c r="L177" s="10">
        <v>12491.683199999999</v>
      </c>
      <c r="M177" s="50">
        <f>Table3[[#This Row],[C&amp;I CLM $ Collected]]/'1.) CLM Reference'!$B$4</f>
        <v>4.2925842738742944E-4</v>
      </c>
      <c r="N177" s="7">
        <v>8520.6194651000224</v>
      </c>
      <c r="O177" s="55">
        <f>Table3[[#This Row],[C&amp;I Incentive Disbursements]]/'1.) CLM Reference'!$B$5</f>
        <v>5.0714990572664649E-4</v>
      </c>
    </row>
    <row r="178" spans="1:15" ht="16">
      <c r="A178" s="40" t="s">
        <v>145</v>
      </c>
      <c r="B178" s="40" t="s">
        <v>249</v>
      </c>
      <c r="C178" s="40" t="s">
        <v>237</v>
      </c>
      <c r="D178" s="10">
        <f>Table3[[#This Row],[Residential CLM $ Collected]]+Table3[[#This Row],[C&amp;I CLM $ Collected]]</f>
        <v>65807.797799999898</v>
      </c>
      <c r="E178" s="50">
        <f>Table3[[#This Row],[CLM $ Collected ]]/'1.) CLM Reference'!$B$4</f>
        <v>2.2613887449097251E-3</v>
      </c>
      <c r="F178" s="7">
        <f>Table3[[#This Row],[Residential Incentive Disbursements]]+Table3[[#This Row],[C&amp;I Incentive Disbursements]]</f>
        <v>24087.629975672487</v>
      </c>
      <c r="G178" s="55">
        <f>Table3[[#This Row],[Incentive Disbursements]]/'1.) CLM Reference'!$B$5</f>
        <v>1.4337031857104821E-3</v>
      </c>
      <c r="H178" s="10">
        <v>59341.469599999902</v>
      </c>
      <c r="I178" s="50">
        <f>Table3[[#This Row],[Residential CLM $ Collected]]/'1.) CLM Reference'!$B$4</f>
        <v>2.0391828316103076E-3</v>
      </c>
      <c r="J178" s="7">
        <v>22632.002489261256</v>
      </c>
      <c r="K178" s="55">
        <f>Table3[[#This Row],[Residential Incentive Disbursements]]/'1.) CLM Reference'!$B$5</f>
        <v>1.3470637875387546E-3</v>
      </c>
      <c r="L178" s="10">
        <v>6466.3281999999999</v>
      </c>
      <c r="M178" s="50">
        <f>Table3[[#This Row],[C&amp;I CLM $ Collected]]/'1.) CLM Reference'!$B$4</f>
        <v>2.2220591329941727E-4</v>
      </c>
      <c r="N178" s="7">
        <v>1455.6274864112302</v>
      </c>
      <c r="O178" s="55">
        <f>Table3[[#This Row],[C&amp;I Incentive Disbursements]]/'1.) CLM Reference'!$B$5</f>
        <v>8.6639398171727274E-5</v>
      </c>
    </row>
    <row r="179" spans="1:15" ht="16">
      <c r="A179" s="40" t="s">
        <v>146</v>
      </c>
      <c r="B179" s="40" t="s">
        <v>249</v>
      </c>
      <c r="C179" s="40" t="s">
        <v>237</v>
      </c>
      <c r="D179" s="10">
        <f>Table3[[#This Row],[Residential CLM $ Collected]]+Table3[[#This Row],[C&amp;I CLM $ Collected]]</f>
        <v>51563.689100000003</v>
      </c>
      <c r="E179" s="50">
        <f>Table3[[#This Row],[CLM $ Collected ]]/'1.) CLM Reference'!$B$4</f>
        <v>1.7719107776732873E-3</v>
      </c>
      <c r="F179" s="7">
        <f>Table3[[#This Row],[Residential Incentive Disbursements]]+Table3[[#This Row],[C&amp;I Incentive Disbursements]]</f>
        <v>65844.451187410043</v>
      </c>
      <c r="G179" s="55">
        <f>Table3[[#This Row],[Incentive Disbursements]]/'1.) CLM Reference'!$B$5</f>
        <v>3.9190820983255568E-3</v>
      </c>
      <c r="H179" s="10">
        <v>50898.5147</v>
      </c>
      <c r="I179" s="50">
        <f>Table3[[#This Row],[Residential CLM $ Collected]]/'1.) CLM Reference'!$B$4</f>
        <v>1.749053032058799E-3</v>
      </c>
      <c r="J179" s="7">
        <v>65844.451187410043</v>
      </c>
      <c r="K179" s="55">
        <f>Table3[[#This Row],[Residential Incentive Disbursements]]/'1.) CLM Reference'!$B$5</f>
        <v>3.9190820983255568E-3</v>
      </c>
      <c r="L179" s="10">
        <v>665.17439999999999</v>
      </c>
      <c r="M179" s="50">
        <f>Table3[[#This Row],[C&amp;I CLM $ Collected]]/'1.) CLM Reference'!$B$4</f>
        <v>2.2857745614488284E-5</v>
      </c>
      <c r="N179" s="7">
        <v>0</v>
      </c>
      <c r="O179" s="55">
        <f>Table3[[#This Row],[C&amp;I Incentive Disbursements]]/'1.) CLM Reference'!$B$5</f>
        <v>0</v>
      </c>
    </row>
    <row r="180" spans="1:15" ht="16">
      <c r="A180" s="40" t="s">
        <v>147</v>
      </c>
      <c r="B180" s="40" t="s">
        <v>249</v>
      </c>
      <c r="C180" s="40" t="s">
        <v>237</v>
      </c>
      <c r="D180" s="10">
        <f>Table3[[#This Row],[Residential CLM $ Collected]]+Table3[[#This Row],[C&amp;I CLM $ Collected]]</f>
        <v>111323.1893999999</v>
      </c>
      <c r="E180" s="50">
        <f>Table3[[#This Row],[CLM $ Collected ]]/'1.) CLM Reference'!$B$4</f>
        <v>3.8254586230298342E-3</v>
      </c>
      <c r="F180" s="7">
        <f>Table3[[#This Row],[Residential Incentive Disbursements]]+Table3[[#This Row],[C&amp;I Incentive Disbursements]]</f>
        <v>59642.892950518661</v>
      </c>
      <c r="G180" s="55">
        <f>Table3[[#This Row],[Incentive Disbursements]]/'1.) CLM Reference'!$B$5</f>
        <v>3.5499634341157531E-3</v>
      </c>
      <c r="H180" s="10">
        <v>62230.979699999902</v>
      </c>
      <c r="I180" s="50">
        <f>Table3[[#This Row],[Residential CLM $ Collected]]/'1.) CLM Reference'!$B$4</f>
        <v>2.1384766210530383E-3</v>
      </c>
      <c r="J180" s="7">
        <v>45394.301346346532</v>
      </c>
      <c r="K180" s="55">
        <f>Table3[[#This Row],[Residential Incentive Disbursements]]/'1.) CLM Reference'!$B$5</f>
        <v>2.7018828551870289E-3</v>
      </c>
      <c r="L180" s="10">
        <v>49092.209699999999</v>
      </c>
      <c r="M180" s="50">
        <f>Table3[[#This Row],[C&amp;I CLM $ Collected]]/'1.) CLM Reference'!$B$4</f>
        <v>1.686982001976796E-3</v>
      </c>
      <c r="N180" s="7">
        <v>14248.591604172128</v>
      </c>
      <c r="O180" s="55">
        <f>Table3[[#This Row],[C&amp;I Incentive Disbursements]]/'1.) CLM Reference'!$B$5</f>
        <v>8.4808057892872394E-4</v>
      </c>
    </row>
    <row r="181" spans="1:15" ht="16">
      <c r="A181" s="40" t="s">
        <v>148</v>
      </c>
      <c r="B181" s="40" t="s">
        <v>249</v>
      </c>
      <c r="C181" s="40" t="s">
        <v>242</v>
      </c>
      <c r="D181" s="10">
        <f>Table3[[#This Row],[Residential CLM $ Collected]]+Table3[[#This Row],[C&amp;I CLM $ Collected]]</f>
        <v>122039.11440000001</v>
      </c>
      <c r="E181" s="50">
        <f>Table3[[#This Row],[CLM $ Collected ]]/'1.) CLM Reference'!$B$4</f>
        <v>4.1936957164506539E-3</v>
      </c>
      <c r="F181" s="7">
        <f>Table3[[#This Row],[Residential Incentive Disbursements]]+Table3[[#This Row],[C&amp;I Incentive Disbursements]]</f>
        <v>63605.36485988088</v>
      </c>
      <c r="G181" s="55">
        <f>Table3[[#This Row],[Incentive Disbursements]]/'1.) CLM Reference'!$B$5</f>
        <v>3.7858109876309177E-3</v>
      </c>
      <c r="H181" s="10">
        <v>76079.437600000005</v>
      </c>
      <c r="I181" s="50">
        <f>Table3[[#This Row],[Residential CLM $ Collected]]/'1.) CLM Reference'!$B$4</f>
        <v>2.6143586270820631E-3</v>
      </c>
      <c r="J181" s="7">
        <v>13057.400726852327</v>
      </c>
      <c r="K181" s="55">
        <f>Table3[[#This Row],[Residential Incentive Disbursements]]/'1.) CLM Reference'!$B$5</f>
        <v>7.7718052951217752E-4</v>
      </c>
      <c r="L181" s="10">
        <v>45959.676800000001</v>
      </c>
      <c r="M181" s="50">
        <f>Table3[[#This Row],[C&amp;I CLM $ Collected]]/'1.) CLM Reference'!$B$4</f>
        <v>1.579337089368591E-3</v>
      </c>
      <c r="N181" s="7">
        <v>50547.964133028552</v>
      </c>
      <c r="O181" s="55">
        <f>Table3[[#This Row],[C&amp;I Incentive Disbursements]]/'1.) CLM Reference'!$B$5</f>
        <v>3.0086304581187404E-3</v>
      </c>
    </row>
    <row r="182" spans="1:15" ht="16">
      <c r="A182" s="40" t="s">
        <v>149</v>
      </c>
      <c r="B182" s="40" t="s">
        <v>249</v>
      </c>
      <c r="C182" s="40" t="s">
        <v>237</v>
      </c>
      <c r="D182" s="10">
        <f>Table3[[#This Row],[Residential CLM $ Collected]]+Table3[[#This Row],[C&amp;I CLM $ Collected]]</f>
        <v>82482.437299999991</v>
      </c>
      <c r="E182" s="50">
        <f>Table3[[#This Row],[CLM $ Collected ]]/'1.) CLM Reference'!$B$4</f>
        <v>2.8343883490801504E-3</v>
      </c>
      <c r="F182" s="7">
        <f>Table3[[#This Row],[Residential Incentive Disbursements]]+Table3[[#This Row],[C&amp;I Incentive Disbursements]]</f>
        <v>38507.257410393111</v>
      </c>
      <c r="G182" s="55">
        <f>Table3[[#This Row],[Incentive Disbursements]]/'1.) CLM Reference'!$B$5</f>
        <v>2.2919638701695412E-3</v>
      </c>
      <c r="H182" s="10">
        <v>67783.353199999998</v>
      </c>
      <c r="I182" s="50">
        <f>Table3[[#This Row],[Residential CLM $ Collected]]/'1.) CLM Reference'!$B$4</f>
        <v>2.329275817503816E-3</v>
      </c>
      <c r="J182" s="7">
        <v>31754.185607363866</v>
      </c>
      <c r="K182" s="55">
        <f>Table3[[#This Row],[Residential Incentive Disbursements]]/'1.) CLM Reference'!$B$5</f>
        <v>1.8900189479371351E-3</v>
      </c>
      <c r="L182" s="10">
        <v>14699.0841</v>
      </c>
      <c r="M182" s="50">
        <f>Table3[[#This Row],[C&amp;I CLM $ Collected]]/'1.) CLM Reference'!$B$4</f>
        <v>5.0511253157633465E-4</v>
      </c>
      <c r="N182" s="7">
        <v>6753.0718030292428</v>
      </c>
      <c r="O182" s="55">
        <f>Table3[[#This Row],[C&amp;I Incentive Disbursements]]/'1.) CLM Reference'!$B$5</f>
        <v>4.0194492223240616E-4</v>
      </c>
    </row>
    <row r="183" spans="1:15" ht="16">
      <c r="A183" s="40" t="s">
        <v>150</v>
      </c>
      <c r="B183" s="40" t="s">
        <v>249</v>
      </c>
      <c r="C183" s="40" t="s">
        <v>242</v>
      </c>
      <c r="D183" s="10">
        <f>Table3[[#This Row],[Residential CLM $ Collected]]+Table3[[#This Row],[C&amp;I CLM $ Collected]]</f>
        <v>103988.89869999999</v>
      </c>
      <c r="E183" s="50">
        <f>Table3[[#This Row],[CLM $ Collected ]]/'1.) CLM Reference'!$B$4</f>
        <v>3.5734264475833573E-3</v>
      </c>
      <c r="F183" s="7">
        <f>Table3[[#This Row],[Residential Incentive Disbursements]]+Table3[[#This Row],[C&amp;I Incentive Disbursements]]</f>
        <v>121746.08585002643</v>
      </c>
      <c r="G183" s="55">
        <f>Table3[[#This Row],[Incentive Disbursements]]/'1.) CLM Reference'!$B$5</f>
        <v>7.2463646820899669E-3</v>
      </c>
      <c r="H183" s="10">
        <v>89500.176099999997</v>
      </c>
      <c r="I183" s="50">
        <f>Table3[[#This Row],[Residential CLM $ Collected]]/'1.) CLM Reference'!$B$4</f>
        <v>3.0755426813565043E-3</v>
      </c>
      <c r="J183" s="7">
        <v>119656.22067310745</v>
      </c>
      <c r="K183" s="55">
        <f>Table3[[#This Row],[Residential Incentive Disbursements]]/'1.) CLM Reference'!$B$5</f>
        <v>7.1219752604291305E-3</v>
      </c>
      <c r="L183" s="10">
        <v>14488.722599999999</v>
      </c>
      <c r="M183" s="50">
        <f>Table3[[#This Row],[C&amp;I CLM $ Collected]]/'1.) CLM Reference'!$B$4</f>
        <v>4.9788376622685309E-4</v>
      </c>
      <c r="N183" s="7">
        <v>2089.8651769189805</v>
      </c>
      <c r="O183" s="55">
        <f>Table3[[#This Row],[C&amp;I Incentive Disbursements]]/'1.) CLM Reference'!$B$5</f>
        <v>1.2438942166083703E-4</v>
      </c>
    </row>
    <row r="184" spans="1:15" ht="16">
      <c r="A184" s="40" t="s">
        <v>151</v>
      </c>
      <c r="B184" s="40" t="s">
        <v>249</v>
      </c>
      <c r="C184" s="40" t="s">
        <v>242</v>
      </c>
      <c r="D184" s="10">
        <f>Table3[[#This Row],[Residential CLM $ Collected]]+Table3[[#This Row],[C&amp;I CLM $ Collected]]</f>
        <v>92860.256100000101</v>
      </c>
      <c r="E184" s="50">
        <f>Table3[[#This Row],[CLM $ Collected ]]/'1.) CLM Reference'!$B$4</f>
        <v>3.1910069173288029E-3</v>
      </c>
      <c r="F184" s="7">
        <f>Table3[[#This Row],[Residential Incentive Disbursements]]+Table3[[#This Row],[C&amp;I Incentive Disbursements]]</f>
        <v>39504.276565857523</v>
      </c>
      <c r="G184" s="55">
        <f>Table3[[#This Row],[Incentive Disbursements]]/'1.) CLM Reference'!$B$5</f>
        <v>2.3513067586499506E-3</v>
      </c>
      <c r="H184" s="10">
        <v>59212.536800000104</v>
      </c>
      <c r="I184" s="50">
        <f>Table3[[#This Row],[Residential CLM $ Collected]]/'1.) CLM Reference'!$B$4</f>
        <v>2.0347522444684107E-3</v>
      </c>
      <c r="J184" s="7">
        <v>27274.406345206029</v>
      </c>
      <c r="K184" s="55">
        <f>Table3[[#This Row],[Residential Incentive Disbursements]]/'1.) CLM Reference'!$B$5</f>
        <v>1.6233811007964208E-3</v>
      </c>
      <c r="L184" s="10">
        <v>33647.719299999997</v>
      </c>
      <c r="M184" s="50">
        <f>Table3[[#This Row],[C&amp;I CLM $ Collected]]/'1.) CLM Reference'!$B$4</f>
        <v>1.1562546728603922E-3</v>
      </c>
      <c r="N184" s="7">
        <v>12229.870220651497</v>
      </c>
      <c r="O184" s="55">
        <f>Table3[[#This Row],[C&amp;I Incentive Disbursements]]/'1.) CLM Reference'!$B$5</f>
        <v>7.2792565785353015E-4</v>
      </c>
    </row>
    <row r="185" spans="1:15" ht="16">
      <c r="A185" s="40" t="s">
        <v>152</v>
      </c>
      <c r="B185" s="40" t="s">
        <v>249</v>
      </c>
      <c r="C185" s="40" t="s">
        <v>237</v>
      </c>
      <c r="D185" s="10">
        <f>Table3[[#This Row],[Residential CLM $ Collected]]+Table3[[#This Row],[C&amp;I CLM $ Collected]]</f>
        <v>77768.583400000003</v>
      </c>
      <c r="E185" s="50">
        <f>Table3[[#This Row],[CLM $ Collected ]]/'1.) CLM Reference'!$B$4</f>
        <v>2.6724036525703882E-3</v>
      </c>
      <c r="F185" s="7">
        <f>Table3[[#This Row],[Residential Incentive Disbursements]]+Table3[[#This Row],[C&amp;I Incentive Disbursements]]</f>
        <v>31911.214602087399</v>
      </c>
      <c r="G185" s="55">
        <f>Table3[[#This Row],[Incentive Disbursements]]/'1.) CLM Reference'!$B$5</f>
        <v>1.8993653622672879E-3</v>
      </c>
      <c r="H185" s="10">
        <v>54159.681900000003</v>
      </c>
      <c r="I185" s="50">
        <f>Table3[[#This Row],[Residential CLM $ Collected]]/'1.) CLM Reference'!$B$4</f>
        <v>1.8611182742928854E-3</v>
      </c>
      <c r="J185" s="7">
        <v>16060.471008987966</v>
      </c>
      <c r="K185" s="55">
        <f>Table3[[#This Row],[Residential Incentive Disbursements]]/'1.) CLM Reference'!$B$5</f>
        <v>9.5592420146158605E-4</v>
      </c>
      <c r="L185" s="10">
        <v>23608.9015</v>
      </c>
      <c r="M185" s="50">
        <f>Table3[[#This Row],[C&amp;I CLM $ Collected]]/'1.) CLM Reference'!$B$4</f>
        <v>8.1128537827750266E-4</v>
      </c>
      <c r="N185" s="7">
        <v>15850.743593099432</v>
      </c>
      <c r="O185" s="55">
        <f>Table3[[#This Row],[C&amp;I Incentive Disbursements]]/'1.) CLM Reference'!$B$5</f>
        <v>9.434411608057017E-4</v>
      </c>
    </row>
    <row r="186" spans="1:15" ht="16">
      <c r="A186" s="40" t="s">
        <v>153</v>
      </c>
      <c r="B186" s="40" t="s">
        <v>249</v>
      </c>
      <c r="C186" s="40" t="s">
        <v>237</v>
      </c>
      <c r="D186" s="10">
        <f>Table3[[#This Row],[Residential CLM $ Collected]]+Table3[[#This Row],[C&amp;I CLM $ Collected]]</f>
        <v>91913.4742999999</v>
      </c>
      <c r="E186" s="50">
        <f>Table3[[#This Row],[CLM $ Collected ]]/'1.) CLM Reference'!$B$4</f>
        <v>3.1584721451895989E-3</v>
      </c>
      <c r="F186" s="7">
        <f>Table3[[#This Row],[Residential Incentive Disbursements]]+Table3[[#This Row],[C&amp;I Incentive Disbursements]]</f>
        <v>24569.897159203418</v>
      </c>
      <c r="G186" s="55">
        <f>Table3[[#This Row],[Incentive Disbursements]]/'1.) CLM Reference'!$B$5</f>
        <v>1.462407877624557E-3</v>
      </c>
      <c r="H186" s="10">
        <v>72665.771399999896</v>
      </c>
      <c r="I186" s="50">
        <f>Table3[[#This Row],[Residential CLM $ Collected]]/'1.) CLM Reference'!$B$4</f>
        <v>2.4970529797023995E-3</v>
      </c>
      <c r="J186" s="7">
        <v>24250.178979152381</v>
      </c>
      <c r="K186" s="55">
        <f>Table3[[#This Row],[Residential Incentive Disbursements]]/'1.) CLM Reference'!$B$5</f>
        <v>1.4433781526689811E-3</v>
      </c>
      <c r="L186" s="10">
        <v>19247.7029</v>
      </c>
      <c r="M186" s="50">
        <f>Table3[[#This Row],[C&amp;I CLM $ Collected]]/'1.) CLM Reference'!$B$4</f>
        <v>6.6141916548719914E-4</v>
      </c>
      <c r="N186" s="7">
        <v>319.71818005103808</v>
      </c>
      <c r="O186" s="55">
        <f>Table3[[#This Row],[C&amp;I Incentive Disbursements]]/'1.) CLM Reference'!$B$5</f>
        <v>1.9029724955575812E-5</v>
      </c>
    </row>
    <row r="187" spans="1:15" ht="16">
      <c r="A187" s="40" t="s">
        <v>154</v>
      </c>
      <c r="B187" s="40" t="s">
        <v>249</v>
      </c>
      <c r="C187" s="40" t="s">
        <v>237</v>
      </c>
      <c r="D187" s="10">
        <f>Table3[[#This Row],[Residential CLM $ Collected]]+Table3[[#This Row],[C&amp;I CLM $ Collected]]</f>
        <v>111628.7067000001</v>
      </c>
      <c r="E187" s="50">
        <f>Table3[[#This Row],[CLM $ Collected ]]/'1.) CLM Reference'!$B$4</f>
        <v>3.8359572783061495E-3</v>
      </c>
      <c r="F187" s="7">
        <f>Table3[[#This Row],[Residential Incentive Disbursements]]+Table3[[#This Row],[C&amp;I Incentive Disbursements]]</f>
        <v>8383.6967927967544</v>
      </c>
      <c r="G187" s="55">
        <f>Table3[[#This Row],[Incentive Disbursements]]/'1.) CLM Reference'!$B$5</f>
        <v>4.9900022592521103E-4</v>
      </c>
      <c r="H187" s="10">
        <v>47650.880900000098</v>
      </c>
      <c r="I187" s="50">
        <f>Table3[[#This Row],[Residential CLM $ Collected]]/'1.) CLM Reference'!$B$4</f>
        <v>1.6374528453267003E-3</v>
      </c>
      <c r="J187" s="7">
        <v>6555.0647629926461</v>
      </c>
      <c r="K187" s="55">
        <f>Table3[[#This Row],[Residential Incentive Disbursements]]/'1.) CLM Reference'!$B$5</f>
        <v>3.9015948197197866E-4</v>
      </c>
      <c r="L187" s="10">
        <v>63977.825799999999</v>
      </c>
      <c r="M187" s="50">
        <f>Table3[[#This Row],[C&amp;I CLM $ Collected]]/'1.) CLM Reference'!$B$4</f>
        <v>2.1985044329794492E-3</v>
      </c>
      <c r="N187" s="7">
        <v>1828.632029804108</v>
      </c>
      <c r="O187" s="55">
        <f>Table3[[#This Row],[C&amp;I Incentive Disbursements]]/'1.) CLM Reference'!$B$5</f>
        <v>1.088407439532324E-4</v>
      </c>
    </row>
    <row r="188" spans="1:15" ht="16">
      <c r="A188" s="40" t="s">
        <v>155</v>
      </c>
      <c r="B188" s="40" t="s">
        <v>249</v>
      </c>
      <c r="C188" s="40" t="s">
        <v>242</v>
      </c>
      <c r="D188" s="10">
        <f>Table3[[#This Row],[Residential CLM $ Collected]]+Table3[[#This Row],[C&amp;I CLM $ Collected]]</f>
        <v>43050.957000000002</v>
      </c>
      <c r="E188" s="50">
        <f>Table3[[#This Row],[CLM $ Collected ]]/'1.) CLM Reference'!$B$4</f>
        <v>1.4793831866744627E-3</v>
      </c>
      <c r="F188" s="7">
        <f>Table3[[#This Row],[Residential Incentive Disbursements]]+Table3[[#This Row],[C&amp;I Incentive Disbursements]]</f>
        <v>6247.9540135215539</v>
      </c>
      <c r="G188" s="55">
        <f>Table3[[#This Row],[Incentive Disbursements]]/'1.) CLM Reference'!$B$5</f>
        <v>3.7188015518360929E-4</v>
      </c>
      <c r="H188" s="10">
        <v>14835.8009</v>
      </c>
      <c r="I188" s="50">
        <f>Table3[[#This Row],[Residential CLM $ Collected]]/'1.) CLM Reference'!$B$4</f>
        <v>5.0981060449619873E-4</v>
      </c>
      <c r="J188" s="7">
        <v>68.035533266732926</v>
      </c>
      <c r="K188" s="55">
        <f>Table3[[#This Row],[Residential Incentive Disbursements]]/'1.) CLM Reference'!$B$5</f>
        <v>4.0494959813207295E-6</v>
      </c>
      <c r="L188" s="10">
        <v>28215.1561</v>
      </c>
      <c r="M188" s="50">
        <f>Table3[[#This Row],[C&amp;I CLM $ Collected]]/'1.) CLM Reference'!$B$4</f>
        <v>9.6957258217826386E-4</v>
      </c>
      <c r="N188" s="7">
        <v>6179.9184802548207</v>
      </c>
      <c r="O188" s="55">
        <f>Table3[[#This Row],[C&amp;I Incentive Disbursements]]/'1.) CLM Reference'!$B$5</f>
        <v>3.6783065920228855E-4</v>
      </c>
    </row>
    <row r="189" spans="1:15" ht="16">
      <c r="A189" s="40" t="s">
        <v>156</v>
      </c>
      <c r="B189" s="40" t="s">
        <v>249</v>
      </c>
      <c r="C189" s="40" t="s">
        <v>237</v>
      </c>
      <c r="D189" s="10">
        <f>Table3[[#This Row],[Residential CLM $ Collected]]+Table3[[#This Row],[C&amp;I CLM $ Collected]]</f>
        <v>65092.286600000007</v>
      </c>
      <c r="E189" s="50">
        <f>Table3[[#This Row],[CLM $ Collected ]]/'1.) CLM Reference'!$B$4</f>
        <v>2.236801248767488E-3</v>
      </c>
      <c r="F189" s="7">
        <f>Table3[[#This Row],[Residential Incentive Disbursements]]+Table3[[#This Row],[C&amp;I Incentive Disbursements]]</f>
        <v>69174.85469162646</v>
      </c>
      <c r="G189" s="55">
        <f>Table3[[#This Row],[Incentive Disbursements]]/'1.) CLM Reference'!$B$5</f>
        <v>4.1173087448872474E-3</v>
      </c>
      <c r="H189" s="10">
        <v>31597.2291</v>
      </c>
      <c r="I189" s="50">
        <f>Table3[[#This Row],[Residential CLM $ Collected]]/'1.) CLM Reference'!$B$4</f>
        <v>1.0857925754366171E-3</v>
      </c>
      <c r="J189" s="7">
        <v>9450.8618210672466</v>
      </c>
      <c r="K189" s="55">
        <f>Table3[[#This Row],[Residential Incentive Disbursements]]/'1.) CLM Reference'!$B$5</f>
        <v>5.6251821844898592E-4</v>
      </c>
      <c r="L189" s="10">
        <v>33495.057500000003</v>
      </c>
      <c r="M189" s="50">
        <f>Table3[[#This Row],[C&amp;I CLM $ Collected]]/'1.) CLM Reference'!$B$4</f>
        <v>1.1510086733308707E-3</v>
      </c>
      <c r="N189" s="7">
        <v>59723.992870559217</v>
      </c>
      <c r="O189" s="55">
        <f>Table3[[#This Row],[C&amp;I Incentive Disbursements]]/'1.) CLM Reference'!$B$5</f>
        <v>3.5547905264382623E-3</v>
      </c>
    </row>
    <row r="190" spans="1:15" ht="16">
      <c r="A190" s="40" t="s">
        <v>157</v>
      </c>
      <c r="B190" s="40" t="s">
        <v>249</v>
      </c>
      <c r="C190" s="40" t="s">
        <v>242</v>
      </c>
      <c r="D190" s="10">
        <f>Table3[[#This Row],[Residential CLM $ Collected]]+Table3[[#This Row],[C&amp;I CLM $ Collected]]</f>
        <v>87668.701799999893</v>
      </c>
      <c r="E190" s="50">
        <f>Table3[[#This Row],[CLM $ Collected ]]/'1.) CLM Reference'!$B$4</f>
        <v>3.0126067450834378E-3</v>
      </c>
      <c r="F190" s="7">
        <f>Table3[[#This Row],[Residential Incentive Disbursements]]+Table3[[#This Row],[C&amp;I Incentive Disbursements]]</f>
        <v>55629.757656772977</v>
      </c>
      <c r="G190" s="55">
        <f>Table3[[#This Row],[Incentive Disbursements]]/'1.) CLM Reference'!$B$5</f>
        <v>3.3111003802934673E-3</v>
      </c>
      <c r="H190" s="10">
        <v>53392.115599999903</v>
      </c>
      <c r="I190" s="50">
        <f>Table3[[#This Row],[Residential CLM $ Collected]]/'1.) CLM Reference'!$B$4</f>
        <v>1.834741980755948E-3</v>
      </c>
      <c r="J190" s="7">
        <v>26226.5633082036</v>
      </c>
      <c r="K190" s="55">
        <f>Table3[[#This Row],[Residential Incentive Disbursements]]/'1.) CLM Reference'!$B$5</f>
        <v>1.5610131591686151E-3</v>
      </c>
      <c r="L190" s="10">
        <v>34276.586199999998</v>
      </c>
      <c r="M190" s="50">
        <f>Table3[[#This Row],[C&amp;I CLM $ Collected]]/'1.) CLM Reference'!$B$4</f>
        <v>1.17786476432749E-3</v>
      </c>
      <c r="N190" s="7">
        <v>29403.194348569377</v>
      </c>
      <c r="O190" s="55">
        <f>Table3[[#This Row],[C&amp;I Incentive Disbursements]]/'1.) CLM Reference'!$B$5</f>
        <v>1.7500872211248524E-3</v>
      </c>
    </row>
    <row r="191" spans="1:15" ht="16">
      <c r="A191" s="40" t="s">
        <v>158</v>
      </c>
      <c r="B191" s="40" t="s">
        <v>249</v>
      </c>
      <c r="C191" s="40" t="s">
        <v>242</v>
      </c>
      <c r="D191" s="10">
        <f>Table3[[#This Row],[Residential CLM $ Collected]]+Table3[[#This Row],[C&amp;I CLM $ Collected]]</f>
        <v>90482.525799999901</v>
      </c>
      <c r="E191" s="50">
        <f>Table3[[#This Row],[CLM $ Collected ]]/'1.) CLM Reference'!$B$4</f>
        <v>3.1092996923705583E-3</v>
      </c>
      <c r="F191" s="7">
        <f>Table3[[#This Row],[Residential Incentive Disbursements]]+Table3[[#This Row],[C&amp;I Incentive Disbursements]]</f>
        <v>32294.969029639651</v>
      </c>
      <c r="G191" s="55">
        <f>Table3[[#This Row],[Incentive Disbursements]]/'1.) CLM Reference'!$B$5</f>
        <v>1.9222065444785654E-3</v>
      </c>
      <c r="H191" s="10">
        <v>54491.1928999999</v>
      </c>
      <c r="I191" s="50">
        <f>Table3[[#This Row],[Residential CLM $ Collected]]/'1.) CLM Reference'!$B$4</f>
        <v>1.8725101650607838E-3</v>
      </c>
      <c r="J191" s="7">
        <v>17186.33552113023</v>
      </c>
      <c r="K191" s="55">
        <f>Table3[[#This Row],[Residential Incentive Disbursements]]/'1.) CLM Reference'!$B$5</f>
        <v>1.0229360054193424E-3</v>
      </c>
      <c r="L191" s="10">
        <v>35991.332900000001</v>
      </c>
      <c r="M191" s="50">
        <f>Table3[[#This Row],[C&amp;I CLM $ Collected]]/'1.) CLM Reference'!$B$4</f>
        <v>1.2367895273097745E-3</v>
      </c>
      <c r="N191" s="7">
        <v>15108.633508509422</v>
      </c>
      <c r="O191" s="55">
        <f>Table3[[#This Row],[C&amp;I Incentive Disbursements]]/'1.) CLM Reference'!$B$5</f>
        <v>8.9927053905922291E-4</v>
      </c>
    </row>
    <row r="192" spans="1:15" ht="16">
      <c r="A192" s="40" t="s">
        <v>159</v>
      </c>
      <c r="B192" s="40" t="s">
        <v>249</v>
      </c>
      <c r="C192" s="40" t="s">
        <v>242</v>
      </c>
      <c r="D192" s="10">
        <f>Table3[[#This Row],[Residential CLM $ Collected]]+Table3[[#This Row],[C&amp;I CLM $ Collected]]</f>
        <v>86699.675800000099</v>
      </c>
      <c r="E192" s="50">
        <f>Table3[[#This Row],[CLM $ Collected ]]/'1.) CLM Reference'!$B$4</f>
        <v>2.9793075835375027E-3</v>
      </c>
      <c r="F192" s="7">
        <f>Table3[[#This Row],[Residential Incentive Disbursements]]+Table3[[#This Row],[C&amp;I Incentive Disbursements]]</f>
        <v>22316.098427613433</v>
      </c>
      <c r="G192" s="55">
        <f>Table3[[#This Row],[Incentive Disbursements]]/'1.) CLM Reference'!$B$5</f>
        <v>1.3282610800901269E-3</v>
      </c>
      <c r="H192" s="10">
        <v>64777.257400000097</v>
      </c>
      <c r="I192" s="50">
        <f>Table3[[#This Row],[Residential CLM $ Collected]]/'1.) CLM Reference'!$B$4</f>
        <v>2.2259757309563187E-3</v>
      </c>
      <c r="J192" s="7">
        <v>18540.590628082278</v>
      </c>
      <c r="K192" s="55">
        <f>Table3[[#This Row],[Residential Incentive Disbursements]]/'1.) CLM Reference'!$B$5</f>
        <v>1.1035416882143197E-3</v>
      </c>
      <c r="L192" s="10">
        <v>21922.418399999999</v>
      </c>
      <c r="M192" s="50">
        <f>Table3[[#This Row],[C&amp;I CLM $ Collected]]/'1.) CLM Reference'!$B$4</f>
        <v>7.5333185258118348E-4</v>
      </c>
      <c r="N192" s="7">
        <v>3775.5077995311567</v>
      </c>
      <c r="O192" s="55">
        <f>Table3[[#This Row],[C&amp;I Incentive Disbursements]]/'1.) CLM Reference'!$B$5</f>
        <v>2.2471939187580743E-4</v>
      </c>
    </row>
    <row r="193" spans="1:15" ht="16">
      <c r="A193" s="40" t="s">
        <v>160</v>
      </c>
      <c r="B193" s="40" t="s">
        <v>249</v>
      </c>
      <c r="C193" s="40" t="s">
        <v>237</v>
      </c>
      <c r="D193" s="10">
        <f>Table3[[#This Row],[Residential CLM $ Collected]]+Table3[[#This Row],[C&amp;I CLM $ Collected]]</f>
        <v>118628.3470000001</v>
      </c>
      <c r="E193" s="50">
        <f>Table3[[#This Row],[CLM $ Collected ]]/'1.) CLM Reference'!$B$4</f>
        <v>4.0764896820942691E-3</v>
      </c>
      <c r="F193" s="7">
        <f>Table3[[#This Row],[Residential Incentive Disbursements]]+Table3[[#This Row],[C&amp;I Incentive Disbursements]]</f>
        <v>75167.501242244849</v>
      </c>
      <c r="G193" s="55">
        <f>Table3[[#This Row],[Incentive Disbursements]]/'1.) CLM Reference'!$B$5</f>
        <v>4.4739929209201643E-3</v>
      </c>
      <c r="H193" s="10">
        <v>92154.619600000093</v>
      </c>
      <c r="I193" s="50">
        <f>Table3[[#This Row],[Residential CLM $ Collected]]/'1.) CLM Reference'!$B$4</f>
        <v>3.1667587508129266E-3</v>
      </c>
      <c r="J193" s="7">
        <v>64480.336223709543</v>
      </c>
      <c r="K193" s="55">
        <f>Table3[[#This Row],[Residential Incentive Disbursements]]/'1.) CLM Reference'!$B$5</f>
        <v>3.8378895538075629E-3</v>
      </c>
      <c r="L193" s="10">
        <v>26473.7274</v>
      </c>
      <c r="M193" s="50">
        <f>Table3[[#This Row],[C&amp;I CLM $ Collected]]/'1.) CLM Reference'!$B$4</f>
        <v>9.097309312813426E-4</v>
      </c>
      <c r="N193" s="7">
        <v>10687.16501853531</v>
      </c>
      <c r="O193" s="55">
        <f>Table3[[#This Row],[C&amp;I Incentive Disbursements]]/'1.) CLM Reference'!$B$5</f>
        <v>6.3610336711260134E-4</v>
      </c>
    </row>
    <row r="194" spans="1:15" ht="16">
      <c r="A194" s="40" t="s">
        <v>161</v>
      </c>
      <c r="B194" s="40" t="s">
        <v>249</v>
      </c>
      <c r="C194" s="40" t="s">
        <v>242</v>
      </c>
      <c r="D194" s="10">
        <f>Table3[[#This Row],[Residential CLM $ Collected]]+Table3[[#This Row],[C&amp;I CLM $ Collected]]</f>
        <v>54462.847300000001</v>
      </c>
      <c r="E194" s="50">
        <f>Table3[[#This Row],[CLM $ Collected ]]/'1.) CLM Reference'!$B$4</f>
        <v>1.8715361099647251E-3</v>
      </c>
      <c r="F194" s="7">
        <f>Table3[[#This Row],[Residential Incentive Disbursements]]+Table3[[#This Row],[C&amp;I Incentive Disbursements]]</f>
        <v>48842.963202477549</v>
      </c>
      <c r="G194" s="55">
        <f>Table3[[#This Row],[Incentive Disbursements]]/'1.) CLM Reference'!$B$5</f>
        <v>2.9071482754283256E-3</v>
      </c>
      <c r="H194" s="10">
        <v>45179.0501</v>
      </c>
      <c r="I194" s="50">
        <f>Table3[[#This Row],[Residential CLM $ Collected]]/'1.) CLM Reference'!$B$4</f>
        <v>1.5525119942830354E-3</v>
      </c>
      <c r="J194" s="7">
        <v>35783.866191509129</v>
      </c>
      <c r="K194" s="55">
        <f>Table3[[#This Row],[Residential Incentive Disbursements]]/'1.) CLM Reference'!$B$5</f>
        <v>2.1298667825609499E-3</v>
      </c>
      <c r="L194" s="10">
        <v>9283.7972000000009</v>
      </c>
      <c r="M194" s="50">
        <f>Table3[[#This Row],[C&amp;I CLM $ Collected]]/'1.) CLM Reference'!$B$4</f>
        <v>3.1902411568168981E-4</v>
      </c>
      <c r="N194" s="7">
        <v>13059.097010968424</v>
      </c>
      <c r="O194" s="55">
        <f>Table3[[#This Row],[C&amp;I Incentive Disbursements]]/'1.) CLM Reference'!$B$5</f>
        <v>7.7728149286737582E-4</v>
      </c>
    </row>
    <row r="195" spans="1:15" ht="16">
      <c r="A195" s="40" t="s">
        <v>162</v>
      </c>
      <c r="B195" s="40" t="s">
        <v>249</v>
      </c>
      <c r="C195" s="40" t="s">
        <v>237</v>
      </c>
      <c r="D195" s="10">
        <f>Table3[[#This Row],[Residential CLM $ Collected]]+Table3[[#This Row],[C&amp;I CLM $ Collected]]</f>
        <v>47275.427100000001</v>
      </c>
      <c r="E195" s="50">
        <f>Table3[[#This Row],[CLM $ Collected ]]/'1.) CLM Reference'!$B$4</f>
        <v>1.62455092449151E-3</v>
      </c>
      <c r="F195" s="7">
        <f>Table3[[#This Row],[Residential Incentive Disbursements]]+Table3[[#This Row],[C&amp;I Incentive Disbursements]]</f>
        <v>43205.965182394728</v>
      </c>
      <c r="G195" s="55">
        <f>Table3[[#This Row],[Incentive Disbursements]]/'1.) CLM Reference'!$B$5</f>
        <v>2.5716324099239697E-3</v>
      </c>
      <c r="H195" s="10">
        <v>40066.7255</v>
      </c>
      <c r="I195" s="50">
        <f>Table3[[#This Row],[Residential CLM $ Collected]]/'1.) CLM Reference'!$B$4</f>
        <v>1.3768344348257101E-3</v>
      </c>
      <c r="J195" s="7">
        <v>42283.201329401898</v>
      </c>
      <c r="K195" s="55">
        <f>Table3[[#This Row],[Residential Incentive Disbursements]]/'1.) CLM Reference'!$B$5</f>
        <v>2.5167092200115357E-3</v>
      </c>
      <c r="L195" s="10">
        <v>7208.7016000000003</v>
      </c>
      <c r="M195" s="50">
        <f>Table3[[#This Row],[C&amp;I CLM $ Collected]]/'1.) CLM Reference'!$B$4</f>
        <v>2.4771648966579992E-4</v>
      </c>
      <c r="N195" s="7">
        <v>922.76385299283345</v>
      </c>
      <c r="O195" s="55">
        <f>Table3[[#This Row],[C&amp;I Incentive Disbursements]]/'1.) CLM Reference'!$B$5</f>
        <v>5.4923189912434258E-5</v>
      </c>
    </row>
    <row r="196" spans="1:15" ht="16">
      <c r="A196" s="40" t="s">
        <v>163</v>
      </c>
      <c r="B196" s="40" t="s">
        <v>249</v>
      </c>
      <c r="C196" s="40" t="s">
        <v>237</v>
      </c>
      <c r="D196" s="10">
        <f>Table3[[#This Row],[Residential CLM $ Collected]]+Table3[[#This Row],[C&amp;I CLM $ Collected]]</f>
        <v>121562.99810000011</v>
      </c>
      <c r="E196" s="50">
        <f>Table3[[#This Row],[CLM $ Collected ]]/'1.) CLM Reference'!$B$4</f>
        <v>4.177334675995235E-3</v>
      </c>
      <c r="F196" s="7">
        <f>Table3[[#This Row],[Residential Incentive Disbursements]]+Table3[[#This Row],[C&amp;I Incentive Disbursements]]</f>
        <v>97922.026960560092</v>
      </c>
      <c r="G196" s="55">
        <f>Table3[[#This Row],[Incentive Disbursements]]/'1.) CLM Reference'!$B$5</f>
        <v>5.8283493289448549E-3</v>
      </c>
      <c r="H196" s="10">
        <v>83322.580300000103</v>
      </c>
      <c r="I196" s="50">
        <f>Table3[[#This Row],[Residential CLM $ Collected]]/'1.) CLM Reference'!$B$4</f>
        <v>2.8632586347883729E-3</v>
      </c>
      <c r="J196" s="7">
        <v>75589.192217035656</v>
      </c>
      <c r="K196" s="55">
        <f>Table3[[#This Row],[Residential Incentive Disbursements]]/'1.) CLM Reference'!$B$5</f>
        <v>4.4990920981556803E-3</v>
      </c>
      <c r="L196" s="10">
        <v>38240.417800000003</v>
      </c>
      <c r="M196" s="50">
        <f>Table3[[#This Row],[C&amp;I CLM $ Collected]]/'1.) CLM Reference'!$B$4</f>
        <v>1.3140760412068621E-3</v>
      </c>
      <c r="N196" s="7">
        <v>22332.834743524443</v>
      </c>
      <c r="O196" s="55">
        <f>Table3[[#This Row],[C&amp;I Incentive Disbursements]]/'1.) CLM Reference'!$B$5</f>
        <v>1.3292572307891748E-3</v>
      </c>
    </row>
    <row r="197" spans="1:15" ht="16">
      <c r="A197" s="40" t="s">
        <v>164</v>
      </c>
      <c r="B197" s="40" t="s">
        <v>249</v>
      </c>
      <c r="C197" s="40" t="s">
        <v>237</v>
      </c>
      <c r="D197" s="10">
        <f>Table3[[#This Row],[Residential CLM $ Collected]]+Table3[[#This Row],[C&amp;I CLM $ Collected]]</f>
        <v>88958.958700000105</v>
      </c>
      <c r="E197" s="50">
        <f>Table3[[#This Row],[CLM $ Collected ]]/'1.) CLM Reference'!$B$4</f>
        <v>3.0569445367927143E-3</v>
      </c>
      <c r="F197" s="7">
        <f>Table3[[#This Row],[Residential Incentive Disbursements]]+Table3[[#This Row],[C&amp;I Incentive Disbursements]]</f>
        <v>170852.75323764206</v>
      </c>
      <c r="G197" s="55">
        <f>Table3[[#This Row],[Incentive Disbursements]]/'1.) CLM Reference'!$B$5</f>
        <v>1.0169208712173253E-2</v>
      </c>
      <c r="H197" s="10">
        <v>77725.744400000098</v>
      </c>
      <c r="I197" s="50">
        <f>Table3[[#This Row],[Residential CLM $ Collected]]/'1.) CLM Reference'!$B$4</f>
        <v>2.6709315529760908E-3</v>
      </c>
      <c r="J197" s="7">
        <v>169187.87930005923</v>
      </c>
      <c r="K197" s="55">
        <f>Table3[[#This Row],[Residential Incentive Disbursements]]/'1.) CLM Reference'!$B$5</f>
        <v>1.0070114900514342E-2</v>
      </c>
      <c r="L197" s="10">
        <v>11233.2143</v>
      </c>
      <c r="M197" s="50">
        <f>Table3[[#This Row],[C&amp;I CLM $ Collected]]/'1.) CLM Reference'!$B$4</f>
        <v>3.860129838166232E-4</v>
      </c>
      <c r="N197" s="7">
        <v>1664.8739375828445</v>
      </c>
      <c r="O197" s="55">
        <f>Table3[[#This Row],[C&amp;I Incentive Disbursements]]/'1.) CLM Reference'!$B$5</f>
        <v>9.9093811658913076E-5</v>
      </c>
    </row>
    <row r="198" spans="1:15" ht="16">
      <c r="A198" s="40" t="s">
        <v>176</v>
      </c>
      <c r="B198" s="40" t="s">
        <v>249</v>
      </c>
      <c r="C198" s="40" t="s">
        <v>237</v>
      </c>
      <c r="D198" s="10">
        <f>Table3[[#This Row],[Residential CLM $ Collected]]+Table3[[#This Row],[C&amp;I CLM $ Collected]]</f>
        <v>138.0009</v>
      </c>
      <c r="E198" s="50">
        <f>Table3[[#This Row],[CLM $ Collected ]]/'1.) CLM Reference'!$B$4</f>
        <v>4.7421991387077377E-6</v>
      </c>
      <c r="F198" s="7">
        <f>Table3[[#This Row],[Residential Incentive Disbursements]]+Table3[[#This Row],[C&amp;I Incentive Disbursements]]</f>
        <v>0</v>
      </c>
      <c r="G198" s="55">
        <f>Table3[[#This Row],[Incentive Disbursements]]/'1.) CLM Reference'!$B$5</f>
        <v>0</v>
      </c>
      <c r="H198" s="10">
        <v>138.0009</v>
      </c>
      <c r="I198" s="50">
        <f>Table3[[#This Row],[Residential CLM $ Collected]]/'1.) CLM Reference'!$B$4</f>
        <v>4.7421991387077377E-6</v>
      </c>
      <c r="J198" s="7">
        <v>0</v>
      </c>
      <c r="K198" s="55">
        <f>Table3[[#This Row],[Residential Incentive Disbursements]]/'1.) CLM Reference'!$B$5</f>
        <v>0</v>
      </c>
      <c r="L198" s="10">
        <v>0</v>
      </c>
      <c r="M198" s="50">
        <f>Table3[[#This Row],[C&amp;I CLM $ Collected]]/'1.) CLM Reference'!$B$4</f>
        <v>0</v>
      </c>
      <c r="N198" s="7">
        <v>0</v>
      </c>
      <c r="O198" s="55">
        <f>Table3[[#This Row],[C&amp;I Incentive Disbursements]]/'1.) CLM Reference'!$B$5</f>
        <v>0</v>
      </c>
    </row>
    <row r="199" spans="1:15" ht="16">
      <c r="A199" s="40" t="s">
        <v>178</v>
      </c>
      <c r="B199" s="40" t="s">
        <v>249</v>
      </c>
      <c r="C199" s="40" t="s">
        <v>242</v>
      </c>
      <c r="D199" s="10">
        <f>Table3[[#This Row],[Residential CLM $ Collected]]+Table3[[#This Row],[C&amp;I CLM $ Collected]]</f>
        <v>7.0670000000000002</v>
      </c>
      <c r="E199" s="50">
        <f>Table3[[#This Row],[CLM $ Collected ]]/'1.) CLM Reference'!$B$4</f>
        <v>2.4284712138288649E-7</v>
      </c>
      <c r="F199" s="7">
        <f>Table3[[#This Row],[Residential Incentive Disbursements]]+Table3[[#This Row],[C&amp;I Incentive Disbursements]]</f>
        <v>0</v>
      </c>
      <c r="G199" s="55">
        <f>Table3[[#This Row],[Incentive Disbursements]]/'1.) CLM Reference'!$B$5</f>
        <v>0</v>
      </c>
      <c r="H199" s="10">
        <v>0</v>
      </c>
      <c r="I199" s="50">
        <f>Table3[[#This Row],[Residential CLM $ Collected]]/'1.) CLM Reference'!$B$4</f>
        <v>0</v>
      </c>
      <c r="J199" s="7">
        <v>0</v>
      </c>
      <c r="K199" s="55">
        <f>Table3[[#This Row],[Residential Incentive Disbursements]]/'1.) CLM Reference'!$B$5</f>
        <v>0</v>
      </c>
      <c r="L199" s="10">
        <v>7.0670000000000002</v>
      </c>
      <c r="M199" s="50">
        <f>Table3[[#This Row],[C&amp;I CLM $ Collected]]/'1.) CLM Reference'!$B$4</f>
        <v>2.4284712138288649E-7</v>
      </c>
      <c r="N199" s="7">
        <v>0</v>
      </c>
      <c r="O199" s="55">
        <f>Table3[[#This Row],[C&amp;I Incentive Disbursements]]/'1.) CLM Reference'!$B$5</f>
        <v>0</v>
      </c>
    </row>
    <row r="200" spans="1:15" ht="16">
      <c r="A200" s="40" t="s">
        <v>179</v>
      </c>
      <c r="B200" s="40" t="s">
        <v>249</v>
      </c>
      <c r="C200" s="40" t="s">
        <v>237</v>
      </c>
      <c r="D200" s="10">
        <f>Table3[[#This Row],[Residential CLM $ Collected]]+Table3[[#This Row],[C&amp;I CLM $ Collected]]</f>
        <v>9.6715999999999998</v>
      </c>
      <c r="E200" s="50">
        <f>Table3[[#This Row],[CLM $ Collected ]]/'1.) CLM Reference'!$B$4</f>
        <v>3.3235039184473254E-7</v>
      </c>
      <c r="F200" s="7">
        <f>Table3[[#This Row],[Residential Incentive Disbursements]]+Table3[[#This Row],[C&amp;I Incentive Disbursements]]</f>
        <v>0</v>
      </c>
      <c r="G200" s="55">
        <f>Table3[[#This Row],[Incentive Disbursements]]/'1.) CLM Reference'!$B$5</f>
        <v>0</v>
      </c>
      <c r="H200" s="10">
        <v>9.6715999999999998</v>
      </c>
      <c r="I200" s="50">
        <f>Table3[[#This Row],[Residential CLM $ Collected]]/'1.) CLM Reference'!$B$4</f>
        <v>3.3235039184473254E-7</v>
      </c>
      <c r="J200" s="7">
        <v>0</v>
      </c>
      <c r="K200" s="55">
        <f>Table3[[#This Row],[Residential Incentive Disbursements]]/'1.) CLM Reference'!$B$5</f>
        <v>0</v>
      </c>
      <c r="L200" s="10">
        <v>0</v>
      </c>
      <c r="M200" s="50">
        <f>Table3[[#This Row],[C&amp;I CLM $ Collected]]/'1.) CLM Reference'!$B$4</f>
        <v>0</v>
      </c>
      <c r="N200" s="7">
        <v>0</v>
      </c>
      <c r="O200" s="55">
        <f>Table3[[#This Row],[C&amp;I Incentive Disbursements]]/'1.) CLM Reference'!$B$5</f>
        <v>0</v>
      </c>
    </row>
    <row r="201" spans="1:15" ht="16">
      <c r="A201" s="40" t="s">
        <v>189</v>
      </c>
      <c r="B201" s="40" t="s">
        <v>249</v>
      </c>
      <c r="C201" s="40" t="s">
        <v>237</v>
      </c>
      <c r="D201" s="10">
        <f>Table3[[#This Row],[Residential CLM $ Collected]]+Table3[[#This Row],[C&amp;I CLM $ Collected]]</f>
        <v>161.4941</v>
      </c>
      <c r="E201" s="50">
        <f>Table3[[#This Row],[CLM $ Collected ]]/'1.) CLM Reference'!$B$4</f>
        <v>5.5495086041205619E-6</v>
      </c>
      <c r="F201" s="7">
        <f>Table3[[#This Row],[Residential Incentive Disbursements]]+Table3[[#This Row],[C&amp;I Incentive Disbursements]]</f>
        <v>0</v>
      </c>
      <c r="G201" s="55">
        <f>Table3[[#This Row],[Incentive Disbursements]]/'1.) CLM Reference'!$B$5</f>
        <v>0</v>
      </c>
      <c r="H201" s="10">
        <v>38.472200000000001</v>
      </c>
      <c r="I201" s="50">
        <f>Table3[[#This Row],[Residential CLM $ Collected]]/'1.) CLM Reference'!$B$4</f>
        <v>1.3220408975897391E-6</v>
      </c>
      <c r="J201" s="7">
        <v>0</v>
      </c>
      <c r="K201" s="55">
        <f>Table3[[#This Row],[Residential Incentive Disbursements]]/'1.) CLM Reference'!$B$5</f>
        <v>0</v>
      </c>
      <c r="L201" s="10">
        <v>123.0219</v>
      </c>
      <c r="M201" s="50">
        <f>Table3[[#This Row],[C&amp;I CLM $ Collected]]/'1.) CLM Reference'!$B$4</f>
        <v>4.227467706530823E-6</v>
      </c>
      <c r="N201" s="7">
        <v>0</v>
      </c>
      <c r="O201" s="55">
        <f>Table3[[#This Row],[C&amp;I Incentive Disbursements]]/'1.) CLM Reference'!$B$5</f>
        <v>0</v>
      </c>
    </row>
    <row r="202" spans="1:15" ht="16">
      <c r="A202" s="40" t="s">
        <v>193</v>
      </c>
      <c r="B202" s="40" t="s">
        <v>249</v>
      </c>
      <c r="C202" s="40" t="s">
        <v>237</v>
      </c>
      <c r="D202" s="10">
        <f>Table3[[#This Row],[Residential CLM $ Collected]]+Table3[[#This Row],[C&amp;I CLM $ Collected]]</f>
        <v>427.53480000000002</v>
      </c>
      <c r="E202" s="50">
        <f>Table3[[#This Row],[CLM $ Collected ]]/'1.) CLM Reference'!$B$4</f>
        <v>1.4691608245508434E-5</v>
      </c>
      <c r="F202" s="7">
        <f>Table3[[#This Row],[Residential Incentive Disbursements]]+Table3[[#This Row],[C&amp;I Incentive Disbursements]]</f>
        <v>0</v>
      </c>
      <c r="G202" s="55">
        <f>Table3[[#This Row],[Incentive Disbursements]]/'1.) CLM Reference'!$B$5</f>
        <v>0</v>
      </c>
      <c r="H202" s="10">
        <v>0</v>
      </c>
      <c r="I202" s="50">
        <f>Table3[[#This Row],[Residential CLM $ Collected]]/'1.) CLM Reference'!$B$4</f>
        <v>0</v>
      </c>
      <c r="J202" s="7">
        <v>0</v>
      </c>
      <c r="K202" s="55">
        <f>Table3[[#This Row],[Residential Incentive Disbursements]]/'1.) CLM Reference'!$B$5</f>
        <v>0</v>
      </c>
      <c r="L202" s="10">
        <v>427.53480000000002</v>
      </c>
      <c r="M202" s="50">
        <f>Table3[[#This Row],[C&amp;I CLM $ Collected]]/'1.) CLM Reference'!$B$4</f>
        <v>1.4691608245508434E-5</v>
      </c>
      <c r="N202" s="7">
        <v>0</v>
      </c>
      <c r="O202" s="55">
        <f>Table3[[#This Row],[C&amp;I Incentive Disbursements]]/'1.) CLM Reference'!$B$5</f>
        <v>0</v>
      </c>
    </row>
    <row r="203" spans="1:15" ht="16">
      <c r="A203" s="40" t="s">
        <v>194</v>
      </c>
      <c r="B203" s="40" t="s">
        <v>249</v>
      </c>
      <c r="C203" s="40" t="s">
        <v>242</v>
      </c>
      <c r="D203" s="10">
        <f>Table3[[#This Row],[Residential CLM $ Collected]]+Table3[[#This Row],[C&amp;I CLM $ Collected]]</f>
        <v>1290.6613</v>
      </c>
      <c r="E203" s="50">
        <f>Table3[[#This Row],[CLM $ Collected ]]/'1.) CLM Reference'!$B$4</f>
        <v>4.4351688323941426E-5</v>
      </c>
      <c r="F203" s="7">
        <f>Table3[[#This Row],[Residential Incentive Disbursements]]+Table3[[#This Row],[C&amp;I Incentive Disbursements]]</f>
        <v>34.005609781340084</v>
      </c>
      <c r="G203" s="55">
        <f>Table3[[#This Row],[Incentive Disbursements]]/'1.) CLM Reference'!$B$5</f>
        <v>2.0240244110680165E-6</v>
      </c>
      <c r="H203" s="10">
        <v>766.12699999999995</v>
      </c>
      <c r="I203" s="50">
        <f>Table3[[#This Row],[Residential CLM $ Collected]]/'1.) CLM Reference'!$B$4</f>
        <v>2.6326834097029386E-5</v>
      </c>
      <c r="J203" s="7">
        <v>66.497294745876474</v>
      </c>
      <c r="K203" s="55">
        <f>Table3[[#This Row],[Residential Incentive Disbursements]]/'1.) CLM Reference'!$B$5</f>
        <v>3.9579395488297862E-6</v>
      </c>
      <c r="L203" s="10">
        <v>524.53430000000003</v>
      </c>
      <c r="M203" s="50">
        <f>Table3[[#This Row],[C&amp;I CLM $ Collected]]/'1.) CLM Reference'!$B$4</f>
        <v>1.8024854226912044E-5</v>
      </c>
      <c r="N203" s="7">
        <v>-32.49168496453639</v>
      </c>
      <c r="O203" s="55">
        <f>Table3[[#This Row],[C&amp;I Incentive Disbursements]]/'1.) CLM Reference'!$B$5</f>
        <v>-1.9339151377617697E-6</v>
      </c>
    </row>
    <row r="204" spans="1:15" ht="16">
      <c r="A204" s="40" t="s">
        <v>196</v>
      </c>
      <c r="B204" s="40" t="s">
        <v>249</v>
      </c>
      <c r="C204" s="40" t="s">
        <v>237</v>
      </c>
      <c r="D204" s="10">
        <f>Table3[[#This Row],[Residential CLM $ Collected]]+Table3[[#This Row],[C&amp;I CLM $ Collected]]</f>
        <v>8.9306999999999999</v>
      </c>
      <c r="E204" s="50">
        <f>Table3[[#This Row],[CLM $ Collected ]]/'1.) CLM Reference'!$B$4</f>
        <v>3.0689044671489236E-7</v>
      </c>
      <c r="F204" s="7">
        <f>Table3[[#This Row],[Residential Incentive Disbursements]]+Table3[[#This Row],[C&amp;I Incentive Disbursements]]</f>
        <v>0</v>
      </c>
      <c r="G204" s="55">
        <f>Table3[[#This Row],[Incentive Disbursements]]/'1.) CLM Reference'!$B$5</f>
        <v>0</v>
      </c>
      <c r="H204" s="10">
        <v>0</v>
      </c>
      <c r="I204" s="50">
        <f>Table3[[#This Row],[Residential CLM $ Collected]]/'1.) CLM Reference'!$B$4</f>
        <v>0</v>
      </c>
      <c r="J204" s="7">
        <v>0</v>
      </c>
      <c r="K204" s="55">
        <f>Table3[[#This Row],[Residential Incentive Disbursements]]/'1.) CLM Reference'!$B$5</f>
        <v>0</v>
      </c>
      <c r="L204" s="10">
        <v>8.9306999999999999</v>
      </c>
      <c r="M204" s="50">
        <f>Table3[[#This Row],[C&amp;I CLM $ Collected]]/'1.) CLM Reference'!$B$4</f>
        <v>3.0689044671489236E-7</v>
      </c>
      <c r="N204" s="7">
        <v>0</v>
      </c>
      <c r="O204" s="55">
        <f>Table3[[#This Row],[C&amp;I Incentive Disbursements]]/'1.) CLM Reference'!$B$5</f>
        <v>0</v>
      </c>
    </row>
    <row r="205" spans="1:15" ht="16">
      <c r="A205" s="40" t="s">
        <v>198</v>
      </c>
      <c r="B205" s="40" t="s">
        <v>249</v>
      </c>
      <c r="C205" s="40" t="s">
        <v>237</v>
      </c>
      <c r="D205" s="10">
        <f>Table3[[#This Row],[Residential CLM $ Collected]]+Table3[[#This Row],[C&amp;I CLM $ Collected]]</f>
        <v>218.60890000000001</v>
      </c>
      <c r="E205" s="50">
        <f>Table3[[#This Row],[CLM $ Collected ]]/'1.) CLM Reference'!$B$4</f>
        <v>7.5121751908418422E-6</v>
      </c>
      <c r="F205" s="7">
        <f>Table3[[#This Row],[Residential Incentive Disbursements]]+Table3[[#This Row],[C&amp;I Incentive Disbursements]]</f>
        <v>0</v>
      </c>
      <c r="G205" s="55">
        <f>Table3[[#This Row],[Incentive Disbursements]]/'1.) CLM Reference'!$B$5</f>
        <v>0</v>
      </c>
      <c r="H205" s="10">
        <v>0</v>
      </c>
      <c r="I205" s="50">
        <f>Table3[[#This Row],[Residential CLM $ Collected]]/'1.) CLM Reference'!$B$4</f>
        <v>0</v>
      </c>
      <c r="J205" s="7">
        <v>0</v>
      </c>
      <c r="K205" s="55">
        <f>Table3[[#This Row],[Residential Incentive Disbursements]]/'1.) CLM Reference'!$B$5</f>
        <v>0</v>
      </c>
      <c r="L205" s="10">
        <v>218.60890000000001</v>
      </c>
      <c r="M205" s="50">
        <f>Table3[[#This Row],[C&amp;I CLM $ Collected]]/'1.) CLM Reference'!$B$4</f>
        <v>7.5121751908418422E-6</v>
      </c>
      <c r="N205" s="7">
        <v>0</v>
      </c>
      <c r="O205" s="55">
        <f>Table3[[#This Row],[C&amp;I Incentive Disbursements]]/'1.) CLM Reference'!$B$5</f>
        <v>0</v>
      </c>
    </row>
    <row r="206" spans="1:15" ht="16">
      <c r="A206" s="40" t="s">
        <v>201</v>
      </c>
      <c r="B206" s="40" t="s">
        <v>249</v>
      </c>
      <c r="C206" s="40" t="s">
        <v>237</v>
      </c>
      <c r="D206" s="10">
        <f>Table3[[#This Row],[Residential CLM $ Collected]]+Table3[[#This Row],[C&amp;I CLM $ Collected]]</f>
        <v>459.02100000000002</v>
      </c>
      <c r="E206" s="50">
        <f>Table3[[#This Row],[CLM $ Collected ]]/'1.) CLM Reference'!$B$4</f>
        <v>1.5773585468274226E-5</v>
      </c>
      <c r="F206" s="7">
        <f>Table3[[#This Row],[Residential Incentive Disbursements]]+Table3[[#This Row],[C&amp;I Incentive Disbursements]]</f>
        <v>0</v>
      </c>
      <c r="G206" s="55">
        <f>Table3[[#This Row],[Incentive Disbursements]]/'1.) CLM Reference'!$B$5</f>
        <v>0</v>
      </c>
      <c r="H206" s="10">
        <v>0</v>
      </c>
      <c r="I206" s="50">
        <f>Table3[[#This Row],[Residential CLM $ Collected]]/'1.) CLM Reference'!$B$4</f>
        <v>0</v>
      </c>
      <c r="J206" s="7">
        <v>0</v>
      </c>
      <c r="K206" s="55">
        <f>Table3[[#This Row],[Residential Incentive Disbursements]]/'1.) CLM Reference'!$B$5</f>
        <v>0</v>
      </c>
      <c r="L206" s="10">
        <v>459.02100000000002</v>
      </c>
      <c r="M206" s="50">
        <f>Table3[[#This Row],[C&amp;I CLM $ Collected]]/'1.) CLM Reference'!$B$4</f>
        <v>1.5773585468274226E-5</v>
      </c>
      <c r="N206" s="7">
        <v>0</v>
      </c>
      <c r="O206" s="55">
        <f>Table3[[#This Row],[C&amp;I Incentive Disbursements]]/'1.) CLM Reference'!$B$5</f>
        <v>0</v>
      </c>
    </row>
    <row r="207" spans="1:15" ht="16">
      <c r="A207" s="40" t="s">
        <v>204</v>
      </c>
      <c r="B207" s="40" t="s">
        <v>249</v>
      </c>
      <c r="C207" s="40" t="s">
        <v>237</v>
      </c>
      <c r="D207" s="10">
        <f>Table3[[#This Row],[Residential CLM $ Collected]]+Table3[[#This Row],[C&amp;I CLM $ Collected]]</f>
        <v>0.1389</v>
      </c>
      <c r="E207" s="50">
        <f>Table3[[#This Row],[CLM $ Collected ]]/'1.) CLM Reference'!$B$4</f>
        <v>4.7730953955119477E-9</v>
      </c>
      <c r="F207" s="7">
        <f>Table3[[#This Row],[Residential Incentive Disbursements]]+Table3[[#This Row],[C&amp;I Incentive Disbursements]]</f>
        <v>0</v>
      </c>
      <c r="G207" s="55">
        <f>Table3[[#This Row],[Incentive Disbursements]]/'1.) CLM Reference'!$B$5</f>
        <v>0</v>
      </c>
      <c r="H207" s="10">
        <v>0.1389</v>
      </c>
      <c r="I207" s="50">
        <f>Table3[[#This Row],[Residential CLM $ Collected]]/'1.) CLM Reference'!$B$4</f>
        <v>4.7730953955119477E-9</v>
      </c>
      <c r="J207" s="7">
        <v>0</v>
      </c>
      <c r="K207" s="55">
        <f>Table3[[#This Row],[Residential Incentive Disbursements]]/'1.) CLM Reference'!$B$5</f>
        <v>0</v>
      </c>
      <c r="L207" s="10">
        <v>0</v>
      </c>
      <c r="M207" s="50">
        <f>Table3[[#This Row],[C&amp;I CLM $ Collected]]/'1.) CLM Reference'!$B$4</f>
        <v>0</v>
      </c>
      <c r="N207" s="7">
        <v>0</v>
      </c>
      <c r="O207" s="55">
        <f>Table3[[#This Row],[C&amp;I Incentive Disbursements]]/'1.) CLM Reference'!$B$5</f>
        <v>0</v>
      </c>
    </row>
    <row r="208" spans="1:15" ht="16">
      <c r="A208" s="40" t="s">
        <v>205</v>
      </c>
      <c r="B208" s="40" t="s">
        <v>249</v>
      </c>
      <c r="C208" s="40" t="s">
        <v>237</v>
      </c>
      <c r="D208" s="10">
        <f>Table3[[#This Row],[Residential CLM $ Collected]]+Table3[[#This Row],[C&amp;I CLM $ Collected]]</f>
        <v>19.053799999999999</v>
      </c>
      <c r="E208" s="50">
        <f>Table3[[#This Row],[CLM $ Collected ]]/'1.) CLM Reference'!$B$4</f>
        <v>6.547559758603711E-7</v>
      </c>
      <c r="F208" s="7">
        <f>Table3[[#This Row],[Residential Incentive Disbursements]]+Table3[[#This Row],[C&amp;I Incentive Disbursements]]</f>
        <v>0</v>
      </c>
      <c r="G208" s="55">
        <f>Table3[[#This Row],[Incentive Disbursements]]/'1.) CLM Reference'!$B$5</f>
        <v>0</v>
      </c>
      <c r="H208" s="10">
        <v>19.053799999999999</v>
      </c>
      <c r="I208" s="50">
        <f>Table3[[#This Row],[Residential CLM $ Collected]]/'1.) CLM Reference'!$B$4</f>
        <v>6.547559758603711E-7</v>
      </c>
      <c r="J208" s="7">
        <v>0</v>
      </c>
      <c r="K208" s="55">
        <f>Table3[[#This Row],[Residential Incentive Disbursements]]/'1.) CLM Reference'!$B$5</f>
        <v>0</v>
      </c>
      <c r="L208" s="10">
        <v>0</v>
      </c>
      <c r="M208" s="50">
        <f>Table3[[#This Row],[C&amp;I CLM $ Collected]]/'1.) CLM Reference'!$B$4</f>
        <v>0</v>
      </c>
      <c r="N208" s="7">
        <v>0</v>
      </c>
      <c r="O208" s="55">
        <f>Table3[[#This Row],[C&amp;I Incentive Disbursements]]/'1.) CLM Reference'!$B$5</f>
        <v>0</v>
      </c>
    </row>
    <row r="209" spans="1:15" ht="16">
      <c r="A209" s="40" t="s">
        <v>206</v>
      </c>
      <c r="B209" s="40" t="s">
        <v>249</v>
      </c>
      <c r="C209" s="40" t="s">
        <v>237</v>
      </c>
      <c r="D209" s="10">
        <f>Table3[[#This Row],[Residential CLM $ Collected]]+Table3[[#This Row],[C&amp;I CLM $ Collected]]</f>
        <v>41.904400000000003</v>
      </c>
      <c r="E209" s="50">
        <f>Table3[[#This Row],[CLM $ Collected ]]/'1.) CLM Reference'!$B$4</f>
        <v>1.4399834319056219E-6</v>
      </c>
      <c r="F209" s="7">
        <f>Table3[[#This Row],[Residential Incentive Disbursements]]+Table3[[#This Row],[C&amp;I Incentive Disbursements]]</f>
        <v>0</v>
      </c>
      <c r="G209" s="55">
        <f>Table3[[#This Row],[Incentive Disbursements]]/'1.) CLM Reference'!$B$5</f>
        <v>0</v>
      </c>
      <c r="H209" s="10">
        <v>0</v>
      </c>
      <c r="I209" s="50">
        <f>Table3[[#This Row],[Residential CLM $ Collected]]/'1.) CLM Reference'!$B$4</f>
        <v>0</v>
      </c>
      <c r="J209" s="7">
        <v>0</v>
      </c>
      <c r="K209" s="55">
        <f>Table3[[#This Row],[Residential Incentive Disbursements]]/'1.) CLM Reference'!$B$5</f>
        <v>0</v>
      </c>
      <c r="L209" s="10">
        <v>41.904400000000003</v>
      </c>
      <c r="M209" s="50">
        <f>Table3[[#This Row],[C&amp;I CLM $ Collected]]/'1.) CLM Reference'!$B$4</f>
        <v>1.4399834319056219E-6</v>
      </c>
      <c r="N209" s="7">
        <v>0</v>
      </c>
      <c r="O209" s="55">
        <f>Table3[[#This Row],[C&amp;I Incentive Disbursements]]/'1.) CLM Reference'!$B$5</f>
        <v>0</v>
      </c>
    </row>
    <row r="210" spans="1:15" ht="16">
      <c r="A210" s="40" t="s">
        <v>207</v>
      </c>
      <c r="B210" s="40" t="s">
        <v>249</v>
      </c>
      <c r="C210" s="40" t="s">
        <v>237</v>
      </c>
      <c r="D210" s="10">
        <f>Table3[[#This Row],[Residential CLM $ Collected]]+Table3[[#This Row],[C&amp;I CLM $ Collected]]</f>
        <v>2792.2855</v>
      </c>
      <c r="E210" s="50">
        <f>Table3[[#This Row],[CLM $ Collected ]]/'1.) CLM Reference'!$B$4</f>
        <v>9.5952808228976075E-5</v>
      </c>
      <c r="F210" s="7">
        <f>Table3[[#This Row],[Residential Incentive Disbursements]]+Table3[[#This Row],[C&amp;I Incentive Disbursements]]</f>
        <v>21.434471192262045</v>
      </c>
      <c r="G210" s="55">
        <f>Table3[[#This Row],[Incentive Disbursements]]/'1.) CLM Reference'!$B$5</f>
        <v>1.2757863543819943E-6</v>
      </c>
      <c r="H210" s="10">
        <v>174.75399999999999</v>
      </c>
      <c r="I210" s="50">
        <f>Table3[[#This Row],[Residential CLM $ Collected]]/'1.) CLM Reference'!$B$4</f>
        <v>6.0051656785262412E-6</v>
      </c>
      <c r="J210" s="7">
        <v>21.434471192262045</v>
      </c>
      <c r="K210" s="55">
        <f>Table3[[#This Row],[Residential Incentive Disbursements]]/'1.) CLM Reference'!$B$5</f>
        <v>1.2757863543819943E-6</v>
      </c>
      <c r="L210" s="10">
        <v>2617.5315000000001</v>
      </c>
      <c r="M210" s="50">
        <f>Table3[[#This Row],[C&amp;I CLM $ Collected]]/'1.) CLM Reference'!$B$4</f>
        <v>8.994764255044983E-5</v>
      </c>
      <c r="N210" s="7">
        <v>0</v>
      </c>
      <c r="O210" s="55">
        <f>Table3[[#This Row],[C&amp;I Incentive Disbursements]]/'1.) CLM Reference'!$B$5</f>
        <v>0</v>
      </c>
    </row>
    <row r="211" spans="1:15" ht="16">
      <c r="A211" s="40" t="s">
        <v>208</v>
      </c>
      <c r="B211" s="40" t="s">
        <v>249</v>
      </c>
      <c r="C211" s="40" t="s">
        <v>237</v>
      </c>
      <c r="D211" s="10">
        <f>Table3[[#This Row],[Residential CLM $ Collected]]+Table3[[#This Row],[C&amp;I CLM $ Collected]]</f>
        <v>958.25630000000001</v>
      </c>
      <c r="E211" s="50">
        <f>Table3[[#This Row],[CLM $ Collected ]]/'1.) CLM Reference'!$B$4</f>
        <v>3.2929076553278008E-5</v>
      </c>
      <c r="F211" s="7">
        <f>Table3[[#This Row],[Residential Incentive Disbursements]]+Table3[[#This Row],[C&amp;I Incentive Disbursements]]</f>
        <v>0</v>
      </c>
      <c r="G211" s="55">
        <f>Table3[[#This Row],[Incentive Disbursements]]/'1.) CLM Reference'!$B$5</f>
        <v>0</v>
      </c>
      <c r="H211" s="10">
        <v>541.58529999999996</v>
      </c>
      <c r="I211" s="50">
        <f>Table3[[#This Row],[Residential CLM $ Collected]]/'1.) CLM Reference'!$B$4</f>
        <v>1.861078690933734E-5</v>
      </c>
      <c r="J211" s="7">
        <v>0</v>
      </c>
      <c r="K211" s="55">
        <f>Table3[[#This Row],[Residential Incentive Disbursements]]/'1.) CLM Reference'!$B$5</f>
        <v>0</v>
      </c>
      <c r="L211" s="10">
        <v>416.67099999999999</v>
      </c>
      <c r="M211" s="50">
        <f>Table3[[#This Row],[C&amp;I CLM $ Collected]]/'1.) CLM Reference'!$B$4</f>
        <v>1.4318289643940667E-5</v>
      </c>
      <c r="N211" s="7">
        <v>0</v>
      </c>
      <c r="O211" s="55">
        <f>Table3[[#This Row],[C&amp;I Incentive Disbursements]]/'1.) CLM Reference'!$B$5</f>
        <v>0</v>
      </c>
    </row>
    <row r="212" spans="1:15" ht="16">
      <c r="A212" s="40" t="s">
        <v>210</v>
      </c>
      <c r="B212" s="40" t="s">
        <v>249</v>
      </c>
      <c r="C212" s="40" t="s">
        <v>237</v>
      </c>
      <c r="D212" s="10">
        <f>Table3[[#This Row],[Residential CLM $ Collected]]+Table3[[#This Row],[C&amp;I CLM $ Collected]]</f>
        <v>3387.4261999999999</v>
      </c>
      <c r="E212" s="50">
        <f>Table3[[#This Row],[CLM $ Collected ]]/'1.) CLM Reference'!$B$4</f>
        <v>1.1640394814871514E-4</v>
      </c>
      <c r="F212" s="7">
        <f>Table3[[#This Row],[Residential Incentive Disbursements]]+Table3[[#This Row],[C&amp;I Incentive Disbursements]]</f>
        <v>0</v>
      </c>
      <c r="G212" s="55">
        <f>Table3[[#This Row],[Incentive Disbursements]]/'1.) CLM Reference'!$B$5</f>
        <v>0</v>
      </c>
      <c r="H212" s="10">
        <v>433.71039999999999</v>
      </c>
      <c r="I212" s="50">
        <f>Table3[[#This Row],[Residential CLM $ Collected]]/'1.) CLM Reference'!$B$4</f>
        <v>1.4903823709327898E-5</v>
      </c>
      <c r="J212" s="7">
        <v>0</v>
      </c>
      <c r="K212" s="55">
        <f>Table3[[#This Row],[Residential Incentive Disbursements]]/'1.) CLM Reference'!$B$5</f>
        <v>0</v>
      </c>
      <c r="L212" s="10">
        <v>2953.7157999999999</v>
      </c>
      <c r="M212" s="50">
        <f>Table3[[#This Row],[C&amp;I CLM $ Collected]]/'1.) CLM Reference'!$B$4</f>
        <v>1.0150012443938725E-4</v>
      </c>
      <c r="N212" s="7">
        <v>0</v>
      </c>
      <c r="O212" s="55">
        <f>Table3[[#This Row],[C&amp;I Incentive Disbursements]]/'1.) CLM Reference'!$B$5</f>
        <v>0</v>
      </c>
    </row>
    <row r="213" spans="1:15" ht="16">
      <c r="A213" s="40" t="s">
        <v>211</v>
      </c>
      <c r="B213" s="40" t="s">
        <v>249</v>
      </c>
      <c r="C213" s="40" t="s">
        <v>237</v>
      </c>
      <c r="D213" s="10">
        <f>Table3[[#This Row],[Residential CLM $ Collected]]+Table3[[#This Row],[C&amp;I CLM $ Collected]]</f>
        <v>1589.913</v>
      </c>
      <c r="E213" s="50">
        <f>Table3[[#This Row],[CLM $ Collected ]]/'1.) CLM Reference'!$B$4</f>
        <v>5.4635035418031587E-5</v>
      </c>
      <c r="F213" s="7">
        <f>Table3[[#This Row],[Residential Incentive Disbursements]]+Table3[[#This Row],[C&amp;I Incentive Disbursements]]</f>
        <v>0</v>
      </c>
      <c r="G213" s="55">
        <f>Table3[[#This Row],[Incentive Disbursements]]/'1.) CLM Reference'!$B$5</f>
        <v>0</v>
      </c>
      <c r="H213" s="10">
        <v>0</v>
      </c>
      <c r="I213" s="50">
        <f>Table3[[#This Row],[Residential CLM $ Collected]]/'1.) CLM Reference'!$B$4</f>
        <v>0</v>
      </c>
      <c r="J213" s="7">
        <v>0</v>
      </c>
      <c r="K213" s="55">
        <f>Table3[[#This Row],[Residential Incentive Disbursements]]/'1.) CLM Reference'!$B$5</f>
        <v>0</v>
      </c>
      <c r="L213" s="10">
        <v>1589.913</v>
      </c>
      <c r="M213" s="50">
        <f>Table3[[#This Row],[C&amp;I CLM $ Collected]]/'1.) CLM Reference'!$B$4</f>
        <v>5.4635035418031587E-5</v>
      </c>
      <c r="N213" s="7">
        <v>0</v>
      </c>
      <c r="O213" s="55">
        <f>Table3[[#This Row],[C&amp;I Incentive Disbursements]]/'1.) CLM Reference'!$B$5</f>
        <v>0</v>
      </c>
    </row>
    <row r="214" spans="1:15" ht="16">
      <c r="A214" s="40" t="s">
        <v>212</v>
      </c>
      <c r="B214" s="40" t="s">
        <v>249</v>
      </c>
      <c r="C214" s="40" t="s">
        <v>237</v>
      </c>
      <c r="D214" s="10">
        <f>Table3[[#This Row],[Residential CLM $ Collected]]+Table3[[#This Row],[C&amp;I CLM $ Collected]]</f>
        <v>1251.5754999999999</v>
      </c>
      <c r="E214" s="50">
        <f>Table3[[#This Row],[CLM $ Collected ]]/'1.) CLM Reference'!$B$4</f>
        <v>4.3008561959579293E-5</v>
      </c>
      <c r="F214" s="7">
        <f>Table3[[#This Row],[Residential Incentive Disbursements]]+Table3[[#This Row],[C&amp;I Incentive Disbursements]]</f>
        <v>0</v>
      </c>
      <c r="G214" s="55">
        <f>Table3[[#This Row],[Incentive Disbursements]]/'1.) CLM Reference'!$B$5</f>
        <v>0</v>
      </c>
      <c r="H214" s="10">
        <v>0</v>
      </c>
      <c r="I214" s="50">
        <f>Table3[[#This Row],[Residential CLM $ Collected]]/'1.) CLM Reference'!$B$4</f>
        <v>0</v>
      </c>
      <c r="J214" s="7">
        <v>0</v>
      </c>
      <c r="K214" s="55">
        <f>Table3[[#This Row],[Residential Incentive Disbursements]]/'1.) CLM Reference'!$B$5</f>
        <v>0</v>
      </c>
      <c r="L214" s="10">
        <v>1251.5754999999999</v>
      </c>
      <c r="M214" s="50">
        <f>Table3[[#This Row],[C&amp;I CLM $ Collected]]/'1.) CLM Reference'!$B$4</f>
        <v>4.3008561959579293E-5</v>
      </c>
      <c r="N214" s="7">
        <v>0</v>
      </c>
      <c r="O214" s="55">
        <f>Table3[[#This Row],[C&amp;I Incentive Disbursements]]/'1.) CLM Reference'!$B$5</f>
        <v>0</v>
      </c>
    </row>
    <row r="215" spans="1:15" ht="16">
      <c r="A215" s="40" t="s">
        <v>215</v>
      </c>
      <c r="B215" s="40" t="s">
        <v>249</v>
      </c>
      <c r="C215" s="40" t="s">
        <v>242</v>
      </c>
      <c r="D215" s="10">
        <f>Table3[[#This Row],[Residential CLM $ Collected]]+Table3[[#This Row],[C&amp;I CLM $ Collected]]</f>
        <v>110617.02419999999</v>
      </c>
      <c r="E215" s="50">
        <f>Table3[[#This Row],[CLM $ Collected ]]/'1.) CLM Reference'!$B$4</f>
        <v>3.8011922885115451E-3</v>
      </c>
      <c r="F215" s="7">
        <f>Table3[[#This Row],[Residential Incentive Disbursements]]+Table3[[#This Row],[C&amp;I Incentive Disbursements]]</f>
        <v>12998.948403762073</v>
      </c>
      <c r="G215" s="55">
        <f>Table3[[#This Row],[Incentive Disbursements]]/'1.) CLM Reference'!$B$5</f>
        <v>7.737014291643512E-4</v>
      </c>
      <c r="H215" s="10">
        <v>22608.335299999999</v>
      </c>
      <c r="I215" s="50">
        <f>Table3[[#This Row],[Residential CLM $ Collected]]/'1.) CLM Reference'!$B$4</f>
        <v>7.7690238387775543E-4</v>
      </c>
      <c r="J215" s="7">
        <v>0</v>
      </c>
      <c r="K215" s="55">
        <f>Table3[[#This Row],[Residential Incentive Disbursements]]/'1.) CLM Reference'!$B$5</f>
        <v>0</v>
      </c>
      <c r="L215" s="10">
        <v>88008.688899999994</v>
      </c>
      <c r="M215" s="50">
        <f>Table3[[#This Row],[C&amp;I CLM $ Collected]]/'1.) CLM Reference'!$B$4</f>
        <v>3.0242899046337901E-3</v>
      </c>
      <c r="N215" s="7">
        <v>12998.948403762073</v>
      </c>
      <c r="O215" s="55">
        <f>Table3[[#This Row],[C&amp;I Incentive Disbursements]]/'1.) CLM Reference'!$B$5</f>
        <v>7.737014291643512E-4</v>
      </c>
    </row>
    <row r="216" spans="1:15" ht="16">
      <c r="A216" s="40" t="s">
        <v>216</v>
      </c>
      <c r="B216" s="40" t="s">
        <v>249</v>
      </c>
      <c r="C216" s="40" t="s">
        <v>242</v>
      </c>
      <c r="D216" s="10">
        <f>Table3[[#This Row],[Residential CLM $ Collected]]+Table3[[#This Row],[C&amp;I CLM $ Collected]]</f>
        <v>40495.7889</v>
      </c>
      <c r="E216" s="50">
        <f>Table3[[#This Row],[CLM $ Collected ]]/'1.) CLM Reference'!$B$4</f>
        <v>1.3915785711750457E-3</v>
      </c>
      <c r="F216" s="7">
        <f>Table3[[#This Row],[Residential Incentive Disbursements]]+Table3[[#This Row],[C&amp;I Incentive Disbursements]]</f>
        <v>10206.162933618074</v>
      </c>
      <c r="G216" s="55">
        <f>Table3[[#This Row],[Incentive Disbursements]]/'1.) CLM Reference'!$B$5</f>
        <v>6.0747397425926926E-4</v>
      </c>
      <c r="H216" s="10">
        <v>4781.3608999999997</v>
      </c>
      <c r="I216" s="50">
        <f>Table3[[#This Row],[Residential CLM $ Collected]]/'1.) CLM Reference'!$B$4</f>
        <v>1.6430447585364191E-4</v>
      </c>
      <c r="J216" s="7">
        <v>7359.8913307246867</v>
      </c>
      <c r="K216" s="55">
        <f>Table3[[#This Row],[Residential Incentive Disbursements]]/'1.) CLM Reference'!$B$5</f>
        <v>4.3806300819133827E-4</v>
      </c>
      <c r="L216" s="10">
        <v>35714.428</v>
      </c>
      <c r="M216" s="50">
        <f>Table3[[#This Row],[C&amp;I CLM $ Collected]]/'1.) CLM Reference'!$B$4</f>
        <v>1.2272740953214038E-3</v>
      </c>
      <c r="N216" s="7">
        <v>2846.2716028933878</v>
      </c>
      <c r="O216" s="55">
        <f>Table3[[#This Row],[C&amp;I Incentive Disbursements]]/'1.) CLM Reference'!$B$5</f>
        <v>1.6941096606793102E-4</v>
      </c>
    </row>
    <row r="217" spans="1:15" ht="16">
      <c r="A217" s="40" t="s">
        <v>211</v>
      </c>
      <c r="B217" s="40" t="s">
        <v>253</v>
      </c>
      <c r="C217" s="40" t="s">
        <v>237</v>
      </c>
      <c r="D217" s="10">
        <f>Table3[[#This Row],[Residential CLM $ Collected]]+Table3[[#This Row],[C&amp;I CLM $ Collected]]</f>
        <v>95.268799999999999</v>
      </c>
      <c r="E217" s="50">
        <f>Table3[[#This Row],[CLM $ Collected ]]/'1.) CLM Reference'!$B$4</f>
        <v>3.2737730065943025E-6</v>
      </c>
      <c r="F217" s="7">
        <f>Table3[[#This Row],[Residential Incentive Disbursements]]+Table3[[#This Row],[C&amp;I Incentive Disbursements]]</f>
        <v>0</v>
      </c>
      <c r="G217" s="55">
        <f>Table3[[#This Row],[Incentive Disbursements]]/'1.) CLM Reference'!$B$5</f>
        <v>0</v>
      </c>
      <c r="H217" s="10">
        <v>0</v>
      </c>
      <c r="I217" s="50">
        <f>Table3[[#This Row],[Residential CLM $ Collected]]/'1.) CLM Reference'!$B$4</f>
        <v>0</v>
      </c>
      <c r="J217" s="7">
        <v>0</v>
      </c>
      <c r="K217" s="55">
        <f>Table3[[#This Row],[Residential Incentive Disbursements]]/'1.) CLM Reference'!$B$5</f>
        <v>0</v>
      </c>
      <c r="L217" s="10">
        <v>95.268799999999999</v>
      </c>
      <c r="M217" s="50">
        <f>Table3[[#This Row],[C&amp;I CLM $ Collected]]/'1.) CLM Reference'!$B$4</f>
        <v>3.2737730065943025E-6</v>
      </c>
      <c r="N217" s="7">
        <v>0</v>
      </c>
      <c r="O217" s="55">
        <f>Table3[[#This Row],[C&amp;I Incentive Disbursements]]/'1.) CLM Reference'!$B$5</f>
        <v>0</v>
      </c>
    </row>
    <row r="218" spans="1:15" ht="16">
      <c r="A218" s="40" t="s">
        <v>234</v>
      </c>
      <c r="B218" s="40" t="s">
        <v>253</v>
      </c>
      <c r="C218" s="40" t="s">
        <v>237</v>
      </c>
      <c r="D218" s="10">
        <f>Table3[[#This Row],[Residential CLM $ Collected]]+Table3[[#This Row],[C&amp;I CLM $ Collected]]</f>
        <v>2855.0379000000003</v>
      </c>
      <c r="E218" s="50">
        <f>Table3[[#This Row],[CLM $ Collected ]]/'1.) CLM Reference'!$B$4</f>
        <v>9.8109202696199444E-5</v>
      </c>
      <c r="F218" s="7">
        <f>Table3[[#This Row],[Residential Incentive Disbursements]]+Table3[[#This Row],[C&amp;I Incentive Disbursements]]</f>
        <v>2443.3072219839542</v>
      </c>
      <c r="G218" s="55">
        <f>Table3[[#This Row],[Incentive Disbursements]]/'1.) CLM Reference'!$B$5</f>
        <v>1.4542640149179E-4</v>
      </c>
      <c r="H218" s="10">
        <v>2754.6410000000001</v>
      </c>
      <c r="I218" s="50">
        <f>Table3[[#This Row],[Residential CLM $ Collected]]/'1.) CLM Reference'!$B$4</f>
        <v>9.4659210031594143E-5</v>
      </c>
      <c r="J218" s="7">
        <v>2443.3072219839542</v>
      </c>
      <c r="K218" s="55">
        <f>Table3[[#This Row],[Residential Incentive Disbursements]]/'1.) CLM Reference'!$B$5</f>
        <v>1.4542640149179E-4</v>
      </c>
      <c r="L218" s="10">
        <v>100.3969</v>
      </c>
      <c r="M218" s="50">
        <f>Table3[[#This Row],[C&amp;I CLM $ Collected]]/'1.) CLM Reference'!$B$4</f>
        <v>3.4499926646052805E-6</v>
      </c>
      <c r="N218" s="7">
        <v>0</v>
      </c>
      <c r="O218" s="55">
        <f>Table3[[#This Row],[C&amp;I Incentive Disbursements]]/'1.) CLM Reference'!$B$5</f>
        <v>0</v>
      </c>
    </row>
    <row r="219" spans="1:15" ht="16">
      <c r="A219" s="40" t="s">
        <v>213</v>
      </c>
      <c r="B219" s="40" t="s">
        <v>253</v>
      </c>
      <c r="C219" s="40" t="s">
        <v>237</v>
      </c>
      <c r="D219" s="10">
        <f>Table3[[#This Row],[Residential CLM $ Collected]]+Table3[[#This Row],[C&amp;I CLM $ Collected]]</f>
        <v>187335.72399999999</v>
      </c>
      <c r="E219" s="50">
        <f>Table3[[#This Row],[CLM $ Collected ]]/'1.) CLM Reference'!$B$4</f>
        <v>6.4375182263448306E-3</v>
      </c>
      <c r="F219" s="7">
        <f>Table3[[#This Row],[Residential Incentive Disbursements]]+Table3[[#This Row],[C&amp;I Incentive Disbursements]]</f>
        <v>169204.66599779652</v>
      </c>
      <c r="G219" s="55">
        <f>Table3[[#This Row],[Incentive Disbursements]]/'1.) CLM Reference'!$B$5</f>
        <v>1.0071114049955272E-2</v>
      </c>
      <c r="H219" s="10">
        <v>137173.78909999999</v>
      </c>
      <c r="I219" s="50">
        <f>Table3[[#This Row],[Residential CLM $ Collected]]/'1.) CLM Reference'!$B$4</f>
        <v>4.7137766820600216E-3</v>
      </c>
      <c r="J219" s="7">
        <v>85426.695997796531</v>
      </c>
      <c r="K219" s="55">
        <f>Table3[[#This Row],[Residential Incentive Disbursements]]/'1.) CLM Reference'!$B$5</f>
        <v>5.084623365622023E-3</v>
      </c>
      <c r="L219" s="10">
        <v>50161.9349</v>
      </c>
      <c r="M219" s="50">
        <f>Table3[[#This Row],[C&amp;I CLM $ Collected]]/'1.) CLM Reference'!$B$4</f>
        <v>1.7237415442848097E-3</v>
      </c>
      <c r="N219" s="7">
        <v>83777.97</v>
      </c>
      <c r="O219" s="55">
        <f>Table3[[#This Row],[C&amp;I Incentive Disbursements]]/'1.) CLM Reference'!$B$5</f>
        <v>4.9864906843332495E-3</v>
      </c>
    </row>
    <row r="220" spans="1:15" ht="16">
      <c r="A220" s="40" t="s">
        <v>214</v>
      </c>
      <c r="B220" s="40" t="s">
        <v>253</v>
      </c>
      <c r="C220" s="40" t="s">
        <v>237</v>
      </c>
      <c r="D220" s="10">
        <f>Table3[[#This Row],[Residential CLM $ Collected]]+Table3[[#This Row],[C&amp;I CLM $ Collected]]</f>
        <v>11969.2673</v>
      </c>
      <c r="E220" s="50">
        <f>Table3[[#This Row],[CLM $ Collected ]]/'1.) CLM Reference'!$B$4</f>
        <v>4.1130636887891809E-4</v>
      </c>
      <c r="F220" s="7">
        <f>Table3[[#This Row],[Residential Incentive Disbursements]]+Table3[[#This Row],[C&amp;I Incentive Disbursements]]</f>
        <v>8120.4790142167167</v>
      </c>
      <c r="G220" s="55">
        <f>Table3[[#This Row],[Incentive Disbursements]]/'1.) CLM Reference'!$B$5</f>
        <v>4.8333342233901469E-4</v>
      </c>
      <c r="H220" s="10">
        <v>10810.026099999999</v>
      </c>
      <c r="I220" s="50">
        <f>Table3[[#This Row],[Residential CLM $ Collected]]/'1.) CLM Reference'!$B$4</f>
        <v>3.7147074012436267E-4</v>
      </c>
      <c r="J220" s="7">
        <v>8120.4790142167167</v>
      </c>
      <c r="K220" s="55">
        <f>Table3[[#This Row],[Residential Incentive Disbursements]]/'1.) CLM Reference'!$B$5</f>
        <v>4.8333342233901469E-4</v>
      </c>
      <c r="L220" s="10">
        <v>1159.2411999999999</v>
      </c>
      <c r="M220" s="50">
        <f>Table3[[#This Row],[C&amp;I CLM $ Collected]]/'1.) CLM Reference'!$B$4</f>
        <v>3.9835628754555393E-5</v>
      </c>
      <c r="N220" s="7">
        <v>0</v>
      </c>
      <c r="O220" s="55">
        <f>Table3[[#This Row],[C&amp;I Incentive Disbursements]]/'1.) CLM Reference'!$B$5</f>
        <v>0</v>
      </c>
    </row>
    <row r="221" spans="1:15" ht="16">
      <c r="A221" s="40" t="s">
        <v>235</v>
      </c>
      <c r="B221" s="40" t="s">
        <v>253</v>
      </c>
      <c r="C221" s="40" t="s">
        <v>237</v>
      </c>
      <c r="D221" s="10">
        <f>Table3[[#This Row],[Residential CLM $ Collected]]+Table3[[#This Row],[C&amp;I CLM $ Collected]]</f>
        <v>283.57240000000002</v>
      </c>
      <c r="E221" s="50">
        <f>Table3[[#This Row],[CLM $ Collected ]]/'1.) CLM Reference'!$B$4</f>
        <v>9.744550876416647E-6</v>
      </c>
      <c r="F221" s="7">
        <f>Table3[[#This Row],[Residential Incentive Disbursements]]+Table3[[#This Row],[C&amp;I Incentive Disbursements]]</f>
        <v>0</v>
      </c>
      <c r="G221" s="55">
        <f>Table3[[#This Row],[Incentive Disbursements]]/'1.) CLM Reference'!$B$5</f>
        <v>0</v>
      </c>
      <c r="H221" s="10">
        <v>283.57240000000002</v>
      </c>
      <c r="I221" s="50">
        <f>Table3[[#This Row],[Residential CLM $ Collected]]/'1.) CLM Reference'!$B$4</f>
        <v>9.744550876416647E-6</v>
      </c>
      <c r="J221" s="7">
        <v>0</v>
      </c>
      <c r="K221" s="55">
        <f>Table3[[#This Row],[Residential Incentive Disbursements]]/'1.) CLM Reference'!$B$5</f>
        <v>0</v>
      </c>
      <c r="L221" s="10">
        <v>0</v>
      </c>
      <c r="M221" s="50">
        <f>Table3[[#This Row],[C&amp;I CLM $ Collected]]/'1.) CLM Reference'!$B$4</f>
        <v>0</v>
      </c>
      <c r="N221" s="7">
        <v>0</v>
      </c>
      <c r="O221" s="55">
        <f>Table3[[#This Row],[C&amp;I Incentive Disbursements]]/'1.) CLM Reference'!$B$5</f>
        <v>0</v>
      </c>
    </row>
    <row r="222" spans="1:15" ht="16">
      <c r="A222" s="40" t="s">
        <v>143</v>
      </c>
      <c r="B222" s="40" t="s">
        <v>263</v>
      </c>
      <c r="C222" s="40" t="s">
        <v>242</v>
      </c>
      <c r="D222" s="10">
        <f>Table3[[#This Row],[Residential CLM $ Collected]]+Table3[[#This Row],[C&amp;I CLM $ Collected]]</f>
        <v>0</v>
      </c>
      <c r="E222" s="50">
        <f>Table3[[#This Row],[CLM $ Collected ]]/'1.) CLM Reference'!$B$4</f>
        <v>0</v>
      </c>
      <c r="F222" s="7">
        <f>Table3[[#This Row],[Residential Incentive Disbursements]]+Table3[[#This Row],[C&amp;I Incentive Disbursements]]</f>
        <v>34.795916003075511</v>
      </c>
      <c r="G222" s="55">
        <f>Table3[[#This Row],[Incentive Disbursements]]/'1.) CLM Reference'!$B$5</f>
        <v>2.0710636818029642E-6</v>
      </c>
      <c r="H222" s="10">
        <v>0</v>
      </c>
      <c r="I222" s="50">
        <f>Table3[[#This Row],[Residential CLM $ Collected]]/'1.) CLM Reference'!$B$4</f>
        <v>0</v>
      </c>
      <c r="J222" s="7">
        <v>34.795916003075511</v>
      </c>
      <c r="K222" s="55">
        <f>Table3[[#This Row],[Residential Incentive Disbursements]]/'1.) CLM Reference'!$B$5</f>
        <v>2.0710636818029642E-6</v>
      </c>
      <c r="L222" s="10">
        <v>0</v>
      </c>
      <c r="M222" s="50">
        <f>Table3[[#This Row],[C&amp;I CLM $ Collected]]/'1.) CLM Reference'!$B$4</f>
        <v>0</v>
      </c>
      <c r="N222" s="7">
        <v>0</v>
      </c>
      <c r="O222" s="55">
        <f>Table3[[#This Row],[C&amp;I Incentive Disbursements]]/'1.) CLM Reference'!$B$5</f>
        <v>0</v>
      </c>
    </row>
    <row r="223" spans="1:15" ht="16">
      <c r="A223" s="40" t="s">
        <v>160</v>
      </c>
      <c r="B223" s="40" t="s">
        <v>252</v>
      </c>
      <c r="C223" s="40" t="s">
        <v>237</v>
      </c>
      <c r="D223" s="10">
        <f>Table3[[#This Row],[Residential CLM $ Collected]]+Table3[[#This Row],[C&amp;I CLM $ Collected]]</f>
        <v>529.9402</v>
      </c>
      <c r="E223" s="50">
        <f>Table3[[#This Row],[CLM $ Collected ]]/'1.) CLM Reference'!$B$4</f>
        <v>1.8210620075714045E-5</v>
      </c>
      <c r="F223" s="7">
        <f>Table3[[#This Row],[Residential Incentive Disbursements]]+Table3[[#This Row],[C&amp;I Incentive Disbursements]]</f>
        <v>0</v>
      </c>
      <c r="G223" s="55">
        <f>Table3[[#This Row],[Incentive Disbursements]]/'1.) CLM Reference'!$B$5</f>
        <v>0</v>
      </c>
      <c r="H223" s="10">
        <v>529.9402</v>
      </c>
      <c r="I223" s="50">
        <f>Table3[[#This Row],[Residential CLM $ Collected]]/'1.) CLM Reference'!$B$4</f>
        <v>1.8210620075714045E-5</v>
      </c>
      <c r="J223" s="7">
        <v>0</v>
      </c>
      <c r="K223" s="55">
        <f>Table3[[#This Row],[Residential Incentive Disbursements]]/'1.) CLM Reference'!$B$5</f>
        <v>0</v>
      </c>
      <c r="L223" s="10">
        <v>0</v>
      </c>
      <c r="M223" s="50">
        <f>Table3[[#This Row],[C&amp;I CLM $ Collected]]/'1.) CLM Reference'!$B$4</f>
        <v>0</v>
      </c>
      <c r="N223" s="7">
        <v>0</v>
      </c>
      <c r="O223" s="55">
        <f>Table3[[#This Row],[C&amp;I Incentive Disbursements]]/'1.) CLM Reference'!$B$5</f>
        <v>0</v>
      </c>
    </row>
    <row r="224" spans="1:15" ht="16">
      <c r="A224" s="40" t="s">
        <v>162</v>
      </c>
      <c r="B224" s="40" t="s">
        <v>252</v>
      </c>
      <c r="C224" s="40" t="s">
        <v>237</v>
      </c>
      <c r="D224" s="10">
        <f>Table3[[#This Row],[Residential CLM $ Collected]]+Table3[[#This Row],[C&amp;I CLM $ Collected]]</f>
        <v>8.3750999999999998</v>
      </c>
      <c r="E224" s="50">
        <f>Table3[[#This Row],[CLM $ Collected ]]/'1.) CLM Reference'!$B$4</f>
        <v>2.8779806513284456E-7</v>
      </c>
      <c r="F224" s="7">
        <f>Table3[[#This Row],[Residential Incentive Disbursements]]+Table3[[#This Row],[C&amp;I Incentive Disbursements]]</f>
        <v>0</v>
      </c>
      <c r="G224" s="55">
        <f>Table3[[#This Row],[Incentive Disbursements]]/'1.) CLM Reference'!$B$5</f>
        <v>0</v>
      </c>
      <c r="H224" s="10">
        <v>8.3750999999999998</v>
      </c>
      <c r="I224" s="50">
        <f>Table3[[#This Row],[Residential CLM $ Collected]]/'1.) CLM Reference'!$B$4</f>
        <v>2.8779806513284456E-7</v>
      </c>
      <c r="J224" s="7">
        <v>0</v>
      </c>
      <c r="K224" s="55">
        <f>Table3[[#This Row],[Residential Incentive Disbursements]]/'1.) CLM Reference'!$B$5</f>
        <v>0</v>
      </c>
      <c r="L224" s="10">
        <v>0</v>
      </c>
      <c r="M224" s="50">
        <f>Table3[[#This Row],[C&amp;I CLM $ Collected]]/'1.) CLM Reference'!$B$4</f>
        <v>0</v>
      </c>
      <c r="N224" s="7">
        <v>0</v>
      </c>
      <c r="O224" s="55">
        <f>Table3[[#This Row],[C&amp;I Incentive Disbursements]]/'1.) CLM Reference'!$B$5</f>
        <v>0</v>
      </c>
    </row>
    <row r="225" spans="1:15" ht="16">
      <c r="A225" s="40" t="s">
        <v>177</v>
      </c>
      <c r="B225" s="40" t="s">
        <v>252</v>
      </c>
      <c r="C225" s="40" t="s">
        <v>237</v>
      </c>
      <c r="D225" s="10">
        <f>Table3[[#This Row],[Residential CLM $ Collected]]+Table3[[#This Row],[C&amp;I CLM $ Collected]]</f>
        <v>495.87259999999998</v>
      </c>
      <c r="E225" s="50">
        <f>Table3[[#This Row],[CLM $ Collected ]]/'1.) CLM Reference'!$B$4</f>
        <v>1.7039936816562547E-5</v>
      </c>
      <c r="F225" s="7">
        <f>Table3[[#This Row],[Residential Incentive Disbursements]]+Table3[[#This Row],[C&amp;I Incentive Disbursements]]</f>
        <v>2033.2923924565166</v>
      </c>
      <c r="G225" s="55">
        <f>Table3[[#This Row],[Incentive Disbursements]]/'1.) CLM Reference'!$B$5</f>
        <v>1.2102219203341983E-4</v>
      </c>
      <c r="H225" s="10">
        <v>476.2285</v>
      </c>
      <c r="I225" s="50">
        <f>Table3[[#This Row],[Residential CLM $ Collected]]/'1.) CLM Reference'!$B$4</f>
        <v>1.6364896044359694E-5</v>
      </c>
      <c r="J225" s="7">
        <v>2033.2923924565166</v>
      </c>
      <c r="K225" s="55">
        <f>Table3[[#This Row],[Residential Incentive Disbursements]]/'1.) CLM Reference'!$B$5</f>
        <v>1.2102219203341983E-4</v>
      </c>
      <c r="L225" s="10">
        <v>19.644100000000002</v>
      </c>
      <c r="M225" s="50">
        <f>Table3[[#This Row],[C&amp;I CLM $ Collected]]/'1.) CLM Reference'!$B$4</f>
        <v>6.7504077220285283E-7</v>
      </c>
      <c r="N225" s="7">
        <v>0</v>
      </c>
      <c r="O225" s="55">
        <f>Table3[[#This Row],[C&amp;I Incentive Disbursements]]/'1.) CLM Reference'!$B$5</f>
        <v>0</v>
      </c>
    </row>
    <row r="226" spans="1:15" ht="16">
      <c r="A226" s="40" t="s">
        <v>178</v>
      </c>
      <c r="B226" s="40" t="s">
        <v>252</v>
      </c>
      <c r="C226" s="40" t="s">
        <v>242</v>
      </c>
      <c r="D226" s="10">
        <f>Table3[[#This Row],[Residential CLM $ Collected]]+Table3[[#This Row],[C&amp;I CLM $ Collected]]</f>
        <v>36.828400000000002</v>
      </c>
      <c r="E226" s="50">
        <f>Table3[[#This Row],[CLM $ Collected ]]/'1.) CLM Reference'!$B$4</f>
        <v>1.265554114212183E-6</v>
      </c>
      <c r="F226" s="7">
        <f>Table3[[#This Row],[Residential Incentive Disbursements]]+Table3[[#This Row],[C&amp;I Incentive Disbursements]]</f>
        <v>0</v>
      </c>
      <c r="G226" s="55">
        <f>Table3[[#This Row],[Incentive Disbursements]]/'1.) CLM Reference'!$B$5</f>
        <v>0</v>
      </c>
      <c r="H226" s="10">
        <v>0</v>
      </c>
      <c r="I226" s="50">
        <f>Table3[[#This Row],[Residential CLM $ Collected]]/'1.) CLM Reference'!$B$4</f>
        <v>0</v>
      </c>
      <c r="J226" s="7">
        <v>0</v>
      </c>
      <c r="K226" s="55">
        <f>Table3[[#This Row],[Residential Incentive Disbursements]]/'1.) CLM Reference'!$B$5</f>
        <v>0</v>
      </c>
      <c r="L226" s="10">
        <v>36.828400000000002</v>
      </c>
      <c r="M226" s="50">
        <f>Table3[[#This Row],[C&amp;I CLM $ Collected]]/'1.) CLM Reference'!$B$4</f>
        <v>1.265554114212183E-6</v>
      </c>
      <c r="N226" s="7">
        <v>0</v>
      </c>
      <c r="O226" s="55">
        <f>Table3[[#This Row],[C&amp;I Incentive Disbursements]]/'1.) CLM Reference'!$B$5</f>
        <v>0</v>
      </c>
    </row>
    <row r="227" spans="1:15" ht="16">
      <c r="A227" s="40" t="s">
        <v>179</v>
      </c>
      <c r="B227" s="40" t="s">
        <v>252</v>
      </c>
      <c r="C227" s="40" t="s">
        <v>237</v>
      </c>
      <c r="D227" s="10">
        <f>Table3[[#This Row],[Residential CLM $ Collected]]+Table3[[#This Row],[C&amp;I CLM $ Collected]]</f>
        <v>174.66720000000001</v>
      </c>
      <c r="E227" s="50">
        <f>Table3[[#This Row],[CLM $ Collected ]]/'1.) CLM Reference'!$B$4</f>
        <v>6.0021829234482684E-6</v>
      </c>
      <c r="F227" s="7">
        <f>Table3[[#This Row],[Residential Incentive Disbursements]]+Table3[[#This Row],[C&amp;I Incentive Disbursements]]</f>
        <v>0</v>
      </c>
      <c r="G227" s="55">
        <f>Table3[[#This Row],[Incentive Disbursements]]/'1.) CLM Reference'!$B$5</f>
        <v>0</v>
      </c>
      <c r="H227" s="10">
        <v>174.66720000000001</v>
      </c>
      <c r="I227" s="50">
        <f>Table3[[#This Row],[Residential CLM $ Collected]]/'1.) CLM Reference'!$B$4</f>
        <v>6.0021829234482684E-6</v>
      </c>
      <c r="J227" s="7">
        <v>0</v>
      </c>
      <c r="K227" s="55">
        <f>Table3[[#This Row],[Residential Incentive Disbursements]]/'1.) CLM Reference'!$B$5</f>
        <v>0</v>
      </c>
      <c r="L227" s="10">
        <v>0</v>
      </c>
      <c r="M227" s="50">
        <f>Table3[[#This Row],[C&amp;I CLM $ Collected]]/'1.) CLM Reference'!$B$4</f>
        <v>0</v>
      </c>
      <c r="N227" s="7">
        <v>0</v>
      </c>
      <c r="O227" s="55">
        <f>Table3[[#This Row],[C&amp;I Incentive Disbursements]]/'1.) CLM Reference'!$B$5</f>
        <v>0</v>
      </c>
    </row>
    <row r="228" spans="1:15" ht="16">
      <c r="A228" s="40" t="s">
        <v>180</v>
      </c>
      <c r="B228" s="40" t="s">
        <v>252</v>
      </c>
      <c r="C228" s="40" t="s">
        <v>237</v>
      </c>
      <c r="D228" s="10">
        <f>Table3[[#This Row],[Residential CLM $ Collected]]+Table3[[#This Row],[C&amp;I CLM $ Collected]]</f>
        <v>313.58850000000001</v>
      </c>
      <c r="E228" s="50">
        <f>Table3[[#This Row],[CLM $ Collected ]]/'1.) CLM Reference'!$B$4</f>
        <v>1.0776010262314603E-5</v>
      </c>
      <c r="F228" s="7">
        <f>Table3[[#This Row],[Residential Incentive Disbursements]]+Table3[[#This Row],[C&amp;I Incentive Disbursements]]</f>
        <v>0</v>
      </c>
      <c r="G228" s="55">
        <f>Table3[[#This Row],[Incentive Disbursements]]/'1.) CLM Reference'!$B$5</f>
        <v>0</v>
      </c>
      <c r="H228" s="10">
        <v>313.58850000000001</v>
      </c>
      <c r="I228" s="50">
        <f>Table3[[#This Row],[Residential CLM $ Collected]]/'1.) CLM Reference'!$B$4</f>
        <v>1.0776010262314603E-5</v>
      </c>
      <c r="J228" s="7">
        <v>0</v>
      </c>
      <c r="K228" s="55">
        <f>Table3[[#This Row],[Residential Incentive Disbursements]]/'1.) CLM Reference'!$B$5</f>
        <v>0</v>
      </c>
      <c r="L228" s="10">
        <v>0</v>
      </c>
      <c r="M228" s="50">
        <f>Table3[[#This Row],[C&amp;I CLM $ Collected]]/'1.) CLM Reference'!$B$4</f>
        <v>0</v>
      </c>
      <c r="N228" s="7">
        <v>0</v>
      </c>
      <c r="O228" s="55">
        <f>Table3[[#This Row],[C&amp;I Incentive Disbursements]]/'1.) CLM Reference'!$B$5</f>
        <v>0</v>
      </c>
    </row>
    <row r="229" spans="1:15" ht="16">
      <c r="A229" s="40" t="s">
        <v>233</v>
      </c>
      <c r="B229" s="40" t="s">
        <v>252</v>
      </c>
      <c r="C229" s="40" t="s">
        <v>237</v>
      </c>
      <c r="D229" s="10">
        <f>Table3[[#This Row],[Residential CLM $ Collected]]+Table3[[#This Row],[C&amp;I CLM $ Collected]]</f>
        <v>110.60680000000001</v>
      </c>
      <c r="E229" s="50">
        <f>Table3[[#This Row],[CLM $ Collected ]]/'1.) CLM Reference'!$B$4</f>
        <v>3.8008409488287324E-6</v>
      </c>
      <c r="F229" s="7">
        <f>Table3[[#This Row],[Residential Incentive Disbursements]]+Table3[[#This Row],[C&amp;I Incentive Disbursements]]</f>
        <v>1365.2108051974669</v>
      </c>
      <c r="G229" s="55">
        <f>Table3[[#This Row],[Incentive Disbursements]]/'1.) CLM Reference'!$B$5</f>
        <v>8.1257769342802923E-5</v>
      </c>
      <c r="H229" s="10">
        <v>110.60680000000001</v>
      </c>
      <c r="I229" s="50">
        <f>Table3[[#This Row],[Residential CLM $ Collected]]/'1.) CLM Reference'!$B$4</f>
        <v>3.8008409488287324E-6</v>
      </c>
      <c r="J229" s="7">
        <v>1365.2108051974669</v>
      </c>
      <c r="K229" s="55">
        <f>Table3[[#This Row],[Residential Incentive Disbursements]]/'1.) CLM Reference'!$B$5</f>
        <v>8.1257769342802923E-5</v>
      </c>
      <c r="L229" s="10">
        <v>0</v>
      </c>
      <c r="M229" s="50">
        <f>Table3[[#This Row],[C&amp;I CLM $ Collected]]/'1.) CLM Reference'!$B$4</f>
        <v>0</v>
      </c>
      <c r="N229" s="7">
        <v>0</v>
      </c>
      <c r="O229" s="55">
        <f>Table3[[#This Row],[C&amp;I Incentive Disbursements]]/'1.) CLM Reference'!$B$5</f>
        <v>0</v>
      </c>
    </row>
    <row r="230" spans="1:15" ht="16">
      <c r="A230" s="40" t="s">
        <v>182</v>
      </c>
      <c r="B230" s="40" t="s">
        <v>252</v>
      </c>
      <c r="C230" s="40" t="s">
        <v>237</v>
      </c>
      <c r="D230" s="10">
        <f>Table3[[#This Row],[Residential CLM $ Collected]]+Table3[[#This Row],[C&amp;I CLM $ Collected]]</f>
        <v>975.27269999999999</v>
      </c>
      <c r="E230" s="50">
        <f>Table3[[#This Row],[CLM $ Collected ]]/'1.) CLM Reference'!$B$4</f>
        <v>3.3513820257296651E-5</v>
      </c>
      <c r="F230" s="7">
        <f>Table3[[#This Row],[Residential Incentive Disbursements]]+Table3[[#This Row],[C&amp;I Incentive Disbursements]]</f>
        <v>0</v>
      </c>
      <c r="G230" s="55">
        <f>Table3[[#This Row],[Incentive Disbursements]]/'1.) CLM Reference'!$B$5</f>
        <v>0</v>
      </c>
      <c r="H230" s="10">
        <v>7.1828000000000003</v>
      </c>
      <c r="I230" s="50">
        <f>Table3[[#This Row],[Residential CLM $ Collected]]/'1.) CLM Reference'!$B$4</f>
        <v>2.468264190560347E-7</v>
      </c>
      <c r="J230" s="7">
        <v>0</v>
      </c>
      <c r="K230" s="55">
        <f>Table3[[#This Row],[Residential Incentive Disbursements]]/'1.) CLM Reference'!$B$5</f>
        <v>0</v>
      </c>
      <c r="L230" s="10">
        <v>968.08989999999994</v>
      </c>
      <c r="M230" s="50">
        <f>Table3[[#This Row],[C&amp;I CLM $ Collected]]/'1.) CLM Reference'!$B$4</f>
        <v>3.3266993838240616E-5</v>
      </c>
      <c r="N230" s="7">
        <v>0</v>
      </c>
      <c r="O230" s="55">
        <f>Table3[[#This Row],[C&amp;I Incentive Disbursements]]/'1.) CLM Reference'!$B$5</f>
        <v>0</v>
      </c>
    </row>
    <row r="231" spans="1:15" ht="16">
      <c r="A231" s="40" t="s">
        <v>183</v>
      </c>
      <c r="B231" s="40" t="s">
        <v>252</v>
      </c>
      <c r="C231" s="40" t="s">
        <v>242</v>
      </c>
      <c r="D231" s="10">
        <f>Table3[[#This Row],[Residential CLM $ Collected]]+Table3[[#This Row],[C&amp;I CLM $ Collected]]</f>
        <v>2413.5888999999997</v>
      </c>
      <c r="E231" s="50">
        <f>Table3[[#This Row],[CLM $ Collected ]]/'1.) CLM Reference'!$B$4</f>
        <v>8.293945331352589E-5</v>
      </c>
      <c r="F231" s="7">
        <f>Table3[[#This Row],[Residential Incentive Disbursements]]+Table3[[#This Row],[C&amp;I Incentive Disbursements]]</f>
        <v>5654.6337702091632</v>
      </c>
      <c r="G231" s="55">
        <f>Table3[[#This Row],[Incentive Disbursements]]/'1.) CLM Reference'!$B$5</f>
        <v>3.3656555080606741E-4</v>
      </c>
      <c r="H231" s="10">
        <v>231.11080000000001</v>
      </c>
      <c r="I231" s="50">
        <f>Table3[[#This Row],[Residential CLM $ Collected]]/'1.) CLM Reference'!$B$4</f>
        <v>7.941784703621906E-6</v>
      </c>
      <c r="J231" s="7">
        <v>0</v>
      </c>
      <c r="K231" s="55">
        <f>Table3[[#This Row],[Residential Incentive Disbursements]]/'1.) CLM Reference'!$B$5</f>
        <v>0</v>
      </c>
      <c r="L231" s="10">
        <v>2182.4780999999998</v>
      </c>
      <c r="M231" s="50">
        <f>Table3[[#This Row],[C&amp;I CLM $ Collected]]/'1.) CLM Reference'!$B$4</f>
        <v>7.4997668609903988E-5</v>
      </c>
      <c r="N231" s="7">
        <v>5654.6337702091632</v>
      </c>
      <c r="O231" s="55">
        <f>Table3[[#This Row],[C&amp;I Incentive Disbursements]]/'1.) CLM Reference'!$B$5</f>
        <v>3.3656555080606741E-4</v>
      </c>
    </row>
    <row r="232" spans="1:15" ht="16">
      <c r="A232" s="40" t="s">
        <v>190</v>
      </c>
      <c r="B232" s="40" t="s">
        <v>252</v>
      </c>
      <c r="C232" s="40" t="s">
        <v>237</v>
      </c>
      <c r="D232" s="10">
        <f>Table3[[#This Row],[Residential CLM $ Collected]]+Table3[[#This Row],[C&amp;I CLM $ Collected]]</f>
        <v>154.1491</v>
      </c>
      <c r="E232" s="50">
        <f>Table3[[#This Row],[CLM $ Collected ]]/'1.) CLM Reference'!$B$4</f>
        <v>5.2971084192390986E-6</v>
      </c>
      <c r="F232" s="7">
        <f>Table3[[#This Row],[Residential Incentive Disbursements]]+Table3[[#This Row],[C&amp;I Incentive Disbursements]]</f>
        <v>0</v>
      </c>
      <c r="G232" s="55">
        <f>Table3[[#This Row],[Incentive Disbursements]]/'1.) CLM Reference'!$B$5</f>
        <v>0</v>
      </c>
      <c r="H232" s="10">
        <v>0</v>
      </c>
      <c r="I232" s="50">
        <f>Table3[[#This Row],[Residential CLM $ Collected]]/'1.) CLM Reference'!$B$4</f>
        <v>0</v>
      </c>
      <c r="J232" s="7">
        <v>0</v>
      </c>
      <c r="K232" s="55">
        <f>Table3[[#This Row],[Residential Incentive Disbursements]]/'1.) CLM Reference'!$B$5</f>
        <v>0</v>
      </c>
      <c r="L232" s="10">
        <v>154.1491</v>
      </c>
      <c r="M232" s="50">
        <f>Table3[[#This Row],[C&amp;I CLM $ Collected]]/'1.) CLM Reference'!$B$4</f>
        <v>5.2971084192390986E-6</v>
      </c>
      <c r="N232" s="7">
        <v>0</v>
      </c>
      <c r="O232" s="55">
        <f>Table3[[#This Row],[C&amp;I Incentive Disbursements]]/'1.) CLM Reference'!$B$5</f>
        <v>0</v>
      </c>
    </row>
    <row r="233" spans="1:15" ht="16">
      <c r="A233" s="40" t="s">
        <v>191</v>
      </c>
      <c r="B233" s="40" t="s">
        <v>252</v>
      </c>
      <c r="C233" s="40" t="s">
        <v>237</v>
      </c>
      <c r="D233" s="10">
        <f>Table3[[#This Row],[Residential CLM $ Collected]]+Table3[[#This Row],[C&amp;I CLM $ Collected]]</f>
        <v>132.12629999999999</v>
      </c>
      <c r="E233" s="50">
        <f>Table3[[#This Row],[CLM $ Collected ]]/'1.) CLM Reference'!$B$4</f>
        <v>4.540327099755437E-6</v>
      </c>
      <c r="F233" s="7">
        <f>Table3[[#This Row],[Residential Incentive Disbursements]]+Table3[[#This Row],[C&amp;I Incentive Disbursements]]</f>
        <v>0</v>
      </c>
      <c r="G233" s="55">
        <f>Table3[[#This Row],[Incentive Disbursements]]/'1.) CLM Reference'!$B$5</f>
        <v>0</v>
      </c>
      <c r="H233" s="10">
        <v>0</v>
      </c>
      <c r="I233" s="50">
        <f>Table3[[#This Row],[Residential CLM $ Collected]]/'1.) CLM Reference'!$B$4</f>
        <v>0</v>
      </c>
      <c r="J233" s="7">
        <v>0</v>
      </c>
      <c r="K233" s="55">
        <f>Table3[[#This Row],[Residential Incentive Disbursements]]/'1.) CLM Reference'!$B$5</f>
        <v>0</v>
      </c>
      <c r="L233" s="10">
        <v>132.12629999999999</v>
      </c>
      <c r="M233" s="50">
        <f>Table3[[#This Row],[C&amp;I CLM $ Collected]]/'1.) CLM Reference'!$B$4</f>
        <v>4.540327099755437E-6</v>
      </c>
      <c r="N233" s="7">
        <v>0</v>
      </c>
      <c r="O233" s="55">
        <f>Table3[[#This Row],[C&amp;I Incentive Disbursements]]/'1.) CLM Reference'!$B$5</f>
        <v>0</v>
      </c>
    </row>
    <row r="234" spans="1:15" ht="16">
      <c r="A234" s="40" t="s">
        <v>196</v>
      </c>
      <c r="B234" s="40" t="s">
        <v>263</v>
      </c>
      <c r="C234" s="40" t="s">
        <v>237</v>
      </c>
      <c r="D234" s="10">
        <f>Table3[[#This Row],[Residential CLM $ Collected]]+Table3[[#This Row],[C&amp;I CLM $ Collected]]</f>
        <v>0</v>
      </c>
      <c r="E234" s="50">
        <f>Table3[[#This Row],[CLM $ Collected ]]/'1.) CLM Reference'!$B$4</f>
        <v>0</v>
      </c>
      <c r="F234" s="7">
        <f>Table3[[#This Row],[Residential Incentive Disbursements]]+Table3[[#This Row],[C&amp;I Incentive Disbursements]]</f>
        <v>1286.1544840384795</v>
      </c>
      <c r="G234" s="55">
        <f>Table3[[#This Row],[Incentive Disbursements]]/'1.) CLM Reference'!$B$5</f>
        <v>7.6552312657746598E-5</v>
      </c>
      <c r="H234" s="10">
        <v>0</v>
      </c>
      <c r="I234" s="50">
        <f>Table3[[#This Row],[Residential CLM $ Collected]]/'1.) CLM Reference'!$B$4</f>
        <v>0</v>
      </c>
      <c r="J234" s="7">
        <v>1286.1544840384795</v>
      </c>
      <c r="K234" s="55">
        <f>Table3[[#This Row],[Residential Incentive Disbursements]]/'1.) CLM Reference'!$B$5</f>
        <v>7.6552312657746598E-5</v>
      </c>
      <c r="L234" s="10">
        <v>0</v>
      </c>
      <c r="M234" s="50">
        <f>Table3[[#This Row],[C&amp;I CLM $ Collected]]/'1.) CLM Reference'!$B$4</f>
        <v>0</v>
      </c>
      <c r="N234" s="7">
        <v>0</v>
      </c>
      <c r="O234" s="55">
        <f>Table3[[#This Row],[C&amp;I Incentive Disbursements]]/'1.) CLM Reference'!$B$5</f>
        <v>0</v>
      </c>
    </row>
    <row r="235" spans="1:15" ht="16">
      <c r="A235" s="40" t="s">
        <v>201</v>
      </c>
      <c r="B235" s="40" t="s">
        <v>252</v>
      </c>
      <c r="C235" s="40" t="s">
        <v>237</v>
      </c>
      <c r="D235" s="10">
        <f>Table3[[#This Row],[Residential CLM $ Collected]]+Table3[[#This Row],[C&amp;I CLM $ Collected]]</f>
        <v>227.32550000000001</v>
      </c>
      <c r="E235" s="50">
        <f>Table3[[#This Row],[CLM $ Collected ]]/'1.) CLM Reference'!$B$4</f>
        <v>7.8117084041213202E-6</v>
      </c>
      <c r="F235" s="7">
        <f>Table3[[#This Row],[Residential Incentive Disbursements]]+Table3[[#This Row],[C&amp;I Incentive Disbursements]]</f>
        <v>0</v>
      </c>
      <c r="G235" s="55">
        <f>Table3[[#This Row],[Incentive Disbursements]]/'1.) CLM Reference'!$B$5</f>
        <v>0</v>
      </c>
      <c r="H235" s="10">
        <v>227.32550000000001</v>
      </c>
      <c r="I235" s="50">
        <f>Table3[[#This Row],[Residential CLM $ Collected]]/'1.) CLM Reference'!$B$4</f>
        <v>7.8117084041213202E-6</v>
      </c>
      <c r="J235" s="7">
        <v>0</v>
      </c>
      <c r="K235" s="55">
        <f>Table3[[#This Row],[Residential Incentive Disbursements]]/'1.) CLM Reference'!$B$5</f>
        <v>0</v>
      </c>
      <c r="L235" s="10">
        <v>0</v>
      </c>
      <c r="M235" s="50">
        <f>Table3[[#This Row],[C&amp;I CLM $ Collected]]/'1.) CLM Reference'!$B$4</f>
        <v>0</v>
      </c>
      <c r="N235" s="7">
        <v>0</v>
      </c>
      <c r="O235" s="55">
        <f>Table3[[#This Row],[C&amp;I Incentive Disbursements]]/'1.) CLM Reference'!$B$5</f>
        <v>0</v>
      </c>
    </row>
    <row r="236" spans="1:15" ht="16">
      <c r="A236" s="40" t="s">
        <v>202</v>
      </c>
      <c r="B236" s="40" t="s">
        <v>252</v>
      </c>
      <c r="C236" s="40" t="s">
        <v>237</v>
      </c>
      <c r="D236" s="10">
        <f>Table3[[#This Row],[Residential CLM $ Collected]]+Table3[[#This Row],[C&amp;I CLM $ Collected]]</f>
        <v>246281.63460000002</v>
      </c>
      <c r="E236" s="50">
        <f>Table3[[#This Row],[CLM $ Collected ]]/'1.) CLM Reference'!$B$4</f>
        <v>8.4631082513204909E-3</v>
      </c>
      <c r="F236" s="7">
        <f>Table3[[#This Row],[Residential Incentive Disbursements]]+Table3[[#This Row],[C&amp;I Incentive Disbursements]]</f>
        <v>212398.65363790002</v>
      </c>
      <c r="G236" s="55">
        <f>Table3[[#This Row],[Incentive Disbursements]]/'1.) CLM Reference'!$B$5</f>
        <v>1.2642033552857784E-2</v>
      </c>
      <c r="H236" s="10">
        <v>175927.88690000001</v>
      </c>
      <c r="I236" s="50">
        <f>Table3[[#This Row],[Residential CLM $ Collected]]/'1.) CLM Reference'!$B$4</f>
        <v>6.0455045853458371E-3</v>
      </c>
      <c r="J236" s="7">
        <v>129750.10146960904</v>
      </c>
      <c r="K236" s="55">
        <f>Table3[[#This Row],[Residential Incentive Disbursements]]/'1.) CLM Reference'!$B$5</f>
        <v>7.7227661671618363E-3</v>
      </c>
      <c r="L236" s="10">
        <v>70353.747700000007</v>
      </c>
      <c r="M236" s="50">
        <f>Table3[[#This Row],[C&amp;I CLM $ Collected]]/'1.) CLM Reference'!$B$4</f>
        <v>2.417603665974653E-3</v>
      </c>
      <c r="N236" s="7">
        <v>82648.552168290975</v>
      </c>
      <c r="O236" s="55">
        <f>Table3[[#This Row],[C&amp;I Incentive Disbursements]]/'1.) CLM Reference'!$B$5</f>
        <v>4.9192673856959471E-3</v>
      </c>
    </row>
    <row r="237" spans="1:15" ht="16">
      <c r="A237" s="40" t="s">
        <v>203</v>
      </c>
      <c r="B237" s="40" t="s">
        <v>252</v>
      </c>
      <c r="C237" s="40" t="s">
        <v>237</v>
      </c>
      <c r="D237" s="10">
        <f>Table3[[#This Row],[Residential CLM $ Collected]]+Table3[[#This Row],[C&amp;I CLM $ Collected]]</f>
        <v>149986.28679999991</v>
      </c>
      <c r="E237" s="50">
        <f>Table3[[#This Row],[CLM $ Collected ]]/'1.) CLM Reference'!$B$4</f>
        <v>5.1540594306336502E-3</v>
      </c>
      <c r="F237" s="7">
        <f>Table3[[#This Row],[Residential Incentive Disbursements]]+Table3[[#This Row],[C&amp;I Incentive Disbursements]]</f>
        <v>92062.063263929565</v>
      </c>
      <c r="G237" s="55">
        <f>Table3[[#This Row],[Incentive Disbursements]]/'1.) CLM Reference'!$B$5</f>
        <v>5.4795624774159959E-3</v>
      </c>
      <c r="H237" s="10">
        <v>81742.303499999907</v>
      </c>
      <c r="I237" s="50">
        <f>Table3[[#This Row],[Residential CLM $ Collected]]/'1.) CLM Reference'!$B$4</f>
        <v>2.8089547332929427E-3</v>
      </c>
      <c r="J237" s="7">
        <v>47240.508341178647</v>
      </c>
      <c r="K237" s="55">
        <f>Table3[[#This Row],[Residential Incentive Disbursements]]/'1.) CLM Reference'!$B$5</f>
        <v>2.8117696664941212E-3</v>
      </c>
      <c r="L237" s="10">
        <v>68243.983300000007</v>
      </c>
      <c r="M237" s="50">
        <f>Table3[[#This Row],[C&amp;I CLM $ Collected]]/'1.) CLM Reference'!$B$4</f>
        <v>2.3451046973407075E-3</v>
      </c>
      <c r="N237" s="7">
        <v>44821.554922750918</v>
      </c>
      <c r="O237" s="55">
        <f>Table3[[#This Row],[C&amp;I Incentive Disbursements]]/'1.) CLM Reference'!$B$5</f>
        <v>2.6677928109218752E-3</v>
      </c>
    </row>
    <row r="238" spans="1:15" ht="16">
      <c r="A238" s="40" t="s">
        <v>204</v>
      </c>
      <c r="B238" s="40" t="s">
        <v>252</v>
      </c>
      <c r="C238" s="40" t="s">
        <v>237</v>
      </c>
      <c r="D238" s="10">
        <f>Table3[[#This Row],[Residential CLM $ Collected]]+Table3[[#This Row],[C&amp;I CLM $ Collected]]</f>
        <v>179562.57229999988</v>
      </c>
      <c r="E238" s="50">
        <f>Table3[[#This Row],[CLM $ Collected ]]/'1.) CLM Reference'!$B$4</f>
        <v>6.1704052343514084E-3</v>
      </c>
      <c r="F238" s="7">
        <f>Table3[[#This Row],[Residential Incentive Disbursements]]+Table3[[#This Row],[C&amp;I Incentive Disbursements]]</f>
        <v>93267.901756905194</v>
      </c>
      <c r="G238" s="55">
        <f>Table3[[#This Row],[Incentive Disbursements]]/'1.) CLM Reference'!$B$5</f>
        <v>5.5513343574464316E-3</v>
      </c>
      <c r="H238" s="10">
        <v>87141.806999999899</v>
      </c>
      <c r="I238" s="50">
        <f>Table3[[#This Row],[Residential CLM $ Collected]]/'1.) CLM Reference'!$B$4</f>
        <v>2.9945007757256324E-3</v>
      </c>
      <c r="J238" s="7">
        <v>53267.648135735377</v>
      </c>
      <c r="K238" s="55">
        <f>Table3[[#This Row],[Residential Incentive Disbursements]]/'1.) CLM Reference'!$B$5</f>
        <v>3.1705068910739403E-3</v>
      </c>
      <c r="L238" s="10">
        <v>92420.765299999999</v>
      </c>
      <c r="M238" s="50">
        <f>Table3[[#This Row],[C&amp;I CLM $ Collected]]/'1.) CLM Reference'!$B$4</f>
        <v>3.1759044586257769E-3</v>
      </c>
      <c r="N238" s="7">
        <v>40000.25362116981</v>
      </c>
      <c r="O238" s="55">
        <f>Table3[[#This Row],[C&amp;I Incentive Disbursements]]/'1.) CLM Reference'!$B$5</f>
        <v>2.3808274663724913E-3</v>
      </c>
    </row>
    <row r="239" spans="1:15" ht="16">
      <c r="A239" s="40" t="s">
        <v>205</v>
      </c>
      <c r="B239" s="40" t="s">
        <v>252</v>
      </c>
      <c r="C239" s="40" t="s">
        <v>237</v>
      </c>
      <c r="D239" s="10">
        <f>Table3[[#This Row],[Residential CLM $ Collected]]+Table3[[#This Row],[C&amp;I CLM $ Collected]]</f>
        <v>198502.89509999999</v>
      </c>
      <c r="E239" s="50">
        <f>Table3[[#This Row],[CLM $ Collected ]]/'1.) CLM Reference'!$B$4</f>
        <v>6.8212617321641552E-3</v>
      </c>
      <c r="F239" s="7">
        <f>Table3[[#This Row],[Residential Incentive Disbursements]]+Table3[[#This Row],[C&amp;I Incentive Disbursements]]</f>
        <v>104991.12260265101</v>
      </c>
      <c r="G239" s="55">
        <f>Table3[[#This Row],[Incentive Disbursements]]/'1.) CLM Reference'!$B$5</f>
        <v>6.2491040878146047E-3</v>
      </c>
      <c r="H239" s="10">
        <v>148627.13149999999</v>
      </c>
      <c r="I239" s="50">
        <f>Table3[[#This Row],[Residential CLM $ Collected]]/'1.) CLM Reference'!$B$4</f>
        <v>5.1073540461540586E-3</v>
      </c>
      <c r="J239" s="7">
        <v>95161.91708507188</v>
      </c>
      <c r="K239" s="55">
        <f>Table3[[#This Row],[Residential Incentive Disbursements]]/'1.) CLM Reference'!$B$5</f>
        <v>5.6640667355392351E-3</v>
      </c>
      <c r="L239" s="10">
        <v>49875.763599999998</v>
      </c>
      <c r="M239" s="50">
        <f>Table3[[#This Row],[C&amp;I CLM $ Collected]]/'1.) CLM Reference'!$B$4</f>
        <v>1.7139076860100964E-3</v>
      </c>
      <c r="N239" s="7">
        <v>9829.2055175791338</v>
      </c>
      <c r="O239" s="55">
        <f>Table3[[#This Row],[C&amp;I Incentive Disbursements]]/'1.) CLM Reference'!$B$5</f>
        <v>5.8503735227536931E-4</v>
      </c>
    </row>
    <row r="240" spans="1:15" ht="16">
      <c r="A240" s="40" t="s">
        <v>206</v>
      </c>
      <c r="B240" s="40" t="s">
        <v>252</v>
      </c>
      <c r="C240" s="40" t="s">
        <v>237</v>
      </c>
      <c r="D240" s="10">
        <f>Table3[[#This Row],[Residential CLM $ Collected]]+Table3[[#This Row],[C&amp;I CLM $ Collected]]</f>
        <v>54.371499999999997</v>
      </c>
      <c r="E240" s="50">
        <f>Table3[[#This Row],[CLM $ Collected ]]/'1.) CLM Reference'!$B$4</f>
        <v>1.8683970935714748E-6</v>
      </c>
      <c r="F240" s="7">
        <f>Table3[[#This Row],[Residential Incentive Disbursements]]+Table3[[#This Row],[C&amp;I Incentive Disbursements]]</f>
        <v>0</v>
      </c>
      <c r="G240" s="55">
        <f>Table3[[#This Row],[Incentive Disbursements]]/'1.) CLM Reference'!$B$5</f>
        <v>0</v>
      </c>
      <c r="H240" s="10">
        <v>54.371499999999997</v>
      </c>
      <c r="I240" s="50">
        <f>Table3[[#This Row],[Residential CLM $ Collected]]/'1.) CLM Reference'!$B$4</f>
        <v>1.8683970935714748E-6</v>
      </c>
      <c r="J240" s="7">
        <v>0</v>
      </c>
      <c r="K240" s="55">
        <f>Table3[[#This Row],[Residential Incentive Disbursements]]/'1.) CLM Reference'!$B$5</f>
        <v>0</v>
      </c>
      <c r="L240" s="10">
        <v>0</v>
      </c>
      <c r="M240" s="50">
        <f>Table3[[#This Row],[C&amp;I CLM $ Collected]]/'1.) CLM Reference'!$B$4</f>
        <v>0</v>
      </c>
      <c r="N240" s="7">
        <v>0</v>
      </c>
      <c r="O240" s="55">
        <f>Table3[[#This Row],[C&amp;I Incentive Disbursements]]/'1.) CLM Reference'!$B$5</f>
        <v>0</v>
      </c>
    </row>
    <row r="241" spans="1:15" ht="16">
      <c r="A241" s="40" t="s">
        <v>207</v>
      </c>
      <c r="B241" s="40" t="s">
        <v>252</v>
      </c>
      <c r="C241" s="40" t="s">
        <v>237</v>
      </c>
      <c r="D241" s="10">
        <f>Table3[[#This Row],[Residential CLM $ Collected]]+Table3[[#This Row],[C&amp;I CLM $ Collected]]</f>
        <v>312.34399999999999</v>
      </c>
      <c r="E241" s="50">
        <f>Table3[[#This Row],[CLM $ Collected ]]/'1.) CLM Reference'!$B$4</f>
        <v>1.0733244839566478E-5</v>
      </c>
      <c r="F241" s="7">
        <f>Table3[[#This Row],[Residential Incentive Disbursements]]+Table3[[#This Row],[C&amp;I Incentive Disbursements]]</f>
        <v>0</v>
      </c>
      <c r="G241" s="55">
        <f>Table3[[#This Row],[Incentive Disbursements]]/'1.) CLM Reference'!$B$5</f>
        <v>0</v>
      </c>
      <c r="H241" s="10">
        <v>137.0864</v>
      </c>
      <c r="I241" s="50">
        <f>Table3[[#This Row],[Residential CLM $ Collected]]/'1.) CLM Reference'!$B$4</f>
        <v>4.7107736834219514E-6</v>
      </c>
      <c r="J241" s="7">
        <v>0</v>
      </c>
      <c r="K241" s="55">
        <f>Table3[[#This Row],[Residential Incentive Disbursements]]/'1.) CLM Reference'!$B$5</f>
        <v>0</v>
      </c>
      <c r="L241" s="10">
        <v>175.2576</v>
      </c>
      <c r="M241" s="50">
        <f>Table3[[#This Row],[C&amp;I CLM $ Collected]]/'1.) CLM Reference'!$B$4</f>
        <v>6.0224711561445262E-6</v>
      </c>
      <c r="N241" s="7">
        <v>0</v>
      </c>
      <c r="O241" s="55">
        <f>Table3[[#This Row],[C&amp;I Incentive Disbursements]]/'1.) CLM Reference'!$B$5</f>
        <v>0</v>
      </c>
    </row>
    <row r="242" spans="1:15" ht="16">
      <c r="A242" s="40" t="s">
        <v>208</v>
      </c>
      <c r="B242" s="40" t="s">
        <v>252</v>
      </c>
      <c r="C242" s="40" t="s">
        <v>237</v>
      </c>
      <c r="D242" s="10">
        <f>Table3[[#This Row],[Residential CLM $ Collected]]+Table3[[#This Row],[C&amp;I CLM $ Collected]]</f>
        <v>186.86240000000001</v>
      </c>
      <c r="E242" s="50">
        <f>Table3[[#This Row],[CLM $ Collected ]]/'1.) CLM Reference'!$B$4</f>
        <v>6.4212531391959096E-6</v>
      </c>
      <c r="F242" s="7">
        <f>Table3[[#This Row],[Residential Incentive Disbursements]]+Table3[[#This Row],[C&amp;I Incentive Disbursements]]</f>
        <v>0</v>
      </c>
      <c r="G242" s="55">
        <f>Table3[[#This Row],[Incentive Disbursements]]/'1.) CLM Reference'!$B$5</f>
        <v>0</v>
      </c>
      <c r="H242" s="10">
        <v>0</v>
      </c>
      <c r="I242" s="50">
        <f>Table3[[#This Row],[Residential CLM $ Collected]]/'1.) CLM Reference'!$B$4</f>
        <v>0</v>
      </c>
      <c r="J242" s="7">
        <v>0</v>
      </c>
      <c r="K242" s="55">
        <f>Table3[[#This Row],[Residential Incentive Disbursements]]/'1.) CLM Reference'!$B$5</f>
        <v>0</v>
      </c>
      <c r="L242" s="10">
        <v>186.86240000000001</v>
      </c>
      <c r="M242" s="50">
        <f>Table3[[#This Row],[C&amp;I CLM $ Collected]]/'1.) CLM Reference'!$B$4</f>
        <v>6.4212531391959096E-6</v>
      </c>
      <c r="N242" s="7">
        <v>0</v>
      </c>
      <c r="O242" s="55">
        <f>Table3[[#This Row],[C&amp;I Incentive Disbursements]]/'1.) CLM Reference'!$B$5</f>
        <v>0</v>
      </c>
    </row>
    <row r="243" spans="1:15" ht="16">
      <c r="A243" s="40" t="s">
        <v>211</v>
      </c>
      <c r="B243" s="40" t="s">
        <v>252</v>
      </c>
      <c r="C243" s="40" t="s">
        <v>237</v>
      </c>
      <c r="D243" s="10">
        <f>Table3[[#This Row],[Residential CLM $ Collected]]+Table3[[#This Row],[C&amp;I CLM $ Collected]]</f>
        <v>55.563800000000001</v>
      </c>
      <c r="E243" s="50">
        <f>Table3[[#This Row],[CLM $ Collected ]]/'1.) CLM Reference'!$B$4</f>
        <v>1.9093687396482848E-6</v>
      </c>
      <c r="F243" s="7">
        <f>Table3[[#This Row],[Residential Incentive Disbursements]]+Table3[[#This Row],[C&amp;I Incentive Disbursements]]</f>
        <v>0</v>
      </c>
      <c r="G243" s="55">
        <f>Table3[[#This Row],[Incentive Disbursements]]/'1.) CLM Reference'!$B$5</f>
        <v>0</v>
      </c>
      <c r="H243" s="10">
        <v>55.563800000000001</v>
      </c>
      <c r="I243" s="50">
        <f>Table3[[#This Row],[Residential CLM $ Collected]]/'1.) CLM Reference'!$B$4</f>
        <v>1.9093687396482848E-6</v>
      </c>
      <c r="J243" s="7">
        <v>0</v>
      </c>
      <c r="K243" s="55">
        <f>Table3[[#This Row],[Residential Incentive Disbursements]]/'1.) CLM Reference'!$B$5</f>
        <v>0</v>
      </c>
      <c r="L243" s="10">
        <v>0</v>
      </c>
      <c r="M243" s="50">
        <f>Table3[[#This Row],[C&amp;I CLM $ Collected]]/'1.) CLM Reference'!$B$4</f>
        <v>0</v>
      </c>
      <c r="N243" s="7">
        <v>0</v>
      </c>
      <c r="O243" s="55">
        <f>Table3[[#This Row],[C&amp;I Incentive Disbursements]]/'1.) CLM Reference'!$B$5</f>
        <v>0</v>
      </c>
    </row>
    <row r="244" spans="1:15" ht="16">
      <c r="A244" s="40" t="s">
        <v>212</v>
      </c>
      <c r="B244" s="40" t="s">
        <v>252</v>
      </c>
      <c r="C244" s="40" t="s">
        <v>237</v>
      </c>
      <c r="D244" s="10">
        <f>Table3[[#This Row],[Residential CLM $ Collected]]+Table3[[#This Row],[C&amp;I CLM $ Collected]]</f>
        <v>1282.3207</v>
      </c>
      <c r="E244" s="50">
        <f>Table3[[#This Row],[CLM $ Collected ]]/'1.) CLM Reference'!$B$4</f>
        <v>4.4065075800861463E-5</v>
      </c>
      <c r="F244" s="7">
        <f>Table3[[#This Row],[Residential Incentive Disbursements]]+Table3[[#This Row],[C&amp;I Incentive Disbursements]]</f>
        <v>0</v>
      </c>
      <c r="G244" s="55">
        <f>Table3[[#This Row],[Incentive Disbursements]]/'1.) CLM Reference'!$B$5</f>
        <v>0</v>
      </c>
      <c r="H244" s="10">
        <v>1270.8086000000001</v>
      </c>
      <c r="I244" s="50">
        <f>Table3[[#This Row],[Residential CLM $ Collected]]/'1.) CLM Reference'!$B$4</f>
        <v>4.3669479317760868E-5</v>
      </c>
      <c r="J244" s="7">
        <v>0</v>
      </c>
      <c r="K244" s="55">
        <f>Table3[[#This Row],[Residential Incentive Disbursements]]/'1.) CLM Reference'!$B$5</f>
        <v>0</v>
      </c>
      <c r="L244" s="10">
        <v>11.5121</v>
      </c>
      <c r="M244" s="50">
        <f>Table3[[#This Row],[C&amp;I CLM $ Collected]]/'1.) CLM Reference'!$B$4</f>
        <v>3.9559648310059821E-7</v>
      </c>
      <c r="N244" s="7">
        <v>0</v>
      </c>
      <c r="O244" s="55">
        <f>Table3[[#This Row],[C&amp;I Incentive Disbursements]]/'1.) CLM Reference'!$B$5</f>
        <v>0</v>
      </c>
    </row>
    <row r="245" spans="1:15" ht="16">
      <c r="A245" s="40" t="s">
        <v>214</v>
      </c>
      <c r="B245" s="40" t="s">
        <v>252</v>
      </c>
      <c r="C245" s="40" t="s">
        <v>237</v>
      </c>
      <c r="D245" s="10">
        <f>Table3[[#This Row],[Residential CLM $ Collected]]+Table3[[#This Row],[C&amp;I CLM $ Collected]]</f>
        <v>75.867800000000003</v>
      </c>
      <c r="E245" s="50">
        <f>Table3[[#This Row],[CLM $ Collected ]]/'1.) CLM Reference'!$B$4</f>
        <v>2.6070860104220399E-6</v>
      </c>
      <c r="F245" s="7">
        <f>Table3[[#This Row],[Residential Incentive Disbursements]]+Table3[[#This Row],[C&amp;I Incentive Disbursements]]</f>
        <v>0</v>
      </c>
      <c r="G245" s="55">
        <f>Table3[[#This Row],[Incentive Disbursements]]/'1.) CLM Reference'!$B$5</f>
        <v>0</v>
      </c>
      <c r="H245" s="10">
        <v>75.867800000000003</v>
      </c>
      <c r="I245" s="50">
        <f>Table3[[#This Row],[Residential CLM $ Collected]]/'1.) CLM Reference'!$B$4</f>
        <v>2.6070860104220399E-6</v>
      </c>
      <c r="J245" s="7">
        <v>0</v>
      </c>
      <c r="K245" s="55">
        <f>Table3[[#This Row],[Residential Incentive Disbursements]]/'1.) CLM Reference'!$B$5</f>
        <v>0</v>
      </c>
      <c r="L245" s="10">
        <v>0</v>
      </c>
      <c r="M245" s="50">
        <f>Table3[[#This Row],[C&amp;I CLM $ Collected]]/'1.) CLM Reference'!$B$4</f>
        <v>0</v>
      </c>
      <c r="N245" s="7">
        <v>0</v>
      </c>
      <c r="O245" s="55">
        <f>Table3[[#This Row],[C&amp;I Incentive Disbursements]]/'1.) CLM Reference'!$B$5</f>
        <v>0</v>
      </c>
    </row>
    <row r="246" spans="1:15" ht="16">
      <c r="A246" s="40" t="s">
        <v>130</v>
      </c>
      <c r="B246" s="40" t="s">
        <v>247</v>
      </c>
      <c r="C246" s="40" t="s">
        <v>237</v>
      </c>
      <c r="D246" s="10">
        <f>Table3[[#This Row],[Residential CLM $ Collected]]+Table3[[#This Row],[C&amp;I CLM $ Collected]]</f>
        <v>106.81569999999999</v>
      </c>
      <c r="E246" s="50">
        <f>Table3[[#This Row],[CLM $ Collected ]]/'1.) CLM Reference'!$B$4</f>
        <v>3.670565340809111E-6</v>
      </c>
      <c r="F246" s="7">
        <f>Table3[[#This Row],[Residential Incentive Disbursements]]+Table3[[#This Row],[C&amp;I Incentive Disbursements]]</f>
        <v>0</v>
      </c>
      <c r="G246" s="55">
        <f>Table3[[#This Row],[Incentive Disbursements]]/'1.) CLM Reference'!$B$5</f>
        <v>0</v>
      </c>
      <c r="H246" s="10">
        <v>94.284899999999993</v>
      </c>
      <c r="I246" s="50">
        <f>Table3[[#This Row],[Residential CLM $ Collected]]/'1.) CLM Reference'!$B$4</f>
        <v>3.2399627217876488E-6</v>
      </c>
      <c r="J246" s="7">
        <v>0</v>
      </c>
      <c r="K246" s="55">
        <f>Table3[[#This Row],[Residential Incentive Disbursements]]/'1.) CLM Reference'!$B$5</f>
        <v>0</v>
      </c>
      <c r="L246" s="10">
        <v>12.530799999999999</v>
      </c>
      <c r="M246" s="50">
        <f>Table3[[#This Row],[C&amp;I CLM $ Collected]]/'1.) CLM Reference'!$B$4</f>
        <v>4.3060261902146226E-7</v>
      </c>
      <c r="N246" s="7">
        <v>0</v>
      </c>
      <c r="O246" s="55">
        <f>Table3[[#This Row],[C&amp;I Incentive Disbursements]]/'1.) CLM Reference'!$B$5</f>
        <v>0</v>
      </c>
    </row>
    <row r="247" spans="1:15" ht="16">
      <c r="A247" s="40" t="s">
        <v>143</v>
      </c>
      <c r="B247" s="40" t="s">
        <v>264</v>
      </c>
      <c r="C247" s="40" t="s">
        <v>242</v>
      </c>
      <c r="D247" s="10">
        <f>Table3[[#This Row],[Residential CLM $ Collected]]+Table3[[#This Row],[C&amp;I CLM $ Collected]]</f>
        <v>0</v>
      </c>
      <c r="E247" s="50">
        <f>Table3[[#This Row],[CLM $ Collected ]]/'1.) CLM Reference'!$B$4</f>
        <v>0</v>
      </c>
      <c r="F247" s="7">
        <f>Table3[[#This Row],[Residential Incentive Disbursements]]+Table3[[#This Row],[C&amp;I Incentive Disbursements]]</f>
        <v>588.14430265508872</v>
      </c>
      <c r="G247" s="55">
        <f>Table3[[#This Row],[Incentive Disbursements]]/'1.) CLM Reference'!$B$5</f>
        <v>3.5006530788861021E-5</v>
      </c>
      <c r="H247" s="10">
        <v>0</v>
      </c>
      <c r="I247" s="50">
        <f>Table3[[#This Row],[Residential CLM $ Collected]]/'1.) CLM Reference'!$B$4</f>
        <v>0</v>
      </c>
      <c r="J247" s="7">
        <v>588.14430265508872</v>
      </c>
      <c r="K247" s="55">
        <f>Table3[[#This Row],[Residential Incentive Disbursements]]/'1.) CLM Reference'!$B$5</f>
        <v>3.5006530788861021E-5</v>
      </c>
      <c r="L247" s="10">
        <v>0</v>
      </c>
      <c r="M247" s="50">
        <f>Table3[[#This Row],[C&amp;I CLM $ Collected]]/'1.) CLM Reference'!$B$4</f>
        <v>0</v>
      </c>
      <c r="N247" s="7">
        <v>0</v>
      </c>
      <c r="O247" s="55">
        <f>Table3[[#This Row],[C&amp;I Incentive Disbursements]]/'1.) CLM Reference'!$B$5</f>
        <v>0</v>
      </c>
    </row>
    <row r="248" spans="1:15" ht="16">
      <c r="A248" s="40" t="s">
        <v>170</v>
      </c>
      <c r="B248" s="40" t="s">
        <v>247</v>
      </c>
      <c r="C248" s="40" t="s">
        <v>237</v>
      </c>
      <c r="D248" s="10">
        <f>Table3[[#This Row],[Residential CLM $ Collected]]+Table3[[#This Row],[C&amp;I CLM $ Collected]]</f>
        <v>728.59849999999994</v>
      </c>
      <c r="E248" s="50">
        <f>Table3[[#This Row],[CLM $ Collected ]]/'1.) CLM Reference'!$B$4</f>
        <v>2.5037222070028163E-5</v>
      </c>
      <c r="F248" s="7">
        <f>Table3[[#This Row],[Residential Incentive Disbursements]]+Table3[[#This Row],[C&amp;I Incentive Disbursements]]</f>
        <v>2462.699211142939</v>
      </c>
      <c r="G248" s="55">
        <f>Table3[[#This Row],[Incentive Disbursements]]/'1.) CLM Reference'!$B$5</f>
        <v>1.4658061868387485E-4</v>
      </c>
      <c r="H248" s="10">
        <v>728.59849999999994</v>
      </c>
      <c r="I248" s="50">
        <f>Table3[[#This Row],[Residential CLM $ Collected]]/'1.) CLM Reference'!$B$4</f>
        <v>2.5037222070028163E-5</v>
      </c>
      <c r="J248" s="7">
        <v>2462.699211142939</v>
      </c>
      <c r="K248" s="55">
        <f>Table3[[#This Row],[Residential Incentive Disbursements]]/'1.) CLM Reference'!$B$5</f>
        <v>1.4658061868387485E-4</v>
      </c>
      <c r="L248" s="10">
        <v>0</v>
      </c>
      <c r="M248" s="50">
        <f>Table3[[#This Row],[C&amp;I CLM $ Collected]]/'1.) CLM Reference'!$B$4</f>
        <v>0</v>
      </c>
      <c r="N248" s="7">
        <v>0</v>
      </c>
      <c r="O248" s="55">
        <f>Table3[[#This Row],[C&amp;I Incentive Disbursements]]/'1.) CLM Reference'!$B$5</f>
        <v>0</v>
      </c>
    </row>
    <row r="249" spans="1:15" ht="16">
      <c r="A249" s="40" t="s">
        <v>175</v>
      </c>
      <c r="B249" s="40" t="s">
        <v>247</v>
      </c>
      <c r="C249" s="40" t="s">
        <v>237</v>
      </c>
      <c r="D249" s="10">
        <f>Table3[[#This Row],[Residential CLM $ Collected]]+Table3[[#This Row],[C&amp;I CLM $ Collected]]</f>
        <v>10.418200000000001</v>
      </c>
      <c r="E249" s="50">
        <f>Table3[[#This Row],[CLM $ Collected ]]/'1.) CLM Reference'!$B$4</f>
        <v>3.5800620913983135E-7</v>
      </c>
      <c r="F249" s="7">
        <f>Table3[[#This Row],[Residential Incentive Disbursements]]+Table3[[#This Row],[C&amp;I Incentive Disbursements]]</f>
        <v>0</v>
      </c>
      <c r="G249" s="55">
        <f>Table3[[#This Row],[Incentive Disbursements]]/'1.) CLM Reference'!$B$5</f>
        <v>0</v>
      </c>
      <c r="H249" s="10">
        <v>0</v>
      </c>
      <c r="I249" s="50">
        <f>Table3[[#This Row],[Residential CLM $ Collected]]/'1.) CLM Reference'!$B$4</f>
        <v>0</v>
      </c>
      <c r="J249" s="7">
        <v>0</v>
      </c>
      <c r="K249" s="55">
        <f>Table3[[#This Row],[Residential Incentive Disbursements]]/'1.) CLM Reference'!$B$5</f>
        <v>0</v>
      </c>
      <c r="L249" s="10">
        <v>10.418200000000001</v>
      </c>
      <c r="M249" s="50">
        <f>Table3[[#This Row],[C&amp;I CLM $ Collected]]/'1.) CLM Reference'!$B$4</f>
        <v>3.5800620913983135E-7</v>
      </c>
      <c r="N249" s="7">
        <v>0</v>
      </c>
      <c r="O249" s="55">
        <f>Table3[[#This Row],[C&amp;I Incentive Disbursements]]/'1.) CLM Reference'!$B$5</f>
        <v>0</v>
      </c>
    </row>
    <row r="250" spans="1:15" ht="16">
      <c r="A250" s="40" t="s">
        <v>184</v>
      </c>
      <c r="B250" s="40" t="s">
        <v>247</v>
      </c>
      <c r="C250" s="40" t="s">
        <v>237</v>
      </c>
      <c r="D250" s="10">
        <f>Table3[[#This Row],[Residential CLM $ Collected]]+Table3[[#This Row],[C&amp;I CLM $ Collected]]</f>
        <v>217535.91900000011</v>
      </c>
      <c r="E250" s="50">
        <f>Table3[[#This Row],[CLM $ Collected ]]/'1.) CLM Reference'!$B$4</f>
        <v>7.4753037677275777E-3</v>
      </c>
      <c r="F250" s="7">
        <f>Table3[[#This Row],[Residential Incentive Disbursements]]+Table3[[#This Row],[C&amp;I Incentive Disbursements]]</f>
        <v>97460.415597074985</v>
      </c>
      <c r="G250" s="55">
        <f>Table3[[#This Row],[Incentive Disbursements]]/'1.) CLM Reference'!$B$5</f>
        <v>5.800874077828113E-3</v>
      </c>
      <c r="H250" s="10">
        <v>54371.503700000103</v>
      </c>
      <c r="I250" s="50">
        <f>Table3[[#This Row],[Residential CLM $ Collected]]/'1.) CLM Reference'!$B$4</f>
        <v>1.8683972207165682E-3</v>
      </c>
      <c r="J250" s="7">
        <v>30604.377514042484</v>
      </c>
      <c r="K250" s="55">
        <f>Table3[[#This Row],[Residential Incentive Disbursements]]/'1.) CLM Reference'!$B$5</f>
        <v>1.8215820146225889E-3</v>
      </c>
      <c r="L250" s="10">
        <v>163164.41529999999</v>
      </c>
      <c r="M250" s="50">
        <f>Table3[[#This Row],[C&amp;I CLM $ Collected]]/'1.) CLM Reference'!$B$4</f>
        <v>5.6069065470110094E-3</v>
      </c>
      <c r="N250" s="7">
        <v>66856.038083032501</v>
      </c>
      <c r="O250" s="55">
        <f>Table3[[#This Row],[C&amp;I Incentive Disbursements]]/'1.) CLM Reference'!$B$5</f>
        <v>3.9792920632055239E-3</v>
      </c>
    </row>
    <row r="251" spans="1:15" ht="16">
      <c r="A251" s="40" t="s">
        <v>185</v>
      </c>
      <c r="B251" s="40" t="s">
        <v>247</v>
      </c>
      <c r="C251" s="40" t="s">
        <v>237</v>
      </c>
      <c r="D251" s="10">
        <f>Table3[[#This Row],[Residential CLM $ Collected]]+Table3[[#This Row],[C&amp;I CLM $ Collected]]</f>
        <v>101114.48050000009</v>
      </c>
      <c r="E251" s="50">
        <f>Table3[[#This Row],[CLM $ Collected ]]/'1.) CLM Reference'!$B$4</f>
        <v>3.4746512692162205E-3</v>
      </c>
      <c r="F251" s="7">
        <f>Table3[[#This Row],[Residential Incentive Disbursements]]+Table3[[#This Row],[C&amp;I Incentive Disbursements]]</f>
        <v>133909.80695591928</v>
      </c>
      <c r="G251" s="55">
        <f>Table3[[#This Row],[Incentive Disbursements]]/'1.) CLM Reference'!$B$5</f>
        <v>7.9703531241751887E-3</v>
      </c>
      <c r="H251" s="10">
        <v>81277.952100000097</v>
      </c>
      <c r="I251" s="50">
        <f>Table3[[#This Row],[Residential CLM $ Collected]]/'1.) CLM Reference'!$B$4</f>
        <v>2.7929979764229739E-3</v>
      </c>
      <c r="J251" s="7">
        <v>133909.80695591928</v>
      </c>
      <c r="K251" s="55">
        <f>Table3[[#This Row],[Residential Incentive Disbursements]]/'1.) CLM Reference'!$B$5</f>
        <v>7.9703531241751887E-3</v>
      </c>
      <c r="L251" s="10">
        <v>19836.528399999999</v>
      </c>
      <c r="M251" s="50">
        <f>Table3[[#This Row],[C&amp;I CLM $ Collected]]/'1.) CLM Reference'!$B$4</f>
        <v>6.8165329279324684E-4</v>
      </c>
      <c r="N251" s="7">
        <v>0</v>
      </c>
      <c r="O251" s="55">
        <f>Table3[[#This Row],[C&amp;I Incentive Disbursements]]/'1.) CLM Reference'!$B$5</f>
        <v>0</v>
      </c>
    </row>
    <row r="252" spans="1:15" ht="16">
      <c r="A252" s="40" t="s">
        <v>186</v>
      </c>
      <c r="B252" s="40" t="s">
        <v>247</v>
      </c>
      <c r="C252" s="40" t="s">
        <v>237</v>
      </c>
      <c r="D252" s="10">
        <f>Table3[[#This Row],[Residential CLM $ Collected]]+Table3[[#This Row],[C&amp;I CLM $ Collected]]</f>
        <v>82969.595099999904</v>
      </c>
      <c r="E252" s="50">
        <f>Table3[[#This Row],[CLM $ Collected ]]/'1.) CLM Reference'!$B$4</f>
        <v>2.8511288145377984E-3</v>
      </c>
      <c r="F252" s="7">
        <f>Table3[[#This Row],[Residential Incentive Disbursements]]+Table3[[#This Row],[C&amp;I Incentive Disbursements]]</f>
        <v>95582.260652458994</v>
      </c>
      <c r="G252" s="55">
        <f>Table3[[#This Row],[Incentive Disbursements]]/'1.) CLM Reference'!$B$5</f>
        <v>5.6890857146693723E-3</v>
      </c>
      <c r="H252" s="10">
        <v>77580.580099999905</v>
      </c>
      <c r="I252" s="50">
        <f>Table3[[#This Row],[Residential CLM $ Collected]]/'1.) CLM Reference'!$B$4</f>
        <v>2.6659431940709529E-3</v>
      </c>
      <c r="J252" s="7">
        <v>95582.260652458994</v>
      </c>
      <c r="K252" s="55">
        <f>Table3[[#This Row],[Residential Incentive Disbursements]]/'1.) CLM Reference'!$B$5</f>
        <v>5.6890857146693723E-3</v>
      </c>
      <c r="L252" s="10">
        <v>5389.0150000000003</v>
      </c>
      <c r="M252" s="50">
        <f>Table3[[#This Row],[C&amp;I CLM $ Collected]]/'1.) CLM Reference'!$B$4</f>
        <v>1.8518562046684537E-4</v>
      </c>
      <c r="N252" s="7">
        <v>0</v>
      </c>
      <c r="O252" s="55">
        <f>Table3[[#This Row],[C&amp;I Incentive Disbursements]]/'1.) CLM Reference'!$B$5</f>
        <v>0</v>
      </c>
    </row>
    <row r="253" spans="1:15" ht="16">
      <c r="A253" s="40" t="s">
        <v>187</v>
      </c>
      <c r="B253" s="40" t="s">
        <v>247</v>
      </c>
      <c r="C253" s="40" t="s">
        <v>237</v>
      </c>
      <c r="D253" s="10">
        <f>Table3[[#This Row],[Residential CLM $ Collected]]+Table3[[#This Row],[C&amp;I CLM $ Collected]]</f>
        <v>107625.53199999999</v>
      </c>
      <c r="E253" s="50">
        <f>Table3[[#This Row],[CLM $ Collected ]]/'1.) CLM Reference'!$B$4</f>
        <v>3.6983940333241449E-3</v>
      </c>
      <c r="F253" s="7">
        <f>Table3[[#This Row],[Residential Incentive Disbursements]]+Table3[[#This Row],[C&amp;I Incentive Disbursements]]</f>
        <v>172701.96560311175</v>
      </c>
      <c r="G253" s="55">
        <f>Table3[[#This Row],[Incentive Disbursements]]/'1.) CLM Reference'!$B$5</f>
        <v>1.0279274404070162E-2</v>
      </c>
      <c r="H253" s="10">
        <v>93459.739199999996</v>
      </c>
      <c r="I253" s="50">
        <f>Table3[[#This Row],[Residential CLM $ Collected]]/'1.) CLM Reference'!$B$4</f>
        <v>3.2116072774749276E-3</v>
      </c>
      <c r="J253" s="7">
        <v>135707.60368614426</v>
      </c>
      <c r="K253" s="55">
        <f>Table3[[#This Row],[Residential Incentive Disbursements]]/'1.) CLM Reference'!$B$5</f>
        <v>8.0773585415610666E-3</v>
      </c>
      <c r="L253" s="10">
        <v>14165.792799999999</v>
      </c>
      <c r="M253" s="50">
        <f>Table3[[#This Row],[C&amp;I CLM $ Collected]]/'1.) CLM Reference'!$B$4</f>
        <v>4.8678675584921743E-4</v>
      </c>
      <c r="N253" s="7">
        <v>36994.361916967493</v>
      </c>
      <c r="O253" s="55">
        <f>Table3[[#This Row],[C&amp;I Incentive Disbursements]]/'1.) CLM Reference'!$B$5</f>
        <v>2.2019158625090954E-3</v>
      </c>
    </row>
    <row r="254" spans="1:15" ht="16">
      <c r="A254" s="40" t="s">
        <v>118</v>
      </c>
      <c r="B254" s="40" t="s">
        <v>244</v>
      </c>
      <c r="C254" s="40" t="s">
        <v>237</v>
      </c>
      <c r="D254" s="10">
        <f>Table3[[#This Row],[Residential CLM $ Collected]]+Table3[[#This Row],[C&amp;I CLM $ Collected]]</f>
        <v>43.634999999999998</v>
      </c>
      <c r="E254" s="50">
        <f>Table3[[#This Row],[CLM $ Collected ]]/'1.) CLM Reference'!$B$4</f>
        <v>1.4994529703611506E-6</v>
      </c>
      <c r="F254" s="7">
        <f>Table3[[#This Row],[Residential Incentive Disbursements]]+Table3[[#This Row],[C&amp;I Incentive Disbursements]]</f>
        <v>0</v>
      </c>
      <c r="G254" s="55">
        <f>Table3[[#This Row],[Incentive Disbursements]]/'1.) CLM Reference'!$B$5</f>
        <v>0</v>
      </c>
      <c r="H254" s="10">
        <v>0</v>
      </c>
      <c r="I254" s="50">
        <f>Table3[[#This Row],[Residential CLM $ Collected]]/'1.) CLM Reference'!$B$4</f>
        <v>0</v>
      </c>
      <c r="J254" s="7">
        <v>0</v>
      </c>
      <c r="K254" s="55">
        <f>Table3[[#This Row],[Residential Incentive Disbursements]]/'1.) CLM Reference'!$B$5</f>
        <v>0</v>
      </c>
      <c r="L254" s="10">
        <v>43.634999999999998</v>
      </c>
      <c r="M254" s="50">
        <f>Table3[[#This Row],[C&amp;I CLM $ Collected]]/'1.) CLM Reference'!$B$4</f>
        <v>1.4994529703611506E-6</v>
      </c>
      <c r="N254" s="7">
        <v>0</v>
      </c>
      <c r="O254" s="55">
        <f>Table3[[#This Row],[C&amp;I Incentive Disbursements]]/'1.) CLM Reference'!$B$5</f>
        <v>0</v>
      </c>
    </row>
    <row r="255" spans="1:15" ht="16">
      <c r="A255" s="40" t="s">
        <v>119</v>
      </c>
      <c r="B255" s="40" t="s">
        <v>244</v>
      </c>
      <c r="C255" s="40" t="s">
        <v>237</v>
      </c>
      <c r="D255" s="10">
        <f>Table3[[#This Row],[Residential CLM $ Collected]]+Table3[[#This Row],[C&amp;I CLM $ Collected]]</f>
        <v>46.748899999999999</v>
      </c>
      <c r="E255" s="50">
        <f>Table3[[#This Row],[CLM $ Collected ]]/'1.) CLM Reference'!$B$4</f>
        <v>1.6064575906065405E-6</v>
      </c>
      <c r="F255" s="7">
        <f>Table3[[#This Row],[Residential Incentive Disbursements]]+Table3[[#This Row],[C&amp;I Incentive Disbursements]]</f>
        <v>1047.234684684478</v>
      </c>
      <c r="G255" s="55">
        <f>Table3[[#This Row],[Incentive Disbursements]]/'1.) CLM Reference'!$B$5</f>
        <v>6.2331732309696888E-5</v>
      </c>
      <c r="H255" s="10">
        <v>46.748899999999999</v>
      </c>
      <c r="I255" s="50">
        <f>Table3[[#This Row],[Residential CLM $ Collected]]/'1.) CLM Reference'!$B$4</f>
        <v>1.6064575906065405E-6</v>
      </c>
      <c r="J255" s="7">
        <v>1047.234684684478</v>
      </c>
      <c r="K255" s="55">
        <f>Table3[[#This Row],[Residential Incentive Disbursements]]/'1.) CLM Reference'!$B$5</f>
        <v>6.2331732309696888E-5</v>
      </c>
      <c r="L255" s="10">
        <v>0</v>
      </c>
      <c r="M255" s="50">
        <f>Table3[[#This Row],[C&amp;I CLM $ Collected]]/'1.) CLM Reference'!$B$4</f>
        <v>0</v>
      </c>
      <c r="N255" s="7">
        <v>0</v>
      </c>
      <c r="O255" s="55">
        <f>Table3[[#This Row],[C&amp;I Incentive Disbursements]]/'1.) CLM Reference'!$B$5</f>
        <v>0</v>
      </c>
    </row>
    <row r="256" spans="1:15" ht="16">
      <c r="A256" s="40" t="s">
        <v>120</v>
      </c>
      <c r="B256" s="40" t="s">
        <v>244</v>
      </c>
      <c r="C256" s="40" t="s">
        <v>237</v>
      </c>
      <c r="D256" s="10">
        <f>Table3[[#This Row],[Residential CLM $ Collected]]+Table3[[#This Row],[C&amp;I CLM $ Collected]]</f>
        <v>415.14870000000002</v>
      </c>
      <c r="E256" s="50">
        <f>Table3[[#This Row],[CLM $ Collected ]]/'1.) CLM Reference'!$B$4</f>
        <v>1.4265978030401519E-5</v>
      </c>
      <c r="F256" s="7">
        <f>Table3[[#This Row],[Residential Incentive Disbursements]]+Table3[[#This Row],[C&amp;I Incentive Disbursements]]</f>
        <v>-1820.0379764817783</v>
      </c>
      <c r="G256" s="55">
        <f>Table3[[#This Row],[Incentive Disbursements]]/'1.) CLM Reference'!$B$5</f>
        <v>-1.0832922324161261E-4</v>
      </c>
      <c r="H256" s="10">
        <v>415.14870000000002</v>
      </c>
      <c r="I256" s="50">
        <f>Table3[[#This Row],[Residential CLM $ Collected]]/'1.) CLM Reference'!$B$4</f>
        <v>1.4265978030401519E-5</v>
      </c>
      <c r="J256" s="7">
        <v>-1820.0379764817783</v>
      </c>
      <c r="K256" s="55">
        <f>Table3[[#This Row],[Residential Incentive Disbursements]]/'1.) CLM Reference'!$B$5</f>
        <v>-1.0832922324161261E-4</v>
      </c>
      <c r="L256" s="10">
        <v>0</v>
      </c>
      <c r="M256" s="50">
        <f>Table3[[#This Row],[C&amp;I CLM $ Collected]]/'1.) CLM Reference'!$B$4</f>
        <v>0</v>
      </c>
      <c r="N256" s="7">
        <v>0</v>
      </c>
      <c r="O256" s="55">
        <f>Table3[[#This Row],[C&amp;I Incentive Disbursements]]/'1.) CLM Reference'!$B$5</f>
        <v>0</v>
      </c>
    </row>
    <row r="257" spans="1:15" ht="16">
      <c r="A257" s="40" t="s">
        <v>224</v>
      </c>
      <c r="B257" s="40" t="s">
        <v>244</v>
      </c>
      <c r="C257" s="40" t="s">
        <v>237</v>
      </c>
      <c r="D257" s="10">
        <f>Table3[[#This Row],[Residential CLM $ Collected]]+Table3[[#This Row],[C&amp;I CLM $ Collected]]</f>
        <v>278.06810000000002</v>
      </c>
      <c r="E257" s="50">
        <f>Table3[[#This Row],[CLM $ Collected ]]/'1.) CLM Reference'!$B$4</f>
        <v>9.5554036554986028E-6</v>
      </c>
      <c r="F257" s="7">
        <f>Table3[[#This Row],[Residential Incentive Disbursements]]+Table3[[#This Row],[C&amp;I Incentive Disbursements]]</f>
        <v>0</v>
      </c>
      <c r="G257" s="55">
        <f>Table3[[#This Row],[Incentive Disbursements]]/'1.) CLM Reference'!$B$5</f>
        <v>0</v>
      </c>
      <c r="H257" s="10">
        <v>278.06810000000002</v>
      </c>
      <c r="I257" s="50">
        <f>Table3[[#This Row],[Residential CLM $ Collected]]/'1.) CLM Reference'!$B$4</f>
        <v>9.5554036554986028E-6</v>
      </c>
      <c r="J257" s="7">
        <v>0</v>
      </c>
      <c r="K257" s="55">
        <f>Table3[[#This Row],[Residential Incentive Disbursements]]/'1.) CLM Reference'!$B$5</f>
        <v>0</v>
      </c>
      <c r="L257" s="10">
        <v>0</v>
      </c>
      <c r="M257" s="50">
        <f>Table3[[#This Row],[C&amp;I CLM $ Collected]]/'1.) CLM Reference'!$B$4</f>
        <v>0</v>
      </c>
      <c r="N257" s="7">
        <v>0</v>
      </c>
      <c r="O257" s="55">
        <f>Table3[[#This Row],[C&amp;I Incentive Disbursements]]/'1.) CLM Reference'!$B$5</f>
        <v>0</v>
      </c>
    </row>
    <row r="258" spans="1:15" ht="16">
      <c r="A258" s="40" t="s">
        <v>225</v>
      </c>
      <c r="B258" s="40" t="s">
        <v>244</v>
      </c>
      <c r="C258" s="40" t="s">
        <v>237</v>
      </c>
      <c r="D258" s="10">
        <f>Table3[[#This Row],[Residential CLM $ Collected]]+Table3[[#This Row],[C&amp;I CLM $ Collected]]</f>
        <v>569.35</v>
      </c>
      <c r="E258" s="50">
        <f>Table3[[#This Row],[CLM $ Collected ]]/'1.) CLM Reference'!$B$4</f>
        <v>1.9564880226311935E-5</v>
      </c>
      <c r="F258" s="7">
        <f>Table3[[#This Row],[Residential Incentive Disbursements]]+Table3[[#This Row],[C&amp;I Incentive Disbursements]]</f>
        <v>0</v>
      </c>
      <c r="G258" s="55">
        <f>Table3[[#This Row],[Incentive Disbursements]]/'1.) CLM Reference'!$B$5</f>
        <v>0</v>
      </c>
      <c r="H258" s="10">
        <v>569.35</v>
      </c>
      <c r="I258" s="50">
        <f>Table3[[#This Row],[Residential CLM $ Collected]]/'1.) CLM Reference'!$B$4</f>
        <v>1.9564880226311935E-5</v>
      </c>
      <c r="J258" s="7">
        <v>0</v>
      </c>
      <c r="K258" s="55">
        <f>Table3[[#This Row],[Residential Incentive Disbursements]]/'1.) CLM Reference'!$B$5</f>
        <v>0</v>
      </c>
      <c r="L258" s="10">
        <v>0</v>
      </c>
      <c r="M258" s="50">
        <f>Table3[[#This Row],[C&amp;I CLM $ Collected]]/'1.) CLM Reference'!$B$4</f>
        <v>0</v>
      </c>
      <c r="N258" s="7">
        <v>0</v>
      </c>
      <c r="O258" s="55">
        <f>Table3[[#This Row],[C&amp;I Incentive Disbursements]]/'1.) CLM Reference'!$B$5</f>
        <v>0</v>
      </c>
    </row>
    <row r="259" spans="1:15" ht="16">
      <c r="A259" s="40" t="s">
        <v>122</v>
      </c>
      <c r="B259" s="40" t="s">
        <v>244</v>
      </c>
      <c r="C259" s="40" t="s">
        <v>237</v>
      </c>
      <c r="D259" s="10">
        <f>Table3[[#This Row],[Residential CLM $ Collected]]+Table3[[#This Row],[C&amp;I CLM $ Collected]]</f>
        <v>76802.463000000003</v>
      </c>
      <c r="E259" s="50">
        <f>Table3[[#This Row],[CLM $ Collected ]]/'1.) CLM Reference'!$B$4</f>
        <v>2.6392043377197749E-3</v>
      </c>
      <c r="F259" s="7">
        <f>Table3[[#This Row],[Residential Incentive Disbursements]]+Table3[[#This Row],[C&amp;I Incentive Disbursements]]</f>
        <v>-1049.8108775504779</v>
      </c>
      <c r="G259" s="55">
        <f>Table3[[#This Row],[Incentive Disbursements]]/'1.) CLM Reference'!$B$5</f>
        <v>-6.2485068105817937E-5</v>
      </c>
      <c r="H259" s="10">
        <v>47814.0262</v>
      </c>
      <c r="I259" s="50">
        <f>Table3[[#This Row],[Residential CLM $ Collected]]/'1.) CLM Reference'!$B$4</f>
        <v>1.6430590950043747E-3</v>
      </c>
      <c r="J259" s="7">
        <v>-7541.1908527040123</v>
      </c>
      <c r="K259" s="55">
        <f>Table3[[#This Row],[Residential Incentive Disbursements]]/'1.) CLM Reference'!$B$5</f>
        <v>-4.4885401180987875E-4</v>
      </c>
      <c r="L259" s="10">
        <v>28988.436799999999</v>
      </c>
      <c r="M259" s="50">
        <f>Table3[[#This Row],[C&amp;I CLM $ Collected]]/'1.) CLM Reference'!$B$4</f>
        <v>9.9614524271540023E-4</v>
      </c>
      <c r="N259" s="7">
        <v>6491.3799751535344</v>
      </c>
      <c r="O259" s="55">
        <f>Table3[[#This Row],[C&amp;I Incentive Disbursements]]/'1.) CLM Reference'!$B$5</f>
        <v>3.8636894370406086E-4</v>
      </c>
    </row>
    <row r="260" spans="1:15" ht="16">
      <c r="A260" s="40" t="s">
        <v>123</v>
      </c>
      <c r="B260" s="40" t="s">
        <v>244</v>
      </c>
      <c r="C260" s="40" t="s">
        <v>237</v>
      </c>
      <c r="D260" s="10">
        <f>Table3[[#This Row],[Residential CLM $ Collected]]+Table3[[#This Row],[C&amp;I CLM $ Collected]]</f>
        <v>100583.50819999989</v>
      </c>
      <c r="E260" s="50">
        <f>Table3[[#This Row],[CLM $ Collected ]]/'1.) CLM Reference'!$B$4</f>
        <v>3.4564051825331731E-3</v>
      </c>
      <c r="F260" s="7">
        <f>Table3[[#This Row],[Residential Incentive Disbursements]]+Table3[[#This Row],[C&amp;I Incentive Disbursements]]</f>
        <v>81556.083729946142</v>
      </c>
      <c r="G260" s="55">
        <f>Table3[[#This Row],[Incentive Disbursements]]/'1.) CLM Reference'!$B$5</f>
        <v>4.8542433263789857E-3</v>
      </c>
      <c r="H260" s="10">
        <v>91460.939399999901</v>
      </c>
      <c r="I260" s="50">
        <f>Table3[[#This Row],[Residential CLM $ Collected]]/'1.) CLM Reference'!$B$4</f>
        <v>3.14292144506362E-3</v>
      </c>
      <c r="J260" s="7">
        <v>81556.083729946142</v>
      </c>
      <c r="K260" s="55">
        <f>Table3[[#This Row],[Residential Incentive Disbursements]]/'1.) CLM Reference'!$B$5</f>
        <v>4.8542433263789857E-3</v>
      </c>
      <c r="L260" s="10">
        <v>9122.5687999999991</v>
      </c>
      <c r="M260" s="50">
        <f>Table3[[#This Row],[C&amp;I CLM $ Collected]]/'1.) CLM Reference'!$B$4</f>
        <v>3.1348373746955329E-4</v>
      </c>
      <c r="N260" s="7">
        <v>0</v>
      </c>
      <c r="O260" s="55">
        <f>Table3[[#This Row],[C&amp;I Incentive Disbursements]]/'1.) CLM Reference'!$B$5</f>
        <v>0</v>
      </c>
    </row>
    <row r="261" spans="1:15" ht="16">
      <c r="A261" s="40" t="s">
        <v>124</v>
      </c>
      <c r="B261" s="40" t="s">
        <v>244</v>
      </c>
      <c r="C261" s="40" t="s">
        <v>237</v>
      </c>
      <c r="D261" s="10">
        <f>Table3[[#This Row],[Residential CLM $ Collected]]+Table3[[#This Row],[C&amp;I CLM $ Collected]]</f>
        <v>150544.62339999981</v>
      </c>
      <c r="E261" s="50">
        <f>Table3[[#This Row],[CLM $ Collected ]]/'1.) CLM Reference'!$B$4</f>
        <v>5.1732458514731411E-3</v>
      </c>
      <c r="F261" s="7">
        <f>Table3[[#This Row],[Residential Incentive Disbursements]]+Table3[[#This Row],[C&amp;I Incentive Disbursements]]</f>
        <v>100117.68126745708</v>
      </c>
      <c r="G261" s="55">
        <f>Table3[[#This Row],[Incentive Disbursements]]/'1.) CLM Reference'!$B$5</f>
        <v>5.9590353523392868E-3</v>
      </c>
      <c r="H261" s="10">
        <v>88933.272799999802</v>
      </c>
      <c r="I261" s="50">
        <f>Table3[[#This Row],[Residential CLM $ Collected]]/'1.) CLM Reference'!$B$4</f>
        <v>3.0560618783980345E-3</v>
      </c>
      <c r="J261" s="7">
        <v>94809.873280382904</v>
      </c>
      <c r="K261" s="55">
        <f>Table3[[#This Row],[Residential Incentive Disbursements]]/'1.) CLM Reference'!$B$5</f>
        <v>5.6431129794078947E-3</v>
      </c>
      <c r="L261" s="10">
        <v>61611.350599999998</v>
      </c>
      <c r="M261" s="50">
        <f>Table3[[#This Row],[C&amp;I CLM $ Collected]]/'1.) CLM Reference'!$B$4</f>
        <v>2.1171839730751065E-3</v>
      </c>
      <c r="N261" s="7">
        <v>5307.8079870741767</v>
      </c>
      <c r="O261" s="55">
        <f>Table3[[#This Row],[C&amp;I Incentive Disbursements]]/'1.) CLM Reference'!$B$5</f>
        <v>3.1592237293139231E-4</v>
      </c>
    </row>
    <row r="262" spans="1:15" ht="16">
      <c r="A262" s="40" t="s">
        <v>125</v>
      </c>
      <c r="B262" s="40" t="s">
        <v>244</v>
      </c>
      <c r="C262" s="40" t="s">
        <v>237</v>
      </c>
      <c r="D262" s="10">
        <f>Table3[[#This Row],[Residential CLM $ Collected]]+Table3[[#This Row],[C&amp;I CLM $ Collected]]</f>
        <v>155648.57490000001</v>
      </c>
      <c r="E262" s="50">
        <f>Table3[[#This Row],[CLM $ Collected ]]/'1.) CLM Reference'!$B$4</f>
        <v>5.3486356815924153E-3</v>
      </c>
      <c r="F262" s="7">
        <f>Table3[[#This Row],[Residential Incentive Disbursements]]+Table3[[#This Row],[C&amp;I Incentive Disbursements]]</f>
        <v>46707.867021806618</v>
      </c>
      <c r="G262" s="55">
        <f>Table3[[#This Row],[Incentive Disbursements]]/'1.) CLM Reference'!$B$5</f>
        <v>2.7800666904356226E-3</v>
      </c>
      <c r="H262" s="10">
        <v>119372.9991</v>
      </c>
      <c r="I262" s="50">
        <f>Table3[[#This Row],[Residential CLM $ Collected]]/'1.) CLM Reference'!$B$4</f>
        <v>4.1020785626541536E-3</v>
      </c>
      <c r="J262" s="7">
        <v>39454.631584340619</v>
      </c>
      <c r="K262" s="55">
        <f>Table3[[#This Row],[Residential Incentive Disbursements]]/'1.) CLM Reference'!$B$5</f>
        <v>2.3483518739964085E-3</v>
      </c>
      <c r="L262" s="10">
        <v>36275.575799999999</v>
      </c>
      <c r="M262" s="50">
        <f>Table3[[#This Row],[C&amp;I CLM $ Collected]]/'1.) CLM Reference'!$B$4</f>
        <v>1.2465571189382624E-3</v>
      </c>
      <c r="N262" s="7">
        <v>7253.2354374659963</v>
      </c>
      <c r="O262" s="55">
        <f>Table3[[#This Row],[C&amp;I Incentive Disbursements]]/'1.) CLM Reference'!$B$5</f>
        <v>4.3171481643921418E-4</v>
      </c>
    </row>
    <row r="263" spans="1:15" ht="16">
      <c r="A263" s="40" t="s">
        <v>126</v>
      </c>
      <c r="B263" s="40" t="s">
        <v>244</v>
      </c>
      <c r="C263" s="40" t="s">
        <v>237</v>
      </c>
      <c r="D263" s="10">
        <f>Table3[[#This Row],[Residential CLM $ Collected]]+Table3[[#This Row],[C&amp;I CLM $ Collected]]</f>
        <v>161465.7861</v>
      </c>
      <c r="E263" s="50">
        <f>Table3[[#This Row],[CLM $ Collected ]]/'1.) CLM Reference'!$B$4</f>
        <v>5.5485356383486468E-3</v>
      </c>
      <c r="F263" s="7">
        <f>Table3[[#This Row],[Residential Incentive Disbursements]]+Table3[[#This Row],[C&amp;I Incentive Disbursements]]</f>
        <v>55140.827186299786</v>
      </c>
      <c r="G263" s="55">
        <f>Table3[[#This Row],[Incentive Disbursements]]/'1.) CLM Reference'!$B$5</f>
        <v>3.2819990874798405E-3</v>
      </c>
      <c r="H263" s="10">
        <v>65182.709900000002</v>
      </c>
      <c r="I263" s="50">
        <f>Table3[[#This Row],[Residential CLM $ Collected]]/'1.) CLM Reference'!$B$4</f>
        <v>2.2399085132518435E-3</v>
      </c>
      <c r="J263" s="7">
        <v>35606.419121783234</v>
      </c>
      <c r="K263" s="55">
        <f>Table3[[#This Row],[Residential Incentive Disbursements]]/'1.) CLM Reference'!$B$5</f>
        <v>2.1193050780919779E-3</v>
      </c>
      <c r="L263" s="10">
        <v>96283.076199999996</v>
      </c>
      <c r="M263" s="50">
        <f>Table3[[#This Row],[C&amp;I CLM $ Collected]]/'1.) CLM Reference'!$B$4</f>
        <v>3.3086271250968033E-3</v>
      </c>
      <c r="N263" s="7">
        <v>19534.408064516552</v>
      </c>
      <c r="O263" s="55">
        <f>Table3[[#This Row],[C&amp;I Incentive Disbursements]]/'1.) CLM Reference'!$B$5</f>
        <v>1.1626940093878628E-3</v>
      </c>
    </row>
    <row r="264" spans="1:15" ht="16">
      <c r="A264" s="40" t="s">
        <v>227</v>
      </c>
      <c r="B264" s="40" t="s">
        <v>244</v>
      </c>
      <c r="C264" s="40" t="s">
        <v>237</v>
      </c>
      <c r="D264" s="10">
        <f>Table3[[#This Row],[Residential CLM $ Collected]]+Table3[[#This Row],[C&amp;I CLM $ Collected]]</f>
        <v>106295.3988</v>
      </c>
      <c r="E264" s="50">
        <f>Table3[[#This Row],[CLM $ Collected ]]/'1.) CLM Reference'!$B$4</f>
        <v>3.6526859508739106E-3</v>
      </c>
      <c r="F264" s="7">
        <f>Table3[[#This Row],[Residential Incentive Disbursements]]+Table3[[#This Row],[C&amp;I Incentive Disbursements]]</f>
        <v>46133.91311931541</v>
      </c>
      <c r="G264" s="55">
        <f>Table3[[#This Row],[Incentive Disbursements]]/'1.) CLM Reference'!$B$5</f>
        <v>2.7459047766531675E-3</v>
      </c>
      <c r="H264" s="10">
        <v>94505.718299999993</v>
      </c>
      <c r="I264" s="50">
        <f>Table3[[#This Row],[Residential CLM $ Collected]]/'1.) CLM Reference'!$B$4</f>
        <v>3.2475508197788278E-3</v>
      </c>
      <c r="J264" s="7">
        <v>46133.91311931541</v>
      </c>
      <c r="K264" s="55">
        <f>Table3[[#This Row],[Residential Incentive Disbursements]]/'1.) CLM Reference'!$B$5</f>
        <v>2.7459047766531675E-3</v>
      </c>
      <c r="L264" s="10">
        <v>11789.6805</v>
      </c>
      <c r="M264" s="50">
        <f>Table3[[#This Row],[C&amp;I CLM $ Collected]]/'1.) CLM Reference'!$B$4</f>
        <v>4.051351310950828E-4</v>
      </c>
      <c r="N264" s="7">
        <v>0</v>
      </c>
      <c r="O264" s="55">
        <f>Table3[[#This Row],[C&amp;I Incentive Disbursements]]/'1.) CLM Reference'!$B$5</f>
        <v>0</v>
      </c>
    </row>
    <row r="265" spans="1:15" ht="16">
      <c r="A265" s="40" t="s">
        <v>127</v>
      </c>
      <c r="B265" s="40" t="s">
        <v>244</v>
      </c>
      <c r="C265" s="40" t="s">
        <v>237</v>
      </c>
      <c r="D265" s="10">
        <f>Table3[[#This Row],[Residential CLM $ Collected]]+Table3[[#This Row],[C&amp;I CLM $ Collected]]</f>
        <v>126502.59270000001</v>
      </c>
      <c r="E265" s="50">
        <f>Table3[[#This Row],[CLM $ Collected ]]/'1.) CLM Reference'!$B$4</f>
        <v>4.3470766215744664E-3</v>
      </c>
      <c r="F265" s="7">
        <f>Table3[[#This Row],[Residential Incentive Disbursements]]+Table3[[#This Row],[C&amp;I Incentive Disbursements]]</f>
        <v>63176.11823074209</v>
      </c>
      <c r="G265" s="55">
        <f>Table3[[#This Row],[Incentive Disbursements]]/'1.) CLM Reference'!$B$5</f>
        <v>3.7602620955118795E-3</v>
      </c>
      <c r="H265" s="10">
        <v>117735.0469</v>
      </c>
      <c r="I265" s="50">
        <f>Table3[[#This Row],[Residential CLM $ Collected]]/'1.) CLM Reference'!$B$4</f>
        <v>4.0457927303727374E-3</v>
      </c>
      <c r="J265" s="7">
        <v>62975.558699773857</v>
      </c>
      <c r="K265" s="55">
        <f>Table3[[#This Row],[Residential Incentive Disbursements]]/'1.) CLM Reference'!$B$5</f>
        <v>3.7483247302017948E-3</v>
      </c>
      <c r="L265" s="10">
        <v>8767.5457999999999</v>
      </c>
      <c r="M265" s="50">
        <f>Table3[[#This Row],[C&amp;I CLM $ Collected]]/'1.) CLM Reference'!$B$4</f>
        <v>3.0128389120172869E-4</v>
      </c>
      <c r="N265" s="7">
        <v>200.55953096822884</v>
      </c>
      <c r="O265" s="55">
        <f>Table3[[#This Row],[C&amp;I Incentive Disbursements]]/'1.) CLM Reference'!$B$5</f>
        <v>1.1937365310084726E-5</v>
      </c>
    </row>
    <row r="266" spans="1:15" ht="16">
      <c r="A266" s="40" t="s">
        <v>128</v>
      </c>
      <c r="B266" s="40" t="s">
        <v>244</v>
      </c>
      <c r="C266" s="40" t="s">
        <v>237</v>
      </c>
      <c r="D266" s="10">
        <f>Table3[[#This Row],[Residential CLM $ Collected]]+Table3[[#This Row],[C&amp;I CLM $ Collected]]</f>
        <v>165474.9019</v>
      </c>
      <c r="E266" s="50">
        <f>Table3[[#This Row],[CLM $ Collected ]]/'1.) CLM Reference'!$B$4</f>
        <v>5.6863030405448611E-3</v>
      </c>
      <c r="F266" s="7">
        <f>Table3[[#This Row],[Residential Incentive Disbursements]]+Table3[[#This Row],[C&amp;I Incentive Disbursements]]</f>
        <v>81095.087985214515</v>
      </c>
      <c r="G266" s="55">
        <f>Table3[[#This Row],[Incentive Disbursements]]/'1.) CLM Reference'!$B$5</f>
        <v>4.8268047170808431E-3</v>
      </c>
      <c r="H266" s="10">
        <v>151887.48259999999</v>
      </c>
      <c r="I266" s="50">
        <f>Table3[[#This Row],[Residential CLM $ Collected]]/'1.) CLM Reference'!$B$4</f>
        <v>5.219391244304975E-3</v>
      </c>
      <c r="J266" s="7">
        <v>58947.29898039301</v>
      </c>
      <c r="K266" s="55">
        <f>Table3[[#This Row],[Residential Incentive Disbursements]]/'1.) CLM Reference'!$B$5</f>
        <v>3.5085614658881873E-3</v>
      </c>
      <c r="L266" s="10">
        <v>13587.4193</v>
      </c>
      <c r="M266" s="50">
        <f>Table3[[#This Row],[C&amp;I CLM $ Collected]]/'1.) CLM Reference'!$B$4</f>
        <v>4.6691179623988601E-4</v>
      </c>
      <c r="N266" s="7">
        <v>22147.789004821512</v>
      </c>
      <c r="O266" s="55">
        <f>Table3[[#This Row],[C&amp;I Incentive Disbursements]]/'1.) CLM Reference'!$B$5</f>
        <v>1.3182432511926565E-3</v>
      </c>
    </row>
    <row r="267" spans="1:15" ht="16">
      <c r="A267" s="40" t="s">
        <v>131</v>
      </c>
      <c r="B267" s="40" t="s">
        <v>244</v>
      </c>
      <c r="C267" s="40" t="s">
        <v>237</v>
      </c>
      <c r="D267" s="10">
        <f>Table3[[#This Row],[Residential CLM $ Collected]]+Table3[[#This Row],[C&amp;I CLM $ Collected]]</f>
        <v>4.3757000000000001</v>
      </c>
      <c r="E267" s="50">
        <f>Table3[[#This Row],[CLM $ Collected ]]/'1.) CLM Reference'!$B$4</f>
        <v>1.5036453219684398E-7</v>
      </c>
      <c r="F267" s="7">
        <f>Table3[[#This Row],[Residential Incentive Disbursements]]+Table3[[#This Row],[C&amp;I Incentive Disbursements]]</f>
        <v>0</v>
      </c>
      <c r="G267" s="55">
        <f>Table3[[#This Row],[Incentive Disbursements]]/'1.) CLM Reference'!$B$5</f>
        <v>0</v>
      </c>
      <c r="H267" s="10">
        <v>0</v>
      </c>
      <c r="I267" s="50">
        <f>Table3[[#This Row],[Residential CLM $ Collected]]/'1.) CLM Reference'!$B$4</f>
        <v>0</v>
      </c>
      <c r="J267" s="7">
        <v>0</v>
      </c>
      <c r="K267" s="55">
        <f>Table3[[#This Row],[Residential Incentive Disbursements]]/'1.) CLM Reference'!$B$5</f>
        <v>0</v>
      </c>
      <c r="L267" s="10">
        <v>4.3757000000000001</v>
      </c>
      <c r="M267" s="50">
        <f>Table3[[#This Row],[C&amp;I CLM $ Collected]]/'1.) CLM Reference'!$B$4</f>
        <v>1.5036453219684398E-7</v>
      </c>
      <c r="N267" s="7">
        <v>0</v>
      </c>
      <c r="O267" s="55">
        <f>Table3[[#This Row],[C&amp;I Incentive Disbursements]]/'1.) CLM Reference'!$B$5</f>
        <v>0</v>
      </c>
    </row>
    <row r="268" spans="1:15" ht="16">
      <c r="A268" s="40" t="s">
        <v>143</v>
      </c>
      <c r="B268" s="40" t="s">
        <v>265</v>
      </c>
      <c r="C268" s="40" t="s">
        <v>242</v>
      </c>
      <c r="D268" s="10">
        <f>Table3[[#This Row],[Residential CLM $ Collected]]+Table3[[#This Row],[C&amp;I CLM $ Collected]]</f>
        <v>0</v>
      </c>
      <c r="E268" s="50">
        <f>Table3[[#This Row],[CLM $ Collected ]]/'1.) CLM Reference'!$B$4</f>
        <v>0</v>
      </c>
      <c r="F268" s="7">
        <f>Table3[[#This Row],[Residential Incentive Disbursements]]+Table3[[#This Row],[C&amp;I Incentive Disbursements]]</f>
        <v>902.43549667221509</v>
      </c>
      <c r="G268" s="55">
        <f>Table3[[#This Row],[Incentive Disbursements]]/'1.) CLM Reference'!$B$5</f>
        <v>5.3713239857299589E-5</v>
      </c>
      <c r="H268" s="10">
        <v>0</v>
      </c>
      <c r="I268" s="50">
        <f>Table3[[#This Row],[Residential CLM $ Collected]]/'1.) CLM Reference'!$B$4</f>
        <v>0</v>
      </c>
      <c r="J268" s="7">
        <v>902.43549667221509</v>
      </c>
      <c r="K268" s="55">
        <f>Table3[[#This Row],[Residential Incentive Disbursements]]/'1.) CLM Reference'!$B$5</f>
        <v>5.3713239857299589E-5</v>
      </c>
      <c r="L268" s="10">
        <v>0</v>
      </c>
      <c r="M268" s="50">
        <f>Table3[[#This Row],[C&amp;I CLM $ Collected]]/'1.) CLM Reference'!$B$4</f>
        <v>0</v>
      </c>
      <c r="N268" s="7">
        <v>0</v>
      </c>
      <c r="O268" s="55">
        <f>Table3[[#This Row],[C&amp;I Incentive Disbursements]]/'1.) CLM Reference'!$B$5</f>
        <v>0</v>
      </c>
    </row>
    <row r="269" spans="1:15" ht="16">
      <c r="A269" s="40" t="s">
        <v>168</v>
      </c>
      <c r="B269" s="40" t="s">
        <v>265</v>
      </c>
      <c r="C269" s="40" t="s">
        <v>237</v>
      </c>
      <c r="D269" s="10">
        <f>Table3[[#This Row],[Residential CLM $ Collected]]+Table3[[#This Row],[C&amp;I CLM $ Collected]]</f>
        <v>0</v>
      </c>
      <c r="E269" s="50">
        <f>Table3[[#This Row],[CLM $ Collected ]]/'1.) CLM Reference'!$B$4</f>
        <v>0</v>
      </c>
      <c r="F269" s="7">
        <f>Table3[[#This Row],[Residential Incentive Disbursements]]+Table3[[#This Row],[C&amp;I Incentive Disbursements]]</f>
        <v>275.06840617894613</v>
      </c>
      <c r="G269" s="55">
        <f>Table3[[#This Row],[Incentive Disbursements]]/'1.) CLM Reference'!$B$5</f>
        <v>1.6372156605915724E-5</v>
      </c>
      <c r="H269" s="10">
        <v>0</v>
      </c>
      <c r="I269" s="50">
        <f>Table3[[#This Row],[Residential CLM $ Collected]]/'1.) CLM Reference'!$B$4</f>
        <v>0</v>
      </c>
      <c r="J269" s="7">
        <v>275.06840617894613</v>
      </c>
      <c r="K269" s="55">
        <f>Table3[[#This Row],[Residential Incentive Disbursements]]/'1.) CLM Reference'!$B$5</f>
        <v>1.6372156605915724E-5</v>
      </c>
      <c r="L269" s="10">
        <v>0</v>
      </c>
      <c r="M269" s="50">
        <f>Table3[[#This Row],[C&amp;I CLM $ Collected]]/'1.) CLM Reference'!$B$4</f>
        <v>0</v>
      </c>
      <c r="N269" s="7">
        <v>0</v>
      </c>
      <c r="O269" s="55">
        <f>Table3[[#This Row],[C&amp;I Incentive Disbursements]]/'1.) CLM Reference'!$B$5</f>
        <v>0</v>
      </c>
    </row>
    <row r="270" spans="1:15" ht="16">
      <c r="A270" s="40" t="s">
        <v>70</v>
      </c>
      <c r="B270" s="40" t="s">
        <v>241</v>
      </c>
      <c r="C270" s="40" t="s">
        <v>242</v>
      </c>
      <c r="D270" s="10">
        <f>Table3[[#This Row],[Residential CLM $ Collected]]+Table3[[#This Row],[C&amp;I CLM $ Collected]]</f>
        <v>50.864100000000001</v>
      </c>
      <c r="E270" s="50">
        <f>Table3[[#This Row],[CLM $ Collected ]]/'1.) CLM Reference'!$B$4</f>
        <v>1.7478704212156895E-6</v>
      </c>
      <c r="F270" s="7">
        <f>Table3[[#This Row],[Residential Incentive Disbursements]]+Table3[[#This Row],[C&amp;I Incentive Disbursements]]</f>
        <v>0</v>
      </c>
      <c r="G270" s="55">
        <f>Table3[[#This Row],[Incentive Disbursements]]/'1.) CLM Reference'!$B$5</f>
        <v>0</v>
      </c>
      <c r="H270" s="10">
        <v>50.864100000000001</v>
      </c>
      <c r="I270" s="50">
        <f>Table3[[#This Row],[Residential CLM $ Collected]]/'1.) CLM Reference'!$B$4</f>
        <v>1.7478704212156895E-6</v>
      </c>
      <c r="J270" s="7">
        <v>0</v>
      </c>
      <c r="K270" s="55">
        <f>Table3[[#This Row],[Residential Incentive Disbursements]]/'1.) CLM Reference'!$B$5</f>
        <v>0</v>
      </c>
      <c r="L270" s="10">
        <v>0</v>
      </c>
      <c r="M270" s="50">
        <f>Table3[[#This Row],[C&amp;I CLM $ Collected]]/'1.) CLM Reference'!$B$4</f>
        <v>0</v>
      </c>
      <c r="N270" s="7">
        <v>0</v>
      </c>
      <c r="O270" s="55">
        <f>Table3[[#This Row],[C&amp;I Incentive Disbursements]]/'1.) CLM Reference'!$B$5</f>
        <v>0</v>
      </c>
    </row>
    <row r="271" spans="1:15" ht="16">
      <c r="A271" s="40" t="s">
        <v>89</v>
      </c>
      <c r="B271" s="40" t="s">
        <v>241</v>
      </c>
      <c r="C271" s="40" t="s">
        <v>237</v>
      </c>
      <c r="D271" s="10">
        <f>Table3[[#This Row],[Residential CLM $ Collected]]+Table3[[#This Row],[C&amp;I CLM $ Collected]]</f>
        <v>18.556000000000001</v>
      </c>
      <c r="E271" s="50">
        <f>Table3[[#This Row],[CLM $ Collected ]]/'1.) CLM Reference'!$B$4</f>
        <v>6.3764980676112102E-7</v>
      </c>
      <c r="F271" s="7">
        <f>Table3[[#This Row],[Residential Incentive Disbursements]]+Table3[[#This Row],[C&amp;I Incentive Disbursements]]</f>
        <v>0</v>
      </c>
      <c r="G271" s="55">
        <f>Table3[[#This Row],[Incentive Disbursements]]/'1.) CLM Reference'!$B$5</f>
        <v>0</v>
      </c>
      <c r="H271" s="10">
        <v>18.556000000000001</v>
      </c>
      <c r="I271" s="50">
        <f>Table3[[#This Row],[Residential CLM $ Collected]]/'1.) CLM Reference'!$B$4</f>
        <v>6.3764980676112102E-7</v>
      </c>
      <c r="J271" s="7">
        <v>0</v>
      </c>
      <c r="K271" s="55">
        <f>Table3[[#This Row],[Residential Incentive Disbursements]]/'1.) CLM Reference'!$B$5</f>
        <v>0</v>
      </c>
      <c r="L271" s="10">
        <v>0</v>
      </c>
      <c r="M271" s="50">
        <f>Table3[[#This Row],[C&amp;I CLM $ Collected]]/'1.) CLM Reference'!$B$4</f>
        <v>0</v>
      </c>
      <c r="N271" s="7">
        <v>0</v>
      </c>
      <c r="O271" s="55">
        <f>Table3[[#This Row],[C&amp;I Incentive Disbursements]]/'1.) CLM Reference'!$B$5</f>
        <v>0</v>
      </c>
    </row>
    <row r="272" spans="1:15" ht="16">
      <c r="A272" s="40" t="s">
        <v>223</v>
      </c>
      <c r="B272" s="40" t="s">
        <v>241</v>
      </c>
      <c r="C272" s="40" t="s">
        <v>237</v>
      </c>
      <c r="D272" s="10">
        <f>Table3[[#This Row],[Residential CLM $ Collected]]+Table3[[#This Row],[C&amp;I CLM $ Collected]]</f>
        <v>37.274000000000001</v>
      </c>
      <c r="E272" s="50">
        <f>Table3[[#This Row],[CLM $ Collected ]]/'1.) CLM Reference'!$B$4</f>
        <v>1.2808665066401176E-6</v>
      </c>
      <c r="F272" s="7">
        <f>Table3[[#This Row],[Residential Incentive Disbursements]]+Table3[[#This Row],[C&amp;I Incentive Disbursements]]</f>
        <v>0</v>
      </c>
      <c r="G272" s="55">
        <f>Table3[[#This Row],[Incentive Disbursements]]/'1.) CLM Reference'!$B$5</f>
        <v>0</v>
      </c>
      <c r="H272" s="10">
        <v>37.274000000000001</v>
      </c>
      <c r="I272" s="50">
        <f>Table3[[#This Row],[Residential CLM $ Collected]]/'1.) CLM Reference'!$B$4</f>
        <v>1.2808665066401176E-6</v>
      </c>
      <c r="J272" s="7">
        <v>0</v>
      </c>
      <c r="K272" s="55">
        <f>Table3[[#This Row],[Residential Incentive Disbursements]]/'1.) CLM Reference'!$B$5</f>
        <v>0</v>
      </c>
      <c r="L272" s="10">
        <v>0</v>
      </c>
      <c r="M272" s="50">
        <f>Table3[[#This Row],[C&amp;I CLM $ Collected]]/'1.) CLM Reference'!$B$4</f>
        <v>0</v>
      </c>
      <c r="N272" s="7">
        <v>0</v>
      </c>
      <c r="O272" s="55">
        <f>Table3[[#This Row],[C&amp;I Incentive Disbursements]]/'1.) CLM Reference'!$B$5</f>
        <v>0</v>
      </c>
    </row>
    <row r="273" spans="1:15" ht="16">
      <c r="A273" s="40" t="s">
        <v>96</v>
      </c>
      <c r="B273" s="40" t="s">
        <v>241</v>
      </c>
      <c r="C273" s="40" t="s">
        <v>242</v>
      </c>
      <c r="D273" s="10">
        <f>Table3[[#This Row],[Residential CLM $ Collected]]+Table3[[#This Row],[C&amp;I CLM $ Collected]]</f>
        <v>0.98970000000000002</v>
      </c>
      <c r="E273" s="50">
        <f>Table3[[#This Row],[CLM $ Collected ]]/'1.) CLM Reference'!$B$4</f>
        <v>3.4009593325688805E-8</v>
      </c>
      <c r="F273" s="7">
        <f>Table3[[#This Row],[Residential Incentive Disbursements]]+Table3[[#This Row],[C&amp;I Incentive Disbursements]]</f>
        <v>0</v>
      </c>
      <c r="G273" s="55">
        <f>Table3[[#This Row],[Incentive Disbursements]]/'1.) CLM Reference'!$B$5</f>
        <v>0</v>
      </c>
      <c r="H273" s="10">
        <v>0</v>
      </c>
      <c r="I273" s="50">
        <f>Table3[[#This Row],[Residential CLM $ Collected]]/'1.) CLM Reference'!$B$4</f>
        <v>0</v>
      </c>
      <c r="J273" s="7">
        <v>0</v>
      </c>
      <c r="K273" s="55">
        <f>Table3[[#This Row],[Residential Incentive Disbursements]]/'1.) CLM Reference'!$B$5</f>
        <v>0</v>
      </c>
      <c r="L273" s="10">
        <v>0.98970000000000002</v>
      </c>
      <c r="M273" s="50">
        <f>Table3[[#This Row],[C&amp;I CLM $ Collected]]/'1.) CLM Reference'!$B$4</f>
        <v>3.4009593325688805E-8</v>
      </c>
      <c r="N273" s="7">
        <v>0</v>
      </c>
      <c r="O273" s="55">
        <f>Table3[[#This Row],[C&amp;I Incentive Disbursements]]/'1.) CLM Reference'!$B$5</f>
        <v>0</v>
      </c>
    </row>
    <row r="274" spans="1:15" ht="16">
      <c r="A274" s="40" t="s">
        <v>100</v>
      </c>
      <c r="B274" s="40" t="s">
        <v>241</v>
      </c>
      <c r="C274" s="40" t="s">
        <v>242</v>
      </c>
      <c r="D274" s="10">
        <f>Table3[[#This Row],[Residential CLM $ Collected]]+Table3[[#This Row],[C&amp;I CLM $ Collected]]</f>
        <v>78.454899999999995</v>
      </c>
      <c r="E274" s="50">
        <f>Table3[[#This Row],[CLM $ Collected ]]/'1.) CLM Reference'!$B$4</f>
        <v>2.6959879189730042E-6</v>
      </c>
      <c r="F274" s="7">
        <f>Table3[[#This Row],[Residential Incentive Disbursements]]+Table3[[#This Row],[C&amp;I Incentive Disbursements]]</f>
        <v>0</v>
      </c>
      <c r="G274" s="55">
        <f>Table3[[#This Row],[Incentive Disbursements]]/'1.) CLM Reference'!$B$5</f>
        <v>0</v>
      </c>
      <c r="H274" s="10">
        <v>69.194299999999998</v>
      </c>
      <c r="I274" s="50">
        <f>Table3[[#This Row],[Residential CLM $ Collected]]/'1.) CLM Reference'!$B$4</f>
        <v>2.3777609411495492E-6</v>
      </c>
      <c r="J274" s="7">
        <v>0</v>
      </c>
      <c r="K274" s="55">
        <f>Table3[[#This Row],[Residential Incentive Disbursements]]/'1.) CLM Reference'!$B$5</f>
        <v>0</v>
      </c>
      <c r="L274" s="10">
        <v>9.2606000000000002</v>
      </c>
      <c r="M274" s="50">
        <f>Table3[[#This Row],[C&amp;I CLM $ Collected]]/'1.) CLM Reference'!$B$4</f>
        <v>3.1822697782345531E-7</v>
      </c>
      <c r="N274" s="7">
        <v>0</v>
      </c>
      <c r="O274" s="55">
        <f>Table3[[#This Row],[C&amp;I Incentive Disbursements]]/'1.) CLM Reference'!$B$5</f>
        <v>0</v>
      </c>
    </row>
    <row r="275" spans="1:15" ht="16">
      <c r="A275" s="40" t="s">
        <v>102</v>
      </c>
      <c r="B275" s="40" t="s">
        <v>241</v>
      </c>
      <c r="C275" s="40" t="s">
        <v>237</v>
      </c>
      <c r="D275" s="10">
        <f>Table3[[#This Row],[Residential CLM $ Collected]]+Table3[[#This Row],[C&amp;I CLM $ Collected]]</f>
        <v>77396.962000000101</v>
      </c>
      <c r="E275" s="50">
        <f>Table3[[#This Row],[CLM $ Collected ]]/'1.) CLM Reference'!$B$4</f>
        <v>2.6596334265573339E-3</v>
      </c>
      <c r="F275" s="7">
        <f>Table3[[#This Row],[Residential Incentive Disbursements]]+Table3[[#This Row],[C&amp;I Incentive Disbursements]]</f>
        <v>40297.799787740019</v>
      </c>
      <c r="G275" s="55">
        <f>Table3[[#This Row],[Incentive Disbursements]]/'1.) CLM Reference'!$B$5</f>
        <v>2.3985375062285704E-3</v>
      </c>
      <c r="H275" s="10">
        <v>59251.9010000001</v>
      </c>
      <c r="I275" s="50">
        <f>Table3[[#This Row],[Residential CLM $ Collected]]/'1.) CLM Reference'!$B$4</f>
        <v>2.0361049376416865E-3</v>
      </c>
      <c r="J275" s="7">
        <v>37022.553489558923</v>
      </c>
      <c r="K275" s="55">
        <f>Table3[[#This Row],[Residential Incentive Disbursements]]/'1.) CLM Reference'!$B$5</f>
        <v>2.2035938336285184E-3</v>
      </c>
      <c r="L275" s="10">
        <v>18145.061000000002</v>
      </c>
      <c r="M275" s="50">
        <f>Table3[[#This Row],[C&amp;I CLM $ Collected]]/'1.) CLM Reference'!$B$4</f>
        <v>6.2352848891564737E-4</v>
      </c>
      <c r="N275" s="7">
        <v>3275.2462981811</v>
      </c>
      <c r="O275" s="55">
        <f>Table3[[#This Row],[C&amp;I Incentive Disbursements]]/'1.) CLM Reference'!$B$5</f>
        <v>1.9494367260005242E-4</v>
      </c>
    </row>
    <row r="276" spans="1:15" ht="16">
      <c r="A276" s="40" t="s">
        <v>103</v>
      </c>
      <c r="B276" s="40" t="s">
        <v>241</v>
      </c>
      <c r="C276" s="40" t="s">
        <v>237</v>
      </c>
      <c r="D276" s="10">
        <f>Table3[[#This Row],[Residential CLM $ Collected]]+Table3[[#This Row],[C&amp;I CLM $ Collected]]</f>
        <v>85393.182599999898</v>
      </c>
      <c r="E276" s="50">
        <f>Table3[[#This Row],[CLM $ Collected ]]/'1.) CLM Reference'!$B$4</f>
        <v>2.9344118551200178E-3</v>
      </c>
      <c r="F276" s="7">
        <f>Table3[[#This Row],[Residential Incentive Disbursements]]+Table3[[#This Row],[C&amp;I Incentive Disbursements]]</f>
        <v>54809.384113239568</v>
      </c>
      <c r="G276" s="55">
        <f>Table3[[#This Row],[Incentive Disbursements]]/'1.) CLM Reference'!$B$5</f>
        <v>3.2622714932662119E-3</v>
      </c>
      <c r="H276" s="10">
        <v>57737.786099999903</v>
      </c>
      <c r="I276" s="50">
        <f>Table3[[#This Row],[Residential CLM $ Collected]]/'1.) CLM Reference'!$B$4</f>
        <v>1.9840745930954878E-3</v>
      </c>
      <c r="J276" s="7">
        <v>53122.323284176477</v>
      </c>
      <c r="K276" s="55">
        <f>Table3[[#This Row],[Residential Incentive Disbursements]]/'1.) CLM Reference'!$B$5</f>
        <v>3.1618571109646755E-3</v>
      </c>
      <c r="L276" s="10">
        <v>27655.396499999999</v>
      </c>
      <c r="M276" s="50">
        <f>Table3[[#This Row],[C&amp;I CLM $ Collected]]/'1.) CLM Reference'!$B$4</f>
        <v>9.503372620245301E-4</v>
      </c>
      <c r="N276" s="7">
        <v>1687.0608290630948</v>
      </c>
      <c r="O276" s="55">
        <f>Table3[[#This Row],[C&amp;I Incentive Disbursements]]/'1.) CLM Reference'!$B$5</f>
        <v>1.0041438230153643E-4</v>
      </c>
    </row>
    <row r="277" spans="1:15" ht="16">
      <c r="A277" s="40" t="s">
        <v>104</v>
      </c>
      <c r="B277" s="40" t="s">
        <v>241</v>
      </c>
      <c r="C277" s="40" t="s">
        <v>237</v>
      </c>
      <c r="D277" s="10">
        <f>Table3[[#This Row],[Residential CLM $ Collected]]+Table3[[#This Row],[C&amp;I CLM $ Collected]]</f>
        <v>165136.2267</v>
      </c>
      <c r="E277" s="50">
        <f>Table3[[#This Row],[CLM $ Collected ]]/'1.) CLM Reference'!$B$4</f>
        <v>5.6746649625197057E-3</v>
      </c>
      <c r="F277" s="7">
        <f>Table3[[#This Row],[Residential Incentive Disbursements]]+Table3[[#This Row],[C&amp;I Incentive Disbursements]]</f>
        <v>50305.815402868837</v>
      </c>
      <c r="G277" s="55">
        <f>Table3[[#This Row],[Incentive Disbursements]]/'1.) CLM Reference'!$B$5</f>
        <v>2.9942176908105259E-3</v>
      </c>
      <c r="H277" s="10">
        <v>78832.451199999996</v>
      </c>
      <c r="I277" s="50">
        <f>Table3[[#This Row],[Residential CLM $ Collected]]/'1.) CLM Reference'!$B$4</f>
        <v>2.7089619138922988E-3</v>
      </c>
      <c r="J277" s="7">
        <v>29930.870136326874</v>
      </c>
      <c r="K277" s="55">
        <f>Table3[[#This Row],[Residential Incentive Disbursements]]/'1.) CLM Reference'!$B$5</f>
        <v>1.7814946472059685E-3</v>
      </c>
      <c r="L277" s="10">
        <v>86303.775500000003</v>
      </c>
      <c r="M277" s="50">
        <f>Table3[[#This Row],[C&amp;I CLM $ Collected]]/'1.) CLM Reference'!$B$4</f>
        <v>2.9657030486274073E-3</v>
      </c>
      <c r="N277" s="7">
        <v>20374.945266541963</v>
      </c>
      <c r="O277" s="55">
        <f>Table3[[#This Row],[C&amp;I Incentive Disbursements]]/'1.) CLM Reference'!$B$5</f>
        <v>1.2127230436045577E-3</v>
      </c>
    </row>
    <row r="278" spans="1:15" ht="16">
      <c r="A278" s="40" t="s">
        <v>105</v>
      </c>
      <c r="B278" s="40" t="s">
        <v>241</v>
      </c>
      <c r="C278" s="40" t="s">
        <v>237</v>
      </c>
      <c r="D278" s="10">
        <f>Table3[[#This Row],[Residential CLM $ Collected]]+Table3[[#This Row],[C&amp;I CLM $ Collected]]</f>
        <v>108865.58459999991</v>
      </c>
      <c r="E278" s="50">
        <f>Table3[[#This Row],[CLM $ Collected ]]/'1.) CLM Reference'!$B$4</f>
        <v>3.7410066276744132E-3</v>
      </c>
      <c r="F278" s="7">
        <f>Table3[[#This Row],[Residential Incentive Disbursements]]+Table3[[#This Row],[C&amp;I Incentive Disbursements]]</f>
        <v>26875.199695113239</v>
      </c>
      <c r="G278" s="55">
        <f>Table3[[#This Row],[Incentive Disbursements]]/'1.) CLM Reference'!$B$5</f>
        <v>1.5996201975206363E-3</v>
      </c>
      <c r="H278" s="10">
        <v>67513.527999999904</v>
      </c>
      <c r="I278" s="50">
        <f>Table3[[#This Row],[Residential CLM $ Collected]]/'1.) CLM Reference'!$B$4</f>
        <v>2.3200036690537544E-3</v>
      </c>
      <c r="J278" s="7">
        <v>17937.794112576605</v>
      </c>
      <c r="K278" s="55">
        <f>Table3[[#This Row],[Residential Incentive Disbursements]]/'1.) CLM Reference'!$B$5</f>
        <v>1.067663053185116E-3</v>
      </c>
      <c r="L278" s="10">
        <v>41352.056600000004</v>
      </c>
      <c r="M278" s="50">
        <f>Table3[[#This Row],[C&amp;I CLM $ Collected]]/'1.) CLM Reference'!$B$4</f>
        <v>1.4210029586206585E-3</v>
      </c>
      <c r="N278" s="7">
        <v>8937.405582536634</v>
      </c>
      <c r="O278" s="55">
        <f>Table3[[#This Row],[C&amp;I Incentive Disbursements]]/'1.) CLM Reference'!$B$5</f>
        <v>5.3195714433552043E-4</v>
      </c>
    </row>
    <row r="279" spans="1:15" ht="16">
      <c r="A279" s="40" t="s">
        <v>106</v>
      </c>
      <c r="B279" s="40" t="s">
        <v>241</v>
      </c>
      <c r="C279" s="40" t="s">
        <v>237</v>
      </c>
      <c r="D279" s="10">
        <f>Table3[[#This Row],[Residential CLM $ Collected]]+Table3[[#This Row],[C&amp;I CLM $ Collected]]</f>
        <v>63605.251900000098</v>
      </c>
      <c r="E279" s="50">
        <f>Table3[[#This Row],[CLM $ Collected ]]/'1.) CLM Reference'!$B$4</f>
        <v>2.1857014756966739E-3</v>
      </c>
      <c r="F279" s="7">
        <f>Table3[[#This Row],[Residential Incentive Disbursements]]+Table3[[#This Row],[C&amp;I Incentive Disbursements]]</f>
        <v>17997.120345503838</v>
      </c>
      <c r="G279" s="55">
        <f>Table3[[#This Row],[Incentive Disbursements]]/'1.) CLM Reference'!$B$5</f>
        <v>1.0711941689167126E-3</v>
      </c>
      <c r="H279" s="10">
        <v>43535.777800000098</v>
      </c>
      <c r="I279" s="50">
        <f>Table3[[#This Row],[Residential CLM $ Collected]]/'1.) CLM Reference'!$B$4</f>
        <v>1.496043344544361E-3</v>
      </c>
      <c r="J279" s="7">
        <v>16970.847078216633</v>
      </c>
      <c r="K279" s="55">
        <f>Table3[[#This Row],[Residential Incentive Disbursements]]/'1.) CLM Reference'!$B$5</f>
        <v>1.010110066653219E-3</v>
      </c>
      <c r="L279" s="10">
        <v>20069.474099999999</v>
      </c>
      <c r="M279" s="50">
        <f>Table3[[#This Row],[C&amp;I CLM $ Collected]]/'1.) CLM Reference'!$B$4</f>
        <v>6.8965813115231308E-4</v>
      </c>
      <c r="N279" s="7">
        <v>1026.2732672872044</v>
      </c>
      <c r="O279" s="55">
        <f>Table3[[#This Row],[C&amp;I Incentive Disbursements]]/'1.) CLM Reference'!$B$5</f>
        <v>6.1084102263493504E-5</v>
      </c>
    </row>
    <row r="280" spans="1:15" ht="16">
      <c r="A280" s="40" t="s">
        <v>107</v>
      </c>
      <c r="B280" s="40" t="s">
        <v>241</v>
      </c>
      <c r="C280" s="40" t="s">
        <v>237</v>
      </c>
      <c r="D280" s="10">
        <f>Table3[[#This Row],[Residential CLM $ Collected]]+Table3[[#This Row],[C&amp;I CLM $ Collected]]</f>
        <v>91634.058700000111</v>
      </c>
      <c r="E280" s="50">
        <f>Table3[[#This Row],[CLM $ Collected ]]/'1.) CLM Reference'!$B$4</f>
        <v>3.1488704366669693E-3</v>
      </c>
      <c r="F280" s="7">
        <f>Table3[[#This Row],[Residential Incentive Disbursements]]+Table3[[#This Row],[C&amp;I Incentive Disbursements]]</f>
        <v>111119.08716181362</v>
      </c>
      <c r="G280" s="55">
        <f>Table3[[#This Row],[Incentive Disbursements]]/'1.) CLM Reference'!$B$5</f>
        <v>6.6138424335657449E-3</v>
      </c>
      <c r="H280" s="10">
        <v>36457.738700000104</v>
      </c>
      <c r="I280" s="50">
        <f>Table3[[#This Row],[Residential CLM $ Collected]]/'1.) CLM Reference'!$B$4</f>
        <v>1.2528168806317367E-3</v>
      </c>
      <c r="J280" s="7">
        <v>5276.0600548075745</v>
      </c>
      <c r="K280" s="55">
        <f>Table3[[#This Row],[Residential Incentive Disbursements]]/'1.) CLM Reference'!$B$5</f>
        <v>3.140327261842313E-4</v>
      </c>
      <c r="L280" s="10">
        <v>55176.32</v>
      </c>
      <c r="M280" s="50">
        <f>Table3[[#This Row],[C&amp;I CLM $ Collected]]/'1.) CLM Reference'!$B$4</f>
        <v>1.8960535560352324E-3</v>
      </c>
      <c r="N280" s="7">
        <v>105843.02710700604</v>
      </c>
      <c r="O280" s="55">
        <f>Table3[[#This Row],[C&amp;I Incentive Disbursements]]/'1.) CLM Reference'!$B$5</f>
        <v>6.2998097073815136E-3</v>
      </c>
    </row>
    <row r="281" spans="1:15" ht="16">
      <c r="A281" s="40" t="s">
        <v>108</v>
      </c>
      <c r="B281" s="40" t="s">
        <v>241</v>
      </c>
      <c r="C281" s="40" t="s">
        <v>237</v>
      </c>
      <c r="D281" s="10">
        <f>Table3[[#This Row],[Residential CLM $ Collected]]+Table3[[#This Row],[C&amp;I CLM $ Collected]]</f>
        <v>121063.7563999999</v>
      </c>
      <c r="E281" s="50">
        <f>Table3[[#This Row],[CLM $ Collected ]]/'1.) CLM Reference'!$B$4</f>
        <v>4.1601789649835822E-3</v>
      </c>
      <c r="F281" s="7">
        <f>Table3[[#This Row],[Residential Incentive Disbursements]]+Table3[[#This Row],[C&amp;I Incentive Disbursements]]</f>
        <v>30360.837454448811</v>
      </c>
      <c r="G281" s="55">
        <f>Table3[[#This Row],[Incentive Disbursements]]/'1.) CLM Reference'!$B$5</f>
        <v>1.8070864349561703E-3</v>
      </c>
      <c r="H281" s="10">
        <v>81784.641399999906</v>
      </c>
      <c r="I281" s="50">
        <f>Table3[[#This Row],[Residential CLM $ Collected]]/'1.) CLM Reference'!$B$4</f>
        <v>2.8104096133184692E-3</v>
      </c>
      <c r="J281" s="7">
        <v>30360.837454448811</v>
      </c>
      <c r="K281" s="55">
        <f>Table3[[#This Row],[Residential Incentive Disbursements]]/'1.) CLM Reference'!$B$5</f>
        <v>1.8070864349561703E-3</v>
      </c>
      <c r="L281" s="10">
        <v>39279.114999999998</v>
      </c>
      <c r="M281" s="50">
        <f>Table3[[#This Row],[C&amp;I CLM $ Collected]]/'1.) CLM Reference'!$B$4</f>
        <v>1.3497693516651135E-3</v>
      </c>
      <c r="N281" s="7">
        <v>0</v>
      </c>
      <c r="O281" s="55">
        <f>Table3[[#This Row],[C&amp;I Incentive Disbursements]]/'1.) CLM Reference'!$B$5</f>
        <v>0</v>
      </c>
    </row>
    <row r="282" spans="1:15" ht="16">
      <c r="A282" s="40" t="s">
        <v>109</v>
      </c>
      <c r="B282" s="40" t="s">
        <v>241</v>
      </c>
      <c r="C282" s="40" t="s">
        <v>237</v>
      </c>
      <c r="D282" s="10">
        <f>Table3[[#This Row],[Residential CLM $ Collected]]+Table3[[#This Row],[C&amp;I CLM $ Collected]]</f>
        <v>99349.360500000097</v>
      </c>
      <c r="E282" s="50">
        <f>Table3[[#This Row],[CLM $ Collected ]]/'1.) CLM Reference'!$B$4</f>
        <v>3.4139955014370559E-3</v>
      </c>
      <c r="F282" s="7">
        <f>Table3[[#This Row],[Residential Incentive Disbursements]]+Table3[[#This Row],[C&amp;I Incentive Disbursements]]</f>
        <v>89283.581855733559</v>
      </c>
      <c r="G282" s="55">
        <f>Table3[[#This Row],[Incentive Disbursements]]/'1.) CLM Reference'!$B$5</f>
        <v>5.3141864047018626E-3</v>
      </c>
      <c r="H282" s="10">
        <v>79381.614400000093</v>
      </c>
      <c r="I282" s="50">
        <f>Table3[[#This Row],[Residential CLM $ Collected]]/'1.) CLM Reference'!$B$4</f>
        <v>2.7278331042544664E-3</v>
      </c>
      <c r="J282" s="7">
        <v>76383.459308290461</v>
      </c>
      <c r="K282" s="55">
        <f>Table3[[#This Row],[Residential Incentive Disbursements]]/'1.) CLM Reference'!$B$5</f>
        <v>4.5463671210693958E-3</v>
      </c>
      <c r="L282" s="10">
        <v>19967.7461</v>
      </c>
      <c r="M282" s="50">
        <f>Table3[[#This Row],[C&amp;I CLM $ Collected]]/'1.) CLM Reference'!$B$4</f>
        <v>6.8616239718258926E-4</v>
      </c>
      <c r="N282" s="7">
        <v>12900.12254744309</v>
      </c>
      <c r="O282" s="55">
        <f>Table3[[#This Row],[C&amp;I Incentive Disbursements]]/'1.) CLM Reference'!$B$5</f>
        <v>7.6781928363246657E-4</v>
      </c>
    </row>
    <row r="283" spans="1:15" ht="16">
      <c r="A283" s="40" t="s">
        <v>110</v>
      </c>
      <c r="B283" s="40" t="s">
        <v>241</v>
      </c>
      <c r="C283" s="40" t="s">
        <v>237</v>
      </c>
      <c r="D283" s="10">
        <f>Table3[[#This Row],[Residential CLM $ Collected]]+Table3[[#This Row],[C&amp;I CLM $ Collected]]</f>
        <v>73983.143899999894</v>
      </c>
      <c r="E283" s="50">
        <f>Table3[[#This Row],[CLM $ Collected ]]/'1.) CLM Reference'!$B$4</f>
        <v>2.5423225593562801E-3</v>
      </c>
      <c r="F283" s="7">
        <f>Table3[[#This Row],[Residential Incentive Disbursements]]+Table3[[#This Row],[C&amp;I Incentive Disbursements]]</f>
        <v>52988.859497680074</v>
      </c>
      <c r="G283" s="55">
        <f>Table3[[#This Row],[Incentive Disbursements]]/'1.) CLM Reference'!$B$5</f>
        <v>3.1539133051161909E-3</v>
      </c>
      <c r="H283" s="10">
        <v>69046.922199999899</v>
      </c>
      <c r="I283" s="50">
        <f>Table3[[#This Row],[Residential CLM $ Collected]]/'1.) CLM Reference'!$B$4</f>
        <v>2.3726965185535721E-3</v>
      </c>
      <c r="J283" s="7">
        <v>52988.859497680074</v>
      </c>
      <c r="K283" s="55">
        <f>Table3[[#This Row],[Residential Incentive Disbursements]]/'1.) CLM Reference'!$B$5</f>
        <v>3.1539133051161909E-3</v>
      </c>
      <c r="L283" s="10">
        <v>4936.2217000000001</v>
      </c>
      <c r="M283" s="50">
        <f>Table3[[#This Row],[C&amp;I CLM $ Collected]]/'1.) CLM Reference'!$B$4</f>
        <v>1.6962604080270814E-4</v>
      </c>
      <c r="N283" s="7">
        <v>0</v>
      </c>
      <c r="O283" s="55">
        <f>Table3[[#This Row],[C&amp;I Incentive Disbursements]]/'1.) CLM Reference'!$B$5</f>
        <v>0</v>
      </c>
    </row>
    <row r="284" spans="1:15" ht="16">
      <c r="A284" s="40" t="s">
        <v>111</v>
      </c>
      <c r="B284" s="40" t="s">
        <v>241</v>
      </c>
      <c r="C284" s="40" t="s">
        <v>237</v>
      </c>
      <c r="D284" s="10">
        <f>Table3[[#This Row],[Residential CLM $ Collected]]+Table3[[#This Row],[C&amp;I CLM $ Collected]]</f>
        <v>100324.87719999999</v>
      </c>
      <c r="E284" s="50">
        <f>Table3[[#This Row],[CLM $ Collected ]]/'1.) CLM Reference'!$B$4</f>
        <v>3.447517706397563E-3</v>
      </c>
      <c r="F284" s="7">
        <f>Table3[[#This Row],[Residential Incentive Disbursements]]+Table3[[#This Row],[C&amp;I Incentive Disbursements]]</f>
        <v>69610.056296001116</v>
      </c>
      <c r="G284" s="55">
        <f>Table3[[#This Row],[Incentive Disbursements]]/'1.) CLM Reference'!$B$5</f>
        <v>4.1432120789740142E-3</v>
      </c>
      <c r="H284" s="10">
        <v>77966.711299999995</v>
      </c>
      <c r="I284" s="50">
        <f>Table3[[#This Row],[Residential CLM $ Collected]]/'1.) CLM Reference'!$B$4</f>
        <v>2.6792120281442715E-3</v>
      </c>
      <c r="J284" s="7">
        <v>63960.035727710274</v>
      </c>
      <c r="K284" s="55">
        <f>Table3[[#This Row],[Residential Incentive Disbursements]]/'1.) CLM Reference'!$B$5</f>
        <v>3.8069211073728459E-3</v>
      </c>
      <c r="L284" s="10">
        <v>22358.1659</v>
      </c>
      <c r="M284" s="50">
        <f>Table3[[#This Row],[C&amp;I CLM $ Collected]]/'1.) CLM Reference'!$B$4</f>
        <v>7.6830567825329191E-4</v>
      </c>
      <c r="N284" s="7">
        <v>5650.0205682908463</v>
      </c>
      <c r="O284" s="55">
        <f>Table3[[#This Row],[C&amp;I Incentive Disbursements]]/'1.) CLM Reference'!$B$5</f>
        <v>3.362909716011686E-4</v>
      </c>
    </row>
    <row r="285" spans="1:15" ht="16">
      <c r="A285" s="40" t="s">
        <v>112</v>
      </c>
      <c r="B285" s="40" t="s">
        <v>241</v>
      </c>
      <c r="C285" s="40" t="s">
        <v>237</v>
      </c>
      <c r="D285" s="10">
        <f>Table3[[#This Row],[Residential CLM $ Collected]]+Table3[[#This Row],[C&amp;I CLM $ Collected]]</f>
        <v>120023.7007</v>
      </c>
      <c r="E285" s="50">
        <f>Table3[[#This Row],[CLM $ Collected ]]/'1.) CLM Reference'!$B$4</f>
        <v>4.124438971659281E-3</v>
      </c>
      <c r="F285" s="7">
        <f>Table3[[#This Row],[Residential Incentive Disbursements]]+Table3[[#This Row],[C&amp;I Incentive Disbursements]]</f>
        <v>76003.472114323653</v>
      </c>
      <c r="G285" s="55">
        <f>Table3[[#This Row],[Incentive Disbursements]]/'1.) CLM Reference'!$B$5</f>
        <v>4.5237501657662124E-3</v>
      </c>
      <c r="H285" s="10">
        <v>102590.0885</v>
      </c>
      <c r="I285" s="50">
        <f>Table3[[#This Row],[Residential CLM $ Collected]]/'1.) CLM Reference'!$B$4</f>
        <v>3.5253583804500592E-3</v>
      </c>
      <c r="J285" s="7">
        <v>68814.196137851919</v>
      </c>
      <c r="K285" s="55">
        <f>Table3[[#This Row],[Residential Incentive Disbursements]]/'1.) CLM Reference'!$B$5</f>
        <v>4.0958422362260584E-3</v>
      </c>
      <c r="L285" s="10">
        <v>17433.6122</v>
      </c>
      <c r="M285" s="50">
        <f>Table3[[#This Row],[C&amp;I CLM $ Collected]]/'1.) CLM Reference'!$B$4</f>
        <v>5.9908059120922187E-4</v>
      </c>
      <c r="N285" s="7">
        <v>7189.2759764717384</v>
      </c>
      <c r="O285" s="55">
        <f>Table3[[#This Row],[C&amp;I Incentive Disbursements]]/'1.) CLM Reference'!$B$5</f>
        <v>4.2790792954015415E-4</v>
      </c>
    </row>
    <row r="286" spans="1:15" ht="16">
      <c r="A286" s="40" t="s">
        <v>113</v>
      </c>
      <c r="B286" s="40" t="s">
        <v>241</v>
      </c>
      <c r="C286" s="40" t="s">
        <v>237</v>
      </c>
      <c r="D286" s="10">
        <f>Table3[[#This Row],[Residential CLM $ Collected]]+Table3[[#This Row],[C&amp;I CLM $ Collected]]</f>
        <v>113193.0867</v>
      </c>
      <c r="E286" s="50">
        <f>Table3[[#This Row],[CLM $ Collected ]]/'1.) CLM Reference'!$B$4</f>
        <v>3.8897149095144324E-3</v>
      </c>
      <c r="F286" s="7">
        <f>Table3[[#This Row],[Residential Incentive Disbursements]]+Table3[[#This Row],[C&amp;I Incentive Disbursements]]</f>
        <v>33546.479337474433</v>
      </c>
      <c r="G286" s="55">
        <f>Table3[[#This Row],[Incentive Disbursements]]/'1.) CLM Reference'!$B$5</f>
        <v>1.9966968250542962E-3</v>
      </c>
      <c r="H286" s="10">
        <v>100014.4032</v>
      </c>
      <c r="I286" s="50">
        <f>Table3[[#This Row],[Residential CLM $ Collected]]/'1.) CLM Reference'!$B$4</f>
        <v>3.4368487213736173E-3</v>
      </c>
      <c r="J286" s="7">
        <v>27951.016780296144</v>
      </c>
      <c r="K286" s="55">
        <f>Table3[[#This Row],[Residential Incentive Disbursements]]/'1.) CLM Reference'!$B$5</f>
        <v>1.6636531631476514E-3</v>
      </c>
      <c r="L286" s="10">
        <v>13178.683499999999</v>
      </c>
      <c r="M286" s="50">
        <f>Table3[[#This Row],[C&amp;I CLM $ Collected]]/'1.) CLM Reference'!$B$4</f>
        <v>4.5286618814081549E-4</v>
      </c>
      <c r="N286" s="7">
        <v>5595.4625571782881</v>
      </c>
      <c r="O286" s="55">
        <f>Table3[[#This Row],[C&amp;I Incentive Disbursements]]/'1.) CLM Reference'!$B$5</f>
        <v>3.3304366190664483E-4</v>
      </c>
    </row>
    <row r="287" spans="1:15" ht="16">
      <c r="A287" s="40" t="s">
        <v>118</v>
      </c>
      <c r="B287" s="40" t="s">
        <v>241</v>
      </c>
      <c r="C287" s="40" t="s">
        <v>237</v>
      </c>
      <c r="D287" s="10">
        <f>Table3[[#This Row],[Residential CLM $ Collected]]+Table3[[#This Row],[C&amp;I CLM $ Collected]]</f>
        <v>183.69639999999998</v>
      </c>
      <c r="E287" s="50">
        <f>Table3[[#This Row],[CLM $ Collected ]]/'1.) CLM Reference'!$B$4</f>
        <v>6.3124581786329799E-6</v>
      </c>
      <c r="F287" s="7">
        <f>Table3[[#This Row],[Residential Incentive Disbursements]]+Table3[[#This Row],[C&amp;I Incentive Disbursements]]</f>
        <v>0</v>
      </c>
      <c r="G287" s="55">
        <f>Table3[[#This Row],[Incentive Disbursements]]/'1.) CLM Reference'!$B$5</f>
        <v>0</v>
      </c>
      <c r="H287" s="10">
        <v>171.0093</v>
      </c>
      <c r="I287" s="50">
        <f>Table3[[#This Row],[Residential CLM $ Collected]]/'1.) CLM Reference'!$B$4</f>
        <v>5.876484538658901E-6</v>
      </c>
      <c r="J287" s="7">
        <v>0</v>
      </c>
      <c r="K287" s="55">
        <f>Table3[[#This Row],[Residential Incentive Disbursements]]/'1.) CLM Reference'!$B$5</f>
        <v>0</v>
      </c>
      <c r="L287" s="10">
        <v>12.687099999999999</v>
      </c>
      <c r="M287" s="50">
        <f>Table3[[#This Row],[C&amp;I CLM $ Collected]]/'1.) CLM Reference'!$B$4</f>
        <v>4.3597363997407939E-7</v>
      </c>
      <c r="N287" s="7">
        <v>0</v>
      </c>
      <c r="O287" s="55">
        <f>Table3[[#This Row],[C&amp;I Incentive Disbursements]]/'1.) CLM Reference'!$B$5</f>
        <v>0</v>
      </c>
    </row>
    <row r="288" spans="1:15" ht="16">
      <c r="A288" s="40" t="s">
        <v>124</v>
      </c>
      <c r="B288" s="40" t="s">
        <v>241</v>
      </c>
      <c r="C288" s="40" t="s">
        <v>237</v>
      </c>
      <c r="D288" s="10">
        <f>Table3[[#This Row],[Residential CLM $ Collected]]+Table3[[#This Row],[C&amp;I CLM $ Collected]]</f>
        <v>112.0247</v>
      </c>
      <c r="E288" s="50">
        <f>Table3[[#This Row],[CLM $ Collected ]]/'1.) CLM Reference'!$B$4</f>
        <v>3.84956500902525E-6</v>
      </c>
      <c r="F288" s="7">
        <f>Table3[[#This Row],[Residential Incentive Disbursements]]+Table3[[#This Row],[C&amp;I Incentive Disbursements]]</f>
        <v>0</v>
      </c>
      <c r="G288" s="55">
        <f>Table3[[#This Row],[Incentive Disbursements]]/'1.) CLM Reference'!$B$5</f>
        <v>0</v>
      </c>
      <c r="H288" s="10">
        <v>112.0247</v>
      </c>
      <c r="I288" s="50">
        <f>Table3[[#This Row],[Residential CLM $ Collected]]/'1.) CLM Reference'!$B$4</f>
        <v>3.84956500902525E-6</v>
      </c>
      <c r="J288" s="7">
        <v>0</v>
      </c>
      <c r="K288" s="55">
        <f>Table3[[#This Row],[Residential Incentive Disbursements]]/'1.) CLM Reference'!$B$5</f>
        <v>0</v>
      </c>
      <c r="L288" s="10">
        <v>0</v>
      </c>
      <c r="M288" s="50">
        <f>Table3[[#This Row],[C&amp;I CLM $ Collected]]/'1.) CLM Reference'!$B$4</f>
        <v>0</v>
      </c>
      <c r="N288" s="7">
        <v>0</v>
      </c>
      <c r="O288" s="55">
        <f>Table3[[#This Row],[C&amp;I Incentive Disbursements]]/'1.) CLM Reference'!$B$5</f>
        <v>0</v>
      </c>
    </row>
    <row r="289" spans="1:15" ht="16">
      <c r="A289" s="40" t="s">
        <v>126</v>
      </c>
      <c r="B289" s="40" t="s">
        <v>241</v>
      </c>
      <c r="C289" s="40" t="s">
        <v>237</v>
      </c>
      <c r="D289" s="10">
        <f>Table3[[#This Row],[Residential CLM $ Collected]]+Table3[[#This Row],[C&amp;I CLM $ Collected]]</f>
        <v>92.837900000000005</v>
      </c>
      <c r="E289" s="50">
        <f>Table3[[#This Row],[CLM $ Collected ]]/'1.) CLM Reference'!$B$4</f>
        <v>3.1902386826421792E-6</v>
      </c>
      <c r="F289" s="7">
        <f>Table3[[#This Row],[Residential Incentive Disbursements]]+Table3[[#This Row],[C&amp;I Incentive Disbursements]]</f>
        <v>0</v>
      </c>
      <c r="G289" s="55">
        <f>Table3[[#This Row],[Incentive Disbursements]]/'1.) CLM Reference'!$B$5</f>
        <v>0</v>
      </c>
      <c r="H289" s="10">
        <v>92.837900000000005</v>
      </c>
      <c r="I289" s="50">
        <f>Table3[[#This Row],[Residential CLM $ Collected]]/'1.) CLM Reference'!$B$4</f>
        <v>3.1902386826421792E-6</v>
      </c>
      <c r="J289" s="7">
        <v>0</v>
      </c>
      <c r="K289" s="55">
        <f>Table3[[#This Row],[Residential Incentive Disbursements]]/'1.) CLM Reference'!$B$5</f>
        <v>0</v>
      </c>
      <c r="L289" s="10">
        <v>0</v>
      </c>
      <c r="M289" s="50">
        <f>Table3[[#This Row],[C&amp;I CLM $ Collected]]/'1.) CLM Reference'!$B$4</f>
        <v>0</v>
      </c>
      <c r="N289" s="7">
        <v>0</v>
      </c>
      <c r="O289" s="55">
        <f>Table3[[#This Row],[C&amp;I Incentive Disbursements]]/'1.) CLM Reference'!$B$5</f>
        <v>0</v>
      </c>
    </row>
    <row r="290" spans="1:15" ht="16">
      <c r="A290" s="40" t="s">
        <v>143</v>
      </c>
      <c r="B290" s="40" t="s">
        <v>266</v>
      </c>
      <c r="C290" s="40" t="s">
        <v>242</v>
      </c>
      <c r="D290" s="10">
        <f>Table3[[#This Row],[Residential CLM $ Collected]]+Table3[[#This Row],[C&amp;I CLM $ Collected]]</f>
        <v>0</v>
      </c>
      <c r="E290" s="50">
        <f>Table3[[#This Row],[CLM $ Collected ]]/'1.) CLM Reference'!$B$4</f>
        <v>0</v>
      </c>
      <c r="F290" s="7">
        <f>Table3[[#This Row],[Residential Incentive Disbursements]]+Table3[[#This Row],[C&amp;I Incentive Disbursements]]</f>
        <v>41.330294344234304</v>
      </c>
      <c r="G290" s="55">
        <f>Table3[[#This Row],[Incentive Disbursements]]/'1.) CLM Reference'!$B$5</f>
        <v>2.4599919015497217E-6</v>
      </c>
      <c r="H290" s="10">
        <v>0</v>
      </c>
      <c r="I290" s="50">
        <f>Table3[[#This Row],[Residential CLM $ Collected]]/'1.) CLM Reference'!$B$4</f>
        <v>0</v>
      </c>
      <c r="J290" s="7">
        <v>41.330294344234304</v>
      </c>
      <c r="K290" s="55">
        <f>Table3[[#This Row],[Residential Incentive Disbursements]]/'1.) CLM Reference'!$B$5</f>
        <v>2.4599919015497217E-6</v>
      </c>
      <c r="L290" s="10">
        <v>0</v>
      </c>
      <c r="M290" s="50">
        <f>Table3[[#This Row],[C&amp;I CLM $ Collected]]/'1.) CLM Reference'!$B$4</f>
        <v>0</v>
      </c>
      <c r="N290" s="7">
        <v>0</v>
      </c>
      <c r="O290" s="55">
        <f>Table3[[#This Row],[C&amp;I Incentive Disbursements]]/'1.) CLM Reference'!$B$5</f>
        <v>0</v>
      </c>
    </row>
    <row r="291" spans="1:15" ht="16">
      <c r="A291" s="40" t="s">
        <v>53</v>
      </c>
      <c r="B291" s="40" t="s">
        <v>240</v>
      </c>
      <c r="C291" s="40" t="s">
        <v>237</v>
      </c>
      <c r="D291" s="10">
        <f>Table3[[#This Row],[Residential CLM $ Collected]]+Table3[[#This Row],[C&amp;I CLM $ Collected]]</f>
        <v>106.00539999999999</v>
      </c>
      <c r="E291" s="50">
        <f>Table3[[#This Row],[CLM $ Collected ]]/'1.) CLM Reference'!$B$4</f>
        <v>3.6427205661584029E-6</v>
      </c>
      <c r="F291" s="7">
        <f>Table3[[#This Row],[Residential Incentive Disbursements]]+Table3[[#This Row],[C&amp;I Incentive Disbursements]]</f>
        <v>0</v>
      </c>
      <c r="G291" s="55">
        <f>Table3[[#This Row],[Incentive Disbursements]]/'1.) CLM Reference'!$B$5</f>
        <v>0</v>
      </c>
      <c r="H291" s="10">
        <v>0</v>
      </c>
      <c r="I291" s="50">
        <f>Table3[[#This Row],[Residential CLM $ Collected]]/'1.) CLM Reference'!$B$4</f>
        <v>0</v>
      </c>
      <c r="J291" s="7">
        <v>0</v>
      </c>
      <c r="K291" s="55">
        <f>Table3[[#This Row],[Residential Incentive Disbursements]]/'1.) CLM Reference'!$B$5</f>
        <v>0</v>
      </c>
      <c r="L291" s="10">
        <v>106.00539999999999</v>
      </c>
      <c r="M291" s="50">
        <f>Table3[[#This Row],[C&amp;I CLM $ Collected]]/'1.) CLM Reference'!$B$4</f>
        <v>3.6427205661584029E-6</v>
      </c>
      <c r="N291" s="7">
        <v>0</v>
      </c>
      <c r="O291" s="55">
        <f>Table3[[#This Row],[C&amp;I Incentive Disbursements]]/'1.) CLM Reference'!$B$5</f>
        <v>0</v>
      </c>
    </row>
    <row r="292" spans="1:15" ht="16">
      <c r="A292" s="40" t="s">
        <v>68</v>
      </c>
      <c r="B292" s="40" t="s">
        <v>257</v>
      </c>
      <c r="C292" s="40" t="s">
        <v>242</v>
      </c>
      <c r="D292" s="10">
        <f>Table3[[#This Row],[Residential CLM $ Collected]]+Table3[[#This Row],[C&amp;I CLM $ Collected]]</f>
        <v>0</v>
      </c>
      <c r="E292" s="50">
        <f>Table3[[#This Row],[CLM $ Collected ]]/'1.) CLM Reference'!$B$4</f>
        <v>0</v>
      </c>
      <c r="F292" s="7">
        <f>Table3[[#This Row],[Residential Incentive Disbursements]]+Table3[[#This Row],[C&amp;I Incentive Disbursements]]</f>
        <v>1131.984850374592</v>
      </c>
      <c r="G292" s="55">
        <f>Table3[[#This Row],[Incentive Disbursements]]/'1.) CLM Reference'!$B$5</f>
        <v>6.7376088382175764E-5</v>
      </c>
      <c r="H292" s="10">
        <v>0</v>
      </c>
      <c r="I292" s="50">
        <f>Table3[[#This Row],[Residential CLM $ Collected]]/'1.) CLM Reference'!$B$4</f>
        <v>0</v>
      </c>
      <c r="J292" s="7">
        <v>1131.984850374592</v>
      </c>
      <c r="K292" s="55">
        <f>Table3[[#This Row],[Residential Incentive Disbursements]]/'1.) CLM Reference'!$B$5</f>
        <v>6.7376088382175764E-5</v>
      </c>
      <c r="L292" s="10">
        <v>0</v>
      </c>
      <c r="M292" s="50">
        <f>Table3[[#This Row],[C&amp;I CLM $ Collected]]/'1.) CLM Reference'!$B$4</f>
        <v>0</v>
      </c>
      <c r="N292" s="7">
        <v>0</v>
      </c>
      <c r="O292" s="55">
        <f>Table3[[#This Row],[C&amp;I Incentive Disbursements]]/'1.) CLM Reference'!$B$5</f>
        <v>0</v>
      </c>
    </row>
    <row r="293" spans="1:15" ht="16">
      <c r="A293" s="40" t="s">
        <v>86</v>
      </c>
      <c r="B293" s="40" t="s">
        <v>240</v>
      </c>
      <c r="C293" s="40" t="s">
        <v>237</v>
      </c>
      <c r="D293" s="10">
        <f>Table3[[#This Row],[Residential CLM $ Collected]]+Table3[[#This Row],[C&amp;I CLM $ Collected]]</f>
        <v>41.979599999999998</v>
      </c>
      <c r="E293" s="50">
        <f>Table3[[#This Row],[CLM $ Collected ]]/'1.) CLM Reference'!$B$4</f>
        <v>1.4425675699455244E-6</v>
      </c>
      <c r="F293" s="7">
        <f>Table3[[#This Row],[Residential Incentive Disbursements]]+Table3[[#This Row],[C&amp;I Incentive Disbursements]]</f>
        <v>0</v>
      </c>
      <c r="G293" s="55">
        <f>Table3[[#This Row],[Incentive Disbursements]]/'1.) CLM Reference'!$B$5</f>
        <v>0</v>
      </c>
      <c r="H293" s="10">
        <v>41.979599999999998</v>
      </c>
      <c r="I293" s="50">
        <f>Table3[[#This Row],[Residential CLM $ Collected]]/'1.) CLM Reference'!$B$4</f>
        <v>1.4425675699455244E-6</v>
      </c>
      <c r="J293" s="7">
        <v>0</v>
      </c>
      <c r="K293" s="55">
        <f>Table3[[#This Row],[Residential Incentive Disbursements]]/'1.) CLM Reference'!$B$5</f>
        <v>0</v>
      </c>
      <c r="L293" s="10">
        <v>0</v>
      </c>
      <c r="M293" s="50">
        <f>Table3[[#This Row],[C&amp;I CLM $ Collected]]/'1.) CLM Reference'!$B$4</f>
        <v>0</v>
      </c>
      <c r="N293" s="7">
        <v>0</v>
      </c>
      <c r="O293" s="55">
        <f>Table3[[#This Row],[C&amp;I Incentive Disbursements]]/'1.) CLM Reference'!$B$5</f>
        <v>0</v>
      </c>
    </row>
    <row r="294" spans="1:15" ht="16">
      <c r="A294" s="40" t="s">
        <v>87</v>
      </c>
      <c r="B294" s="40" t="s">
        <v>240</v>
      </c>
      <c r="C294" s="40" t="s">
        <v>237</v>
      </c>
      <c r="D294" s="10">
        <f>Table3[[#This Row],[Residential CLM $ Collected]]+Table3[[#This Row],[C&amp;I CLM $ Collected]]</f>
        <v>284.05279999999999</v>
      </c>
      <c r="E294" s="50">
        <f>Table3[[#This Row],[CLM $ Collected ]]/'1.) CLM Reference'!$B$4</f>
        <v>9.7610591199587914E-6</v>
      </c>
      <c r="F294" s="7">
        <f>Table3[[#This Row],[Residential Incentive Disbursements]]+Table3[[#This Row],[C&amp;I Incentive Disbursements]]</f>
        <v>0</v>
      </c>
      <c r="G294" s="55">
        <f>Table3[[#This Row],[Incentive Disbursements]]/'1.) CLM Reference'!$B$5</f>
        <v>0</v>
      </c>
      <c r="H294" s="10">
        <v>284.05279999999999</v>
      </c>
      <c r="I294" s="50">
        <f>Table3[[#This Row],[Residential CLM $ Collected]]/'1.) CLM Reference'!$B$4</f>
        <v>9.7610591199587914E-6</v>
      </c>
      <c r="J294" s="7">
        <v>0</v>
      </c>
      <c r="K294" s="55">
        <f>Table3[[#This Row],[Residential Incentive Disbursements]]/'1.) CLM Reference'!$B$5</f>
        <v>0</v>
      </c>
      <c r="L294" s="10">
        <v>0</v>
      </c>
      <c r="M294" s="50">
        <f>Table3[[#This Row],[C&amp;I CLM $ Collected]]/'1.) CLM Reference'!$B$4</f>
        <v>0</v>
      </c>
      <c r="N294" s="7">
        <v>0</v>
      </c>
      <c r="O294" s="55">
        <f>Table3[[#This Row],[C&amp;I Incentive Disbursements]]/'1.) CLM Reference'!$B$5</f>
        <v>0</v>
      </c>
    </row>
    <row r="295" spans="1:15" ht="16">
      <c r="A295" s="40" t="s">
        <v>89</v>
      </c>
      <c r="B295" s="40" t="s">
        <v>240</v>
      </c>
      <c r="C295" s="40" t="s">
        <v>237</v>
      </c>
      <c r="D295" s="10">
        <f>Table3[[#This Row],[Residential CLM $ Collected]]+Table3[[#This Row],[C&amp;I CLM $ Collected]]</f>
        <v>150.16140000000001</v>
      </c>
      <c r="E295" s="50">
        <f>Table3[[#This Row],[CLM $ Collected ]]/'1.) CLM Reference'!$B$4</f>
        <v>5.160076939694945E-6</v>
      </c>
      <c r="F295" s="7">
        <f>Table3[[#This Row],[Residential Incentive Disbursements]]+Table3[[#This Row],[C&amp;I Incentive Disbursements]]</f>
        <v>0</v>
      </c>
      <c r="G295" s="55">
        <f>Table3[[#This Row],[Incentive Disbursements]]/'1.) CLM Reference'!$B$5</f>
        <v>0</v>
      </c>
      <c r="H295" s="10">
        <v>78.866</v>
      </c>
      <c r="I295" s="50">
        <f>Table3[[#This Row],[Residential CLM $ Collected]]/'1.) CLM Reference'!$B$4</f>
        <v>2.7101147693480579E-6</v>
      </c>
      <c r="J295" s="7">
        <v>0</v>
      </c>
      <c r="K295" s="55">
        <f>Table3[[#This Row],[Residential Incentive Disbursements]]/'1.) CLM Reference'!$B$5</f>
        <v>0</v>
      </c>
      <c r="L295" s="10">
        <v>71.295400000000001</v>
      </c>
      <c r="M295" s="50">
        <f>Table3[[#This Row],[C&amp;I CLM $ Collected]]/'1.) CLM Reference'!$B$4</f>
        <v>2.4499621703468863E-6</v>
      </c>
      <c r="N295" s="7">
        <v>0</v>
      </c>
      <c r="O295" s="55">
        <f>Table3[[#This Row],[C&amp;I Incentive Disbursements]]/'1.) CLM Reference'!$B$5</f>
        <v>0</v>
      </c>
    </row>
    <row r="296" spans="1:15" ht="16">
      <c r="A296" s="40" t="s">
        <v>90</v>
      </c>
      <c r="B296" s="40" t="s">
        <v>240</v>
      </c>
      <c r="C296" s="40" t="s">
        <v>237</v>
      </c>
      <c r="D296" s="10">
        <f>Table3[[#This Row],[Residential CLM $ Collected]]+Table3[[#This Row],[C&amp;I CLM $ Collected]]</f>
        <v>118.6635</v>
      </c>
      <c r="E296" s="50">
        <f>Table3[[#This Row],[CLM $ Collected ]]/'1.) CLM Reference'!$B$4</f>
        <v>4.0776976635373073E-6</v>
      </c>
      <c r="F296" s="7">
        <f>Table3[[#This Row],[Residential Incentive Disbursements]]+Table3[[#This Row],[C&amp;I Incentive Disbursements]]</f>
        <v>0</v>
      </c>
      <c r="G296" s="55">
        <f>Table3[[#This Row],[Incentive Disbursements]]/'1.) CLM Reference'!$B$5</f>
        <v>0</v>
      </c>
      <c r="H296" s="10">
        <v>118.6635</v>
      </c>
      <c r="I296" s="50">
        <f>Table3[[#This Row],[Residential CLM $ Collected]]/'1.) CLM Reference'!$B$4</f>
        <v>4.0776976635373073E-6</v>
      </c>
      <c r="J296" s="7">
        <v>0</v>
      </c>
      <c r="K296" s="55">
        <f>Table3[[#This Row],[Residential Incentive Disbursements]]/'1.) CLM Reference'!$B$5</f>
        <v>0</v>
      </c>
      <c r="L296" s="10">
        <v>0</v>
      </c>
      <c r="M296" s="50">
        <f>Table3[[#This Row],[C&amp;I CLM $ Collected]]/'1.) CLM Reference'!$B$4</f>
        <v>0</v>
      </c>
      <c r="N296" s="7">
        <v>0</v>
      </c>
      <c r="O296" s="55">
        <f>Table3[[#This Row],[C&amp;I Incentive Disbursements]]/'1.) CLM Reference'!$B$5</f>
        <v>0</v>
      </c>
    </row>
    <row r="297" spans="1:15" ht="16">
      <c r="A297" s="40" t="s">
        <v>91</v>
      </c>
      <c r="B297" s="40" t="s">
        <v>240</v>
      </c>
      <c r="C297" s="40" t="s">
        <v>242</v>
      </c>
      <c r="D297" s="10">
        <f>Table3[[#This Row],[Residential CLM $ Collected]]+Table3[[#This Row],[C&amp;I CLM $ Collected]]</f>
        <v>99.9512</v>
      </c>
      <c r="E297" s="50">
        <f>Table3[[#This Row],[CLM $ Collected ]]/'1.) CLM Reference'!$B$4</f>
        <v>3.4346768358235696E-6</v>
      </c>
      <c r="F297" s="7">
        <f>Table3[[#This Row],[Residential Incentive Disbursements]]+Table3[[#This Row],[C&amp;I Incentive Disbursements]]</f>
        <v>0</v>
      </c>
      <c r="G297" s="55">
        <f>Table3[[#This Row],[Incentive Disbursements]]/'1.) CLM Reference'!$B$5</f>
        <v>0</v>
      </c>
      <c r="H297" s="10">
        <v>99.9512</v>
      </c>
      <c r="I297" s="50">
        <f>Table3[[#This Row],[Residential CLM $ Collected]]/'1.) CLM Reference'!$B$4</f>
        <v>3.4346768358235696E-6</v>
      </c>
      <c r="J297" s="7">
        <v>0</v>
      </c>
      <c r="K297" s="55">
        <f>Table3[[#This Row],[Residential Incentive Disbursements]]/'1.) CLM Reference'!$B$5</f>
        <v>0</v>
      </c>
      <c r="L297" s="10">
        <v>0</v>
      </c>
      <c r="M297" s="50">
        <f>Table3[[#This Row],[C&amp;I CLM $ Collected]]/'1.) CLM Reference'!$B$4</f>
        <v>0</v>
      </c>
      <c r="N297" s="7">
        <v>0</v>
      </c>
      <c r="O297" s="55">
        <f>Table3[[#This Row],[C&amp;I Incentive Disbursements]]/'1.) CLM Reference'!$B$5</f>
        <v>0</v>
      </c>
    </row>
    <row r="298" spans="1:15" ht="16">
      <c r="A298" s="40" t="s">
        <v>111</v>
      </c>
      <c r="B298" s="40" t="s">
        <v>240</v>
      </c>
      <c r="C298" s="40" t="s">
        <v>237</v>
      </c>
      <c r="D298" s="10">
        <f>Table3[[#This Row],[Residential CLM $ Collected]]+Table3[[#This Row],[C&amp;I CLM $ Collected]]</f>
        <v>354.03429999999997</v>
      </c>
      <c r="E298" s="50">
        <f>Table3[[#This Row],[CLM $ Collected ]]/'1.) CLM Reference'!$B$4</f>
        <v>1.2165871038036684E-5</v>
      </c>
      <c r="F298" s="7">
        <f>Table3[[#This Row],[Residential Incentive Disbursements]]+Table3[[#This Row],[C&amp;I Incentive Disbursements]]</f>
        <v>456.39679458117075</v>
      </c>
      <c r="G298" s="55">
        <f>Table3[[#This Row],[Incentive Disbursements]]/'1.) CLM Reference'!$B$5</f>
        <v>2.7164878362874672E-5</v>
      </c>
      <c r="H298" s="10">
        <v>354.03429999999997</v>
      </c>
      <c r="I298" s="50">
        <f>Table3[[#This Row],[Residential CLM $ Collected]]/'1.) CLM Reference'!$B$4</f>
        <v>1.2165871038036684E-5</v>
      </c>
      <c r="J298" s="7">
        <v>456.39679458117075</v>
      </c>
      <c r="K298" s="55">
        <f>Table3[[#This Row],[Residential Incentive Disbursements]]/'1.) CLM Reference'!$B$5</f>
        <v>2.7164878362874672E-5</v>
      </c>
      <c r="L298" s="10">
        <v>0</v>
      </c>
      <c r="M298" s="50">
        <f>Table3[[#This Row],[C&amp;I CLM $ Collected]]/'1.) CLM Reference'!$B$4</f>
        <v>0</v>
      </c>
      <c r="N298" s="7">
        <v>0</v>
      </c>
      <c r="O298" s="55">
        <f>Table3[[#This Row],[C&amp;I Incentive Disbursements]]/'1.) CLM Reference'!$B$5</f>
        <v>0</v>
      </c>
    </row>
    <row r="299" spans="1:15" ht="16">
      <c r="A299" s="40" t="s">
        <v>114</v>
      </c>
      <c r="B299" s="40" t="s">
        <v>240</v>
      </c>
      <c r="C299" s="40" t="s">
        <v>237</v>
      </c>
      <c r="D299" s="10">
        <f>Table3[[#This Row],[Residential CLM $ Collected]]+Table3[[#This Row],[C&amp;I CLM $ Collected]]</f>
        <v>86625.2886</v>
      </c>
      <c r="E299" s="50">
        <f>Table3[[#This Row],[CLM $ Collected ]]/'1.) CLM Reference'!$B$4</f>
        <v>2.9767513761810916E-3</v>
      </c>
      <c r="F299" s="7">
        <f>Table3[[#This Row],[Residential Incentive Disbursements]]+Table3[[#This Row],[C&amp;I Incentive Disbursements]]</f>
        <v>23190.833448844209</v>
      </c>
      <c r="G299" s="55">
        <f>Table3[[#This Row],[Incentive Disbursements]]/'1.) CLM Reference'!$B$5</f>
        <v>1.3803255790822524E-3</v>
      </c>
      <c r="H299" s="10">
        <v>71254.085099999997</v>
      </c>
      <c r="I299" s="50">
        <f>Table3[[#This Row],[Residential CLM $ Collected]]/'1.) CLM Reference'!$B$4</f>
        <v>2.448542444220493E-3</v>
      </c>
      <c r="J299" s="7">
        <v>23065.833448844209</v>
      </c>
      <c r="K299" s="55">
        <f>Table3[[#This Row],[Residential Incentive Disbursements]]/'1.) CLM Reference'!$B$5</f>
        <v>1.3728855404236209E-3</v>
      </c>
      <c r="L299" s="10">
        <v>15371.2035</v>
      </c>
      <c r="M299" s="50">
        <f>Table3[[#This Row],[C&amp;I CLM $ Collected]]/'1.) CLM Reference'!$B$4</f>
        <v>5.2820893196059849E-4</v>
      </c>
      <c r="N299" s="7">
        <v>125</v>
      </c>
      <c r="O299" s="55">
        <f>Table3[[#This Row],[C&amp;I Incentive Disbursements]]/'1.) CLM Reference'!$B$5</f>
        <v>7.4400386586313345E-6</v>
      </c>
    </row>
    <row r="300" spans="1:15" ht="16">
      <c r="A300" s="40" t="s">
        <v>115</v>
      </c>
      <c r="B300" s="40" t="s">
        <v>240</v>
      </c>
      <c r="C300" s="40" t="s">
        <v>237</v>
      </c>
      <c r="D300" s="10">
        <f>Table3[[#This Row],[Residential CLM $ Collected]]+Table3[[#This Row],[C&amp;I CLM $ Collected]]</f>
        <v>164245.96470000001</v>
      </c>
      <c r="E300" s="50">
        <f>Table3[[#This Row],[CLM $ Collected ]]/'1.) CLM Reference'!$B$4</f>
        <v>5.6440724106622603E-3</v>
      </c>
      <c r="F300" s="7">
        <f>Table3[[#This Row],[Residential Incentive Disbursements]]+Table3[[#This Row],[C&amp;I Incentive Disbursements]]</f>
        <v>54958.23430503298</v>
      </c>
      <c r="G300" s="55">
        <f>Table3[[#This Row],[Incentive Disbursements]]/'1.) CLM Reference'!$B$5</f>
        <v>3.2711311027165133E-3</v>
      </c>
      <c r="H300" s="10">
        <v>141902.04870000001</v>
      </c>
      <c r="I300" s="50">
        <f>Table3[[#This Row],[Residential CLM $ Collected]]/'1.) CLM Reference'!$B$4</f>
        <v>4.8762564093857612E-3</v>
      </c>
      <c r="J300" s="7">
        <v>50138.23430503298</v>
      </c>
      <c r="K300" s="55">
        <f>Table3[[#This Row],[Residential Incentive Disbursements]]/'1.) CLM Reference'!$B$5</f>
        <v>2.9842432120396889E-3</v>
      </c>
      <c r="L300" s="10">
        <v>22343.916000000001</v>
      </c>
      <c r="M300" s="50">
        <f>Table3[[#This Row],[C&amp;I CLM $ Collected]]/'1.) CLM Reference'!$B$4</f>
        <v>7.6781600127649925E-4</v>
      </c>
      <c r="N300" s="7">
        <v>4820</v>
      </c>
      <c r="O300" s="55">
        <f>Table3[[#This Row],[C&amp;I Incentive Disbursements]]/'1.) CLM Reference'!$B$5</f>
        <v>2.8688789067682423E-4</v>
      </c>
    </row>
    <row r="301" spans="1:15" ht="16">
      <c r="A301" s="40" t="s">
        <v>116</v>
      </c>
      <c r="B301" s="40" t="s">
        <v>240</v>
      </c>
      <c r="C301" s="40" t="s">
        <v>237</v>
      </c>
      <c r="D301" s="10">
        <f>Table3[[#This Row],[Residential CLM $ Collected]]+Table3[[#This Row],[C&amp;I CLM $ Collected]]</f>
        <v>147312.39360000001</v>
      </c>
      <c r="E301" s="50">
        <f>Table3[[#This Row],[CLM $ Collected ]]/'1.) CLM Reference'!$B$4</f>
        <v>5.0621750006767732E-3</v>
      </c>
      <c r="F301" s="7">
        <f>Table3[[#This Row],[Residential Incentive Disbursements]]+Table3[[#This Row],[C&amp;I Incentive Disbursements]]</f>
        <v>59808.200392330225</v>
      </c>
      <c r="G301" s="55">
        <f>Table3[[#This Row],[Incentive Disbursements]]/'1.) CLM Reference'!$B$5</f>
        <v>3.5598025841768527E-3</v>
      </c>
      <c r="H301" s="10">
        <v>88643.617499999993</v>
      </c>
      <c r="I301" s="50">
        <f>Table3[[#This Row],[Residential CLM $ Collected]]/'1.) CLM Reference'!$B$4</f>
        <v>3.0461082975577558E-3</v>
      </c>
      <c r="J301" s="7">
        <v>56228.130392330226</v>
      </c>
      <c r="K301" s="55">
        <f>Table3[[#This Row],[Residential Incentive Disbursements]]/'1.) CLM Reference'!$B$5</f>
        <v>3.3467157105720024E-3</v>
      </c>
      <c r="L301" s="10">
        <v>58668.776100000003</v>
      </c>
      <c r="M301" s="50">
        <f>Table3[[#This Row],[C&amp;I CLM $ Collected]]/'1.) CLM Reference'!$B$4</f>
        <v>2.0160667031190165E-3</v>
      </c>
      <c r="N301" s="7">
        <v>3580.07</v>
      </c>
      <c r="O301" s="55">
        <f>Table3[[#This Row],[C&amp;I Incentive Disbursements]]/'1.) CLM Reference'!$B$5</f>
        <v>2.1308687360485024E-4</v>
      </c>
    </row>
    <row r="302" spans="1:15" ht="16">
      <c r="A302" s="40" t="s">
        <v>117</v>
      </c>
      <c r="B302" s="40" t="s">
        <v>240</v>
      </c>
      <c r="C302" s="40" t="s">
        <v>237</v>
      </c>
      <c r="D302" s="10">
        <f>Table3[[#This Row],[Residential CLM $ Collected]]+Table3[[#This Row],[C&amp;I CLM $ Collected]]</f>
        <v>153834.68300000002</v>
      </c>
      <c r="E302" s="50">
        <f>Table3[[#This Row],[CLM $ Collected ]]/'1.) CLM Reference'!$B$4</f>
        <v>5.2863039387857462E-3</v>
      </c>
      <c r="F302" s="7">
        <f>Table3[[#This Row],[Residential Incentive Disbursements]]+Table3[[#This Row],[C&amp;I Incentive Disbursements]]</f>
        <v>76811.545526798436</v>
      </c>
      <c r="G302" s="55">
        <f>Table3[[#This Row],[Incentive Disbursements]]/'1.) CLM Reference'!$B$5</f>
        <v>4.5718469451888084E-3</v>
      </c>
      <c r="H302" s="10">
        <v>107562.7838</v>
      </c>
      <c r="I302" s="50">
        <f>Table3[[#This Row],[Residential CLM $ Collected]]/'1.) CLM Reference'!$B$4</f>
        <v>3.6962377831837806E-3</v>
      </c>
      <c r="J302" s="7">
        <v>40031.155526798437</v>
      </c>
      <c r="K302" s="55">
        <f>Table3[[#This Row],[Residential Incentive Disbursements]]/'1.) CLM Reference'!$B$5</f>
        <v>2.38266675735251E-3</v>
      </c>
      <c r="L302" s="10">
        <v>46271.8992</v>
      </c>
      <c r="M302" s="50">
        <f>Table3[[#This Row],[C&amp;I CLM $ Collected]]/'1.) CLM Reference'!$B$4</f>
        <v>1.5900661556019653E-3</v>
      </c>
      <c r="N302" s="7">
        <v>36780.39</v>
      </c>
      <c r="O302" s="55">
        <f>Table3[[#This Row],[C&amp;I Incentive Disbursements]]/'1.) CLM Reference'!$B$5</f>
        <v>2.1891801878362988E-3</v>
      </c>
    </row>
    <row r="303" spans="1:15" ht="16">
      <c r="A303" s="40" t="s">
        <v>118</v>
      </c>
      <c r="B303" s="40" t="s">
        <v>240</v>
      </c>
      <c r="C303" s="40" t="s">
        <v>237</v>
      </c>
      <c r="D303" s="10">
        <f>Table3[[#This Row],[Residential CLM $ Collected]]+Table3[[#This Row],[C&amp;I CLM $ Collected]]</f>
        <v>112896.4971000001</v>
      </c>
      <c r="E303" s="50">
        <f>Table3[[#This Row],[CLM $ Collected ]]/'1.) CLM Reference'!$B$4</f>
        <v>3.8795230415942291E-3</v>
      </c>
      <c r="F303" s="7">
        <f>Table3[[#This Row],[Residential Incentive Disbursements]]+Table3[[#This Row],[C&amp;I Incentive Disbursements]]</f>
        <v>69357.767803954281</v>
      </c>
      <c r="G303" s="55">
        <f>Table3[[#This Row],[Incentive Disbursements]]/'1.) CLM Reference'!$B$5</f>
        <v>4.1281957899023643E-3</v>
      </c>
      <c r="H303" s="10">
        <v>87751.845200000098</v>
      </c>
      <c r="I303" s="50">
        <f>Table3[[#This Row],[Residential CLM $ Collected]]/'1.) CLM Reference'!$B$4</f>
        <v>3.0154638464492275E-3</v>
      </c>
      <c r="J303" s="7">
        <v>63272.767803954281</v>
      </c>
      <c r="K303" s="55">
        <f>Table3[[#This Row],[Residential Incentive Disbursements]]/'1.) CLM Reference'!$B$5</f>
        <v>3.7660147080001908E-3</v>
      </c>
      <c r="L303" s="10">
        <v>25144.651900000001</v>
      </c>
      <c r="M303" s="50">
        <f>Table3[[#This Row],[C&amp;I CLM $ Collected]]/'1.) CLM Reference'!$B$4</f>
        <v>8.6405919514500175E-4</v>
      </c>
      <c r="N303" s="7">
        <v>6085</v>
      </c>
      <c r="O303" s="55">
        <f>Table3[[#This Row],[C&amp;I Incentive Disbursements]]/'1.) CLM Reference'!$B$5</f>
        <v>3.6218108190217335E-4</v>
      </c>
    </row>
    <row r="304" spans="1:15" ht="16">
      <c r="A304" s="40" t="s">
        <v>119</v>
      </c>
      <c r="B304" s="40" t="s">
        <v>240</v>
      </c>
      <c r="C304" s="40" t="s">
        <v>237</v>
      </c>
      <c r="D304" s="10">
        <f>Table3[[#This Row],[Residential CLM $ Collected]]+Table3[[#This Row],[C&amp;I CLM $ Collected]]</f>
        <v>79421.60430000021</v>
      </c>
      <c r="E304" s="50">
        <f>Table3[[#This Row],[CLM $ Collected ]]/'1.) CLM Reference'!$B$4</f>
        <v>2.7292072986933253E-3</v>
      </c>
      <c r="F304" s="7">
        <f>Table3[[#This Row],[Residential Incentive Disbursements]]+Table3[[#This Row],[C&amp;I Incentive Disbursements]]</f>
        <v>45163.260094483318</v>
      </c>
      <c r="G304" s="55">
        <f>Table3[[#This Row],[Incentive Disbursements]]/'1.) CLM Reference'!$B$5</f>
        <v>2.6881312084222216E-3</v>
      </c>
      <c r="H304" s="10">
        <v>74716.111200000203</v>
      </c>
      <c r="I304" s="50">
        <f>Table3[[#This Row],[Residential CLM $ Collected]]/'1.) CLM Reference'!$B$4</f>
        <v>2.5675099088501054E-3</v>
      </c>
      <c r="J304" s="7">
        <v>45163.260094483318</v>
      </c>
      <c r="K304" s="55">
        <f>Table3[[#This Row],[Residential Incentive Disbursements]]/'1.) CLM Reference'!$B$5</f>
        <v>2.6881312084222216E-3</v>
      </c>
      <c r="L304" s="10">
        <v>4705.4930999999997</v>
      </c>
      <c r="M304" s="50">
        <f>Table3[[#This Row],[C&amp;I CLM $ Collected]]/'1.) CLM Reference'!$B$4</f>
        <v>1.6169738984321986E-4</v>
      </c>
      <c r="N304" s="7">
        <v>0</v>
      </c>
      <c r="O304" s="55">
        <f>Table3[[#This Row],[C&amp;I Incentive Disbursements]]/'1.) CLM Reference'!$B$5</f>
        <v>0</v>
      </c>
    </row>
    <row r="305" spans="1:15" ht="16">
      <c r="A305" s="40" t="s">
        <v>120</v>
      </c>
      <c r="B305" s="40" t="s">
        <v>240</v>
      </c>
      <c r="C305" s="40" t="s">
        <v>237</v>
      </c>
      <c r="D305" s="10">
        <f>Table3[[#This Row],[Residential CLM $ Collected]]+Table3[[#This Row],[C&amp;I CLM $ Collected]]</f>
        <v>134792.9963</v>
      </c>
      <c r="E305" s="50">
        <f>Table3[[#This Row],[CLM $ Collected ]]/'1.) CLM Reference'!$B$4</f>
        <v>4.6319642187673798E-3</v>
      </c>
      <c r="F305" s="7">
        <f>Table3[[#This Row],[Residential Incentive Disbursements]]+Table3[[#This Row],[C&amp;I Incentive Disbursements]]</f>
        <v>63053.715273533191</v>
      </c>
      <c r="G305" s="55">
        <f>Table3[[#This Row],[Incentive Disbursements]]/'1.) CLM Reference'!$B$5</f>
        <v>3.7529766336433595E-3</v>
      </c>
      <c r="H305" s="10">
        <v>109772.8824</v>
      </c>
      <c r="I305" s="50">
        <f>Table3[[#This Row],[Residential CLM $ Collected]]/'1.) CLM Reference'!$B$4</f>
        <v>3.7721845898885135E-3</v>
      </c>
      <c r="J305" s="7">
        <v>55075.715273533191</v>
      </c>
      <c r="K305" s="55">
        <f>Table3[[#This Row],[Residential Incentive Disbursements]]/'1.) CLM Reference'!$B$5</f>
        <v>3.2781236062948732E-3</v>
      </c>
      <c r="L305" s="10">
        <v>25020.1139</v>
      </c>
      <c r="M305" s="50">
        <f>Table3[[#This Row],[C&amp;I CLM $ Collected]]/'1.) CLM Reference'!$B$4</f>
        <v>8.5977962887886594E-4</v>
      </c>
      <c r="N305" s="7">
        <v>7978</v>
      </c>
      <c r="O305" s="55">
        <f>Table3[[#This Row],[C&amp;I Incentive Disbursements]]/'1.) CLM Reference'!$B$5</f>
        <v>4.7485302734848628E-4</v>
      </c>
    </row>
    <row r="306" spans="1:15" ht="16">
      <c r="A306" s="40" t="s">
        <v>224</v>
      </c>
      <c r="B306" s="40" t="s">
        <v>240</v>
      </c>
      <c r="C306" s="40" t="s">
        <v>237</v>
      </c>
      <c r="D306" s="10">
        <f>Table3[[#This Row],[Residential CLM $ Collected]]+Table3[[#This Row],[C&amp;I CLM $ Collected]]</f>
        <v>601.6232</v>
      </c>
      <c r="E306" s="50">
        <f>Table3[[#This Row],[CLM $ Collected ]]/'1.) CLM Reference'!$B$4</f>
        <v>2.0673901553298514E-5</v>
      </c>
      <c r="F306" s="7">
        <f>Table3[[#This Row],[Residential Incentive Disbursements]]+Table3[[#This Row],[C&amp;I Incentive Disbursements]]</f>
        <v>0</v>
      </c>
      <c r="G306" s="55">
        <f>Table3[[#This Row],[Incentive Disbursements]]/'1.) CLM Reference'!$B$5</f>
        <v>0</v>
      </c>
      <c r="H306" s="10">
        <v>84.520700000000005</v>
      </c>
      <c r="I306" s="50">
        <f>Table3[[#This Row],[Residential CLM $ Collected]]/'1.) CLM Reference'!$B$4</f>
        <v>2.9044302663459088E-6</v>
      </c>
      <c r="J306" s="7">
        <v>0</v>
      </c>
      <c r="K306" s="55">
        <f>Table3[[#This Row],[Residential Incentive Disbursements]]/'1.) CLM Reference'!$B$5</f>
        <v>0</v>
      </c>
      <c r="L306" s="10">
        <v>517.10249999999996</v>
      </c>
      <c r="M306" s="50">
        <f>Table3[[#This Row],[C&amp;I CLM $ Collected]]/'1.) CLM Reference'!$B$4</f>
        <v>1.7769471286952605E-5</v>
      </c>
      <c r="N306" s="7">
        <v>0</v>
      </c>
      <c r="O306" s="55">
        <f>Table3[[#This Row],[C&amp;I Incentive Disbursements]]/'1.) CLM Reference'!$B$5</f>
        <v>0</v>
      </c>
    </row>
    <row r="307" spans="1:15" ht="16">
      <c r="A307" s="40" t="s">
        <v>121</v>
      </c>
      <c r="B307" s="40" t="s">
        <v>240</v>
      </c>
      <c r="C307" s="40" t="s">
        <v>237</v>
      </c>
      <c r="D307" s="10">
        <f>Table3[[#This Row],[Residential CLM $ Collected]]+Table3[[#This Row],[C&amp;I CLM $ Collected]]</f>
        <v>416.27140000000003</v>
      </c>
      <c r="E307" s="50">
        <f>Table3[[#This Row],[CLM $ Collected ]]/'1.) CLM Reference'!$B$4</f>
        <v>1.4304557974249909E-5</v>
      </c>
      <c r="F307" s="7">
        <f>Table3[[#This Row],[Residential Incentive Disbursements]]+Table3[[#This Row],[C&amp;I Incentive Disbursements]]</f>
        <v>0</v>
      </c>
      <c r="G307" s="55">
        <f>Table3[[#This Row],[Incentive Disbursements]]/'1.) CLM Reference'!$B$5</f>
        <v>0</v>
      </c>
      <c r="H307" s="10">
        <v>416.27140000000003</v>
      </c>
      <c r="I307" s="50">
        <f>Table3[[#This Row],[Residential CLM $ Collected]]/'1.) CLM Reference'!$B$4</f>
        <v>1.4304557974249909E-5</v>
      </c>
      <c r="J307" s="7">
        <v>0</v>
      </c>
      <c r="K307" s="55">
        <f>Table3[[#This Row],[Residential Incentive Disbursements]]/'1.) CLM Reference'!$B$5</f>
        <v>0</v>
      </c>
      <c r="L307" s="10">
        <v>0</v>
      </c>
      <c r="M307" s="50">
        <f>Table3[[#This Row],[C&amp;I CLM $ Collected]]/'1.) CLM Reference'!$B$4</f>
        <v>0</v>
      </c>
      <c r="N307" s="7">
        <v>0</v>
      </c>
      <c r="O307" s="55">
        <f>Table3[[#This Row],[C&amp;I Incentive Disbursements]]/'1.) CLM Reference'!$B$5</f>
        <v>0</v>
      </c>
    </row>
    <row r="308" spans="1:15" ht="16">
      <c r="A308" s="40" t="s">
        <v>226</v>
      </c>
      <c r="B308" s="40" t="s">
        <v>240</v>
      </c>
      <c r="C308" s="40" t="s">
        <v>237</v>
      </c>
      <c r="D308" s="10">
        <f>Table3[[#This Row],[Residential CLM $ Collected]]+Table3[[#This Row],[C&amp;I CLM $ Collected]]</f>
        <v>85.672499999999999</v>
      </c>
      <c r="E308" s="50">
        <f>Table3[[#This Row],[CLM $ Collected ]]/'1.) CLM Reference'!$B$4</f>
        <v>2.9440101891432495E-6</v>
      </c>
      <c r="F308" s="7">
        <f>Table3[[#This Row],[Residential Incentive Disbursements]]+Table3[[#This Row],[C&amp;I Incentive Disbursements]]</f>
        <v>0</v>
      </c>
      <c r="G308" s="55">
        <f>Table3[[#This Row],[Incentive Disbursements]]/'1.) CLM Reference'!$B$5</f>
        <v>0</v>
      </c>
      <c r="H308" s="10">
        <v>85.672499999999999</v>
      </c>
      <c r="I308" s="50">
        <f>Table3[[#This Row],[Residential CLM $ Collected]]/'1.) CLM Reference'!$B$4</f>
        <v>2.9440101891432495E-6</v>
      </c>
      <c r="J308" s="7">
        <v>0</v>
      </c>
      <c r="K308" s="55">
        <f>Table3[[#This Row],[Residential Incentive Disbursements]]/'1.) CLM Reference'!$B$5</f>
        <v>0</v>
      </c>
      <c r="L308" s="10">
        <v>0</v>
      </c>
      <c r="M308" s="50">
        <f>Table3[[#This Row],[C&amp;I CLM $ Collected]]/'1.) CLM Reference'!$B$4</f>
        <v>0</v>
      </c>
      <c r="N308" s="7">
        <v>0</v>
      </c>
      <c r="O308" s="55">
        <f>Table3[[#This Row],[C&amp;I Incentive Disbursements]]/'1.) CLM Reference'!$B$5</f>
        <v>0</v>
      </c>
    </row>
    <row r="309" spans="1:15" ht="16">
      <c r="A309" s="40" t="s">
        <v>126</v>
      </c>
      <c r="B309" s="40" t="s">
        <v>240</v>
      </c>
      <c r="C309" s="40" t="s">
        <v>237</v>
      </c>
      <c r="D309" s="10">
        <f>Table3[[#This Row],[Residential CLM $ Collected]]+Table3[[#This Row],[C&amp;I CLM $ Collected]]</f>
        <v>146.7696</v>
      </c>
      <c r="E309" s="50">
        <f>Table3[[#This Row],[CLM $ Collected ]]/'1.) CLM Reference'!$B$4</f>
        <v>5.0435226923047538E-6</v>
      </c>
      <c r="F309" s="7">
        <f>Table3[[#This Row],[Residential Incentive Disbursements]]+Table3[[#This Row],[C&amp;I Incentive Disbursements]]</f>
        <v>0</v>
      </c>
      <c r="G309" s="55">
        <f>Table3[[#This Row],[Incentive Disbursements]]/'1.) CLM Reference'!$B$5</f>
        <v>0</v>
      </c>
      <c r="H309" s="10">
        <v>146.7696</v>
      </c>
      <c r="I309" s="50">
        <f>Table3[[#This Row],[Residential CLM $ Collected]]/'1.) CLM Reference'!$B$4</f>
        <v>5.0435226923047538E-6</v>
      </c>
      <c r="J309" s="7">
        <v>0</v>
      </c>
      <c r="K309" s="55">
        <f>Table3[[#This Row],[Residential Incentive Disbursements]]/'1.) CLM Reference'!$B$5</f>
        <v>0</v>
      </c>
      <c r="L309" s="10">
        <v>0</v>
      </c>
      <c r="M309" s="50">
        <f>Table3[[#This Row],[C&amp;I CLM $ Collected]]/'1.) CLM Reference'!$B$4</f>
        <v>0</v>
      </c>
      <c r="N309" s="7">
        <v>0</v>
      </c>
      <c r="O309" s="55">
        <f>Table3[[#This Row],[C&amp;I Incentive Disbursements]]/'1.) CLM Reference'!$B$5</f>
        <v>0</v>
      </c>
    </row>
    <row r="310" spans="1:15" ht="16">
      <c r="A310" s="40" t="s">
        <v>127</v>
      </c>
      <c r="B310" s="40" t="s">
        <v>240</v>
      </c>
      <c r="C310" s="40" t="s">
        <v>237</v>
      </c>
      <c r="D310" s="10">
        <f>Table3[[#This Row],[Residential CLM $ Collected]]+Table3[[#This Row],[C&amp;I CLM $ Collected]]</f>
        <v>63.001300000000001</v>
      </c>
      <c r="E310" s="50">
        <f>Table3[[#This Row],[CLM $ Collected ]]/'1.) CLM Reference'!$B$4</f>
        <v>2.1649475517729794E-6</v>
      </c>
      <c r="F310" s="7">
        <f>Table3[[#This Row],[Residential Incentive Disbursements]]+Table3[[#This Row],[C&amp;I Incentive Disbursements]]</f>
        <v>0</v>
      </c>
      <c r="G310" s="55">
        <f>Table3[[#This Row],[Incentive Disbursements]]/'1.) CLM Reference'!$B$5</f>
        <v>0</v>
      </c>
      <c r="H310" s="10">
        <v>63.001300000000001</v>
      </c>
      <c r="I310" s="50">
        <f>Table3[[#This Row],[Residential CLM $ Collected]]/'1.) CLM Reference'!$B$4</f>
        <v>2.1649475517729794E-6</v>
      </c>
      <c r="J310" s="7">
        <v>0</v>
      </c>
      <c r="K310" s="55">
        <f>Table3[[#This Row],[Residential Incentive Disbursements]]/'1.) CLM Reference'!$B$5</f>
        <v>0</v>
      </c>
      <c r="L310" s="10">
        <v>0</v>
      </c>
      <c r="M310" s="50">
        <f>Table3[[#This Row],[C&amp;I CLM $ Collected]]/'1.) CLM Reference'!$B$4</f>
        <v>0</v>
      </c>
      <c r="N310" s="7">
        <v>0</v>
      </c>
      <c r="O310" s="55">
        <f>Table3[[#This Row],[C&amp;I Incentive Disbursements]]/'1.) CLM Reference'!$B$5</f>
        <v>0</v>
      </c>
    </row>
    <row r="311" spans="1:15" ht="16">
      <c r="A311" s="40" t="s">
        <v>143</v>
      </c>
      <c r="B311" s="40" t="s">
        <v>257</v>
      </c>
      <c r="C311" s="40" t="s">
        <v>242</v>
      </c>
      <c r="D311" s="10">
        <f>Table3[[#This Row],[Residential CLM $ Collected]]+Table3[[#This Row],[C&amp;I CLM $ Collected]]</f>
        <v>0</v>
      </c>
      <c r="E311" s="50">
        <f>Table3[[#This Row],[CLM $ Collected ]]/'1.) CLM Reference'!$B$4</f>
        <v>0</v>
      </c>
      <c r="F311" s="7">
        <f>Table3[[#This Row],[Residential Incentive Disbursements]]+Table3[[#This Row],[C&amp;I Incentive Disbursements]]</f>
        <v>483.19925315458943</v>
      </c>
      <c r="G311" s="55">
        <f>Table3[[#This Row],[Incentive Disbursements]]/'1.) CLM Reference'!$B$5</f>
        <v>2.8760168986335473E-5</v>
      </c>
      <c r="H311" s="10">
        <v>0</v>
      </c>
      <c r="I311" s="50">
        <f>Table3[[#This Row],[Residential CLM $ Collected]]/'1.) CLM Reference'!$B$4</f>
        <v>0</v>
      </c>
      <c r="J311" s="7">
        <v>483.19925315458943</v>
      </c>
      <c r="K311" s="55">
        <f>Table3[[#This Row],[Residential Incentive Disbursements]]/'1.) CLM Reference'!$B$5</f>
        <v>2.8760168986335473E-5</v>
      </c>
      <c r="L311" s="10">
        <v>0</v>
      </c>
      <c r="M311" s="50">
        <f>Table3[[#This Row],[C&amp;I CLM $ Collected]]/'1.) CLM Reference'!$B$4</f>
        <v>0</v>
      </c>
      <c r="N311" s="7">
        <v>0</v>
      </c>
      <c r="O311" s="55">
        <f>Table3[[#This Row],[C&amp;I Incentive Disbursements]]/'1.) CLM Reference'!$B$5</f>
        <v>0</v>
      </c>
    </row>
    <row r="312" spans="1:15" ht="16">
      <c r="A312" s="40" t="s">
        <v>143</v>
      </c>
      <c r="B312" s="40" t="s">
        <v>250</v>
      </c>
      <c r="C312" s="40" t="s">
        <v>242</v>
      </c>
      <c r="D312" s="10">
        <f>Table3[[#This Row],[Residential CLM $ Collected]]+Table3[[#This Row],[C&amp;I CLM $ Collected]]</f>
        <v>43.247199999999999</v>
      </c>
      <c r="E312" s="50">
        <f>Table3[[#This Row],[CLM $ Collected ]]/'1.) CLM Reference'!$B$4</f>
        <v>1.4861267904160137E-6</v>
      </c>
      <c r="F312" s="7">
        <f>Table3[[#This Row],[Residential Incentive Disbursements]]+Table3[[#This Row],[C&amp;I Incentive Disbursements]]</f>
        <v>574.88877444254206</v>
      </c>
      <c r="G312" s="55">
        <f>Table3[[#This Row],[Incentive Disbursements]]/'1.) CLM Reference'!$B$5</f>
        <v>3.4217557650125615E-5</v>
      </c>
      <c r="H312" s="10">
        <v>43.247199999999999</v>
      </c>
      <c r="I312" s="50">
        <f>Table3[[#This Row],[Residential CLM $ Collected]]/'1.) CLM Reference'!$B$4</f>
        <v>1.4861267904160137E-6</v>
      </c>
      <c r="J312" s="7">
        <v>574.88877444254206</v>
      </c>
      <c r="K312" s="55">
        <f>Table3[[#This Row],[Residential Incentive Disbursements]]/'1.) CLM Reference'!$B$5</f>
        <v>3.4217557650125615E-5</v>
      </c>
      <c r="L312" s="10">
        <v>0</v>
      </c>
      <c r="M312" s="50">
        <f>Table3[[#This Row],[C&amp;I CLM $ Collected]]/'1.) CLM Reference'!$B$4</f>
        <v>0</v>
      </c>
      <c r="N312" s="7">
        <v>0</v>
      </c>
      <c r="O312" s="55">
        <f>Table3[[#This Row],[C&amp;I Incentive Disbursements]]/'1.) CLM Reference'!$B$5</f>
        <v>0</v>
      </c>
    </row>
    <row r="313" spans="1:15" ht="16">
      <c r="A313" s="40" t="s">
        <v>146</v>
      </c>
      <c r="B313" s="40" t="s">
        <v>250</v>
      </c>
      <c r="C313" s="40" t="s">
        <v>237</v>
      </c>
      <c r="D313" s="10">
        <f>Table3[[#This Row],[Residential CLM $ Collected]]+Table3[[#This Row],[C&amp;I CLM $ Collected]]</f>
        <v>27.741399999999999</v>
      </c>
      <c r="E313" s="50">
        <f>Table3[[#This Row],[CLM $ Collected ]]/'1.) CLM Reference'!$B$4</f>
        <v>9.5329264654467347E-7</v>
      </c>
      <c r="F313" s="7">
        <f>Table3[[#This Row],[Residential Incentive Disbursements]]+Table3[[#This Row],[C&amp;I Incentive Disbursements]]</f>
        <v>0</v>
      </c>
      <c r="G313" s="55">
        <f>Table3[[#This Row],[Incentive Disbursements]]/'1.) CLM Reference'!$B$5</f>
        <v>0</v>
      </c>
      <c r="H313" s="10">
        <v>0</v>
      </c>
      <c r="I313" s="50">
        <f>Table3[[#This Row],[Residential CLM $ Collected]]/'1.) CLM Reference'!$B$4</f>
        <v>0</v>
      </c>
      <c r="J313" s="7">
        <v>0</v>
      </c>
      <c r="K313" s="55">
        <f>Table3[[#This Row],[Residential Incentive Disbursements]]/'1.) CLM Reference'!$B$5</f>
        <v>0</v>
      </c>
      <c r="L313" s="10">
        <v>27.741399999999999</v>
      </c>
      <c r="M313" s="50">
        <f>Table3[[#This Row],[C&amp;I CLM $ Collected]]/'1.) CLM Reference'!$B$4</f>
        <v>9.5329264654467347E-7</v>
      </c>
      <c r="N313" s="7">
        <v>0</v>
      </c>
      <c r="O313" s="55">
        <f>Table3[[#This Row],[C&amp;I Incentive Disbursements]]/'1.) CLM Reference'!$B$5</f>
        <v>0</v>
      </c>
    </row>
    <row r="314" spans="1:15" ht="16">
      <c r="A314" s="40" t="s">
        <v>162</v>
      </c>
      <c r="B314" s="40" t="s">
        <v>267</v>
      </c>
      <c r="C314" s="40" t="s">
        <v>237</v>
      </c>
      <c r="D314" s="10">
        <f>Table3[[#This Row],[Residential CLM $ Collected]]+Table3[[#This Row],[C&amp;I CLM $ Collected]]</f>
        <v>0</v>
      </c>
      <c r="E314" s="50">
        <f>Table3[[#This Row],[CLM $ Collected ]]/'1.) CLM Reference'!$B$4</f>
        <v>0</v>
      </c>
      <c r="F314" s="7">
        <f>Table3[[#This Row],[Residential Incentive Disbursements]]+Table3[[#This Row],[C&amp;I Incentive Disbursements]]</f>
        <v>5209.7734771467603</v>
      </c>
      <c r="G314" s="55">
        <f>Table3[[#This Row],[Incentive Disbursements]]/'1.) CLM Reference'!$B$5</f>
        <v>3.100873285814727E-4</v>
      </c>
      <c r="H314" s="10">
        <v>0</v>
      </c>
      <c r="I314" s="50">
        <f>Table3[[#This Row],[Residential CLM $ Collected]]/'1.) CLM Reference'!$B$4</f>
        <v>0</v>
      </c>
      <c r="J314" s="7">
        <v>5209.7734771467603</v>
      </c>
      <c r="K314" s="55">
        <f>Table3[[#This Row],[Residential Incentive Disbursements]]/'1.) CLM Reference'!$B$5</f>
        <v>3.100873285814727E-4</v>
      </c>
      <c r="L314" s="10">
        <v>0</v>
      </c>
      <c r="M314" s="50">
        <f>Table3[[#This Row],[C&amp;I CLM $ Collected]]/'1.) CLM Reference'!$B$4</f>
        <v>0</v>
      </c>
      <c r="N314" s="7">
        <v>0</v>
      </c>
      <c r="O314" s="55">
        <f>Table3[[#This Row],[C&amp;I Incentive Disbursements]]/'1.) CLM Reference'!$B$5</f>
        <v>0</v>
      </c>
    </row>
    <row r="315" spans="1:15" ht="16">
      <c r="A315" s="40" t="s">
        <v>175</v>
      </c>
      <c r="B315" s="40" t="s">
        <v>250</v>
      </c>
      <c r="C315" s="40" t="s">
        <v>237</v>
      </c>
      <c r="D315" s="10">
        <f>Table3[[#This Row],[Residential CLM $ Collected]]+Table3[[#This Row],[C&amp;I CLM $ Collected]]</f>
        <v>43.496099999999998</v>
      </c>
      <c r="E315" s="50">
        <f>Table3[[#This Row],[CLM $ Collected ]]/'1.) CLM Reference'!$B$4</f>
        <v>1.4946798749656386E-6</v>
      </c>
      <c r="F315" s="7">
        <f>Table3[[#This Row],[Residential Incentive Disbursements]]+Table3[[#This Row],[C&amp;I Incentive Disbursements]]</f>
        <v>0</v>
      </c>
      <c r="G315" s="55">
        <f>Table3[[#This Row],[Incentive Disbursements]]/'1.) CLM Reference'!$B$5</f>
        <v>0</v>
      </c>
      <c r="H315" s="10">
        <v>43.496099999999998</v>
      </c>
      <c r="I315" s="50">
        <f>Table3[[#This Row],[Residential CLM $ Collected]]/'1.) CLM Reference'!$B$4</f>
        <v>1.4946798749656386E-6</v>
      </c>
      <c r="J315" s="7">
        <v>0</v>
      </c>
      <c r="K315" s="55">
        <f>Table3[[#This Row],[Residential Incentive Disbursements]]/'1.) CLM Reference'!$B$5</f>
        <v>0</v>
      </c>
      <c r="L315" s="10">
        <v>0</v>
      </c>
      <c r="M315" s="50">
        <f>Table3[[#This Row],[C&amp;I CLM $ Collected]]/'1.) CLM Reference'!$B$4</f>
        <v>0</v>
      </c>
      <c r="N315" s="7">
        <v>0</v>
      </c>
      <c r="O315" s="55">
        <f>Table3[[#This Row],[C&amp;I Incentive Disbursements]]/'1.) CLM Reference'!$B$5</f>
        <v>0</v>
      </c>
    </row>
    <row r="316" spans="1:15" ht="16">
      <c r="A316" s="40" t="s">
        <v>176</v>
      </c>
      <c r="B316" s="40" t="s">
        <v>250</v>
      </c>
      <c r="C316" s="40" t="s">
        <v>237</v>
      </c>
      <c r="D316" s="10">
        <f>Table3[[#This Row],[Residential CLM $ Collected]]+Table3[[#This Row],[C&amp;I CLM $ Collected]]</f>
        <v>198882.78960000002</v>
      </c>
      <c r="E316" s="50">
        <f>Table3[[#This Row],[CLM $ Collected ]]/'1.) CLM Reference'!$B$4</f>
        <v>6.8343162511614944E-3</v>
      </c>
      <c r="F316" s="7">
        <f>Table3[[#This Row],[Residential Incentive Disbursements]]+Table3[[#This Row],[C&amp;I Incentive Disbursements]]</f>
        <v>224031.42383754882</v>
      </c>
      <c r="G316" s="55">
        <f>Table3[[#This Row],[Incentive Disbursements]]/'1.) CLM Reference'!$B$5</f>
        <v>1.3334419632796676E-2</v>
      </c>
      <c r="H316" s="10">
        <v>140097.96650000001</v>
      </c>
      <c r="I316" s="50">
        <f>Table3[[#This Row],[Residential CLM $ Collected]]/'1.) CLM Reference'!$B$4</f>
        <v>4.8142617625755012E-3</v>
      </c>
      <c r="J316" s="7">
        <v>213130.56852327805</v>
      </c>
      <c r="K316" s="55">
        <f>Table3[[#This Row],[Residential Incentive Disbursements]]/'1.) CLM Reference'!$B$5</f>
        <v>1.2685597353194106E-2</v>
      </c>
      <c r="L316" s="10">
        <v>58784.823100000001</v>
      </c>
      <c r="M316" s="50">
        <f>Table3[[#This Row],[C&amp;I CLM $ Collected]]/'1.) CLM Reference'!$B$4</f>
        <v>2.0200544885859927E-3</v>
      </c>
      <c r="N316" s="7">
        <v>10900.855314270775</v>
      </c>
      <c r="O316" s="55">
        <f>Table3[[#This Row],[C&amp;I Incentive Disbursements]]/'1.) CLM Reference'!$B$5</f>
        <v>6.4882227960257109E-4</v>
      </c>
    </row>
    <row r="317" spans="1:15" ht="16">
      <c r="A317" s="40" t="s">
        <v>177</v>
      </c>
      <c r="B317" s="40" t="s">
        <v>250</v>
      </c>
      <c r="C317" s="40" t="s">
        <v>237</v>
      </c>
      <c r="D317" s="10">
        <f>Table3[[#This Row],[Residential CLM $ Collected]]+Table3[[#This Row],[C&amp;I CLM $ Collected]]</f>
        <v>158777.90529999998</v>
      </c>
      <c r="E317" s="50">
        <f>Table3[[#This Row],[CLM $ Collected ]]/'1.) CLM Reference'!$B$4</f>
        <v>5.4561705449709284E-3</v>
      </c>
      <c r="F317" s="7">
        <f>Table3[[#This Row],[Residential Incentive Disbursements]]+Table3[[#This Row],[C&amp;I Incentive Disbursements]]</f>
        <v>55033.081751976788</v>
      </c>
      <c r="G317" s="55">
        <f>Table3[[#This Row],[Incentive Disbursements]]/'1.) CLM Reference'!$B$5</f>
        <v>3.2755860459066075E-3</v>
      </c>
      <c r="H317" s="10">
        <v>124643.2671</v>
      </c>
      <c r="I317" s="50">
        <f>Table3[[#This Row],[Residential CLM $ Collected]]/'1.) CLM Reference'!$B$4</f>
        <v>4.2831836161020577E-3</v>
      </c>
      <c r="J317" s="7">
        <v>54657.435252369803</v>
      </c>
      <c r="K317" s="55">
        <f>Table3[[#This Row],[Residential Incentive Disbursements]]/'1.) CLM Reference'!$B$5</f>
        <v>3.2532274500741633E-3</v>
      </c>
      <c r="L317" s="10">
        <v>34134.638200000001</v>
      </c>
      <c r="M317" s="50">
        <f>Table3[[#This Row],[C&amp;I CLM $ Collected]]/'1.) CLM Reference'!$B$4</f>
        <v>1.1729869288688714E-3</v>
      </c>
      <c r="N317" s="7">
        <v>375.64649960698392</v>
      </c>
      <c r="O317" s="55">
        <f>Table3[[#This Row],[C&amp;I Incentive Disbursements]]/'1.) CLM Reference'!$B$5</f>
        <v>2.2358595832444003E-5</v>
      </c>
    </row>
    <row r="318" spans="1:15" ht="16">
      <c r="A318" s="40" t="s">
        <v>178</v>
      </c>
      <c r="B318" s="40" t="s">
        <v>250</v>
      </c>
      <c r="C318" s="40" t="s">
        <v>242</v>
      </c>
      <c r="D318" s="10">
        <f>Table3[[#This Row],[Residential CLM $ Collected]]+Table3[[#This Row],[C&amp;I CLM $ Collected]]</f>
        <v>102170.4350999998</v>
      </c>
      <c r="E318" s="50">
        <f>Table3[[#This Row],[CLM $ Collected ]]/'1.) CLM Reference'!$B$4</f>
        <v>3.5109376049910824E-3</v>
      </c>
      <c r="F318" s="7">
        <f>Table3[[#This Row],[Residential Incentive Disbursements]]+Table3[[#This Row],[C&amp;I Incentive Disbursements]]</f>
        <v>19919.476134155506</v>
      </c>
      <c r="G318" s="55">
        <f>Table3[[#This Row],[Incentive Disbursements]]/'1.) CLM Reference'!$B$5</f>
        <v>1.1856133799824095E-3</v>
      </c>
      <c r="H318" s="10">
        <v>67239.908799999801</v>
      </c>
      <c r="I318" s="50">
        <f>Table3[[#This Row],[Residential CLM $ Collected]]/'1.) CLM Reference'!$B$4</f>
        <v>2.3106011453414136E-3</v>
      </c>
      <c r="J318" s="7">
        <v>11261.331948619401</v>
      </c>
      <c r="K318" s="55">
        <f>Table3[[#This Row],[Residential Incentive Disbursements]]/'1.) CLM Reference'!$B$5</f>
        <v>6.702779603632678E-4</v>
      </c>
      <c r="L318" s="10">
        <v>34930.526299999998</v>
      </c>
      <c r="M318" s="50">
        <f>Table3[[#This Row],[C&amp;I CLM $ Collected]]/'1.) CLM Reference'!$B$4</f>
        <v>1.2003364596496688E-3</v>
      </c>
      <c r="N318" s="7">
        <v>8658.1441855361063</v>
      </c>
      <c r="O318" s="55">
        <f>Table3[[#This Row],[C&amp;I Incentive Disbursements]]/'1.) CLM Reference'!$B$5</f>
        <v>5.1533541961914185E-4</v>
      </c>
    </row>
    <row r="319" spans="1:15" ht="16">
      <c r="A319" s="40" t="s">
        <v>179</v>
      </c>
      <c r="B319" s="40" t="s">
        <v>250</v>
      </c>
      <c r="C319" s="40" t="s">
        <v>237</v>
      </c>
      <c r="D319" s="10">
        <f>Table3[[#This Row],[Residential CLM $ Collected]]+Table3[[#This Row],[C&amp;I CLM $ Collected]]</f>
        <v>124524.1572999999</v>
      </c>
      <c r="E319" s="50">
        <f>Table3[[#This Row],[CLM $ Collected ]]/'1.) CLM Reference'!$B$4</f>
        <v>4.279090581991613E-3</v>
      </c>
      <c r="F319" s="7">
        <f>Table3[[#This Row],[Residential Incentive Disbursements]]+Table3[[#This Row],[C&amp;I Incentive Disbursements]]</f>
        <v>34453.896049278635</v>
      </c>
      <c r="G319" s="55">
        <f>Table3[[#This Row],[Incentive Disbursements]]/'1.) CLM Reference'!$B$5</f>
        <v>2.0507065483767874E-3</v>
      </c>
      <c r="H319" s="10">
        <v>74841.980299999894</v>
      </c>
      <c r="I319" s="50">
        <f>Table3[[#This Row],[Residential CLM $ Collected]]/'1.) CLM Reference'!$B$4</f>
        <v>2.5718352164213489E-3</v>
      </c>
      <c r="J319" s="7">
        <v>26781.275684373599</v>
      </c>
      <c r="K319" s="55">
        <f>Table3[[#This Row],[Residential Incentive Disbursements]]/'1.) CLM Reference'!$B$5</f>
        <v>1.5940298113536232E-3</v>
      </c>
      <c r="L319" s="10">
        <v>49682.177000000003</v>
      </c>
      <c r="M319" s="50">
        <f>Table3[[#This Row],[C&amp;I CLM $ Collected]]/'1.) CLM Reference'!$B$4</f>
        <v>1.7072553655702635E-3</v>
      </c>
      <c r="N319" s="7">
        <v>7672.6203649050367</v>
      </c>
      <c r="O319" s="55">
        <f>Table3[[#This Row],[C&amp;I Incentive Disbursements]]/'1.) CLM Reference'!$B$5</f>
        <v>4.5667673702316422E-4</v>
      </c>
    </row>
    <row r="320" spans="1:15" ht="16">
      <c r="A320" s="40" t="s">
        <v>180</v>
      </c>
      <c r="B320" s="40" t="s">
        <v>250</v>
      </c>
      <c r="C320" s="40" t="s">
        <v>237</v>
      </c>
      <c r="D320" s="10">
        <f>Table3[[#This Row],[Residential CLM $ Collected]]+Table3[[#This Row],[C&amp;I CLM $ Collected]]</f>
        <v>134719.53969999999</v>
      </c>
      <c r="E320" s="50">
        <f>Table3[[#This Row],[CLM $ Collected ]]/'1.) CLM Reference'!$B$4</f>
        <v>4.6294399901192157E-3</v>
      </c>
      <c r="F320" s="7">
        <f>Table3[[#This Row],[Residential Incentive Disbursements]]+Table3[[#This Row],[C&amp;I Incentive Disbursements]]</f>
        <v>92450.519995048948</v>
      </c>
      <c r="G320" s="55">
        <f>Table3[[#This Row],[Incentive Disbursements]]/'1.) CLM Reference'!$B$5</f>
        <v>5.5026835421898663E-3</v>
      </c>
      <c r="H320" s="10">
        <v>110784.84239999999</v>
      </c>
      <c r="I320" s="50">
        <f>Table3[[#This Row],[Residential CLM $ Collected]]/'1.) CLM Reference'!$B$4</f>
        <v>3.8069591155648437E-3</v>
      </c>
      <c r="J320" s="7">
        <v>56693.034275703074</v>
      </c>
      <c r="K320" s="55">
        <f>Table3[[#This Row],[Residential Incentive Disbursements]]/'1.) CLM Reference'!$B$5</f>
        <v>3.374386933490737E-3</v>
      </c>
      <c r="L320" s="10">
        <v>23934.6973</v>
      </c>
      <c r="M320" s="50">
        <f>Table3[[#This Row],[C&amp;I CLM $ Collected]]/'1.) CLM Reference'!$B$4</f>
        <v>8.2248087455437185E-4</v>
      </c>
      <c r="N320" s="7">
        <v>35757.485719345874</v>
      </c>
      <c r="O320" s="55">
        <f>Table3[[#This Row],[C&amp;I Incentive Disbursements]]/'1.) CLM Reference'!$B$5</f>
        <v>2.1282966086991293E-3</v>
      </c>
    </row>
    <row r="321" spans="1:15" ht="16">
      <c r="A321" s="40" t="s">
        <v>233</v>
      </c>
      <c r="B321" s="40" t="s">
        <v>250</v>
      </c>
      <c r="C321" s="40" t="s">
        <v>237</v>
      </c>
      <c r="D321" s="10">
        <f>Table3[[#This Row],[Residential CLM $ Collected]]+Table3[[#This Row],[C&amp;I CLM $ Collected]]</f>
        <v>94170.673299999995</v>
      </c>
      <c r="E321" s="50">
        <f>Table3[[#This Row],[CLM $ Collected ]]/'1.) CLM Reference'!$B$4</f>
        <v>3.2360374882684658E-3</v>
      </c>
      <c r="F321" s="7">
        <f>Table3[[#This Row],[Residential Incentive Disbursements]]+Table3[[#This Row],[C&amp;I Incentive Disbursements]]</f>
        <v>57418.993743785504</v>
      </c>
      <c r="G321" s="55">
        <f>Table3[[#This Row],[Incentive Disbursements]]/'1.) CLM Reference'!$B$5</f>
        <v>3.4175962655477988E-3</v>
      </c>
      <c r="H321" s="10">
        <v>88384.266499999998</v>
      </c>
      <c r="I321" s="50">
        <f>Table3[[#This Row],[Residential CLM $ Collected]]/'1.) CLM Reference'!$B$4</f>
        <v>3.0371960796749522E-3</v>
      </c>
      <c r="J321" s="7">
        <v>55144.80952994863</v>
      </c>
      <c r="K321" s="55">
        <f>Table3[[#This Row],[Residential Incentive Disbursements]]/'1.) CLM Reference'!$B$5</f>
        <v>3.2822361178054356E-3</v>
      </c>
      <c r="L321" s="10">
        <v>5786.4067999999997</v>
      </c>
      <c r="M321" s="50">
        <f>Table3[[#This Row],[C&amp;I CLM $ Collected]]/'1.) CLM Reference'!$B$4</f>
        <v>1.9884140859351349E-4</v>
      </c>
      <c r="N321" s="7">
        <v>2274.1842138368756</v>
      </c>
      <c r="O321" s="55">
        <f>Table3[[#This Row],[C&amp;I Incentive Disbursements]]/'1.) CLM Reference'!$B$5</f>
        <v>1.353601477423637E-4</v>
      </c>
    </row>
    <row r="322" spans="1:15" ht="16">
      <c r="A322" s="40" t="s">
        <v>181</v>
      </c>
      <c r="B322" s="40" t="s">
        <v>250</v>
      </c>
      <c r="C322" s="40" t="s">
        <v>237</v>
      </c>
      <c r="D322" s="10">
        <f>Table3[[#This Row],[Residential CLM $ Collected]]+Table3[[#This Row],[C&amp;I CLM $ Collected]]</f>
        <v>79701.9739999999</v>
      </c>
      <c r="E322" s="50">
        <f>Table3[[#This Row],[CLM $ Collected ]]/'1.) CLM Reference'!$B$4</f>
        <v>2.7388417934673327E-3</v>
      </c>
      <c r="F322" s="7">
        <f>Table3[[#This Row],[Residential Incentive Disbursements]]+Table3[[#This Row],[C&amp;I Incentive Disbursements]]</f>
        <v>23710.03761502371</v>
      </c>
      <c r="G322" s="55">
        <f>Table3[[#This Row],[Incentive Disbursements]]/'1.) CLM Reference'!$B$5</f>
        <v>1.4112287716270358E-3</v>
      </c>
      <c r="H322" s="10">
        <v>60957.443399999902</v>
      </c>
      <c r="I322" s="50">
        <f>Table3[[#This Row],[Residential CLM $ Collected]]/'1.) CLM Reference'!$B$4</f>
        <v>2.0947134083133165E-3</v>
      </c>
      <c r="J322" s="7">
        <v>18857.090944425378</v>
      </c>
      <c r="K322" s="55">
        <f>Table3[[#This Row],[Residential Incentive Disbursements]]/'1.) CLM Reference'!$B$5</f>
        <v>1.1223798849268132E-3</v>
      </c>
      <c r="L322" s="10">
        <v>18744.530599999998</v>
      </c>
      <c r="M322" s="50">
        <f>Table3[[#This Row],[C&amp;I CLM $ Collected]]/'1.) CLM Reference'!$B$4</f>
        <v>6.4412838515401577E-4</v>
      </c>
      <c r="N322" s="7">
        <v>4852.9466705983332</v>
      </c>
      <c r="O322" s="55">
        <f>Table3[[#This Row],[C&amp;I Incentive Disbursements]]/'1.) CLM Reference'!$B$5</f>
        <v>2.8884888670022255E-4</v>
      </c>
    </row>
    <row r="323" spans="1:15" ht="16">
      <c r="A323" s="40" t="s">
        <v>182</v>
      </c>
      <c r="B323" s="40" t="s">
        <v>250</v>
      </c>
      <c r="C323" s="40" t="s">
        <v>237</v>
      </c>
      <c r="D323" s="10">
        <f>Table3[[#This Row],[Residential CLM $ Collected]]+Table3[[#This Row],[C&amp;I CLM $ Collected]]</f>
        <v>89677.704299999896</v>
      </c>
      <c r="E323" s="50">
        <f>Table3[[#This Row],[CLM $ Collected ]]/'1.) CLM Reference'!$B$4</f>
        <v>3.0816431783614938E-3</v>
      </c>
      <c r="F323" s="7">
        <f>Table3[[#This Row],[Residential Incentive Disbursements]]+Table3[[#This Row],[C&amp;I Incentive Disbursements]]</f>
        <v>26620.028071757068</v>
      </c>
      <c r="G323" s="55">
        <f>Table3[[#This Row],[Incentive Disbursements]]/'1.) CLM Reference'!$B$5</f>
        <v>1.5844323035817912E-3</v>
      </c>
      <c r="H323" s="10">
        <v>74234.418299999903</v>
      </c>
      <c r="I323" s="50">
        <f>Table3[[#This Row],[Residential CLM $ Collected]]/'1.) CLM Reference'!$B$4</f>
        <v>2.550957236689974E-3</v>
      </c>
      <c r="J323" s="7">
        <v>24847.382697936002</v>
      </c>
      <c r="K323" s="55">
        <f>Table3[[#This Row],[Residential Incentive Disbursements]]/'1.) CLM Reference'!$B$5</f>
        <v>1.4789239027076094E-3</v>
      </c>
      <c r="L323" s="10">
        <v>15443.286</v>
      </c>
      <c r="M323" s="50">
        <f>Table3[[#This Row],[C&amp;I CLM $ Collected]]/'1.) CLM Reference'!$B$4</f>
        <v>5.3068594167151998E-4</v>
      </c>
      <c r="N323" s="7">
        <v>1772.6453738210648</v>
      </c>
      <c r="O323" s="55">
        <f>Table3[[#This Row],[C&amp;I Incentive Disbursements]]/'1.) CLM Reference'!$B$5</f>
        <v>1.0550840087418172E-4</v>
      </c>
    </row>
    <row r="324" spans="1:15" ht="16">
      <c r="A324" s="40" t="s">
        <v>183</v>
      </c>
      <c r="B324" s="40" t="s">
        <v>250</v>
      </c>
      <c r="C324" s="40" t="s">
        <v>242</v>
      </c>
      <c r="D324" s="10">
        <f>Table3[[#This Row],[Residential CLM $ Collected]]+Table3[[#This Row],[C&amp;I CLM $ Collected]]</f>
        <v>67787.651499999891</v>
      </c>
      <c r="E324" s="50">
        <f>Table3[[#This Row],[CLM $ Collected ]]/'1.) CLM Reference'!$B$4</f>
        <v>2.3294235222981862E-3</v>
      </c>
      <c r="F324" s="7">
        <f>Table3[[#This Row],[Residential Incentive Disbursements]]+Table3[[#This Row],[C&amp;I Incentive Disbursements]]</f>
        <v>7832.5745164078962</v>
      </c>
      <c r="G324" s="55">
        <f>Table3[[#This Row],[Incentive Disbursements]]/'1.) CLM Reference'!$B$5</f>
        <v>4.6619725758948301E-4</v>
      </c>
      <c r="H324" s="10">
        <v>52121.565699999897</v>
      </c>
      <c r="I324" s="50">
        <f>Table3[[#This Row],[Residential CLM $ Collected]]/'1.) CLM Reference'!$B$4</f>
        <v>1.7910813912854066E-3</v>
      </c>
      <c r="J324" s="7">
        <v>5771.341257415791</v>
      </c>
      <c r="K324" s="55">
        <f>Table3[[#This Row],[Residential Incentive Disbursements]]/'1.) CLM Reference'!$B$5</f>
        <v>3.4351201653861968E-4</v>
      </c>
      <c r="L324" s="10">
        <v>15666.085800000001</v>
      </c>
      <c r="M324" s="50">
        <f>Table3[[#This Row],[C&amp;I CLM $ Collected]]/'1.) CLM Reference'!$B$4</f>
        <v>5.3834213101277976E-4</v>
      </c>
      <c r="N324" s="7">
        <v>2061.2332589921057</v>
      </c>
      <c r="O324" s="55">
        <f>Table3[[#This Row],[C&amp;I Incentive Disbursements]]/'1.) CLM Reference'!$B$5</f>
        <v>1.2268524105086336E-4</v>
      </c>
    </row>
    <row r="325" spans="1:15" ht="16">
      <c r="A325" s="40" t="s">
        <v>184</v>
      </c>
      <c r="B325" s="40" t="s">
        <v>250</v>
      </c>
      <c r="C325" s="40" t="s">
        <v>237</v>
      </c>
      <c r="D325" s="10">
        <f>Table3[[#This Row],[Residential CLM $ Collected]]+Table3[[#This Row],[C&amp;I CLM $ Collected]]</f>
        <v>7.5473999999999997</v>
      </c>
      <c r="E325" s="50">
        <f>Table3[[#This Row],[CLM $ Collected ]]/'1.) CLM Reference'!$B$4</f>
        <v>2.5935536492503148E-7</v>
      </c>
      <c r="F325" s="7">
        <f>Table3[[#This Row],[Residential Incentive Disbursements]]+Table3[[#This Row],[C&amp;I Incentive Disbursements]]</f>
        <v>0</v>
      </c>
      <c r="G325" s="55">
        <f>Table3[[#This Row],[Incentive Disbursements]]/'1.) CLM Reference'!$B$5</f>
        <v>0</v>
      </c>
      <c r="H325" s="10">
        <v>0</v>
      </c>
      <c r="I325" s="50">
        <f>Table3[[#This Row],[Residential CLM $ Collected]]/'1.) CLM Reference'!$B$4</f>
        <v>0</v>
      </c>
      <c r="J325" s="7">
        <v>0</v>
      </c>
      <c r="K325" s="55">
        <f>Table3[[#This Row],[Residential Incentive Disbursements]]/'1.) CLM Reference'!$B$5</f>
        <v>0</v>
      </c>
      <c r="L325" s="10">
        <v>7.5473999999999997</v>
      </c>
      <c r="M325" s="50">
        <f>Table3[[#This Row],[C&amp;I CLM $ Collected]]/'1.) CLM Reference'!$B$4</f>
        <v>2.5935536492503148E-7</v>
      </c>
      <c r="N325" s="7">
        <v>0</v>
      </c>
      <c r="O325" s="55">
        <f>Table3[[#This Row],[C&amp;I Incentive Disbursements]]/'1.) CLM Reference'!$B$5</f>
        <v>0</v>
      </c>
    </row>
    <row r="326" spans="1:15" ht="16">
      <c r="A326" s="40" t="s">
        <v>203</v>
      </c>
      <c r="B326" s="40" t="s">
        <v>250</v>
      </c>
      <c r="C326" s="40" t="s">
        <v>237</v>
      </c>
      <c r="D326" s="10">
        <f>Table3[[#This Row],[Residential CLM $ Collected]]+Table3[[#This Row],[C&amp;I CLM $ Collected]]</f>
        <v>896.29680000000008</v>
      </c>
      <c r="E326" s="50">
        <f>Table3[[#This Row],[CLM $ Collected ]]/'1.) CLM Reference'!$B$4</f>
        <v>3.079992893514826E-5</v>
      </c>
      <c r="F326" s="7">
        <f>Table3[[#This Row],[Residential Incentive Disbursements]]+Table3[[#This Row],[C&amp;I Incentive Disbursements]]</f>
        <v>0</v>
      </c>
      <c r="G326" s="55">
        <f>Table3[[#This Row],[Incentive Disbursements]]/'1.) CLM Reference'!$B$5</f>
        <v>0</v>
      </c>
      <c r="H326" s="10">
        <v>565.22900000000004</v>
      </c>
      <c r="I326" s="50">
        <f>Table3[[#This Row],[Residential CLM $ Collected]]/'1.) CLM Reference'!$B$4</f>
        <v>1.9423268087183749E-5</v>
      </c>
      <c r="J326" s="7">
        <v>0</v>
      </c>
      <c r="K326" s="55">
        <f>Table3[[#This Row],[Residential Incentive Disbursements]]/'1.) CLM Reference'!$B$5</f>
        <v>0</v>
      </c>
      <c r="L326" s="10">
        <v>331.06779999999998</v>
      </c>
      <c r="M326" s="50">
        <f>Table3[[#This Row],[C&amp;I CLM $ Collected]]/'1.) CLM Reference'!$B$4</f>
        <v>1.1376660847964509E-5</v>
      </c>
      <c r="N326" s="7">
        <v>0</v>
      </c>
      <c r="O326" s="55">
        <f>Table3[[#This Row],[C&amp;I Incentive Disbursements]]/'1.) CLM Reference'!$B$5</f>
        <v>0</v>
      </c>
    </row>
    <row r="327" spans="1:15" ht="16">
      <c r="A327" s="40" t="s">
        <v>204</v>
      </c>
      <c r="B327" s="40" t="s">
        <v>250</v>
      </c>
      <c r="C327" s="40" t="s">
        <v>237</v>
      </c>
      <c r="D327" s="10">
        <f>Table3[[#This Row],[Residential CLM $ Collected]]+Table3[[#This Row],[C&amp;I CLM $ Collected]]</f>
        <v>789.17419999999993</v>
      </c>
      <c r="E327" s="50">
        <f>Table3[[#This Row],[CLM $ Collected ]]/'1.) CLM Reference'!$B$4</f>
        <v>2.711881742459917E-5</v>
      </c>
      <c r="F327" s="7">
        <f>Table3[[#This Row],[Residential Incentive Disbursements]]+Table3[[#This Row],[C&amp;I Incentive Disbursements]]</f>
        <v>0</v>
      </c>
      <c r="G327" s="55">
        <f>Table3[[#This Row],[Incentive Disbursements]]/'1.) CLM Reference'!$B$5</f>
        <v>0</v>
      </c>
      <c r="H327" s="10">
        <v>764.91129999999998</v>
      </c>
      <c r="I327" s="50">
        <f>Table3[[#This Row],[Residential CLM $ Collected]]/'1.) CLM Reference'!$B$4</f>
        <v>2.6285058344168885E-5</v>
      </c>
      <c r="J327" s="7">
        <v>0</v>
      </c>
      <c r="K327" s="55">
        <f>Table3[[#This Row],[Residential Incentive Disbursements]]/'1.) CLM Reference'!$B$5</f>
        <v>0</v>
      </c>
      <c r="L327" s="10">
        <v>24.262899999999998</v>
      </c>
      <c r="M327" s="50">
        <f>Table3[[#This Row],[C&amp;I CLM $ Collected]]/'1.) CLM Reference'!$B$4</f>
        <v>8.3375908043028678E-7</v>
      </c>
      <c r="N327" s="7">
        <v>0</v>
      </c>
      <c r="O327" s="55">
        <f>Table3[[#This Row],[C&amp;I Incentive Disbursements]]/'1.) CLM Reference'!$B$5</f>
        <v>0</v>
      </c>
    </row>
    <row r="328" spans="1:15" ht="16">
      <c r="A328" s="40" t="s">
        <v>206</v>
      </c>
      <c r="B328" s="40" t="s">
        <v>250</v>
      </c>
      <c r="C328" s="40" t="s">
        <v>237</v>
      </c>
      <c r="D328" s="10">
        <f>Table3[[#This Row],[Residential CLM $ Collected]]+Table3[[#This Row],[C&amp;I CLM $ Collected]]</f>
        <v>264.08440000000002</v>
      </c>
      <c r="E328" s="50">
        <f>Table3[[#This Row],[CLM $ Collected ]]/'1.) CLM Reference'!$B$4</f>
        <v>9.0748742524588584E-6</v>
      </c>
      <c r="F328" s="7">
        <f>Table3[[#This Row],[Residential Incentive Disbursements]]+Table3[[#This Row],[C&amp;I Incentive Disbursements]]</f>
        <v>0</v>
      </c>
      <c r="G328" s="55">
        <f>Table3[[#This Row],[Incentive Disbursements]]/'1.) CLM Reference'!$B$5</f>
        <v>0</v>
      </c>
      <c r="H328" s="10">
        <v>264.08440000000002</v>
      </c>
      <c r="I328" s="50">
        <f>Table3[[#This Row],[Residential CLM $ Collected]]/'1.) CLM Reference'!$B$4</f>
        <v>9.0748742524588584E-6</v>
      </c>
      <c r="J328" s="7">
        <v>0</v>
      </c>
      <c r="K328" s="55">
        <f>Table3[[#This Row],[Residential Incentive Disbursements]]/'1.) CLM Reference'!$B$5</f>
        <v>0</v>
      </c>
      <c r="L328" s="10">
        <v>0</v>
      </c>
      <c r="M328" s="50">
        <f>Table3[[#This Row],[C&amp;I CLM $ Collected]]/'1.) CLM Reference'!$B$4</f>
        <v>0</v>
      </c>
      <c r="N328" s="7">
        <v>0</v>
      </c>
      <c r="O328" s="55">
        <f>Table3[[#This Row],[C&amp;I Incentive Disbursements]]/'1.) CLM Reference'!$B$5</f>
        <v>0</v>
      </c>
    </row>
    <row r="329" spans="1:15" ht="16">
      <c r="A329" s="40" t="s">
        <v>207</v>
      </c>
      <c r="B329" s="40" t="s">
        <v>250</v>
      </c>
      <c r="C329" s="40" t="s">
        <v>237</v>
      </c>
      <c r="D329" s="10">
        <f>Table3[[#This Row],[Residential CLM $ Collected]]+Table3[[#This Row],[C&amp;I CLM $ Collected]]</f>
        <v>991.60609999999997</v>
      </c>
      <c r="E329" s="50">
        <f>Table3[[#This Row],[CLM $ Collected ]]/'1.) CLM Reference'!$B$4</f>
        <v>3.4075093665022029E-5</v>
      </c>
      <c r="F329" s="7">
        <f>Table3[[#This Row],[Residential Incentive Disbursements]]+Table3[[#This Row],[C&amp;I Incentive Disbursements]]</f>
        <v>0</v>
      </c>
      <c r="G329" s="55">
        <f>Table3[[#This Row],[Incentive Disbursements]]/'1.) CLM Reference'!$B$5</f>
        <v>0</v>
      </c>
      <c r="H329" s="10">
        <v>94.562600000000003</v>
      </c>
      <c r="I329" s="50">
        <f>Table3[[#This Row],[Residential CLM $ Collected]]/'1.) CLM Reference'!$B$4</f>
        <v>3.2495054762248965E-6</v>
      </c>
      <c r="J329" s="7">
        <v>0</v>
      </c>
      <c r="K329" s="55">
        <f>Table3[[#This Row],[Residential Incentive Disbursements]]/'1.) CLM Reference'!$B$5</f>
        <v>0</v>
      </c>
      <c r="L329" s="10">
        <v>897.04349999999999</v>
      </c>
      <c r="M329" s="50">
        <f>Table3[[#This Row],[C&amp;I CLM $ Collected]]/'1.) CLM Reference'!$B$4</f>
        <v>3.0825588188797131E-5</v>
      </c>
      <c r="N329" s="7">
        <v>0</v>
      </c>
      <c r="O329" s="55">
        <f>Table3[[#This Row],[C&amp;I Incentive Disbursements]]/'1.) CLM Reference'!$B$5</f>
        <v>0</v>
      </c>
    </row>
    <row r="330" spans="1:15" ht="16">
      <c r="A330" s="40" t="s">
        <v>208</v>
      </c>
      <c r="B330" s="40" t="s">
        <v>250</v>
      </c>
      <c r="C330" s="40" t="s">
        <v>237</v>
      </c>
      <c r="D330" s="10">
        <f>Table3[[#This Row],[Residential CLM $ Collected]]+Table3[[#This Row],[C&amp;I CLM $ Collected]]</f>
        <v>18.827999999999999</v>
      </c>
      <c r="E330" s="50">
        <f>Table3[[#This Row],[CLM $ Collected ]]/'1.) CLM Reference'!$B$4</f>
        <v>6.4699668903310974E-7</v>
      </c>
      <c r="F330" s="7">
        <f>Table3[[#This Row],[Residential Incentive Disbursements]]+Table3[[#This Row],[C&amp;I Incentive Disbursements]]</f>
        <v>0</v>
      </c>
      <c r="G330" s="55">
        <f>Table3[[#This Row],[Incentive Disbursements]]/'1.) CLM Reference'!$B$5</f>
        <v>0</v>
      </c>
      <c r="H330" s="10">
        <v>18.827999999999999</v>
      </c>
      <c r="I330" s="50">
        <f>Table3[[#This Row],[Residential CLM $ Collected]]/'1.) CLM Reference'!$B$4</f>
        <v>6.4699668903310974E-7</v>
      </c>
      <c r="J330" s="7">
        <v>0</v>
      </c>
      <c r="K330" s="55">
        <f>Table3[[#This Row],[Residential Incentive Disbursements]]/'1.) CLM Reference'!$B$5</f>
        <v>0</v>
      </c>
      <c r="L330" s="10">
        <v>0</v>
      </c>
      <c r="M330" s="50">
        <f>Table3[[#This Row],[C&amp;I CLM $ Collected]]/'1.) CLM Reference'!$B$4</f>
        <v>0</v>
      </c>
      <c r="N330" s="7">
        <v>0</v>
      </c>
      <c r="O330" s="55">
        <f>Table3[[#This Row],[C&amp;I Incentive Disbursements]]/'1.) CLM Reference'!$B$5</f>
        <v>0</v>
      </c>
    </row>
    <row r="331" spans="1:15" ht="16">
      <c r="A331" s="40" t="s">
        <v>209</v>
      </c>
      <c r="B331" s="40" t="s">
        <v>250</v>
      </c>
      <c r="C331" s="40" t="s">
        <v>237</v>
      </c>
      <c r="D331" s="10">
        <f>Table3[[#This Row],[Residential CLM $ Collected]]+Table3[[#This Row],[C&amp;I CLM $ Collected]]</f>
        <v>31.1447</v>
      </c>
      <c r="E331" s="50">
        <f>Table3[[#This Row],[CLM $ Collected ]]/'1.) CLM Reference'!$B$4</f>
        <v>1.0702420746191575E-6</v>
      </c>
      <c r="F331" s="7">
        <f>Table3[[#This Row],[Residential Incentive Disbursements]]+Table3[[#This Row],[C&amp;I Incentive Disbursements]]</f>
        <v>0</v>
      </c>
      <c r="G331" s="55">
        <f>Table3[[#This Row],[Incentive Disbursements]]/'1.) CLM Reference'!$B$5</f>
        <v>0</v>
      </c>
      <c r="H331" s="10">
        <v>0</v>
      </c>
      <c r="I331" s="50">
        <f>Table3[[#This Row],[Residential CLM $ Collected]]/'1.) CLM Reference'!$B$4</f>
        <v>0</v>
      </c>
      <c r="J331" s="7">
        <v>0</v>
      </c>
      <c r="K331" s="55">
        <f>Table3[[#This Row],[Residential Incentive Disbursements]]/'1.) CLM Reference'!$B$5</f>
        <v>0</v>
      </c>
      <c r="L331" s="10">
        <v>31.1447</v>
      </c>
      <c r="M331" s="50">
        <f>Table3[[#This Row],[C&amp;I CLM $ Collected]]/'1.) CLM Reference'!$B$4</f>
        <v>1.0702420746191575E-6</v>
      </c>
      <c r="N331" s="7">
        <v>0</v>
      </c>
      <c r="O331" s="55">
        <f>Table3[[#This Row],[C&amp;I Incentive Disbursements]]/'1.) CLM Reference'!$B$5</f>
        <v>0</v>
      </c>
    </row>
    <row r="332" spans="1:15" ht="16">
      <c r="A332" s="40" t="s">
        <v>210</v>
      </c>
      <c r="B332" s="40" t="s">
        <v>250</v>
      </c>
      <c r="C332" s="40" t="s">
        <v>237</v>
      </c>
      <c r="D332" s="10">
        <f>Table3[[#This Row],[Residential CLM $ Collected]]+Table3[[#This Row],[C&amp;I CLM $ Collected]]</f>
        <v>70.126199999999997</v>
      </c>
      <c r="E332" s="50">
        <f>Table3[[#This Row],[CLM $ Collected ]]/'1.) CLM Reference'!$B$4</f>
        <v>2.4097843219924401E-6</v>
      </c>
      <c r="F332" s="7">
        <f>Table3[[#This Row],[Residential Incentive Disbursements]]+Table3[[#This Row],[C&amp;I Incentive Disbursements]]</f>
        <v>0</v>
      </c>
      <c r="G332" s="55">
        <f>Table3[[#This Row],[Incentive Disbursements]]/'1.) CLM Reference'!$B$5</f>
        <v>0</v>
      </c>
      <c r="H332" s="10">
        <v>70.126199999999997</v>
      </c>
      <c r="I332" s="50">
        <f>Table3[[#This Row],[Residential CLM $ Collected]]/'1.) CLM Reference'!$B$4</f>
        <v>2.4097843219924401E-6</v>
      </c>
      <c r="J332" s="7">
        <v>0</v>
      </c>
      <c r="K332" s="55">
        <f>Table3[[#This Row],[Residential Incentive Disbursements]]/'1.) CLM Reference'!$B$5</f>
        <v>0</v>
      </c>
      <c r="L332" s="10">
        <v>0</v>
      </c>
      <c r="M332" s="50">
        <f>Table3[[#This Row],[C&amp;I CLM $ Collected]]/'1.) CLM Reference'!$B$4</f>
        <v>0</v>
      </c>
      <c r="N332" s="7">
        <v>0</v>
      </c>
      <c r="O332" s="55">
        <f>Table3[[#This Row],[C&amp;I Incentive Disbursements]]/'1.) CLM Reference'!$B$5</f>
        <v>0</v>
      </c>
    </row>
    <row r="333" spans="1:15" ht="16">
      <c r="A333" s="40" t="s">
        <v>217</v>
      </c>
      <c r="B333" s="40" t="s">
        <v>250</v>
      </c>
      <c r="C333" s="40" t="s">
        <v>237</v>
      </c>
      <c r="D333" s="10">
        <f>Table3[[#This Row],[Residential CLM $ Collected]]+Table3[[#This Row],[C&amp;I CLM $ Collected]]</f>
        <v>149377.58500000011</v>
      </c>
      <c r="E333" s="50">
        <f>Table3[[#This Row],[CLM $ Collected ]]/'1.) CLM Reference'!$B$4</f>
        <v>5.133142283341937E-3</v>
      </c>
      <c r="F333" s="7">
        <f>Table3[[#This Row],[Residential Incentive Disbursements]]+Table3[[#This Row],[C&amp;I Incentive Disbursements]]</f>
        <v>55065.628225214852</v>
      </c>
      <c r="G333" s="55">
        <f>Table3[[#This Row],[Incentive Disbursements]]/'1.) CLM Reference'!$B$5</f>
        <v>3.277523222059354E-3</v>
      </c>
      <c r="H333" s="10">
        <v>88395.970500000098</v>
      </c>
      <c r="I333" s="50">
        <f>Table3[[#This Row],[Residential CLM $ Collected]]/'1.) CLM Reference'!$B$4</f>
        <v>3.0375982705209536E-3</v>
      </c>
      <c r="J333" s="7">
        <v>28269.859826128006</v>
      </c>
      <c r="K333" s="55">
        <f>Table3[[#This Row],[Residential Incentive Disbursements]]/'1.) CLM Reference'!$B$5</f>
        <v>1.6826307998438501E-3</v>
      </c>
      <c r="L333" s="10">
        <v>60981.614500000003</v>
      </c>
      <c r="M333" s="50">
        <f>Table3[[#This Row],[C&amp;I CLM $ Collected]]/'1.) CLM Reference'!$B$4</f>
        <v>2.0955440128209838E-3</v>
      </c>
      <c r="N333" s="7">
        <v>26795.768399086843</v>
      </c>
      <c r="O333" s="55">
        <f>Table3[[#This Row],[C&amp;I Incentive Disbursements]]/'1.) CLM Reference'!$B$5</f>
        <v>1.5948924222155038E-3</v>
      </c>
    </row>
    <row r="334" spans="1:15" ht="16">
      <c r="A334" s="40" t="s">
        <v>229</v>
      </c>
      <c r="B334" s="40" t="s">
        <v>248</v>
      </c>
      <c r="C334" s="40" t="s">
        <v>237</v>
      </c>
      <c r="D334" s="10">
        <f>Table3[[#This Row],[Residential CLM $ Collected]]+Table3[[#This Row],[C&amp;I CLM $ Collected]]</f>
        <v>226.78720000000001</v>
      </c>
      <c r="E334" s="50">
        <f>Table3[[#This Row],[CLM $ Collected ]]/'1.) CLM Reference'!$B$4</f>
        <v>7.7932105117426013E-6</v>
      </c>
      <c r="F334" s="7">
        <f>Table3[[#This Row],[Residential Incentive Disbursements]]+Table3[[#This Row],[C&amp;I Incentive Disbursements]]</f>
        <v>0</v>
      </c>
      <c r="G334" s="55">
        <f>Table3[[#This Row],[Incentive Disbursements]]/'1.) CLM Reference'!$B$5</f>
        <v>0</v>
      </c>
      <c r="H334" s="10">
        <v>226.78720000000001</v>
      </c>
      <c r="I334" s="50">
        <f>Table3[[#This Row],[Residential CLM $ Collected]]/'1.) CLM Reference'!$B$4</f>
        <v>7.7932105117426013E-6</v>
      </c>
      <c r="J334" s="7">
        <v>0</v>
      </c>
      <c r="K334" s="55">
        <f>Table3[[#This Row],[Residential Incentive Disbursements]]/'1.) CLM Reference'!$B$5</f>
        <v>0</v>
      </c>
      <c r="L334" s="10">
        <v>0</v>
      </c>
      <c r="M334" s="50">
        <f>Table3[[#This Row],[C&amp;I CLM $ Collected]]/'1.) CLM Reference'!$B$4</f>
        <v>0</v>
      </c>
      <c r="N334" s="7">
        <v>0</v>
      </c>
      <c r="O334" s="55">
        <f>Table3[[#This Row],[C&amp;I Incentive Disbursements]]/'1.) CLM Reference'!$B$5</f>
        <v>0</v>
      </c>
    </row>
    <row r="335" spans="1:15" ht="16">
      <c r="A335" s="40" t="s">
        <v>147</v>
      </c>
      <c r="B335" s="40" t="s">
        <v>248</v>
      </c>
      <c r="C335" s="40" t="s">
        <v>237</v>
      </c>
      <c r="D335" s="10">
        <f>Table3[[#This Row],[Residential CLM $ Collected]]+Table3[[#This Row],[C&amp;I CLM $ Collected]]</f>
        <v>710.14639999999997</v>
      </c>
      <c r="E335" s="50">
        <f>Table3[[#This Row],[CLM $ Collected ]]/'1.) CLM Reference'!$B$4</f>
        <v>2.4403142634840791E-5</v>
      </c>
      <c r="F335" s="7">
        <f>Table3[[#This Row],[Residential Incentive Disbursements]]+Table3[[#This Row],[C&amp;I Incentive Disbursements]]</f>
        <v>0</v>
      </c>
      <c r="G335" s="55">
        <f>Table3[[#This Row],[Incentive Disbursements]]/'1.) CLM Reference'!$B$5</f>
        <v>0</v>
      </c>
      <c r="H335" s="10">
        <v>0</v>
      </c>
      <c r="I335" s="50">
        <f>Table3[[#This Row],[Residential CLM $ Collected]]/'1.) CLM Reference'!$B$4</f>
        <v>0</v>
      </c>
      <c r="J335" s="7">
        <v>0</v>
      </c>
      <c r="K335" s="55">
        <f>Table3[[#This Row],[Residential Incentive Disbursements]]/'1.) CLM Reference'!$B$5</f>
        <v>0</v>
      </c>
      <c r="L335" s="10">
        <v>710.14639999999997</v>
      </c>
      <c r="M335" s="50">
        <f>Table3[[#This Row],[C&amp;I CLM $ Collected]]/'1.) CLM Reference'!$B$4</f>
        <v>2.4403142634840791E-5</v>
      </c>
      <c r="N335" s="7">
        <v>0</v>
      </c>
      <c r="O335" s="55">
        <f>Table3[[#This Row],[C&amp;I Incentive Disbursements]]/'1.) CLM Reference'!$B$5</f>
        <v>0</v>
      </c>
    </row>
    <row r="336" spans="1:15" ht="16">
      <c r="A336" s="40" t="s">
        <v>188</v>
      </c>
      <c r="B336" s="40" t="s">
        <v>248</v>
      </c>
      <c r="C336" s="40" t="s">
        <v>237</v>
      </c>
      <c r="D336" s="10">
        <f>Table3[[#This Row],[Residential CLM $ Collected]]+Table3[[#This Row],[C&amp;I CLM $ Collected]]</f>
        <v>94425.923599999907</v>
      </c>
      <c r="E336" s="50">
        <f>Table3[[#This Row],[CLM $ Collected ]]/'1.) CLM Reference'!$B$4</f>
        <v>3.2448087915919548E-3</v>
      </c>
      <c r="F336" s="7">
        <f>Table3[[#This Row],[Residential Incentive Disbursements]]+Table3[[#This Row],[C&amp;I Incentive Disbursements]]</f>
        <v>46258.101880363749</v>
      </c>
      <c r="G336" s="55">
        <f>Table3[[#This Row],[Incentive Disbursements]]/'1.) CLM Reference'!$B$5</f>
        <v>2.7532965301185048E-3</v>
      </c>
      <c r="H336" s="10">
        <v>88447.433699999907</v>
      </c>
      <c r="I336" s="50">
        <f>Table3[[#This Row],[Residential CLM $ Collected]]/'1.) CLM Reference'!$B$4</f>
        <v>3.0393667281376374E-3</v>
      </c>
      <c r="J336" s="7">
        <v>46258.101880363749</v>
      </c>
      <c r="K336" s="55">
        <f>Table3[[#This Row],[Residential Incentive Disbursements]]/'1.) CLM Reference'!$B$5</f>
        <v>2.7532965301185048E-3</v>
      </c>
      <c r="L336" s="10">
        <v>5978.4898999999996</v>
      </c>
      <c r="M336" s="50">
        <f>Table3[[#This Row],[C&amp;I CLM $ Collected]]/'1.) CLM Reference'!$B$4</f>
        <v>2.0544206345431736E-4</v>
      </c>
      <c r="N336" s="7">
        <v>0</v>
      </c>
      <c r="O336" s="55">
        <f>Table3[[#This Row],[C&amp;I Incentive Disbursements]]/'1.) CLM Reference'!$B$5</f>
        <v>0</v>
      </c>
    </row>
    <row r="337" spans="1:15" ht="17" thickBot="1">
      <c r="A337" s="40" t="s">
        <v>189</v>
      </c>
      <c r="B337" s="40" t="s">
        <v>248</v>
      </c>
      <c r="C337" s="58" t="s">
        <v>237</v>
      </c>
      <c r="D337" s="10">
        <f>Table3[[#This Row],[Residential CLM $ Collected]]+Table3[[#This Row],[C&amp;I CLM $ Collected]]</f>
        <v>176689.11550000001</v>
      </c>
      <c r="E337" s="50">
        <f>Table3[[#This Row],[CLM $ Collected ]]/'1.) CLM Reference'!$B$4</f>
        <v>6.0716630930894803E-3</v>
      </c>
      <c r="F337" s="7">
        <f>Table3[[#This Row],[Residential Incentive Disbursements]]+Table3[[#This Row],[C&amp;I Incentive Disbursements]]</f>
        <v>55465.859282592959</v>
      </c>
      <c r="G337" s="55">
        <f>Table3[[#This Row],[Incentive Disbursements]]/'1.) CLM Reference'!$B$5</f>
        <v>3.3013450983735782E-3</v>
      </c>
      <c r="H337" s="10">
        <v>127202.5885</v>
      </c>
      <c r="I337" s="50">
        <f>Table3[[#This Row],[Residential CLM $ Collected]]/'1.) CLM Reference'!$B$4</f>
        <v>4.3711309536828731E-3</v>
      </c>
      <c r="J337" s="7">
        <v>52188.89928259296</v>
      </c>
      <c r="K337" s="55">
        <f>Table3[[#This Row],[Residential Incentive Disbursements]]/'1.) CLM Reference'!$B$5</f>
        <v>3.1062994257112699E-3</v>
      </c>
      <c r="L337" s="10">
        <v>49486.527000000002</v>
      </c>
      <c r="M337" s="50">
        <f>Table3[[#This Row],[C&amp;I CLM $ Collected]]/'1.) CLM Reference'!$B$4</f>
        <v>1.7005321394066067E-3</v>
      </c>
      <c r="N337" s="7">
        <v>3276.96</v>
      </c>
      <c r="O337" s="55">
        <f>Table3[[#This Row],[C&amp;I Incentive Disbursements]]/'1.) CLM Reference'!$B$5</f>
        <v>1.9504567266230829E-4</v>
      </c>
    </row>
    <row r="338" spans="1:15" ht="16" thickBot="1">
      <c r="A338" s="19"/>
      <c r="B338" s="20"/>
      <c r="C338" s="59" t="s">
        <v>24</v>
      </c>
      <c r="D338" s="60">
        <f>SUBTOTAL(109,D6:D337)</f>
        <v>17547918.907500006</v>
      </c>
      <c r="E338" s="62">
        <f>Table3[[#This Row],[CLM $ Collected ]]/'1.) CLM Reference'!$B$4</f>
        <v>0.60300857406915287</v>
      </c>
      <c r="F338" s="61">
        <f>SUBTOTAL(109,F6:F337)</f>
        <v>11650460.609999996</v>
      </c>
      <c r="G338" s="62">
        <f>Table3[[#This Row],[Incentive Disbursements]]/'1.) CLM Reference'!$B$5</f>
        <v>0.69343901863409252</v>
      </c>
      <c r="H338" s="60">
        <f>SUBTOTAL(109,H6:H337)</f>
        <v>12129792.930899993</v>
      </c>
      <c r="I338" s="62">
        <f>Table3[[#This Row],[Residential CLM $ Collected]]/'1.) CLM Reference'!$B$4</f>
        <v>0.41682259745854661</v>
      </c>
      <c r="J338" s="61">
        <f>SUBTOTAL(109,J6:J337)</f>
        <v>8494544.2900000028</v>
      </c>
      <c r="K338" s="62">
        <f>Table3[[#This Row],[Residential Incentive Disbursements]]/'1.) CLM Reference'!$B$5</f>
        <v>0.50559790324044862</v>
      </c>
      <c r="L338" s="60">
        <f>SUBTOTAL(109,L6:L337)</f>
        <v>5418125.9766000006</v>
      </c>
      <c r="M338" s="62">
        <f>Table3[[#This Row],[C&amp;I CLM $ Collected]]/'1.) CLM Reference'!$B$4</f>
        <v>0.18618597661060574</v>
      </c>
      <c r="N338" s="61">
        <f>SUBTOTAL(109,N6:N337)</f>
        <v>3155916.3199999994</v>
      </c>
      <c r="O338" s="97">
        <f>Table3[[#This Row],[C&amp;I Incentive Disbursements]]/'1.) CLM Reference'!$B$5</f>
        <v>0.18784111539364426</v>
      </c>
    </row>
    <row r="340" spans="1:15">
      <c r="H340" s="8"/>
      <c r="I340" s="98"/>
      <c r="J340" s="8"/>
      <c r="K340" s="98"/>
      <c r="N340" s="8"/>
    </row>
  </sheetData>
  <mergeCells count="7">
    <mergeCell ref="D3:O3"/>
    <mergeCell ref="A1:O2"/>
    <mergeCell ref="L4:O4"/>
    <mergeCell ref="D4:G4"/>
    <mergeCell ref="H4:K4"/>
    <mergeCell ref="A3:C3"/>
    <mergeCell ref="A4:C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83"/>
  <sheetViews>
    <sheetView topLeftCell="A137" zoomScale="80" zoomScaleNormal="80" workbookViewId="0">
      <selection activeCell="A6" sqref="A6:O182"/>
    </sheetView>
  </sheetViews>
  <sheetFormatPr baseColWidth="10" defaultColWidth="8.6640625" defaultRowHeight="15"/>
  <cols>
    <col min="1" max="2" width="15.6640625" customWidth="1"/>
    <col min="3" max="3" width="20" customWidth="1"/>
    <col min="4" max="4" width="22.6640625" style="8" customWidth="1"/>
    <col min="5" max="5" width="27.33203125" customWidth="1"/>
    <col min="6" max="6" width="25" style="8" customWidth="1"/>
    <col min="7" max="7" width="34.5" customWidth="1"/>
    <col min="8" max="8" width="30.33203125" customWidth="1"/>
    <col min="9" max="9" width="40.33203125" customWidth="1"/>
    <col min="10" max="10" width="38.5" customWidth="1"/>
    <col min="11" max="11" width="49.33203125" customWidth="1"/>
    <col min="12" max="12" width="22.6640625" customWidth="1"/>
    <col min="13" max="13" width="32.6640625" customWidth="1"/>
    <col min="14" max="14" width="31.33203125" customWidth="1"/>
    <col min="15" max="15" width="41.33203125" customWidth="1"/>
    <col min="16" max="16" width="14.33203125" customWidth="1"/>
    <col min="17" max="17" width="20.5" customWidth="1"/>
    <col min="18" max="18" width="14.33203125" customWidth="1"/>
  </cols>
  <sheetData>
    <row r="1" spans="1:15" ht="18.75" customHeight="1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ht="15.75" customHeight="1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5" ht="17" thickBot="1">
      <c r="A3" s="143" t="s">
        <v>255</v>
      </c>
      <c r="B3" s="144"/>
      <c r="C3" s="144"/>
      <c r="D3" s="127" t="s">
        <v>22</v>
      </c>
      <c r="E3" s="128"/>
      <c r="F3" s="128"/>
      <c r="G3" s="128"/>
      <c r="H3" s="148"/>
      <c r="I3" s="148"/>
      <c r="J3" s="148"/>
      <c r="K3" s="148"/>
      <c r="L3" s="128"/>
      <c r="M3" s="128"/>
      <c r="N3" s="128"/>
      <c r="O3" s="129"/>
    </row>
    <row r="4" spans="1:15" ht="16" thickBot="1">
      <c r="A4" s="145"/>
      <c r="B4" s="146"/>
      <c r="C4" s="146"/>
      <c r="D4" s="139" t="s">
        <v>38</v>
      </c>
      <c r="E4" s="140"/>
      <c r="F4" s="140"/>
      <c r="G4" s="140"/>
      <c r="H4" s="149" t="s">
        <v>5</v>
      </c>
      <c r="I4" s="150"/>
      <c r="J4" s="150"/>
      <c r="K4" s="151"/>
      <c r="L4" s="137" t="s">
        <v>6</v>
      </c>
      <c r="M4" s="137"/>
      <c r="N4" s="137"/>
      <c r="O4" s="138"/>
    </row>
    <row r="5" spans="1:15" ht="21" thickBot="1">
      <c r="A5" s="16" t="s">
        <v>1</v>
      </c>
      <c r="B5" s="2" t="s">
        <v>2</v>
      </c>
      <c r="C5" s="3" t="s">
        <v>11</v>
      </c>
      <c r="D5" s="9" t="s">
        <v>8</v>
      </c>
      <c r="E5" s="4" t="s">
        <v>9</v>
      </c>
      <c r="F5" s="6" t="s">
        <v>10</v>
      </c>
      <c r="G5" s="4" t="s">
        <v>15</v>
      </c>
      <c r="H5" s="32" t="s">
        <v>7</v>
      </c>
      <c r="I5" s="51" t="s">
        <v>13</v>
      </c>
      <c r="J5" s="51" t="s">
        <v>12</v>
      </c>
      <c r="K5" s="33" t="s">
        <v>14</v>
      </c>
      <c r="L5" s="31" t="s">
        <v>16</v>
      </c>
      <c r="M5" s="51" t="s">
        <v>17</v>
      </c>
      <c r="N5" s="51" t="s">
        <v>18</v>
      </c>
      <c r="O5" s="33" t="s">
        <v>19</v>
      </c>
    </row>
    <row r="6" spans="1:15">
      <c r="A6" s="26" t="s">
        <v>53</v>
      </c>
      <c r="B6" s="27" t="s">
        <v>239</v>
      </c>
      <c r="C6" s="1" t="s">
        <v>237</v>
      </c>
      <c r="D6" s="28">
        <f>Table32[[#This Row],[Residential CLM $ Collected]]+Table32[[#This Row],[C&amp;I CLM $ Collected]]</f>
        <v>100227.791</v>
      </c>
      <c r="E6" s="29">
        <f>Table32[[#This Row],[CLM $ Collected ]]/'1.) CLM Reference'!$B$4</f>
        <v>3.4441814810974355E-3</v>
      </c>
      <c r="F6" s="30">
        <f>Table32[[#This Row],[Residential Incentive Disbursements]]+Table32[[#This Row],[C&amp;I Incentive Disbursements]]</f>
        <v>0</v>
      </c>
      <c r="G6" s="54">
        <f>Table32[[#This Row],[Incentive Disbursements]]/'1.) CLM Reference'!$B$5</f>
        <v>0</v>
      </c>
      <c r="H6" s="28">
        <v>0</v>
      </c>
      <c r="I6" s="29">
        <f>Table32[[#This Row],[Residential CLM $ Collected]]/'1.) CLM Reference'!$B$4</f>
        <v>0</v>
      </c>
      <c r="J6" s="30">
        <v>0</v>
      </c>
      <c r="K6" s="54">
        <f>Table32[[#This Row],[Residential Incentive Disbursements]]/'1.) CLM Reference'!$B$5</f>
        <v>0</v>
      </c>
      <c r="L6" s="28">
        <v>100227.791</v>
      </c>
      <c r="M6" s="29">
        <f>Table32[[#This Row],[C&amp;I CLM $ Collected]]/'1.) CLM Reference'!$B$4</f>
        <v>3.4441814810974355E-3</v>
      </c>
      <c r="N6" s="30">
        <v>0</v>
      </c>
      <c r="O6" s="54">
        <f>Table32[[#This Row],[C&amp;I Incentive Disbursements]]/'1.) CLM Reference'!$B$5</f>
        <v>0</v>
      </c>
    </row>
    <row r="7" spans="1:15">
      <c r="A7" s="26" t="s">
        <v>54</v>
      </c>
      <c r="B7" s="27" t="s">
        <v>239</v>
      </c>
      <c r="C7" s="1" t="s">
        <v>237</v>
      </c>
      <c r="D7" s="10">
        <f>Table32[[#This Row],[Residential CLM $ Collected]]+Table32[[#This Row],[C&amp;I CLM $ Collected]]</f>
        <v>73601.251600000003</v>
      </c>
      <c r="E7" s="50">
        <f>Table32[[#This Row],[CLM $ Collected ]]/'1.) CLM Reference'!$B$4</f>
        <v>2.5291993888831993E-3</v>
      </c>
      <c r="F7" s="7">
        <f>Table32[[#This Row],[Residential Incentive Disbursements]]+Table32[[#This Row],[C&amp;I Incentive Disbursements]]</f>
        <v>0</v>
      </c>
      <c r="G7" s="55">
        <f>Table32[[#This Row],[Incentive Disbursements]]/'1.) CLM Reference'!$B$5</f>
        <v>0</v>
      </c>
      <c r="H7" s="10">
        <v>0</v>
      </c>
      <c r="I7" s="50">
        <f>Table32[[#This Row],[Residential CLM $ Collected]]/'1.) CLM Reference'!$B$4</f>
        <v>0</v>
      </c>
      <c r="J7" s="7">
        <v>0</v>
      </c>
      <c r="K7" s="55">
        <f>Table32[[#This Row],[Residential Incentive Disbursements]]/'1.) CLM Reference'!$B$5</f>
        <v>0</v>
      </c>
      <c r="L7" s="10">
        <v>73601.251600000003</v>
      </c>
      <c r="M7" s="50">
        <f>Table32[[#This Row],[C&amp;I CLM $ Collected]]/'1.) CLM Reference'!$B$4</f>
        <v>2.5291993888831993E-3</v>
      </c>
      <c r="N7" s="7">
        <v>0</v>
      </c>
      <c r="O7" s="55">
        <f>Table32[[#This Row],[C&amp;I Incentive Disbursements]]/'1.) CLM Reference'!$B$5</f>
        <v>0</v>
      </c>
    </row>
    <row r="8" spans="1:15">
      <c r="A8" s="26" t="s">
        <v>55</v>
      </c>
      <c r="B8" s="27" t="s">
        <v>239</v>
      </c>
      <c r="C8" s="1" t="s">
        <v>237</v>
      </c>
      <c r="D8" s="10">
        <f>Table32[[#This Row],[Residential CLM $ Collected]]+Table32[[#This Row],[C&amp;I CLM $ Collected]]</f>
        <v>37903.3364</v>
      </c>
      <c r="E8" s="50">
        <f>Table32[[#This Row],[CLM $ Collected ]]/'1.) CLM Reference'!$B$4</f>
        <v>1.3024927317881959E-3</v>
      </c>
      <c r="F8" s="7">
        <f>Table32[[#This Row],[Residential Incentive Disbursements]]+Table32[[#This Row],[C&amp;I Incentive Disbursements]]</f>
        <v>1240</v>
      </c>
      <c r="G8" s="55">
        <f>Table32[[#This Row],[Incentive Disbursements]]/'1.) CLM Reference'!$B$5</f>
        <v>7.3805183493622832E-5</v>
      </c>
      <c r="H8" s="10">
        <v>0</v>
      </c>
      <c r="I8" s="50">
        <f>Table32[[#This Row],[Residential CLM $ Collected]]/'1.) CLM Reference'!$B$4</f>
        <v>0</v>
      </c>
      <c r="J8" s="7">
        <v>0</v>
      </c>
      <c r="K8" s="55">
        <f>Table32[[#This Row],[Residential Incentive Disbursements]]/'1.) CLM Reference'!$B$5</f>
        <v>0</v>
      </c>
      <c r="L8" s="10">
        <v>37903.3364</v>
      </c>
      <c r="M8" s="50">
        <f>Table32[[#This Row],[C&amp;I CLM $ Collected]]/'1.) CLM Reference'!$B$4</f>
        <v>1.3024927317881959E-3</v>
      </c>
      <c r="N8" s="7">
        <v>1240</v>
      </c>
      <c r="O8" s="55">
        <f>Table32[[#This Row],[C&amp;I Incentive Disbursements]]/'1.) CLM Reference'!$B$5</f>
        <v>7.3805183493622832E-5</v>
      </c>
    </row>
    <row r="9" spans="1:15">
      <c r="A9" s="26" t="s">
        <v>56</v>
      </c>
      <c r="B9" s="27" t="s">
        <v>239</v>
      </c>
      <c r="C9" s="1" t="s">
        <v>237</v>
      </c>
      <c r="D9" s="10">
        <f>Table32[[#This Row],[Residential CLM $ Collected]]+Table32[[#This Row],[C&amp;I CLM $ Collected]]</f>
        <v>9570.1769000000004</v>
      </c>
      <c r="E9" s="50">
        <f>Table32[[#This Row],[CLM $ Collected ]]/'1.) CLM Reference'!$B$4</f>
        <v>3.2886513531767321E-4</v>
      </c>
      <c r="F9" s="7">
        <f>Table32[[#This Row],[Residential Incentive Disbursements]]+Table32[[#This Row],[C&amp;I Incentive Disbursements]]</f>
        <v>0</v>
      </c>
      <c r="G9" s="55">
        <f>Table32[[#This Row],[Incentive Disbursements]]/'1.) CLM Reference'!$B$5</f>
        <v>0</v>
      </c>
      <c r="H9" s="10">
        <v>0</v>
      </c>
      <c r="I9" s="50">
        <f>Table32[[#This Row],[Residential CLM $ Collected]]/'1.) CLM Reference'!$B$4</f>
        <v>0</v>
      </c>
      <c r="J9" s="7">
        <v>0</v>
      </c>
      <c r="K9" s="55">
        <f>Table32[[#This Row],[Residential Incentive Disbursements]]/'1.) CLM Reference'!$B$5</f>
        <v>0</v>
      </c>
      <c r="L9" s="10">
        <v>9570.1769000000004</v>
      </c>
      <c r="M9" s="50">
        <f>Table32[[#This Row],[C&amp;I CLM $ Collected]]/'1.) CLM Reference'!$B$4</f>
        <v>3.2886513531767321E-4</v>
      </c>
      <c r="N9" s="7">
        <v>0</v>
      </c>
      <c r="O9" s="55">
        <f>Table32[[#This Row],[C&amp;I Incentive Disbursements]]/'1.) CLM Reference'!$B$5</f>
        <v>0</v>
      </c>
    </row>
    <row r="10" spans="1:15">
      <c r="A10" s="26" t="s">
        <v>57</v>
      </c>
      <c r="B10" s="27" t="s">
        <v>239</v>
      </c>
      <c r="C10" s="1" t="s">
        <v>237</v>
      </c>
      <c r="D10" s="10">
        <f>Table32[[#This Row],[Residential CLM $ Collected]]+Table32[[#This Row],[C&amp;I CLM $ Collected]]</f>
        <v>4850.7232000000004</v>
      </c>
      <c r="E10" s="50">
        <f>Table32[[#This Row],[CLM $ Collected ]]/'1.) CLM Reference'!$B$4</f>
        <v>1.6668800986913593E-4</v>
      </c>
      <c r="F10" s="7">
        <f>Table32[[#This Row],[Residential Incentive Disbursements]]+Table32[[#This Row],[C&amp;I Incentive Disbursements]]</f>
        <v>330</v>
      </c>
      <c r="G10" s="55">
        <f>Table32[[#This Row],[Incentive Disbursements]]/'1.) CLM Reference'!$B$5</f>
        <v>1.9641702058786723E-5</v>
      </c>
      <c r="H10" s="10">
        <v>0</v>
      </c>
      <c r="I10" s="50">
        <f>Table32[[#This Row],[Residential CLM $ Collected]]/'1.) CLM Reference'!$B$4</f>
        <v>0</v>
      </c>
      <c r="J10" s="7">
        <v>0</v>
      </c>
      <c r="K10" s="55">
        <f>Table32[[#This Row],[Residential Incentive Disbursements]]/'1.) CLM Reference'!$B$5</f>
        <v>0</v>
      </c>
      <c r="L10" s="10">
        <v>4850.7232000000004</v>
      </c>
      <c r="M10" s="50">
        <f>Table32[[#This Row],[C&amp;I CLM $ Collected]]/'1.) CLM Reference'!$B$4</f>
        <v>1.6668800986913593E-4</v>
      </c>
      <c r="N10" s="7">
        <v>330</v>
      </c>
      <c r="O10" s="55">
        <f>Table32[[#This Row],[C&amp;I Incentive Disbursements]]/'1.) CLM Reference'!$B$5</f>
        <v>1.9641702058786723E-5</v>
      </c>
    </row>
    <row r="11" spans="1:15">
      <c r="A11" s="26" t="s">
        <v>58</v>
      </c>
      <c r="B11" s="27" t="s">
        <v>239</v>
      </c>
      <c r="C11" s="1" t="s">
        <v>237</v>
      </c>
      <c r="D11" s="10">
        <f>Table32[[#This Row],[Residential CLM $ Collected]]+Table32[[#This Row],[C&amp;I CLM $ Collected]]</f>
        <v>33150.8917</v>
      </c>
      <c r="E11" s="50">
        <f>Table32[[#This Row],[CLM $ Collected ]]/'1.) CLM Reference'!$B$4</f>
        <v>1.1391819188652644E-3</v>
      </c>
      <c r="F11" s="7">
        <f>Table32[[#This Row],[Residential Incentive Disbursements]]+Table32[[#This Row],[C&amp;I Incentive Disbursements]]</f>
        <v>0</v>
      </c>
      <c r="G11" s="55">
        <f>Table32[[#This Row],[Incentive Disbursements]]/'1.) CLM Reference'!$B$5</f>
        <v>0</v>
      </c>
      <c r="H11" s="10">
        <v>0</v>
      </c>
      <c r="I11" s="50">
        <f>Table32[[#This Row],[Residential CLM $ Collected]]/'1.) CLM Reference'!$B$4</f>
        <v>0</v>
      </c>
      <c r="J11" s="7">
        <v>0</v>
      </c>
      <c r="K11" s="55">
        <f>Table32[[#This Row],[Residential Incentive Disbursements]]/'1.) CLM Reference'!$B$5</f>
        <v>0</v>
      </c>
      <c r="L11" s="10">
        <v>33150.8917</v>
      </c>
      <c r="M11" s="50">
        <f>Table32[[#This Row],[C&amp;I CLM $ Collected]]/'1.) CLM Reference'!$B$4</f>
        <v>1.1391819188652644E-3</v>
      </c>
      <c r="N11" s="7">
        <v>0</v>
      </c>
      <c r="O11" s="55">
        <f>Table32[[#This Row],[C&amp;I Incentive Disbursements]]/'1.) CLM Reference'!$B$5</f>
        <v>0</v>
      </c>
    </row>
    <row r="12" spans="1:15">
      <c r="A12" s="26" t="s">
        <v>59</v>
      </c>
      <c r="B12" s="27" t="s">
        <v>239</v>
      </c>
      <c r="C12" s="1" t="s">
        <v>237</v>
      </c>
      <c r="D12" s="10">
        <f>Table32[[#This Row],[Residential CLM $ Collected]]+Table32[[#This Row],[C&amp;I CLM $ Collected]]</f>
        <v>101146.5624</v>
      </c>
      <c r="E12" s="50">
        <f>Table32[[#This Row],[CLM $ Collected ]]/'1.) CLM Reference'!$B$4</f>
        <v>3.4757537167984295E-3</v>
      </c>
      <c r="F12" s="7">
        <f>Table32[[#This Row],[Residential Incentive Disbursements]]+Table32[[#This Row],[C&amp;I Incentive Disbursements]]</f>
        <v>2245.5</v>
      </c>
      <c r="G12" s="55">
        <f>Table32[[#This Row],[Incentive Disbursements]]/'1.) CLM Reference'!$B$5</f>
        <v>1.3365285446365329E-4</v>
      </c>
      <c r="H12" s="10">
        <v>0</v>
      </c>
      <c r="I12" s="50">
        <f>Table32[[#This Row],[Residential CLM $ Collected]]/'1.) CLM Reference'!$B$4</f>
        <v>0</v>
      </c>
      <c r="J12" s="7">
        <v>0</v>
      </c>
      <c r="K12" s="55">
        <f>Table32[[#This Row],[Residential Incentive Disbursements]]/'1.) CLM Reference'!$B$5</f>
        <v>0</v>
      </c>
      <c r="L12" s="10">
        <v>101146.5624</v>
      </c>
      <c r="M12" s="50">
        <f>Table32[[#This Row],[C&amp;I CLM $ Collected]]/'1.) CLM Reference'!$B$4</f>
        <v>3.4757537167984295E-3</v>
      </c>
      <c r="N12" s="7">
        <v>2245.5</v>
      </c>
      <c r="O12" s="55">
        <f>Table32[[#This Row],[C&amp;I Incentive Disbursements]]/'1.) CLM Reference'!$B$5</f>
        <v>1.3365285446365329E-4</v>
      </c>
    </row>
    <row r="13" spans="1:15">
      <c r="A13" s="26" t="s">
        <v>60</v>
      </c>
      <c r="B13" s="27" t="s">
        <v>239</v>
      </c>
      <c r="C13" s="1" t="s">
        <v>237</v>
      </c>
      <c r="D13" s="10">
        <f>Table32[[#This Row],[Residential CLM $ Collected]]+Table32[[#This Row],[C&amp;I CLM $ Collected]]</f>
        <v>2542.0457000000001</v>
      </c>
      <c r="E13" s="50">
        <f>Table32[[#This Row],[CLM $ Collected ]]/'1.) CLM Reference'!$B$4</f>
        <v>8.7353683411453895E-5</v>
      </c>
      <c r="F13" s="7">
        <f>Table32[[#This Row],[Residential Incentive Disbursements]]+Table32[[#This Row],[C&amp;I Incentive Disbursements]]</f>
        <v>0</v>
      </c>
      <c r="G13" s="55">
        <f>Table32[[#This Row],[Incentive Disbursements]]/'1.) CLM Reference'!$B$5</f>
        <v>0</v>
      </c>
      <c r="H13" s="10">
        <v>0</v>
      </c>
      <c r="I13" s="50">
        <f>Table32[[#This Row],[Residential CLM $ Collected]]/'1.) CLM Reference'!$B$4</f>
        <v>0</v>
      </c>
      <c r="J13" s="7">
        <v>0</v>
      </c>
      <c r="K13" s="55">
        <f>Table32[[#This Row],[Residential Incentive Disbursements]]/'1.) CLM Reference'!$B$5</f>
        <v>0</v>
      </c>
      <c r="L13" s="10">
        <v>2542.0457000000001</v>
      </c>
      <c r="M13" s="50">
        <f>Table32[[#This Row],[C&amp;I CLM $ Collected]]/'1.) CLM Reference'!$B$4</f>
        <v>8.7353683411453895E-5</v>
      </c>
      <c r="N13" s="7">
        <v>0</v>
      </c>
      <c r="O13" s="55">
        <f>Table32[[#This Row],[C&amp;I Incentive Disbursements]]/'1.) CLM Reference'!$B$5</f>
        <v>0</v>
      </c>
    </row>
    <row r="14" spans="1:15">
      <c r="A14" s="26" t="s">
        <v>61</v>
      </c>
      <c r="B14" s="27" t="s">
        <v>239</v>
      </c>
      <c r="C14" s="1" t="s">
        <v>237</v>
      </c>
      <c r="D14" s="10">
        <f>Table32[[#This Row],[Residential CLM $ Collected]]+Table32[[#This Row],[C&amp;I CLM $ Collected]]</f>
        <v>48402.934399999998</v>
      </c>
      <c r="E14" s="50">
        <f>Table32[[#This Row],[CLM $ Collected ]]/'1.) CLM Reference'!$B$4</f>
        <v>1.6632960641749953E-3</v>
      </c>
      <c r="F14" s="7">
        <f>Table32[[#This Row],[Residential Incentive Disbursements]]+Table32[[#This Row],[C&amp;I Incentive Disbursements]]</f>
        <v>79085</v>
      </c>
      <c r="G14" s="55">
        <f>Table32[[#This Row],[Incentive Disbursements]]/'1.) CLM Reference'!$B$5</f>
        <v>4.7071636585428725E-3</v>
      </c>
      <c r="H14" s="10">
        <v>0</v>
      </c>
      <c r="I14" s="50">
        <f>Table32[[#This Row],[Residential CLM $ Collected]]/'1.) CLM Reference'!$B$4</f>
        <v>0</v>
      </c>
      <c r="J14" s="7">
        <v>0</v>
      </c>
      <c r="K14" s="55">
        <f>Table32[[#This Row],[Residential Incentive Disbursements]]/'1.) CLM Reference'!$B$5</f>
        <v>0</v>
      </c>
      <c r="L14" s="10">
        <v>48402.934399999998</v>
      </c>
      <c r="M14" s="50">
        <f>Table32[[#This Row],[C&amp;I CLM $ Collected]]/'1.) CLM Reference'!$B$4</f>
        <v>1.6632960641749953E-3</v>
      </c>
      <c r="N14" s="7">
        <v>79085</v>
      </c>
      <c r="O14" s="55">
        <f>Table32[[#This Row],[C&amp;I Incentive Disbursements]]/'1.) CLM Reference'!$B$5</f>
        <v>4.7071636585428725E-3</v>
      </c>
    </row>
    <row r="15" spans="1:15">
      <c r="A15" s="26" t="s">
        <v>62</v>
      </c>
      <c r="B15" s="27" t="s">
        <v>239</v>
      </c>
      <c r="C15" s="1" t="s">
        <v>237</v>
      </c>
      <c r="D15" s="10">
        <f>Table32[[#This Row],[Residential CLM $ Collected]]+Table32[[#This Row],[C&amp;I CLM $ Collected]]</f>
        <v>3413.4719</v>
      </c>
      <c r="E15" s="50">
        <f>Table32[[#This Row],[CLM $ Collected ]]/'1.) CLM Reference'!$B$4</f>
        <v>1.1729897054427228E-4</v>
      </c>
      <c r="F15" s="7">
        <f>Table32[[#This Row],[Residential Incentive Disbursements]]+Table32[[#This Row],[C&amp;I Incentive Disbursements]]</f>
        <v>0</v>
      </c>
      <c r="G15" s="55">
        <f>Table32[[#This Row],[Incentive Disbursements]]/'1.) CLM Reference'!$B$5</f>
        <v>0</v>
      </c>
      <c r="H15" s="10">
        <v>0</v>
      </c>
      <c r="I15" s="50">
        <f>Table32[[#This Row],[Residential CLM $ Collected]]/'1.) CLM Reference'!$B$4</f>
        <v>0</v>
      </c>
      <c r="J15" s="7">
        <v>0</v>
      </c>
      <c r="K15" s="55">
        <f>Table32[[#This Row],[Residential Incentive Disbursements]]/'1.) CLM Reference'!$B$5</f>
        <v>0</v>
      </c>
      <c r="L15" s="10">
        <v>3413.4719</v>
      </c>
      <c r="M15" s="50">
        <f>Table32[[#This Row],[C&amp;I CLM $ Collected]]/'1.) CLM Reference'!$B$4</f>
        <v>1.1729897054427228E-4</v>
      </c>
      <c r="N15" s="7">
        <v>0</v>
      </c>
      <c r="O15" s="55">
        <f>Table32[[#This Row],[C&amp;I Incentive Disbursements]]/'1.) CLM Reference'!$B$5</f>
        <v>0</v>
      </c>
    </row>
    <row r="16" spans="1:15">
      <c r="A16" s="26" t="s">
        <v>63</v>
      </c>
      <c r="B16" s="27" t="s">
        <v>239</v>
      </c>
      <c r="C16" s="1" t="s">
        <v>237</v>
      </c>
      <c r="D16" s="10">
        <f>Table32[[#This Row],[Residential CLM $ Collected]]+Table32[[#This Row],[C&amp;I CLM $ Collected]]</f>
        <v>19307.045299999998</v>
      </c>
      <c r="E16" s="50">
        <f>Table32[[#This Row],[CLM $ Collected ]]/'1.) CLM Reference'!$B$4</f>
        <v>6.6345838029064491E-4</v>
      </c>
      <c r="F16" s="7">
        <f>Table32[[#This Row],[Residential Incentive Disbursements]]+Table32[[#This Row],[C&amp;I Incentive Disbursements]]</f>
        <v>0</v>
      </c>
      <c r="G16" s="55">
        <f>Table32[[#This Row],[Incentive Disbursements]]/'1.) CLM Reference'!$B$5</f>
        <v>0</v>
      </c>
      <c r="H16" s="10">
        <v>1395.1153999999999</v>
      </c>
      <c r="I16" s="50">
        <f>Table32[[#This Row],[Residential CLM $ Collected]]/'1.) CLM Reference'!$B$4</f>
        <v>4.7941100733965508E-5</v>
      </c>
      <c r="J16" s="7">
        <v>0</v>
      </c>
      <c r="K16" s="55">
        <f>Table32[[#This Row],[Residential Incentive Disbursements]]/'1.) CLM Reference'!$B$5</f>
        <v>0</v>
      </c>
      <c r="L16" s="10">
        <v>17911.929899999999</v>
      </c>
      <c r="M16" s="50">
        <f>Table32[[#This Row],[C&amp;I CLM $ Collected]]/'1.) CLM Reference'!$B$4</f>
        <v>6.1551727955667945E-4</v>
      </c>
      <c r="N16" s="7">
        <v>0</v>
      </c>
      <c r="O16" s="55">
        <f>Table32[[#This Row],[C&amp;I Incentive Disbursements]]/'1.) CLM Reference'!$B$5</f>
        <v>0</v>
      </c>
    </row>
    <row r="17" spans="1:15">
      <c r="A17" s="26" t="s">
        <v>64</v>
      </c>
      <c r="B17" s="27" t="s">
        <v>239</v>
      </c>
      <c r="C17" s="1" t="s">
        <v>237</v>
      </c>
      <c r="D17" s="10">
        <f>Table32[[#This Row],[Residential CLM $ Collected]]+Table32[[#This Row],[C&amp;I CLM $ Collected]]</f>
        <v>111401.4479</v>
      </c>
      <c r="E17" s="50">
        <f>Table32[[#This Row],[CLM $ Collected ]]/'1.) CLM Reference'!$B$4</f>
        <v>3.8281478619499936E-3</v>
      </c>
      <c r="F17" s="7">
        <f>Table32[[#This Row],[Residential Incentive Disbursements]]+Table32[[#This Row],[C&amp;I Incentive Disbursements]]</f>
        <v>224266</v>
      </c>
      <c r="G17" s="55">
        <f>Table32[[#This Row],[Incentive Disbursements]]/'1.) CLM Reference'!$B$5</f>
        <v>1.3348381678532919E-2</v>
      </c>
      <c r="H17" s="10">
        <v>0</v>
      </c>
      <c r="I17" s="50">
        <f>Table32[[#This Row],[Residential CLM $ Collected]]/'1.) CLM Reference'!$B$4</f>
        <v>0</v>
      </c>
      <c r="J17" s="7">
        <v>0</v>
      </c>
      <c r="K17" s="55">
        <f>Table32[[#This Row],[Residential Incentive Disbursements]]/'1.) CLM Reference'!$B$5</f>
        <v>0</v>
      </c>
      <c r="L17" s="10">
        <v>111401.4479</v>
      </c>
      <c r="M17" s="50">
        <f>Table32[[#This Row],[C&amp;I CLM $ Collected]]/'1.) CLM Reference'!$B$4</f>
        <v>3.8281478619499936E-3</v>
      </c>
      <c r="N17" s="7">
        <v>224266</v>
      </c>
      <c r="O17" s="55">
        <f>Table32[[#This Row],[C&amp;I Incentive Disbursements]]/'1.) CLM Reference'!$B$5</f>
        <v>1.3348381678532919E-2</v>
      </c>
    </row>
    <row r="18" spans="1:15">
      <c r="A18" s="26" t="s">
        <v>65</v>
      </c>
      <c r="B18" s="27" t="s">
        <v>238</v>
      </c>
      <c r="C18" s="1" t="s">
        <v>237</v>
      </c>
      <c r="D18" s="10">
        <f>Table32[[#This Row],[Residential CLM $ Collected]]+Table32[[#This Row],[C&amp;I CLM $ Collected]]</f>
        <v>2535.1001999999999</v>
      </c>
      <c r="E18" s="50">
        <f>Table32[[#This Row],[CLM $ Collected ]]/'1.) CLM Reference'!$B$4</f>
        <v>8.7115011459909405E-5</v>
      </c>
      <c r="F18" s="7">
        <f>Table32[[#This Row],[Residential Incentive Disbursements]]+Table32[[#This Row],[C&amp;I Incentive Disbursements]]</f>
        <v>0</v>
      </c>
      <c r="G18" s="55">
        <f>Table32[[#This Row],[Incentive Disbursements]]/'1.) CLM Reference'!$B$5</f>
        <v>0</v>
      </c>
      <c r="H18" s="10">
        <v>0</v>
      </c>
      <c r="I18" s="50">
        <f>Table32[[#This Row],[Residential CLM $ Collected]]/'1.) CLM Reference'!$B$4</f>
        <v>0</v>
      </c>
      <c r="J18" s="7">
        <v>0</v>
      </c>
      <c r="K18" s="55">
        <f>Table32[[#This Row],[Residential Incentive Disbursements]]/'1.) CLM Reference'!$B$5</f>
        <v>0</v>
      </c>
      <c r="L18" s="10">
        <v>2535.1001999999999</v>
      </c>
      <c r="M18" s="50">
        <f>Table32[[#This Row],[C&amp;I CLM $ Collected]]/'1.) CLM Reference'!$B$4</f>
        <v>8.7115011459909405E-5</v>
      </c>
      <c r="N18" s="7">
        <v>0</v>
      </c>
      <c r="O18" s="55">
        <f>Table32[[#This Row],[C&amp;I Incentive Disbursements]]/'1.) CLM Reference'!$B$5</f>
        <v>0</v>
      </c>
    </row>
    <row r="19" spans="1:15">
      <c r="A19" s="26" t="s">
        <v>65</v>
      </c>
      <c r="B19" s="27" t="s">
        <v>239</v>
      </c>
      <c r="C19" s="1" t="s">
        <v>237</v>
      </c>
      <c r="D19" s="10">
        <f>Table32[[#This Row],[Residential CLM $ Collected]]+Table32[[#This Row],[C&amp;I CLM $ Collected]]</f>
        <v>63380.398999999998</v>
      </c>
      <c r="E19" s="50">
        <f>Table32[[#This Row],[CLM $ Collected ]]/'1.) CLM Reference'!$B$4</f>
        <v>2.1779747345760264E-3</v>
      </c>
      <c r="F19" s="7">
        <f>Table32[[#This Row],[Residential Incentive Disbursements]]+Table32[[#This Row],[C&amp;I Incentive Disbursements]]</f>
        <v>1555</v>
      </c>
      <c r="G19" s="55">
        <f>Table32[[#This Row],[Incentive Disbursements]]/'1.) CLM Reference'!$B$5</f>
        <v>9.2554080913373802E-5</v>
      </c>
      <c r="H19" s="10">
        <v>0</v>
      </c>
      <c r="I19" s="50">
        <f>Table32[[#This Row],[Residential CLM $ Collected]]/'1.) CLM Reference'!$B$4</f>
        <v>0</v>
      </c>
      <c r="J19" s="7">
        <v>0</v>
      </c>
      <c r="K19" s="55">
        <f>Table32[[#This Row],[Residential Incentive Disbursements]]/'1.) CLM Reference'!$B$5</f>
        <v>0</v>
      </c>
      <c r="L19" s="10">
        <v>63380.398999999998</v>
      </c>
      <c r="M19" s="50">
        <f>Table32[[#This Row],[C&amp;I CLM $ Collected]]/'1.) CLM Reference'!$B$4</f>
        <v>2.1779747345760264E-3</v>
      </c>
      <c r="N19" s="7">
        <v>1555</v>
      </c>
      <c r="O19" s="55">
        <f>Table32[[#This Row],[C&amp;I Incentive Disbursements]]/'1.) CLM Reference'!$B$5</f>
        <v>9.2554080913373802E-5</v>
      </c>
    </row>
    <row r="20" spans="1:15">
      <c r="A20" s="26" t="s">
        <v>66</v>
      </c>
      <c r="B20" s="27" t="s">
        <v>239</v>
      </c>
      <c r="C20" s="1" t="s">
        <v>237</v>
      </c>
      <c r="D20" s="10">
        <f>Table32[[#This Row],[Residential CLM $ Collected]]+Table32[[#This Row],[C&amp;I CLM $ Collected]]</f>
        <v>32031.164499999999</v>
      </c>
      <c r="E20" s="50">
        <f>Table32[[#This Row],[CLM $ Collected ]]/'1.) CLM Reference'!$B$4</f>
        <v>1.1007041309419421E-3</v>
      </c>
      <c r="F20" s="7">
        <f>Table32[[#This Row],[Residential Incentive Disbursements]]+Table32[[#This Row],[C&amp;I Incentive Disbursements]]</f>
        <v>49035</v>
      </c>
      <c r="G20" s="55">
        <f>Table32[[#This Row],[Incentive Disbursements]]/'1.) CLM Reference'!$B$5</f>
        <v>2.9185783650078996E-3</v>
      </c>
      <c r="H20" s="10">
        <v>2121.6125999999999</v>
      </c>
      <c r="I20" s="50">
        <f>Table32[[#This Row],[Residential CLM $ Collected]]/'1.) CLM Reference'!$B$4</f>
        <v>7.2906114702088779E-5</v>
      </c>
      <c r="J20" s="7">
        <v>0</v>
      </c>
      <c r="K20" s="55">
        <f>Table32[[#This Row],[Residential Incentive Disbursements]]/'1.) CLM Reference'!$B$5</f>
        <v>0</v>
      </c>
      <c r="L20" s="10">
        <v>29909.551899999999</v>
      </c>
      <c r="M20" s="50">
        <f>Table32[[#This Row],[C&amp;I CLM $ Collected]]/'1.) CLM Reference'!$B$4</f>
        <v>1.0277980162398533E-3</v>
      </c>
      <c r="N20" s="7">
        <v>49035</v>
      </c>
      <c r="O20" s="55">
        <f>Table32[[#This Row],[C&amp;I Incentive Disbursements]]/'1.) CLM Reference'!$B$5</f>
        <v>2.9185783650078996E-3</v>
      </c>
    </row>
    <row r="21" spans="1:15">
      <c r="A21" s="26" t="s">
        <v>67</v>
      </c>
      <c r="B21" s="27" t="s">
        <v>238</v>
      </c>
      <c r="C21" s="1" t="s">
        <v>242</v>
      </c>
      <c r="D21" s="10">
        <f>Table32[[#This Row],[Residential CLM $ Collected]]+Table32[[#This Row],[C&amp;I CLM $ Collected]]</f>
        <v>7281.1782000000003</v>
      </c>
      <c r="E21" s="50">
        <f>Table32[[#This Row],[CLM $ Collected ]]/'1.) CLM Reference'!$B$4</f>
        <v>2.5020704204695447E-4</v>
      </c>
      <c r="F21" s="7">
        <f>Table32[[#This Row],[Residential Incentive Disbursements]]+Table32[[#This Row],[C&amp;I Incentive Disbursements]]</f>
        <v>0</v>
      </c>
      <c r="G21" s="55">
        <f>Table32[[#This Row],[Incentive Disbursements]]/'1.) CLM Reference'!$B$5</f>
        <v>0</v>
      </c>
      <c r="H21" s="10">
        <v>0</v>
      </c>
      <c r="I21" s="50">
        <f>Table32[[#This Row],[Residential CLM $ Collected]]/'1.) CLM Reference'!$B$4</f>
        <v>0</v>
      </c>
      <c r="J21" s="7">
        <v>0</v>
      </c>
      <c r="K21" s="55">
        <f>Table32[[#This Row],[Residential Incentive Disbursements]]/'1.) CLM Reference'!$B$5</f>
        <v>0</v>
      </c>
      <c r="L21" s="10">
        <v>7281.1782000000003</v>
      </c>
      <c r="M21" s="50">
        <f>Table32[[#This Row],[C&amp;I CLM $ Collected]]/'1.) CLM Reference'!$B$4</f>
        <v>2.5020704204695447E-4</v>
      </c>
      <c r="N21" s="7">
        <v>0</v>
      </c>
      <c r="O21" s="55">
        <f>Table32[[#This Row],[C&amp;I Incentive Disbursements]]/'1.) CLM Reference'!$B$5</f>
        <v>0</v>
      </c>
    </row>
    <row r="22" spans="1:15">
      <c r="A22" s="26" t="s">
        <v>68</v>
      </c>
      <c r="B22" s="27" t="s">
        <v>238</v>
      </c>
      <c r="C22" s="1" t="s">
        <v>242</v>
      </c>
      <c r="D22" s="10">
        <f>Table32[[#This Row],[Residential CLM $ Collected]]+Table32[[#This Row],[C&amp;I CLM $ Collected]]</f>
        <v>23732.358</v>
      </c>
      <c r="E22" s="50">
        <f>Table32[[#This Row],[CLM $ Collected ]]/'1.) CLM Reference'!$B$4</f>
        <v>8.1552778037754603E-4</v>
      </c>
      <c r="F22" s="7">
        <f>Table32[[#This Row],[Residential Incentive Disbursements]]+Table32[[#This Row],[C&amp;I Incentive Disbursements]]</f>
        <v>85</v>
      </c>
      <c r="G22" s="55">
        <f>Table32[[#This Row],[Incentive Disbursements]]/'1.) CLM Reference'!$B$5</f>
        <v>5.0592262878693073E-6</v>
      </c>
      <c r="H22" s="10">
        <v>0</v>
      </c>
      <c r="I22" s="50">
        <f>Table32[[#This Row],[Residential CLM $ Collected]]/'1.) CLM Reference'!$B$4</f>
        <v>0</v>
      </c>
      <c r="J22" s="7">
        <v>0</v>
      </c>
      <c r="K22" s="55">
        <f>Table32[[#This Row],[Residential Incentive Disbursements]]/'1.) CLM Reference'!$B$5</f>
        <v>0</v>
      </c>
      <c r="L22" s="10">
        <v>23732.358</v>
      </c>
      <c r="M22" s="50">
        <f>Table32[[#This Row],[C&amp;I CLM $ Collected]]/'1.) CLM Reference'!$B$4</f>
        <v>8.1552778037754603E-4</v>
      </c>
      <c r="N22" s="7">
        <v>85</v>
      </c>
      <c r="O22" s="55">
        <f>Table32[[#This Row],[C&amp;I Incentive Disbursements]]/'1.) CLM Reference'!$B$5</f>
        <v>5.0592262878693073E-6</v>
      </c>
    </row>
    <row r="23" spans="1:15">
      <c r="A23" s="26" t="s">
        <v>69</v>
      </c>
      <c r="B23" s="27" t="s">
        <v>238</v>
      </c>
      <c r="C23" s="1" t="s">
        <v>242</v>
      </c>
      <c r="D23" s="10">
        <f>Table32[[#This Row],[Residential CLM $ Collected]]+Table32[[#This Row],[C&amp;I CLM $ Collected]]</f>
        <v>90882.647700000001</v>
      </c>
      <c r="E23" s="50">
        <f>Table32[[#This Row],[CLM $ Collected ]]/'1.) CLM Reference'!$B$4</f>
        <v>3.1230492963916813E-3</v>
      </c>
      <c r="F23" s="7">
        <f>Table32[[#This Row],[Residential Incentive Disbursements]]+Table32[[#This Row],[C&amp;I Incentive Disbursements]]</f>
        <v>92446</v>
      </c>
      <c r="G23" s="55">
        <f>Table32[[#This Row],[Incentive Disbursements]]/'1.) CLM Reference'!$B$5</f>
        <v>5.5024145106866585E-3</v>
      </c>
      <c r="H23" s="10">
        <v>0</v>
      </c>
      <c r="I23" s="50">
        <f>Table32[[#This Row],[Residential CLM $ Collected]]/'1.) CLM Reference'!$B$4</f>
        <v>0</v>
      </c>
      <c r="J23" s="7">
        <v>0</v>
      </c>
      <c r="K23" s="55">
        <f>Table32[[#This Row],[Residential Incentive Disbursements]]/'1.) CLM Reference'!$B$5</f>
        <v>0</v>
      </c>
      <c r="L23" s="10">
        <v>90882.647700000001</v>
      </c>
      <c r="M23" s="50">
        <f>Table32[[#This Row],[C&amp;I CLM $ Collected]]/'1.) CLM Reference'!$B$4</f>
        <v>3.1230492963916813E-3</v>
      </c>
      <c r="N23" s="7">
        <v>92446</v>
      </c>
      <c r="O23" s="55">
        <f>Table32[[#This Row],[C&amp;I Incentive Disbursements]]/'1.) CLM Reference'!$B$5</f>
        <v>5.5024145106866585E-3</v>
      </c>
    </row>
    <row r="24" spans="1:15">
      <c r="A24" s="26" t="s">
        <v>70</v>
      </c>
      <c r="B24" s="27" t="s">
        <v>238</v>
      </c>
      <c r="C24" s="1" t="s">
        <v>242</v>
      </c>
      <c r="D24" s="10">
        <f>Table32[[#This Row],[Residential CLM $ Collected]]+Table32[[#This Row],[C&amp;I CLM $ Collected]]</f>
        <v>28740.396199999999</v>
      </c>
      <c r="E24" s="50">
        <f>Table32[[#This Row],[CLM $ Collected ]]/'1.) CLM Reference'!$B$4</f>
        <v>9.8762169019013003E-4</v>
      </c>
      <c r="F24" s="7">
        <f>Table32[[#This Row],[Residential Incentive Disbursements]]+Table32[[#This Row],[C&amp;I Incentive Disbursements]]</f>
        <v>484416</v>
      </c>
      <c r="G24" s="55">
        <f>Table32[[#This Row],[Incentive Disbursements]]/'1.) CLM Reference'!$B$5</f>
        <v>2.8832590134876452E-2</v>
      </c>
      <c r="H24" s="10">
        <v>0</v>
      </c>
      <c r="I24" s="50">
        <f>Table32[[#This Row],[Residential CLM $ Collected]]/'1.) CLM Reference'!$B$4</f>
        <v>0</v>
      </c>
      <c r="J24" s="7">
        <v>0</v>
      </c>
      <c r="K24" s="55">
        <f>Table32[[#This Row],[Residential Incentive Disbursements]]/'1.) CLM Reference'!$B$5</f>
        <v>0</v>
      </c>
      <c r="L24" s="10">
        <v>28740.396199999999</v>
      </c>
      <c r="M24" s="50">
        <f>Table32[[#This Row],[C&amp;I CLM $ Collected]]/'1.) CLM Reference'!$B$4</f>
        <v>9.8762169019013003E-4</v>
      </c>
      <c r="N24" s="7">
        <v>484416</v>
      </c>
      <c r="O24" s="55">
        <f>Table32[[#This Row],[C&amp;I Incentive Disbursements]]/'1.) CLM Reference'!$B$5</f>
        <v>2.8832590134876452E-2</v>
      </c>
    </row>
    <row r="25" spans="1:15">
      <c r="A25" s="26" t="s">
        <v>71</v>
      </c>
      <c r="B25" s="27" t="s">
        <v>238</v>
      </c>
      <c r="C25" s="1" t="s">
        <v>242</v>
      </c>
      <c r="D25" s="10">
        <f>Table32[[#This Row],[Residential CLM $ Collected]]+Table32[[#This Row],[C&amp;I CLM $ Collected]]</f>
        <v>16724.715800000002</v>
      </c>
      <c r="E25" s="50">
        <f>Table32[[#This Row],[CLM $ Collected ]]/'1.) CLM Reference'!$B$4</f>
        <v>5.7472040299658697E-4</v>
      </c>
      <c r="F25" s="7">
        <f>Table32[[#This Row],[Residential Incentive Disbursements]]+Table32[[#This Row],[C&amp;I Incentive Disbursements]]</f>
        <v>0</v>
      </c>
      <c r="G25" s="55">
        <f>Table32[[#This Row],[Incentive Disbursements]]/'1.) CLM Reference'!$B$5</f>
        <v>0</v>
      </c>
      <c r="H25" s="10">
        <v>0</v>
      </c>
      <c r="I25" s="50">
        <f>Table32[[#This Row],[Residential CLM $ Collected]]/'1.) CLM Reference'!$B$4</f>
        <v>0</v>
      </c>
      <c r="J25" s="7">
        <v>0</v>
      </c>
      <c r="K25" s="55">
        <f>Table32[[#This Row],[Residential Incentive Disbursements]]/'1.) CLM Reference'!$B$5</f>
        <v>0</v>
      </c>
      <c r="L25" s="10">
        <v>16724.715800000002</v>
      </c>
      <c r="M25" s="50">
        <f>Table32[[#This Row],[C&amp;I CLM $ Collected]]/'1.) CLM Reference'!$B$4</f>
        <v>5.7472040299658697E-4</v>
      </c>
      <c r="N25" s="7">
        <v>0</v>
      </c>
      <c r="O25" s="55">
        <f>Table32[[#This Row],[C&amp;I Incentive Disbursements]]/'1.) CLM Reference'!$B$5</f>
        <v>0</v>
      </c>
    </row>
    <row r="26" spans="1:15">
      <c r="A26" s="26" t="s">
        <v>72</v>
      </c>
      <c r="B26" s="27" t="s">
        <v>238</v>
      </c>
      <c r="C26" s="1" t="s">
        <v>242</v>
      </c>
      <c r="D26" s="10">
        <f>Table32[[#This Row],[Residential CLM $ Collected]]+Table32[[#This Row],[C&amp;I CLM $ Collected]]</f>
        <v>329048.53960000002</v>
      </c>
      <c r="E26" s="50">
        <f>Table32[[#This Row],[CLM $ Collected ]]/'1.) CLM Reference'!$B$4</f>
        <v>1.1307271916952417E-2</v>
      </c>
      <c r="F26" s="7">
        <f>Table32[[#This Row],[Residential Incentive Disbursements]]+Table32[[#This Row],[C&amp;I Incentive Disbursements]]</f>
        <v>49135</v>
      </c>
      <c r="G26" s="55">
        <f>Table32[[#This Row],[Incentive Disbursements]]/'1.) CLM Reference'!$B$5</f>
        <v>2.9245303959348047E-3</v>
      </c>
      <c r="H26" s="10">
        <v>0</v>
      </c>
      <c r="I26" s="50">
        <f>Table32[[#This Row],[Residential CLM $ Collected]]/'1.) CLM Reference'!$B$4</f>
        <v>0</v>
      </c>
      <c r="J26" s="7">
        <v>0</v>
      </c>
      <c r="K26" s="55">
        <f>Table32[[#This Row],[Residential Incentive Disbursements]]/'1.) CLM Reference'!$B$5</f>
        <v>0</v>
      </c>
      <c r="L26" s="10">
        <v>329048.53960000002</v>
      </c>
      <c r="M26" s="50">
        <f>Table32[[#This Row],[C&amp;I CLM $ Collected]]/'1.) CLM Reference'!$B$4</f>
        <v>1.1307271916952417E-2</v>
      </c>
      <c r="N26" s="7">
        <v>49135</v>
      </c>
      <c r="O26" s="55">
        <f>Table32[[#This Row],[C&amp;I Incentive Disbursements]]/'1.) CLM Reference'!$B$5</f>
        <v>2.9245303959348047E-3</v>
      </c>
    </row>
    <row r="27" spans="1:15">
      <c r="A27" s="26" t="s">
        <v>73</v>
      </c>
      <c r="B27" s="27" t="s">
        <v>238</v>
      </c>
      <c r="C27" s="1" t="s">
        <v>242</v>
      </c>
      <c r="D27" s="10">
        <f>Table32[[#This Row],[Residential CLM $ Collected]]+Table32[[#This Row],[C&amp;I CLM $ Collected]]</f>
        <v>14584.582</v>
      </c>
      <c r="E27" s="50">
        <f>Table32[[#This Row],[CLM $ Collected ]]/'1.) CLM Reference'!$B$4</f>
        <v>5.0117783433885127E-4</v>
      </c>
      <c r="F27" s="7">
        <f>Table32[[#This Row],[Residential Incentive Disbursements]]+Table32[[#This Row],[C&amp;I Incentive Disbursements]]</f>
        <v>0</v>
      </c>
      <c r="G27" s="55">
        <f>Table32[[#This Row],[Incentive Disbursements]]/'1.) CLM Reference'!$B$5</f>
        <v>0</v>
      </c>
      <c r="H27" s="10">
        <v>0</v>
      </c>
      <c r="I27" s="50">
        <f>Table32[[#This Row],[Residential CLM $ Collected]]/'1.) CLM Reference'!$B$4</f>
        <v>0</v>
      </c>
      <c r="J27" s="7">
        <v>0</v>
      </c>
      <c r="K27" s="55">
        <f>Table32[[#This Row],[Residential Incentive Disbursements]]/'1.) CLM Reference'!$B$5</f>
        <v>0</v>
      </c>
      <c r="L27" s="10">
        <v>14584.582</v>
      </c>
      <c r="M27" s="50">
        <f>Table32[[#This Row],[C&amp;I CLM $ Collected]]/'1.) CLM Reference'!$B$4</f>
        <v>5.0117783433885127E-4</v>
      </c>
      <c r="N27" s="7">
        <v>0</v>
      </c>
      <c r="O27" s="55">
        <f>Table32[[#This Row],[C&amp;I Incentive Disbursements]]/'1.) CLM Reference'!$B$5</f>
        <v>0</v>
      </c>
    </row>
    <row r="28" spans="1:15">
      <c r="A28" s="26" t="s">
        <v>74</v>
      </c>
      <c r="B28" s="27" t="s">
        <v>238</v>
      </c>
      <c r="C28" s="1" t="s">
        <v>242</v>
      </c>
      <c r="D28" s="10">
        <f>Table32[[#This Row],[Residential CLM $ Collected]]+Table32[[#This Row],[C&amp;I CLM $ Collected]]</f>
        <v>21101.988799999999</v>
      </c>
      <c r="E28" s="50">
        <f>Table32[[#This Row],[CLM $ Collected ]]/'1.) CLM Reference'!$B$4</f>
        <v>7.2513898903833469E-4</v>
      </c>
      <c r="F28" s="7">
        <f>Table32[[#This Row],[Residential Incentive Disbursements]]+Table32[[#This Row],[C&amp;I Incentive Disbursements]]</f>
        <v>0</v>
      </c>
      <c r="G28" s="55">
        <f>Table32[[#This Row],[Incentive Disbursements]]/'1.) CLM Reference'!$B$5</f>
        <v>0</v>
      </c>
      <c r="H28" s="10">
        <v>0</v>
      </c>
      <c r="I28" s="50">
        <f>Table32[[#This Row],[Residential CLM $ Collected]]/'1.) CLM Reference'!$B$4</f>
        <v>0</v>
      </c>
      <c r="J28" s="7">
        <v>0</v>
      </c>
      <c r="K28" s="55">
        <f>Table32[[#This Row],[Residential Incentive Disbursements]]/'1.) CLM Reference'!$B$5</f>
        <v>0</v>
      </c>
      <c r="L28" s="10">
        <v>21101.988799999999</v>
      </c>
      <c r="M28" s="50">
        <f>Table32[[#This Row],[C&amp;I CLM $ Collected]]/'1.) CLM Reference'!$B$4</f>
        <v>7.2513898903833469E-4</v>
      </c>
      <c r="N28" s="7">
        <v>0</v>
      </c>
      <c r="O28" s="55">
        <f>Table32[[#This Row],[C&amp;I Incentive Disbursements]]/'1.) CLM Reference'!$B$5</f>
        <v>0</v>
      </c>
    </row>
    <row r="29" spans="1:15">
      <c r="A29" s="26" t="s">
        <v>75</v>
      </c>
      <c r="B29" s="27" t="s">
        <v>238</v>
      </c>
      <c r="C29" s="1" t="s">
        <v>237</v>
      </c>
      <c r="D29" s="10">
        <f>Table32[[#This Row],[Residential CLM $ Collected]]+Table32[[#This Row],[C&amp;I CLM $ Collected]]</f>
        <v>5250.7829000000002</v>
      </c>
      <c r="E29" s="50">
        <f>Table32[[#This Row],[CLM $ Collected ]]/'1.) CLM Reference'!$B$4</f>
        <v>1.8043547647820642E-4</v>
      </c>
      <c r="F29" s="7">
        <f>Table32[[#This Row],[Residential Incentive Disbursements]]+Table32[[#This Row],[C&amp;I Incentive Disbursements]]</f>
        <v>0</v>
      </c>
      <c r="G29" s="55">
        <f>Table32[[#This Row],[Incentive Disbursements]]/'1.) CLM Reference'!$B$5</f>
        <v>0</v>
      </c>
      <c r="H29" s="10">
        <v>0</v>
      </c>
      <c r="I29" s="50">
        <f>Table32[[#This Row],[Residential CLM $ Collected]]/'1.) CLM Reference'!$B$4</f>
        <v>0</v>
      </c>
      <c r="J29" s="7">
        <v>0</v>
      </c>
      <c r="K29" s="55">
        <f>Table32[[#This Row],[Residential Incentive Disbursements]]/'1.) CLM Reference'!$B$5</f>
        <v>0</v>
      </c>
      <c r="L29" s="10">
        <v>5250.7829000000002</v>
      </c>
      <c r="M29" s="50">
        <f>Table32[[#This Row],[C&amp;I CLM $ Collected]]/'1.) CLM Reference'!$B$4</f>
        <v>1.8043547647820642E-4</v>
      </c>
      <c r="N29" s="7">
        <v>0</v>
      </c>
      <c r="O29" s="55">
        <f>Table32[[#This Row],[C&amp;I Incentive Disbursements]]/'1.) CLM Reference'!$B$5</f>
        <v>0</v>
      </c>
    </row>
    <row r="30" spans="1:15">
      <c r="A30" s="26" t="s">
        <v>76</v>
      </c>
      <c r="B30" s="27" t="s">
        <v>238</v>
      </c>
      <c r="C30" s="1" t="s">
        <v>242</v>
      </c>
      <c r="D30" s="10">
        <f>Table32[[#This Row],[Residential CLM $ Collected]]+Table32[[#This Row],[C&amp;I CLM $ Collected]]</f>
        <v>26819.623799999998</v>
      </c>
      <c r="E30" s="50">
        <f>Table32[[#This Row],[CLM $ Collected ]]/'1.) CLM Reference'!$B$4</f>
        <v>9.2161715528540412E-4</v>
      </c>
      <c r="F30" s="7">
        <f>Table32[[#This Row],[Residential Incentive Disbursements]]+Table32[[#This Row],[C&amp;I Incentive Disbursements]]</f>
        <v>4617</v>
      </c>
      <c r="G30" s="55">
        <f>Table32[[#This Row],[Incentive Disbursements]]/'1.) CLM Reference'!$B$5</f>
        <v>2.7480526789520698E-4</v>
      </c>
      <c r="H30" s="10">
        <v>1014.0401000000001</v>
      </c>
      <c r="I30" s="50">
        <f>Table32[[#This Row],[Residential CLM $ Collected]]/'1.) CLM Reference'!$B$4</f>
        <v>3.4846005271234524E-5</v>
      </c>
      <c r="J30" s="7">
        <v>0</v>
      </c>
      <c r="K30" s="55">
        <f>Table32[[#This Row],[Residential Incentive Disbursements]]/'1.) CLM Reference'!$B$5</f>
        <v>0</v>
      </c>
      <c r="L30" s="10">
        <v>25805.583699999999</v>
      </c>
      <c r="M30" s="50">
        <f>Table32[[#This Row],[C&amp;I CLM $ Collected]]/'1.) CLM Reference'!$B$4</f>
        <v>8.8677115001416966E-4</v>
      </c>
      <c r="N30" s="7">
        <v>4617</v>
      </c>
      <c r="O30" s="55">
        <f>Table32[[#This Row],[C&amp;I Incentive Disbursements]]/'1.) CLM Reference'!$B$5</f>
        <v>2.7480526789520698E-4</v>
      </c>
    </row>
    <row r="31" spans="1:15">
      <c r="A31" s="26" t="s">
        <v>77</v>
      </c>
      <c r="B31" s="27" t="s">
        <v>238</v>
      </c>
      <c r="C31" s="1" t="s">
        <v>242</v>
      </c>
      <c r="D31" s="10">
        <f>Table32[[#This Row],[Residential CLM $ Collected]]+Table32[[#This Row],[C&amp;I CLM $ Collected]]</f>
        <v>33404.633399999999</v>
      </c>
      <c r="E31" s="50">
        <f>Table32[[#This Row],[CLM $ Collected ]]/'1.) CLM Reference'!$B$4</f>
        <v>1.1479013813556847E-3</v>
      </c>
      <c r="F31" s="7">
        <f>Table32[[#This Row],[Residential Incentive Disbursements]]+Table32[[#This Row],[C&amp;I Incentive Disbursements]]</f>
        <v>0</v>
      </c>
      <c r="G31" s="55">
        <f>Table32[[#This Row],[Incentive Disbursements]]/'1.) CLM Reference'!$B$5</f>
        <v>0</v>
      </c>
      <c r="H31" s="10">
        <v>0</v>
      </c>
      <c r="I31" s="50">
        <f>Table32[[#This Row],[Residential CLM $ Collected]]/'1.) CLM Reference'!$B$4</f>
        <v>0</v>
      </c>
      <c r="J31" s="7">
        <v>0</v>
      </c>
      <c r="K31" s="55">
        <f>Table32[[#This Row],[Residential Incentive Disbursements]]/'1.) CLM Reference'!$B$5</f>
        <v>0</v>
      </c>
      <c r="L31" s="10">
        <v>33404.633399999999</v>
      </c>
      <c r="M31" s="50">
        <f>Table32[[#This Row],[C&amp;I CLM $ Collected]]/'1.) CLM Reference'!$B$4</f>
        <v>1.1479013813556847E-3</v>
      </c>
      <c r="N31" s="7">
        <v>0</v>
      </c>
      <c r="O31" s="55">
        <f>Table32[[#This Row],[C&amp;I Incentive Disbursements]]/'1.) CLM Reference'!$B$5</f>
        <v>0</v>
      </c>
    </row>
    <row r="32" spans="1:15">
      <c r="A32" s="26" t="s">
        <v>78</v>
      </c>
      <c r="B32" s="27" t="s">
        <v>238</v>
      </c>
      <c r="C32" s="1" t="s">
        <v>237</v>
      </c>
      <c r="D32" s="10">
        <f>Table32[[#This Row],[Residential CLM $ Collected]]+Table32[[#This Row],[C&amp;I CLM $ Collected]]</f>
        <v>17213.561799999999</v>
      </c>
      <c r="E32" s="50">
        <f>Table32[[#This Row],[CLM $ Collected ]]/'1.) CLM Reference'!$B$4</f>
        <v>5.915188809786922E-4</v>
      </c>
      <c r="F32" s="7">
        <f>Table32[[#This Row],[Residential Incentive Disbursements]]+Table32[[#This Row],[C&amp;I Incentive Disbursements]]</f>
        <v>0</v>
      </c>
      <c r="G32" s="55">
        <f>Table32[[#This Row],[Incentive Disbursements]]/'1.) CLM Reference'!$B$5</f>
        <v>0</v>
      </c>
      <c r="H32" s="10">
        <v>0</v>
      </c>
      <c r="I32" s="50">
        <f>Table32[[#This Row],[Residential CLM $ Collected]]/'1.) CLM Reference'!$B$4</f>
        <v>0</v>
      </c>
      <c r="J32" s="7">
        <v>0</v>
      </c>
      <c r="K32" s="55">
        <f>Table32[[#This Row],[Residential Incentive Disbursements]]/'1.) CLM Reference'!$B$5</f>
        <v>0</v>
      </c>
      <c r="L32" s="10">
        <v>17213.561799999999</v>
      </c>
      <c r="M32" s="50">
        <f>Table32[[#This Row],[C&amp;I CLM $ Collected]]/'1.) CLM Reference'!$B$4</f>
        <v>5.915188809786922E-4</v>
      </c>
      <c r="N32" s="7">
        <v>0</v>
      </c>
      <c r="O32" s="55">
        <f>Table32[[#This Row],[C&amp;I Incentive Disbursements]]/'1.) CLM Reference'!$B$5</f>
        <v>0</v>
      </c>
    </row>
    <row r="33" spans="1:15">
      <c r="A33" s="26" t="s">
        <v>79</v>
      </c>
      <c r="B33" s="27" t="s">
        <v>238</v>
      </c>
      <c r="C33" s="1" t="s">
        <v>242</v>
      </c>
      <c r="D33" s="10">
        <f>Table32[[#This Row],[Residential CLM $ Collected]]+Table32[[#This Row],[C&amp;I CLM $ Collected]]</f>
        <v>30759.562900000001</v>
      </c>
      <c r="E33" s="50">
        <f>Table32[[#This Row],[CLM $ Collected ]]/'1.) CLM Reference'!$B$4</f>
        <v>1.0570074013387339E-3</v>
      </c>
      <c r="F33" s="7">
        <f>Table32[[#This Row],[Residential Incentive Disbursements]]+Table32[[#This Row],[C&amp;I Incentive Disbursements]]</f>
        <v>244</v>
      </c>
      <c r="G33" s="55">
        <f>Table32[[#This Row],[Incentive Disbursements]]/'1.) CLM Reference'!$B$5</f>
        <v>1.4522955461648364E-5</v>
      </c>
      <c r="H33" s="10">
        <v>0</v>
      </c>
      <c r="I33" s="50">
        <f>Table32[[#This Row],[Residential CLM $ Collected]]/'1.) CLM Reference'!$B$4</f>
        <v>0</v>
      </c>
      <c r="J33" s="7">
        <v>0</v>
      </c>
      <c r="K33" s="55">
        <f>Table32[[#This Row],[Residential Incentive Disbursements]]/'1.) CLM Reference'!$B$5</f>
        <v>0</v>
      </c>
      <c r="L33" s="10">
        <v>30759.562900000001</v>
      </c>
      <c r="M33" s="50">
        <f>Table32[[#This Row],[C&amp;I CLM $ Collected]]/'1.) CLM Reference'!$B$4</f>
        <v>1.0570074013387339E-3</v>
      </c>
      <c r="N33" s="7">
        <v>244</v>
      </c>
      <c r="O33" s="55">
        <f>Table32[[#This Row],[C&amp;I Incentive Disbursements]]/'1.) CLM Reference'!$B$5</f>
        <v>1.4522955461648364E-5</v>
      </c>
    </row>
    <row r="34" spans="1:15">
      <c r="A34" s="26" t="s">
        <v>80</v>
      </c>
      <c r="B34" s="27" t="s">
        <v>238</v>
      </c>
      <c r="C34" s="1" t="s">
        <v>242</v>
      </c>
      <c r="D34" s="10">
        <f>Table32[[#This Row],[Residential CLM $ Collected]]+Table32[[#This Row],[C&amp;I CLM $ Collected]]</f>
        <v>17861.459299999999</v>
      </c>
      <c r="E34" s="50">
        <f>Table32[[#This Row],[CLM $ Collected ]]/'1.) CLM Reference'!$B$4</f>
        <v>6.137829311875741E-4</v>
      </c>
      <c r="F34" s="7">
        <f>Table32[[#This Row],[Residential Incentive Disbursements]]+Table32[[#This Row],[C&amp;I Incentive Disbursements]]</f>
        <v>0</v>
      </c>
      <c r="G34" s="55">
        <f>Table32[[#This Row],[Incentive Disbursements]]/'1.) CLM Reference'!$B$5</f>
        <v>0</v>
      </c>
      <c r="H34" s="10">
        <v>0</v>
      </c>
      <c r="I34" s="50">
        <f>Table32[[#This Row],[Residential CLM $ Collected]]/'1.) CLM Reference'!$B$4</f>
        <v>0</v>
      </c>
      <c r="J34" s="7">
        <v>0</v>
      </c>
      <c r="K34" s="55">
        <f>Table32[[#This Row],[Residential Incentive Disbursements]]/'1.) CLM Reference'!$B$5</f>
        <v>0</v>
      </c>
      <c r="L34" s="10">
        <v>17861.459299999999</v>
      </c>
      <c r="M34" s="50">
        <f>Table32[[#This Row],[C&amp;I CLM $ Collected]]/'1.) CLM Reference'!$B$4</f>
        <v>6.137829311875741E-4</v>
      </c>
      <c r="N34" s="7">
        <v>0</v>
      </c>
      <c r="O34" s="55">
        <f>Table32[[#This Row],[C&amp;I Incentive Disbursements]]/'1.) CLM Reference'!$B$5</f>
        <v>0</v>
      </c>
    </row>
    <row r="35" spans="1:15">
      <c r="A35" s="26" t="s">
        <v>81</v>
      </c>
      <c r="B35" s="27" t="s">
        <v>238</v>
      </c>
      <c r="C35" s="1" t="s">
        <v>237</v>
      </c>
      <c r="D35" s="10">
        <f>Table32[[#This Row],[Residential CLM $ Collected]]+Table32[[#This Row],[C&amp;I CLM $ Collected]]</f>
        <v>87822.353399999993</v>
      </c>
      <c r="E35" s="50">
        <f>Table32[[#This Row],[CLM $ Collected ]]/'1.) CLM Reference'!$B$4</f>
        <v>3.0178867576426422E-3</v>
      </c>
      <c r="F35" s="7">
        <f>Table32[[#This Row],[Residential Incentive Disbursements]]+Table32[[#This Row],[C&amp;I Incentive Disbursements]]</f>
        <v>10584</v>
      </c>
      <c r="G35" s="55">
        <f>Table32[[#This Row],[Incentive Disbursements]]/'1.) CLM Reference'!$B$5</f>
        <v>6.2996295330363229E-4</v>
      </c>
      <c r="H35" s="10">
        <v>3855.4358999999999</v>
      </c>
      <c r="I35" s="50">
        <f>Table32[[#This Row],[Residential CLM $ Collected]]/'1.) CLM Reference'!$B$4</f>
        <v>1.324864171488946E-4</v>
      </c>
      <c r="J35" s="7">
        <v>0</v>
      </c>
      <c r="K35" s="55">
        <f>Table32[[#This Row],[Residential Incentive Disbursements]]/'1.) CLM Reference'!$B$5</f>
        <v>0</v>
      </c>
      <c r="L35" s="10">
        <v>83966.917499999996</v>
      </c>
      <c r="M35" s="50">
        <f>Table32[[#This Row],[C&amp;I CLM $ Collected]]/'1.) CLM Reference'!$B$4</f>
        <v>2.8854003404937476E-3</v>
      </c>
      <c r="N35" s="7">
        <v>10584</v>
      </c>
      <c r="O35" s="55">
        <f>Table32[[#This Row],[C&amp;I Incentive Disbursements]]/'1.) CLM Reference'!$B$5</f>
        <v>6.2996295330363229E-4</v>
      </c>
    </row>
    <row r="36" spans="1:15">
      <c r="A36" s="26" t="s">
        <v>82</v>
      </c>
      <c r="B36" s="27" t="s">
        <v>238</v>
      </c>
      <c r="C36" s="1" t="s">
        <v>242</v>
      </c>
      <c r="D36" s="10">
        <f>Table32[[#This Row],[Residential CLM $ Collected]]+Table32[[#This Row],[C&amp;I CLM $ Collected]]</f>
        <v>9298.1455999999998</v>
      </c>
      <c r="E36" s="50">
        <f>Table32[[#This Row],[CLM $ Collected ]]/'1.) CLM Reference'!$B$4</f>
        <v>3.1951717746695233E-4</v>
      </c>
      <c r="F36" s="7">
        <f>Table32[[#This Row],[Residential Incentive Disbursements]]+Table32[[#This Row],[C&amp;I Incentive Disbursements]]</f>
        <v>0</v>
      </c>
      <c r="G36" s="55">
        <f>Table32[[#This Row],[Incentive Disbursements]]/'1.) CLM Reference'!$B$5</f>
        <v>0</v>
      </c>
      <c r="H36" s="10">
        <v>0</v>
      </c>
      <c r="I36" s="50">
        <f>Table32[[#This Row],[Residential CLM $ Collected]]/'1.) CLM Reference'!$B$4</f>
        <v>0</v>
      </c>
      <c r="J36" s="7">
        <v>0</v>
      </c>
      <c r="K36" s="55">
        <f>Table32[[#This Row],[Residential Incentive Disbursements]]/'1.) CLM Reference'!$B$5</f>
        <v>0</v>
      </c>
      <c r="L36" s="10">
        <v>9298.1455999999998</v>
      </c>
      <c r="M36" s="50">
        <f>Table32[[#This Row],[C&amp;I CLM $ Collected]]/'1.) CLM Reference'!$B$4</f>
        <v>3.1951717746695233E-4</v>
      </c>
      <c r="N36" s="7">
        <v>0</v>
      </c>
      <c r="O36" s="55">
        <f>Table32[[#This Row],[C&amp;I Incentive Disbursements]]/'1.) CLM Reference'!$B$5</f>
        <v>0</v>
      </c>
    </row>
    <row r="37" spans="1:15">
      <c r="A37" s="26" t="s">
        <v>83</v>
      </c>
      <c r="B37" s="27" t="s">
        <v>238</v>
      </c>
      <c r="C37" s="1" t="s">
        <v>237</v>
      </c>
      <c r="D37" s="10">
        <f>Table32[[#This Row],[Residential CLM $ Collected]]+Table32[[#This Row],[C&amp;I CLM $ Collected]]</f>
        <v>8122.7389000000003</v>
      </c>
      <c r="E37" s="50">
        <f>Table32[[#This Row],[CLM $ Collected ]]/'1.) CLM Reference'!$B$4</f>
        <v>2.7912604494266226E-4</v>
      </c>
      <c r="F37" s="7">
        <f>Table32[[#This Row],[Residential Incentive Disbursements]]+Table32[[#This Row],[C&amp;I Incentive Disbursements]]</f>
        <v>0</v>
      </c>
      <c r="G37" s="55">
        <f>Table32[[#This Row],[Incentive Disbursements]]/'1.) CLM Reference'!$B$5</f>
        <v>0</v>
      </c>
      <c r="H37" s="10">
        <v>0</v>
      </c>
      <c r="I37" s="50">
        <f>Table32[[#This Row],[Residential CLM $ Collected]]/'1.) CLM Reference'!$B$4</f>
        <v>0</v>
      </c>
      <c r="J37" s="7">
        <v>0</v>
      </c>
      <c r="K37" s="55">
        <f>Table32[[#This Row],[Residential Incentive Disbursements]]/'1.) CLM Reference'!$B$5</f>
        <v>0</v>
      </c>
      <c r="L37" s="10">
        <v>8122.7389000000003</v>
      </c>
      <c r="M37" s="50">
        <f>Table32[[#This Row],[C&amp;I CLM $ Collected]]/'1.) CLM Reference'!$B$4</f>
        <v>2.7912604494266226E-4</v>
      </c>
      <c r="N37" s="7">
        <v>0</v>
      </c>
      <c r="O37" s="55">
        <f>Table32[[#This Row],[C&amp;I Incentive Disbursements]]/'1.) CLM Reference'!$B$5</f>
        <v>0</v>
      </c>
    </row>
    <row r="38" spans="1:15">
      <c r="A38" s="26" t="s">
        <v>84</v>
      </c>
      <c r="B38" s="27" t="s">
        <v>238</v>
      </c>
      <c r="C38" s="1" t="s">
        <v>237</v>
      </c>
      <c r="D38" s="10">
        <f>Table32[[#This Row],[Residential CLM $ Collected]]+Table32[[#This Row],[C&amp;I CLM $ Collected]]</f>
        <v>5110.9471999999996</v>
      </c>
      <c r="E38" s="50">
        <f>Table32[[#This Row],[CLM $ Collected ]]/'1.) CLM Reference'!$B$4</f>
        <v>1.7563022712040806E-4</v>
      </c>
      <c r="F38" s="7">
        <f>Table32[[#This Row],[Residential Incentive Disbursements]]+Table32[[#This Row],[C&amp;I Incentive Disbursements]]</f>
        <v>0</v>
      </c>
      <c r="G38" s="55">
        <f>Table32[[#This Row],[Incentive Disbursements]]/'1.) CLM Reference'!$B$5</f>
        <v>0</v>
      </c>
      <c r="H38" s="10">
        <v>0</v>
      </c>
      <c r="I38" s="50">
        <f>Table32[[#This Row],[Residential CLM $ Collected]]/'1.) CLM Reference'!$B$4</f>
        <v>0</v>
      </c>
      <c r="J38" s="7">
        <v>0</v>
      </c>
      <c r="K38" s="55">
        <f>Table32[[#This Row],[Residential Incentive Disbursements]]/'1.) CLM Reference'!$B$5</f>
        <v>0</v>
      </c>
      <c r="L38" s="10">
        <v>5110.9471999999996</v>
      </c>
      <c r="M38" s="50">
        <f>Table32[[#This Row],[C&amp;I CLM $ Collected]]/'1.) CLM Reference'!$B$4</f>
        <v>1.7563022712040806E-4</v>
      </c>
      <c r="N38" s="7">
        <v>0</v>
      </c>
      <c r="O38" s="55">
        <f>Table32[[#This Row],[C&amp;I Incentive Disbursements]]/'1.) CLM Reference'!$B$5</f>
        <v>0</v>
      </c>
    </row>
    <row r="39" spans="1:15">
      <c r="A39" s="26" t="s">
        <v>85</v>
      </c>
      <c r="B39" s="27" t="s">
        <v>238</v>
      </c>
      <c r="C39" s="1" t="s">
        <v>237</v>
      </c>
      <c r="D39" s="10">
        <f>Table32[[#This Row],[Residential CLM $ Collected]]+Table32[[#This Row],[C&amp;I CLM $ Collected]]</f>
        <v>3329.8946000000001</v>
      </c>
      <c r="E39" s="50">
        <f>Table32[[#This Row],[CLM $ Collected ]]/'1.) CLM Reference'!$B$4</f>
        <v>1.1442695883945356E-4</v>
      </c>
      <c r="F39" s="7">
        <f>Table32[[#This Row],[Residential Incentive Disbursements]]+Table32[[#This Row],[C&amp;I Incentive Disbursements]]</f>
        <v>0</v>
      </c>
      <c r="G39" s="55">
        <f>Table32[[#This Row],[Incentive Disbursements]]/'1.) CLM Reference'!$B$5</f>
        <v>0</v>
      </c>
      <c r="H39" s="10">
        <v>0</v>
      </c>
      <c r="I39" s="50">
        <f>Table32[[#This Row],[Residential CLM $ Collected]]/'1.) CLM Reference'!$B$4</f>
        <v>0</v>
      </c>
      <c r="J39" s="7">
        <v>0</v>
      </c>
      <c r="K39" s="55">
        <f>Table32[[#This Row],[Residential Incentive Disbursements]]/'1.) CLM Reference'!$B$5</f>
        <v>0</v>
      </c>
      <c r="L39" s="10">
        <v>3329.8946000000001</v>
      </c>
      <c r="M39" s="50">
        <f>Table32[[#This Row],[C&amp;I CLM $ Collected]]/'1.) CLM Reference'!$B$4</f>
        <v>1.1442695883945356E-4</v>
      </c>
      <c r="N39" s="7">
        <v>0</v>
      </c>
      <c r="O39" s="55">
        <f>Table32[[#This Row],[C&amp;I Incentive Disbursements]]/'1.) CLM Reference'!$B$5</f>
        <v>0</v>
      </c>
    </row>
    <row r="40" spans="1:15">
      <c r="A40" s="26" t="s">
        <v>86</v>
      </c>
      <c r="B40" s="27" t="s">
        <v>238</v>
      </c>
      <c r="C40" s="1" t="s">
        <v>237</v>
      </c>
      <c r="D40" s="10">
        <f>Table32[[#This Row],[Residential CLM $ Collected]]+Table32[[#This Row],[C&amp;I CLM $ Collected]]</f>
        <v>29978.312300000001</v>
      </c>
      <c r="E40" s="50">
        <f>Table32[[#This Row],[CLM $ Collected ]]/'1.) CLM Reference'!$B$4</f>
        <v>1.0301608668419669E-3</v>
      </c>
      <c r="F40" s="7">
        <f>Table32[[#This Row],[Residential Incentive Disbursements]]+Table32[[#This Row],[C&amp;I Incentive Disbursements]]</f>
        <v>350</v>
      </c>
      <c r="G40" s="55">
        <f>Table32[[#This Row],[Incentive Disbursements]]/'1.) CLM Reference'!$B$5</f>
        <v>2.0832108244167735E-5</v>
      </c>
      <c r="H40" s="10">
        <v>0</v>
      </c>
      <c r="I40" s="50">
        <f>Table32[[#This Row],[Residential CLM $ Collected]]/'1.) CLM Reference'!$B$4</f>
        <v>0</v>
      </c>
      <c r="J40" s="7">
        <v>0</v>
      </c>
      <c r="K40" s="55">
        <f>Table32[[#This Row],[Residential Incentive Disbursements]]/'1.) CLM Reference'!$B$5</f>
        <v>0</v>
      </c>
      <c r="L40" s="10">
        <v>29978.312300000001</v>
      </c>
      <c r="M40" s="50">
        <f>Table32[[#This Row],[C&amp;I CLM $ Collected]]/'1.) CLM Reference'!$B$4</f>
        <v>1.0301608668419669E-3</v>
      </c>
      <c r="N40" s="7">
        <v>350</v>
      </c>
      <c r="O40" s="55">
        <f>Table32[[#This Row],[C&amp;I Incentive Disbursements]]/'1.) CLM Reference'!$B$5</f>
        <v>2.0832108244167735E-5</v>
      </c>
    </row>
    <row r="41" spans="1:15">
      <c r="A41" s="26" t="s">
        <v>87</v>
      </c>
      <c r="B41" s="27" t="s">
        <v>238</v>
      </c>
      <c r="C41" s="1" t="s">
        <v>237</v>
      </c>
      <c r="D41" s="10">
        <f>Table32[[#This Row],[Residential CLM $ Collected]]+Table32[[#This Row],[C&amp;I CLM $ Collected]]</f>
        <v>4154.7861000000003</v>
      </c>
      <c r="E41" s="50">
        <f>Table32[[#This Row],[CLM $ Collected ]]/'1.) CLM Reference'!$B$4</f>
        <v>1.4277314905145459E-4</v>
      </c>
      <c r="F41" s="7">
        <f>Table32[[#This Row],[Residential Incentive Disbursements]]+Table32[[#This Row],[C&amp;I Incentive Disbursements]]</f>
        <v>0</v>
      </c>
      <c r="G41" s="55">
        <f>Table32[[#This Row],[Incentive Disbursements]]/'1.) CLM Reference'!$B$5</f>
        <v>0</v>
      </c>
      <c r="H41" s="10">
        <v>0</v>
      </c>
      <c r="I41" s="50">
        <f>Table32[[#This Row],[Residential CLM $ Collected]]/'1.) CLM Reference'!$B$4</f>
        <v>0</v>
      </c>
      <c r="J41" s="7">
        <v>0</v>
      </c>
      <c r="K41" s="55">
        <f>Table32[[#This Row],[Residential Incentive Disbursements]]/'1.) CLM Reference'!$B$5</f>
        <v>0</v>
      </c>
      <c r="L41" s="10">
        <v>4154.7861000000003</v>
      </c>
      <c r="M41" s="50">
        <f>Table32[[#This Row],[C&amp;I CLM $ Collected]]/'1.) CLM Reference'!$B$4</f>
        <v>1.4277314905145459E-4</v>
      </c>
      <c r="N41" s="7">
        <v>0</v>
      </c>
      <c r="O41" s="55">
        <f>Table32[[#This Row],[C&amp;I Incentive Disbursements]]/'1.) CLM Reference'!$B$5</f>
        <v>0</v>
      </c>
    </row>
    <row r="42" spans="1:15">
      <c r="A42" s="26" t="s">
        <v>88</v>
      </c>
      <c r="B42" s="27" t="s">
        <v>238</v>
      </c>
      <c r="C42" s="1" t="s">
        <v>237</v>
      </c>
      <c r="D42" s="10">
        <f>Table32[[#This Row],[Residential CLM $ Collected]]+Table32[[#This Row],[C&amp;I CLM $ Collected]]</f>
        <v>1798.4163000000001</v>
      </c>
      <c r="E42" s="50">
        <f>Table32[[#This Row],[CLM $ Collected ]]/'1.) CLM Reference'!$B$4</f>
        <v>6.1799946441638828E-5</v>
      </c>
      <c r="F42" s="7">
        <f>Table32[[#This Row],[Residential Incentive Disbursements]]+Table32[[#This Row],[C&amp;I Incentive Disbursements]]</f>
        <v>0</v>
      </c>
      <c r="G42" s="55">
        <f>Table32[[#This Row],[Incentive Disbursements]]/'1.) CLM Reference'!$B$5</f>
        <v>0</v>
      </c>
      <c r="H42" s="10">
        <v>0</v>
      </c>
      <c r="I42" s="50">
        <f>Table32[[#This Row],[Residential CLM $ Collected]]/'1.) CLM Reference'!$B$4</f>
        <v>0</v>
      </c>
      <c r="J42" s="7">
        <v>0</v>
      </c>
      <c r="K42" s="55">
        <f>Table32[[#This Row],[Residential Incentive Disbursements]]/'1.) CLM Reference'!$B$5</f>
        <v>0</v>
      </c>
      <c r="L42" s="10">
        <v>1798.4163000000001</v>
      </c>
      <c r="M42" s="50">
        <f>Table32[[#This Row],[C&amp;I CLM $ Collected]]/'1.) CLM Reference'!$B$4</f>
        <v>6.1799946441638828E-5</v>
      </c>
      <c r="N42" s="7">
        <v>0</v>
      </c>
      <c r="O42" s="55">
        <f>Table32[[#This Row],[C&amp;I Incentive Disbursements]]/'1.) CLM Reference'!$B$5</f>
        <v>0</v>
      </c>
    </row>
    <row r="43" spans="1:15">
      <c r="A43" s="26" t="s">
        <v>89</v>
      </c>
      <c r="B43" s="27" t="s">
        <v>238</v>
      </c>
      <c r="C43" s="1" t="s">
        <v>237</v>
      </c>
      <c r="D43" s="10">
        <f>Table32[[#This Row],[Residential CLM $ Collected]]+Table32[[#This Row],[C&amp;I CLM $ Collected]]</f>
        <v>37765.5844</v>
      </c>
      <c r="E43" s="50">
        <f>Table32[[#This Row],[CLM $ Collected ]]/'1.) CLM Reference'!$B$4</f>
        <v>1.2977590857340378E-3</v>
      </c>
      <c r="F43" s="7">
        <f>Table32[[#This Row],[Residential Incentive Disbursements]]+Table32[[#This Row],[C&amp;I Incentive Disbursements]]</f>
        <v>0</v>
      </c>
      <c r="G43" s="55">
        <f>Table32[[#This Row],[Incentive Disbursements]]/'1.) CLM Reference'!$B$5</f>
        <v>0</v>
      </c>
      <c r="H43" s="10">
        <v>0</v>
      </c>
      <c r="I43" s="50">
        <f>Table32[[#This Row],[Residential CLM $ Collected]]/'1.) CLM Reference'!$B$4</f>
        <v>0</v>
      </c>
      <c r="J43" s="7">
        <v>0</v>
      </c>
      <c r="K43" s="55">
        <f>Table32[[#This Row],[Residential Incentive Disbursements]]/'1.) CLM Reference'!$B$5</f>
        <v>0</v>
      </c>
      <c r="L43" s="10">
        <v>37765.5844</v>
      </c>
      <c r="M43" s="50">
        <f>Table32[[#This Row],[C&amp;I CLM $ Collected]]/'1.) CLM Reference'!$B$4</f>
        <v>1.2977590857340378E-3</v>
      </c>
      <c r="N43" s="7">
        <v>0</v>
      </c>
      <c r="O43" s="55">
        <f>Table32[[#This Row],[C&amp;I Incentive Disbursements]]/'1.) CLM Reference'!$B$5</f>
        <v>0</v>
      </c>
    </row>
    <row r="44" spans="1:15">
      <c r="A44" s="26" t="s">
        <v>90</v>
      </c>
      <c r="B44" s="27" t="s">
        <v>238</v>
      </c>
      <c r="C44" s="1" t="s">
        <v>237</v>
      </c>
      <c r="D44" s="10">
        <f>Table32[[#This Row],[Residential CLM $ Collected]]+Table32[[#This Row],[C&amp;I CLM $ Collected]]</f>
        <v>14444.051799999999</v>
      </c>
      <c r="E44" s="50">
        <f>Table32[[#This Row],[CLM $ Collected ]]/'1.) CLM Reference'!$B$4</f>
        <v>4.9634871950407532E-4</v>
      </c>
      <c r="F44" s="7">
        <f>Table32[[#This Row],[Residential Incentive Disbursements]]+Table32[[#This Row],[C&amp;I Incentive Disbursements]]</f>
        <v>1360</v>
      </c>
      <c r="G44" s="55">
        <f>Table32[[#This Row],[Incentive Disbursements]]/'1.) CLM Reference'!$B$5</f>
        <v>8.0947620605908917E-5</v>
      </c>
      <c r="H44" s="10">
        <v>0</v>
      </c>
      <c r="I44" s="50">
        <f>Table32[[#This Row],[Residential CLM $ Collected]]/'1.) CLM Reference'!$B$4</f>
        <v>0</v>
      </c>
      <c r="J44" s="7">
        <v>0</v>
      </c>
      <c r="K44" s="55">
        <f>Table32[[#This Row],[Residential Incentive Disbursements]]/'1.) CLM Reference'!$B$5</f>
        <v>0</v>
      </c>
      <c r="L44" s="10">
        <v>14444.051799999999</v>
      </c>
      <c r="M44" s="50">
        <f>Table32[[#This Row],[C&amp;I CLM $ Collected]]/'1.) CLM Reference'!$B$4</f>
        <v>4.9634871950407532E-4</v>
      </c>
      <c r="N44" s="7">
        <v>1360</v>
      </c>
      <c r="O44" s="55">
        <f>Table32[[#This Row],[C&amp;I Incentive Disbursements]]/'1.) CLM Reference'!$B$5</f>
        <v>8.0947620605908917E-5</v>
      </c>
    </row>
    <row r="45" spans="1:15">
      <c r="A45" s="26" t="s">
        <v>91</v>
      </c>
      <c r="B45" s="27" t="s">
        <v>238</v>
      </c>
      <c r="C45" s="1" t="s">
        <v>242</v>
      </c>
      <c r="D45" s="10">
        <f>Table32[[#This Row],[Residential CLM $ Collected]]+Table32[[#This Row],[C&amp;I CLM $ Collected]]</f>
        <v>43169.746700000003</v>
      </c>
      <c r="E45" s="50">
        <f>Table32[[#This Row],[CLM $ Collected ]]/'1.) CLM Reference'!$B$4</f>
        <v>1.483465221016466E-3</v>
      </c>
      <c r="F45" s="7">
        <f>Table32[[#This Row],[Residential Incentive Disbursements]]+Table32[[#This Row],[C&amp;I Incentive Disbursements]]</f>
        <v>0</v>
      </c>
      <c r="G45" s="55">
        <f>Table32[[#This Row],[Incentive Disbursements]]/'1.) CLM Reference'!$B$5</f>
        <v>0</v>
      </c>
      <c r="H45" s="10">
        <v>0</v>
      </c>
      <c r="I45" s="50">
        <f>Table32[[#This Row],[Residential CLM $ Collected]]/'1.) CLM Reference'!$B$4</f>
        <v>0</v>
      </c>
      <c r="J45" s="7">
        <v>0</v>
      </c>
      <c r="K45" s="55">
        <f>Table32[[#This Row],[Residential Incentive Disbursements]]/'1.) CLM Reference'!$B$5</f>
        <v>0</v>
      </c>
      <c r="L45" s="10">
        <v>43169.746700000003</v>
      </c>
      <c r="M45" s="50">
        <f>Table32[[#This Row],[C&amp;I CLM $ Collected]]/'1.) CLM Reference'!$B$4</f>
        <v>1.483465221016466E-3</v>
      </c>
      <c r="N45" s="7">
        <v>0</v>
      </c>
      <c r="O45" s="55">
        <f>Table32[[#This Row],[C&amp;I Incentive Disbursements]]/'1.) CLM Reference'!$B$5</f>
        <v>0</v>
      </c>
    </row>
    <row r="46" spans="1:15">
      <c r="A46" s="26" t="s">
        <v>92</v>
      </c>
      <c r="B46" s="27" t="s">
        <v>238</v>
      </c>
      <c r="C46" s="1" t="s">
        <v>242</v>
      </c>
      <c r="D46" s="10">
        <f>Table32[[#This Row],[Residential CLM $ Collected]]+Table32[[#This Row],[C&amp;I CLM $ Collected]]</f>
        <v>11648.727500000001</v>
      </c>
      <c r="E46" s="50">
        <f>Table32[[#This Row],[CLM $ Collected ]]/'1.) CLM Reference'!$B$4</f>
        <v>4.0029148735653999E-4</v>
      </c>
      <c r="F46" s="7">
        <f>Table32[[#This Row],[Residential Incentive Disbursements]]+Table32[[#This Row],[C&amp;I Incentive Disbursements]]</f>
        <v>0</v>
      </c>
      <c r="G46" s="55">
        <f>Table32[[#This Row],[Incentive Disbursements]]/'1.) CLM Reference'!$B$5</f>
        <v>0</v>
      </c>
      <c r="H46" s="10">
        <v>0</v>
      </c>
      <c r="I46" s="50">
        <f>Table32[[#This Row],[Residential CLM $ Collected]]/'1.) CLM Reference'!$B$4</f>
        <v>0</v>
      </c>
      <c r="J46" s="7">
        <v>0</v>
      </c>
      <c r="K46" s="55">
        <f>Table32[[#This Row],[Residential Incentive Disbursements]]/'1.) CLM Reference'!$B$5</f>
        <v>0</v>
      </c>
      <c r="L46" s="10">
        <v>11648.727500000001</v>
      </c>
      <c r="M46" s="50">
        <f>Table32[[#This Row],[C&amp;I CLM $ Collected]]/'1.) CLM Reference'!$B$4</f>
        <v>4.0029148735653999E-4</v>
      </c>
      <c r="N46" s="7">
        <v>0</v>
      </c>
      <c r="O46" s="55">
        <f>Table32[[#This Row],[C&amp;I Incentive Disbursements]]/'1.) CLM Reference'!$B$5</f>
        <v>0</v>
      </c>
    </row>
    <row r="47" spans="1:15">
      <c r="A47" s="26" t="s">
        <v>93</v>
      </c>
      <c r="B47" s="27" t="s">
        <v>238</v>
      </c>
      <c r="C47" s="1" t="s">
        <v>242</v>
      </c>
      <c r="D47" s="10">
        <f>Table32[[#This Row],[Residential CLM $ Collected]]+Table32[[#This Row],[C&amp;I CLM $ Collected]]</f>
        <v>11700.818600000001</v>
      </c>
      <c r="E47" s="50">
        <f>Table32[[#This Row],[CLM $ Collected ]]/'1.) CLM Reference'!$B$4</f>
        <v>4.0208152183859294E-4</v>
      </c>
      <c r="F47" s="7">
        <f>Table32[[#This Row],[Residential Incentive Disbursements]]+Table32[[#This Row],[C&amp;I Incentive Disbursements]]</f>
        <v>0</v>
      </c>
      <c r="G47" s="55">
        <f>Table32[[#This Row],[Incentive Disbursements]]/'1.) CLM Reference'!$B$5</f>
        <v>0</v>
      </c>
      <c r="H47" s="10">
        <v>0</v>
      </c>
      <c r="I47" s="50">
        <f>Table32[[#This Row],[Residential CLM $ Collected]]/'1.) CLM Reference'!$B$4</f>
        <v>0</v>
      </c>
      <c r="J47" s="7">
        <v>0</v>
      </c>
      <c r="K47" s="55">
        <f>Table32[[#This Row],[Residential Incentive Disbursements]]/'1.) CLM Reference'!$B$5</f>
        <v>0</v>
      </c>
      <c r="L47" s="10">
        <v>11700.818600000001</v>
      </c>
      <c r="M47" s="50">
        <f>Table32[[#This Row],[C&amp;I CLM $ Collected]]/'1.) CLM Reference'!$B$4</f>
        <v>4.0208152183859294E-4</v>
      </c>
      <c r="N47" s="7">
        <v>0</v>
      </c>
      <c r="O47" s="55">
        <f>Table32[[#This Row],[C&amp;I Incentive Disbursements]]/'1.) CLM Reference'!$B$5</f>
        <v>0</v>
      </c>
    </row>
    <row r="48" spans="1:15">
      <c r="A48" s="26" t="s">
        <v>94</v>
      </c>
      <c r="B48" s="27" t="s">
        <v>238</v>
      </c>
      <c r="C48" s="1" t="s">
        <v>242</v>
      </c>
      <c r="D48" s="10">
        <f>Table32[[#This Row],[Residential CLM $ Collected]]+Table32[[#This Row],[C&amp;I CLM $ Collected]]</f>
        <v>2031.7844</v>
      </c>
      <c r="E48" s="50">
        <f>Table32[[#This Row],[CLM $ Collected ]]/'1.) CLM Reference'!$B$4</f>
        <v>6.9819299959056918E-5</v>
      </c>
      <c r="F48" s="7">
        <f>Table32[[#This Row],[Residential Incentive Disbursements]]+Table32[[#This Row],[C&amp;I Incentive Disbursements]]</f>
        <v>0</v>
      </c>
      <c r="G48" s="55">
        <f>Table32[[#This Row],[Incentive Disbursements]]/'1.) CLM Reference'!$B$5</f>
        <v>0</v>
      </c>
      <c r="H48" s="10">
        <v>0</v>
      </c>
      <c r="I48" s="50">
        <f>Table32[[#This Row],[Residential CLM $ Collected]]/'1.) CLM Reference'!$B$4</f>
        <v>0</v>
      </c>
      <c r="J48" s="7">
        <v>0</v>
      </c>
      <c r="K48" s="55">
        <f>Table32[[#This Row],[Residential Incentive Disbursements]]/'1.) CLM Reference'!$B$5</f>
        <v>0</v>
      </c>
      <c r="L48" s="10">
        <v>2031.7844</v>
      </c>
      <c r="M48" s="50">
        <f>Table32[[#This Row],[C&amp;I CLM $ Collected]]/'1.) CLM Reference'!$B$4</f>
        <v>6.9819299959056918E-5</v>
      </c>
      <c r="N48" s="7">
        <v>0</v>
      </c>
      <c r="O48" s="55">
        <f>Table32[[#This Row],[C&amp;I Incentive Disbursements]]/'1.) CLM Reference'!$B$5</f>
        <v>0</v>
      </c>
    </row>
    <row r="49" spans="1:15">
      <c r="A49" s="26" t="s">
        <v>95</v>
      </c>
      <c r="B49" s="27" t="s">
        <v>238</v>
      </c>
      <c r="C49" s="1" t="s">
        <v>242</v>
      </c>
      <c r="D49" s="10">
        <f>Table32[[#This Row],[Residential CLM $ Collected]]+Table32[[#This Row],[C&amp;I CLM $ Collected]]</f>
        <v>7256.6374999999998</v>
      </c>
      <c r="E49" s="50">
        <f>Table32[[#This Row],[CLM $ Collected ]]/'1.) CLM Reference'!$B$4</f>
        <v>2.4936373677573315E-4</v>
      </c>
      <c r="F49" s="7">
        <f>Table32[[#This Row],[Residential Incentive Disbursements]]+Table32[[#This Row],[C&amp;I Incentive Disbursements]]</f>
        <v>0</v>
      </c>
      <c r="G49" s="55">
        <f>Table32[[#This Row],[Incentive Disbursements]]/'1.) CLM Reference'!$B$5</f>
        <v>0</v>
      </c>
      <c r="H49" s="10">
        <v>0</v>
      </c>
      <c r="I49" s="50">
        <f>Table32[[#This Row],[Residential CLM $ Collected]]/'1.) CLM Reference'!$B$4</f>
        <v>0</v>
      </c>
      <c r="J49" s="7">
        <v>0</v>
      </c>
      <c r="K49" s="55">
        <f>Table32[[#This Row],[Residential Incentive Disbursements]]/'1.) CLM Reference'!$B$5</f>
        <v>0</v>
      </c>
      <c r="L49" s="10">
        <v>7256.6374999999998</v>
      </c>
      <c r="M49" s="50">
        <f>Table32[[#This Row],[C&amp;I CLM $ Collected]]/'1.) CLM Reference'!$B$4</f>
        <v>2.4936373677573315E-4</v>
      </c>
      <c r="N49" s="7">
        <v>0</v>
      </c>
      <c r="O49" s="55">
        <f>Table32[[#This Row],[C&amp;I Incentive Disbursements]]/'1.) CLM Reference'!$B$5</f>
        <v>0</v>
      </c>
    </row>
    <row r="50" spans="1:15">
      <c r="A50" s="26" t="s">
        <v>96</v>
      </c>
      <c r="B50" s="27" t="s">
        <v>238</v>
      </c>
      <c r="C50" s="1" t="s">
        <v>242</v>
      </c>
      <c r="D50" s="10">
        <f>Table32[[#This Row],[Residential CLM $ Collected]]+Table32[[#This Row],[C&amp;I CLM $ Collected]]</f>
        <v>175607.78</v>
      </c>
      <c r="E50" s="50">
        <f>Table32[[#This Row],[CLM $ Collected ]]/'1.) CLM Reference'!$B$4</f>
        <v>6.0345045797989567E-3</v>
      </c>
      <c r="F50" s="7">
        <f>Table32[[#This Row],[Residential Incentive Disbursements]]+Table32[[#This Row],[C&amp;I Incentive Disbursements]]</f>
        <v>2975.52</v>
      </c>
      <c r="G50" s="55">
        <f>Table32[[#This Row],[Incentive Disbursements]]/'1.) CLM Reference'!$B$5</f>
        <v>1.7710387063624565E-4</v>
      </c>
      <c r="H50" s="10">
        <v>0</v>
      </c>
      <c r="I50" s="50">
        <f>Table32[[#This Row],[Residential CLM $ Collected]]/'1.) CLM Reference'!$B$4</f>
        <v>0</v>
      </c>
      <c r="J50" s="7">
        <v>0</v>
      </c>
      <c r="K50" s="55">
        <f>Table32[[#This Row],[Residential Incentive Disbursements]]/'1.) CLM Reference'!$B$5</f>
        <v>0</v>
      </c>
      <c r="L50" s="10">
        <v>175607.78</v>
      </c>
      <c r="M50" s="50">
        <f>Table32[[#This Row],[C&amp;I CLM $ Collected]]/'1.) CLM Reference'!$B$4</f>
        <v>6.0345045797989567E-3</v>
      </c>
      <c r="N50" s="7">
        <v>2975.52</v>
      </c>
      <c r="O50" s="55">
        <f>Table32[[#This Row],[C&amp;I Incentive Disbursements]]/'1.) CLM Reference'!$B$5</f>
        <v>1.7710387063624565E-4</v>
      </c>
    </row>
    <row r="51" spans="1:15">
      <c r="A51" s="26" t="s">
        <v>97</v>
      </c>
      <c r="B51" s="27" t="s">
        <v>238</v>
      </c>
      <c r="C51" s="1" t="s">
        <v>242</v>
      </c>
      <c r="D51" s="10">
        <f>Table32[[#This Row],[Residential CLM $ Collected]]+Table32[[#This Row],[C&amp;I CLM $ Collected]]</f>
        <v>46458.431499999999</v>
      </c>
      <c r="E51" s="50">
        <f>Table32[[#This Row],[CLM $ Collected ]]/'1.) CLM Reference'!$B$4</f>
        <v>1.596476065337345E-3</v>
      </c>
      <c r="F51" s="7">
        <f>Table32[[#This Row],[Residential Incentive Disbursements]]+Table32[[#This Row],[C&amp;I Incentive Disbursements]]</f>
        <v>23408</v>
      </c>
      <c r="G51" s="55">
        <f>Table32[[#This Row],[Incentive Disbursements]]/'1.) CLM Reference'!$B$5</f>
        <v>1.3932513993699382E-3</v>
      </c>
      <c r="H51" s="10">
        <v>0</v>
      </c>
      <c r="I51" s="50">
        <f>Table32[[#This Row],[Residential CLM $ Collected]]/'1.) CLM Reference'!$B$4</f>
        <v>0</v>
      </c>
      <c r="J51" s="7">
        <v>0</v>
      </c>
      <c r="K51" s="55">
        <f>Table32[[#This Row],[Residential Incentive Disbursements]]/'1.) CLM Reference'!$B$5</f>
        <v>0</v>
      </c>
      <c r="L51" s="10">
        <v>46458.431499999999</v>
      </c>
      <c r="M51" s="50">
        <f>Table32[[#This Row],[C&amp;I CLM $ Collected]]/'1.) CLM Reference'!$B$4</f>
        <v>1.596476065337345E-3</v>
      </c>
      <c r="N51" s="7">
        <v>23408</v>
      </c>
      <c r="O51" s="55">
        <f>Table32[[#This Row],[C&amp;I Incentive Disbursements]]/'1.) CLM Reference'!$B$5</f>
        <v>1.3932513993699382E-3</v>
      </c>
    </row>
    <row r="52" spans="1:15">
      <c r="A52" s="26" t="s">
        <v>98</v>
      </c>
      <c r="B52" s="27" t="s">
        <v>238</v>
      </c>
      <c r="C52" s="1" t="s">
        <v>242</v>
      </c>
      <c r="D52" s="10">
        <f>Table32[[#This Row],[Residential CLM $ Collected]]+Table32[[#This Row],[C&amp;I CLM $ Collected]]</f>
        <v>7462.4552000000003</v>
      </c>
      <c r="E52" s="50">
        <f>Table32[[#This Row],[CLM $ Collected ]]/'1.) CLM Reference'!$B$4</f>
        <v>2.5643636108231961E-4</v>
      </c>
      <c r="F52" s="7">
        <f>Table32[[#This Row],[Residential Incentive Disbursements]]+Table32[[#This Row],[C&amp;I Incentive Disbursements]]</f>
        <v>0</v>
      </c>
      <c r="G52" s="55">
        <f>Table32[[#This Row],[Incentive Disbursements]]/'1.) CLM Reference'!$B$5</f>
        <v>0</v>
      </c>
      <c r="H52" s="10">
        <v>5912.9186</v>
      </c>
      <c r="I52" s="50">
        <f>Table32[[#This Row],[Residential CLM $ Collected]]/'1.) CLM Reference'!$B$4</f>
        <v>2.031888016104892E-4</v>
      </c>
      <c r="J52" s="7">
        <v>0</v>
      </c>
      <c r="K52" s="55">
        <f>Table32[[#This Row],[Residential Incentive Disbursements]]/'1.) CLM Reference'!$B$5</f>
        <v>0</v>
      </c>
      <c r="L52" s="10">
        <v>1549.5365999999999</v>
      </c>
      <c r="M52" s="50">
        <f>Table32[[#This Row],[C&amp;I CLM $ Collected]]/'1.) CLM Reference'!$B$4</f>
        <v>5.3247559471830368E-5</v>
      </c>
      <c r="N52" s="7">
        <v>0</v>
      </c>
      <c r="O52" s="55">
        <f>Table32[[#This Row],[C&amp;I Incentive Disbursements]]/'1.) CLM Reference'!$B$5</f>
        <v>0</v>
      </c>
    </row>
    <row r="53" spans="1:15">
      <c r="A53" s="26" t="s">
        <v>99</v>
      </c>
      <c r="B53" s="27" t="s">
        <v>238</v>
      </c>
      <c r="C53" s="1" t="s">
        <v>242</v>
      </c>
      <c r="D53" s="10">
        <f>Table32[[#This Row],[Residential CLM $ Collected]]+Table32[[#This Row],[C&amp;I CLM $ Collected]]</f>
        <v>24043.608</v>
      </c>
      <c r="E53" s="50">
        <f>Table32[[#This Row],[CLM $ Collected ]]/'1.) CLM Reference'!$B$4</f>
        <v>8.2622343150679791E-4</v>
      </c>
      <c r="F53" s="7">
        <f>Table32[[#This Row],[Residential Incentive Disbursements]]+Table32[[#This Row],[C&amp;I Incentive Disbursements]]</f>
        <v>0</v>
      </c>
      <c r="G53" s="55">
        <f>Table32[[#This Row],[Incentive Disbursements]]/'1.) CLM Reference'!$B$5</f>
        <v>0</v>
      </c>
      <c r="H53" s="10">
        <v>0</v>
      </c>
      <c r="I53" s="50">
        <f>Table32[[#This Row],[Residential CLM $ Collected]]/'1.) CLM Reference'!$B$4</f>
        <v>0</v>
      </c>
      <c r="J53" s="7">
        <v>0</v>
      </c>
      <c r="K53" s="55">
        <f>Table32[[#This Row],[Residential Incentive Disbursements]]/'1.) CLM Reference'!$B$5</f>
        <v>0</v>
      </c>
      <c r="L53" s="10">
        <v>24043.608</v>
      </c>
      <c r="M53" s="50">
        <f>Table32[[#This Row],[C&amp;I CLM $ Collected]]/'1.) CLM Reference'!$B$4</f>
        <v>8.2622343150679791E-4</v>
      </c>
      <c r="N53" s="7">
        <v>0</v>
      </c>
      <c r="O53" s="55">
        <f>Table32[[#This Row],[C&amp;I Incentive Disbursements]]/'1.) CLM Reference'!$B$5</f>
        <v>0</v>
      </c>
    </row>
    <row r="54" spans="1:15">
      <c r="A54" s="26" t="s">
        <v>100</v>
      </c>
      <c r="B54" s="27" t="s">
        <v>238</v>
      </c>
      <c r="C54" s="1" t="s">
        <v>242</v>
      </c>
      <c r="D54" s="10">
        <f>Table32[[#This Row],[Residential CLM $ Collected]]+Table32[[#This Row],[C&amp;I CLM $ Collected]]</f>
        <v>69615.934999999998</v>
      </c>
      <c r="E54" s="50">
        <f>Table32[[#This Row],[CLM $ Collected ]]/'1.) CLM Reference'!$B$4</f>
        <v>2.3922498113949533E-3</v>
      </c>
      <c r="F54" s="7">
        <f>Table32[[#This Row],[Residential Incentive Disbursements]]+Table32[[#This Row],[C&amp;I Incentive Disbursements]]</f>
        <v>7205</v>
      </c>
      <c r="G54" s="55">
        <f>Table32[[#This Row],[Incentive Disbursements]]/'1.) CLM Reference'!$B$5</f>
        <v>4.2884382828351013E-4</v>
      </c>
      <c r="H54" s="10">
        <v>0</v>
      </c>
      <c r="I54" s="50">
        <f>Table32[[#This Row],[Residential CLM $ Collected]]/'1.) CLM Reference'!$B$4</f>
        <v>0</v>
      </c>
      <c r="J54" s="7">
        <v>0</v>
      </c>
      <c r="K54" s="55">
        <f>Table32[[#This Row],[Residential Incentive Disbursements]]/'1.) CLM Reference'!$B$5</f>
        <v>0</v>
      </c>
      <c r="L54" s="10">
        <v>69615.934999999998</v>
      </c>
      <c r="M54" s="50">
        <f>Table32[[#This Row],[C&amp;I CLM $ Collected]]/'1.) CLM Reference'!$B$4</f>
        <v>2.3922498113949533E-3</v>
      </c>
      <c r="N54" s="7">
        <v>7205</v>
      </c>
      <c r="O54" s="55">
        <f>Table32[[#This Row],[C&amp;I Incentive Disbursements]]/'1.) CLM Reference'!$B$5</f>
        <v>4.2884382828351013E-4</v>
      </c>
    </row>
    <row r="55" spans="1:15">
      <c r="A55" s="26" t="s">
        <v>101</v>
      </c>
      <c r="B55" s="27" t="s">
        <v>238</v>
      </c>
      <c r="C55" s="1" t="s">
        <v>242</v>
      </c>
      <c r="D55" s="10">
        <f>Table32[[#This Row],[Residential CLM $ Collected]]+Table32[[#This Row],[C&amp;I CLM $ Collected]]</f>
        <v>71389.851200000005</v>
      </c>
      <c r="E55" s="50">
        <f>Table32[[#This Row],[CLM $ Collected ]]/'1.) CLM Reference'!$B$4</f>
        <v>2.4532078477250046E-3</v>
      </c>
      <c r="F55" s="7">
        <f>Table32[[#This Row],[Residential Incentive Disbursements]]+Table32[[#This Row],[C&amp;I Incentive Disbursements]]</f>
        <v>15529</v>
      </c>
      <c r="G55" s="55">
        <f>Table32[[#This Row],[Incentive Disbursements]]/'1.) CLM Reference'!$B$5</f>
        <v>9.2429088263908793E-4</v>
      </c>
      <c r="H55" s="10">
        <v>0</v>
      </c>
      <c r="I55" s="50">
        <f>Table32[[#This Row],[Residential CLM $ Collected]]/'1.) CLM Reference'!$B$4</f>
        <v>0</v>
      </c>
      <c r="J55" s="7">
        <v>0</v>
      </c>
      <c r="K55" s="55">
        <f>Table32[[#This Row],[Residential Incentive Disbursements]]/'1.) CLM Reference'!$B$5</f>
        <v>0</v>
      </c>
      <c r="L55" s="10">
        <v>71389.851200000005</v>
      </c>
      <c r="M55" s="50">
        <f>Table32[[#This Row],[C&amp;I CLM $ Collected]]/'1.) CLM Reference'!$B$4</f>
        <v>2.4532078477250046E-3</v>
      </c>
      <c r="N55" s="7">
        <v>15529</v>
      </c>
      <c r="O55" s="55">
        <f>Table32[[#This Row],[C&amp;I Incentive Disbursements]]/'1.) CLM Reference'!$B$5</f>
        <v>9.2429088263908793E-4</v>
      </c>
    </row>
    <row r="56" spans="1:15">
      <c r="A56" s="26" t="s">
        <v>102</v>
      </c>
      <c r="B56" s="27" t="s">
        <v>241</v>
      </c>
      <c r="C56" s="1" t="s">
        <v>237</v>
      </c>
      <c r="D56" s="10">
        <f>Table32[[#This Row],[Residential CLM $ Collected]]+Table32[[#This Row],[C&amp;I CLM $ Collected]]</f>
        <v>30426.064299999998</v>
      </c>
      <c r="E56" s="50">
        <f>Table32[[#This Row],[CLM $ Collected ]]/'1.) CLM Reference'!$B$4</f>
        <v>1.0455472096031709E-3</v>
      </c>
      <c r="F56" s="7">
        <f>Table32[[#This Row],[Residential Incentive Disbursements]]+Table32[[#This Row],[C&amp;I Incentive Disbursements]]</f>
        <v>29931</v>
      </c>
      <c r="G56" s="55">
        <f>Table32[[#This Row],[Incentive Disbursements]]/'1.) CLM Reference'!$B$5</f>
        <v>1.7815023767319557E-3</v>
      </c>
      <c r="H56" s="10">
        <v>0</v>
      </c>
      <c r="I56" s="50">
        <f>Table32[[#This Row],[Residential CLM $ Collected]]/'1.) CLM Reference'!$B$4</f>
        <v>0</v>
      </c>
      <c r="J56" s="7">
        <v>0</v>
      </c>
      <c r="K56" s="55">
        <f>Table32[[#This Row],[Residential Incentive Disbursements]]/'1.) CLM Reference'!$B$5</f>
        <v>0</v>
      </c>
      <c r="L56" s="10">
        <v>30426.064299999998</v>
      </c>
      <c r="M56" s="50">
        <f>Table32[[#This Row],[C&amp;I CLM $ Collected]]/'1.) CLM Reference'!$B$4</f>
        <v>1.0455472096031709E-3</v>
      </c>
      <c r="N56" s="7">
        <v>29931</v>
      </c>
      <c r="O56" s="55">
        <f>Table32[[#This Row],[C&amp;I Incentive Disbursements]]/'1.) CLM Reference'!$B$5</f>
        <v>1.7815023767319557E-3</v>
      </c>
    </row>
    <row r="57" spans="1:15">
      <c r="A57" s="26" t="s">
        <v>103</v>
      </c>
      <c r="B57" s="27" t="s">
        <v>241</v>
      </c>
      <c r="C57" s="1" t="s">
        <v>237</v>
      </c>
      <c r="D57" s="10">
        <f>Table32[[#This Row],[Residential CLM $ Collected]]+Table32[[#This Row],[C&amp;I CLM $ Collected]]</f>
        <v>27474.929800000002</v>
      </c>
      <c r="E57" s="50">
        <f>Table32[[#This Row],[CLM $ Collected ]]/'1.) CLM Reference'!$B$4</f>
        <v>9.4413578776381569E-4</v>
      </c>
      <c r="F57" s="7">
        <f>Table32[[#This Row],[Residential Incentive Disbursements]]+Table32[[#This Row],[C&amp;I Incentive Disbursements]]</f>
        <v>0</v>
      </c>
      <c r="G57" s="55">
        <f>Table32[[#This Row],[Incentive Disbursements]]/'1.) CLM Reference'!$B$5</f>
        <v>0</v>
      </c>
      <c r="H57" s="10">
        <v>0</v>
      </c>
      <c r="I57" s="50">
        <f>Table32[[#This Row],[Residential CLM $ Collected]]/'1.) CLM Reference'!$B$4</f>
        <v>0</v>
      </c>
      <c r="J57" s="7">
        <v>0</v>
      </c>
      <c r="K57" s="55">
        <f>Table32[[#This Row],[Residential Incentive Disbursements]]/'1.) CLM Reference'!$B$5</f>
        <v>0</v>
      </c>
      <c r="L57" s="10">
        <v>27474.929800000002</v>
      </c>
      <c r="M57" s="50">
        <f>Table32[[#This Row],[C&amp;I CLM $ Collected]]/'1.) CLM Reference'!$B$4</f>
        <v>9.4413578776381569E-4</v>
      </c>
      <c r="N57" s="7">
        <v>0</v>
      </c>
      <c r="O57" s="55">
        <f>Table32[[#This Row],[C&amp;I Incentive Disbursements]]/'1.) CLM Reference'!$B$5</f>
        <v>0</v>
      </c>
    </row>
    <row r="58" spans="1:15">
      <c r="A58" s="26" t="s">
        <v>104</v>
      </c>
      <c r="B58" s="27" t="s">
        <v>241</v>
      </c>
      <c r="C58" s="1" t="s">
        <v>237</v>
      </c>
      <c r="D58" s="10">
        <f>Table32[[#This Row],[Residential CLM $ Collected]]+Table32[[#This Row],[C&amp;I CLM $ Collected]]</f>
        <v>94995.182000000001</v>
      </c>
      <c r="E58" s="50">
        <f>Table32[[#This Row],[CLM $ Collected ]]/'1.) CLM Reference'!$B$4</f>
        <v>3.2643705241182106E-3</v>
      </c>
      <c r="F58" s="7">
        <f>Table32[[#This Row],[Residential Incentive Disbursements]]+Table32[[#This Row],[C&amp;I Incentive Disbursements]]</f>
        <v>44725</v>
      </c>
      <c r="G58" s="55">
        <f>Table32[[#This Row],[Incentive Disbursements]]/'1.) CLM Reference'!$B$5</f>
        <v>2.6620458320582912E-3</v>
      </c>
      <c r="H58" s="10">
        <v>0</v>
      </c>
      <c r="I58" s="50">
        <f>Table32[[#This Row],[Residential CLM $ Collected]]/'1.) CLM Reference'!$B$4</f>
        <v>0</v>
      </c>
      <c r="J58" s="7">
        <v>0</v>
      </c>
      <c r="K58" s="55">
        <f>Table32[[#This Row],[Residential Incentive Disbursements]]/'1.) CLM Reference'!$B$5</f>
        <v>0</v>
      </c>
      <c r="L58" s="10">
        <v>94995.182000000001</v>
      </c>
      <c r="M58" s="50">
        <f>Table32[[#This Row],[C&amp;I CLM $ Collected]]/'1.) CLM Reference'!$B$4</f>
        <v>3.2643705241182106E-3</v>
      </c>
      <c r="N58" s="7">
        <v>44725</v>
      </c>
      <c r="O58" s="55">
        <f>Table32[[#This Row],[C&amp;I Incentive Disbursements]]/'1.) CLM Reference'!$B$5</f>
        <v>2.6620458320582912E-3</v>
      </c>
    </row>
    <row r="59" spans="1:15">
      <c r="A59" s="26" t="s">
        <v>105</v>
      </c>
      <c r="B59" s="27" t="s">
        <v>241</v>
      </c>
      <c r="C59" s="1" t="s">
        <v>237</v>
      </c>
      <c r="D59" s="10">
        <f>Table32[[#This Row],[Residential CLM $ Collected]]+Table32[[#This Row],[C&amp;I CLM $ Collected]]</f>
        <v>93423.159499999994</v>
      </c>
      <c r="E59" s="50">
        <f>Table32[[#This Row],[CLM $ Collected ]]/'1.) CLM Reference'!$B$4</f>
        <v>3.2103502695725577E-3</v>
      </c>
      <c r="F59" s="7">
        <f>Table32[[#This Row],[Residential Incentive Disbursements]]+Table32[[#This Row],[C&amp;I Incentive Disbursements]]</f>
        <v>84674.5</v>
      </c>
      <c r="G59" s="55">
        <f>Table32[[#This Row],[Incentive Disbursements]]/'1.) CLM Reference'!$B$5</f>
        <v>5.0398524272022311E-3</v>
      </c>
      <c r="H59" s="10">
        <v>0</v>
      </c>
      <c r="I59" s="50">
        <f>Table32[[#This Row],[Residential CLM $ Collected]]/'1.) CLM Reference'!$B$4</f>
        <v>0</v>
      </c>
      <c r="J59" s="7">
        <v>0</v>
      </c>
      <c r="K59" s="55">
        <f>Table32[[#This Row],[Residential Incentive Disbursements]]/'1.) CLM Reference'!$B$5</f>
        <v>0</v>
      </c>
      <c r="L59" s="10">
        <v>93423.159499999994</v>
      </c>
      <c r="M59" s="50">
        <f>Table32[[#This Row],[C&amp;I CLM $ Collected]]/'1.) CLM Reference'!$B$4</f>
        <v>3.2103502695725577E-3</v>
      </c>
      <c r="N59" s="7">
        <v>84674.5</v>
      </c>
      <c r="O59" s="55">
        <f>Table32[[#This Row],[C&amp;I Incentive Disbursements]]/'1.) CLM Reference'!$B$5</f>
        <v>5.0398524272022311E-3</v>
      </c>
    </row>
    <row r="60" spans="1:15">
      <c r="A60" s="26" t="s">
        <v>106</v>
      </c>
      <c r="B60" s="27" t="s">
        <v>241</v>
      </c>
      <c r="C60" s="1" t="s">
        <v>237</v>
      </c>
      <c r="D60" s="10">
        <f>Table32[[#This Row],[Residential CLM $ Collected]]+Table32[[#This Row],[C&amp;I CLM $ Collected]]</f>
        <v>47038.957799999996</v>
      </c>
      <c r="E60" s="50">
        <f>Table32[[#This Row],[CLM $ Collected ]]/'1.) CLM Reference'!$B$4</f>
        <v>1.6164250027707761E-3</v>
      </c>
      <c r="F60" s="7">
        <f>Table32[[#This Row],[Residential Incentive Disbursements]]+Table32[[#This Row],[C&amp;I Incentive Disbursements]]</f>
        <v>75</v>
      </c>
      <c r="G60" s="55">
        <f>Table32[[#This Row],[Incentive Disbursements]]/'1.) CLM Reference'!$B$5</f>
        <v>4.4640231951788005E-6</v>
      </c>
      <c r="H60" s="10">
        <v>0</v>
      </c>
      <c r="I60" s="50">
        <f>Table32[[#This Row],[Residential CLM $ Collected]]/'1.) CLM Reference'!$B$4</f>
        <v>0</v>
      </c>
      <c r="J60" s="7">
        <v>0</v>
      </c>
      <c r="K60" s="55">
        <f>Table32[[#This Row],[Residential Incentive Disbursements]]/'1.) CLM Reference'!$B$5</f>
        <v>0</v>
      </c>
      <c r="L60" s="10">
        <v>47038.957799999996</v>
      </c>
      <c r="M60" s="50">
        <f>Table32[[#This Row],[C&amp;I CLM $ Collected]]/'1.) CLM Reference'!$B$4</f>
        <v>1.6164250027707761E-3</v>
      </c>
      <c r="N60" s="7">
        <v>75</v>
      </c>
      <c r="O60" s="55">
        <f>Table32[[#This Row],[C&amp;I Incentive Disbursements]]/'1.) CLM Reference'!$B$5</f>
        <v>4.4640231951788005E-6</v>
      </c>
    </row>
    <row r="61" spans="1:15">
      <c r="A61" s="26" t="s">
        <v>107</v>
      </c>
      <c r="B61" s="27" t="s">
        <v>241</v>
      </c>
      <c r="C61" s="1" t="s">
        <v>237</v>
      </c>
      <c r="D61" s="10">
        <f>Table32[[#This Row],[Residential CLM $ Collected]]+Table32[[#This Row],[C&amp;I CLM $ Collected]]</f>
        <v>34462.429799999998</v>
      </c>
      <c r="E61" s="50">
        <f>Table32[[#This Row],[CLM $ Collected ]]/'1.) CLM Reference'!$B$4</f>
        <v>1.1842510078944114E-3</v>
      </c>
      <c r="F61" s="7">
        <f>Table32[[#This Row],[Residential Incentive Disbursements]]+Table32[[#This Row],[C&amp;I Incentive Disbursements]]</f>
        <v>6890</v>
      </c>
      <c r="G61" s="55">
        <f>Table32[[#This Row],[Incentive Disbursements]]/'1.) CLM Reference'!$B$5</f>
        <v>4.1009493086375913E-4</v>
      </c>
      <c r="H61" s="10">
        <v>0</v>
      </c>
      <c r="I61" s="50">
        <f>Table32[[#This Row],[Residential CLM $ Collected]]/'1.) CLM Reference'!$B$4</f>
        <v>0</v>
      </c>
      <c r="J61" s="7">
        <v>0</v>
      </c>
      <c r="K61" s="55">
        <f>Table32[[#This Row],[Residential Incentive Disbursements]]/'1.) CLM Reference'!$B$5</f>
        <v>0</v>
      </c>
      <c r="L61" s="10">
        <v>34462.429799999998</v>
      </c>
      <c r="M61" s="50">
        <f>Table32[[#This Row],[C&amp;I CLM $ Collected]]/'1.) CLM Reference'!$B$4</f>
        <v>1.1842510078944114E-3</v>
      </c>
      <c r="N61" s="7">
        <v>6890</v>
      </c>
      <c r="O61" s="55">
        <f>Table32[[#This Row],[C&amp;I Incentive Disbursements]]/'1.) CLM Reference'!$B$5</f>
        <v>4.1009493086375913E-4</v>
      </c>
    </row>
    <row r="62" spans="1:15">
      <c r="A62" s="26" t="s">
        <v>108</v>
      </c>
      <c r="B62" s="27" t="s">
        <v>241</v>
      </c>
      <c r="C62" s="1" t="s">
        <v>237</v>
      </c>
      <c r="D62" s="10">
        <f>Table32[[#This Row],[Residential CLM $ Collected]]+Table32[[#This Row],[C&amp;I CLM $ Collected]]</f>
        <v>82882.264999999999</v>
      </c>
      <c r="E62" s="50">
        <f>Table32[[#This Row],[CLM $ Collected ]]/'1.) CLM Reference'!$B$4</f>
        <v>2.8481278433484599E-3</v>
      </c>
      <c r="F62" s="7">
        <f>Table32[[#This Row],[Residential Incentive Disbursements]]+Table32[[#This Row],[C&amp;I Incentive Disbursements]]</f>
        <v>35040</v>
      </c>
      <c r="G62" s="55">
        <f>Table32[[#This Row],[Incentive Disbursements]]/'1.) CLM Reference'!$B$5</f>
        <v>2.0855916367875354E-3</v>
      </c>
      <c r="H62" s="10">
        <v>0</v>
      </c>
      <c r="I62" s="50">
        <f>Table32[[#This Row],[Residential CLM $ Collected]]/'1.) CLM Reference'!$B$4</f>
        <v>0</v>
      </c>
      <c r="J62" s="7">
        <v>0</v>
      </c>
      <c r="K62" s="55">
        <f>Table32[[#This Row],[Residential Incentive Disbursements]]/'1.) CLM Reference'!$B$5</f>
        <v>0</v>
      </c>
      <c r="L62" s="10">
        <v>82882.264999999999</v>
      </c>
      <c r="M62" s="50">
        <f>Table32[[#This Row],[C&amp;I CLM $ Collected]]/'1.) CLM Reference'!$B$4</f>
        <v>2.8481278433484599E-3</v>
      </c>
      <c r="N62" s="7">
        <v>35040</v>
      </c>
      <c r="O62" s="55">
        <f>Table32[[#This Row],[C&amp;I Incentive Disbursements]]/'1.) CLM Reference'!$B$5</f>
        <v>2.0855916367875354E-3</v>
      </c>
    </row>
    <row r="63" spans="1:15">
      <c r="A63" s="26" t="s">
        <v>109</v>
      </c>
      <c r="B63" s="27" t="s">
        <v>241</v>
      </c>
      <c r="C63" s="1" t="s">
        <v>237</v>
      </c>
      <c r="D63" s="10">
        <f>Table32[[#This Row],[Residential CLM $ Collected]]+Table32[[#This Row],[C&amp;I CLM $ Collected]]</f>
        <v>3132.4115000000002</v>
      </c>
      <c r="E63" s="50">
        <f>Table32[[#This Row],[CLM $ Collected ]]/'1.) CLM Reference'!$B$4</f>
        <v>1.0764074087472048E-4</v>
      </c>
      <c r="F63" s="7">
        <f>Table32[[#This Row],[Residential Incentive Disbursements]]+Table32[[#This Row],[C&amp;I Incentive Disbursements]]</f>
        <v>0</v>
      </c>
      <c r="G63" s="55">
        <f>Table32[[#This Row],[Incentive Disbursements]]/'1.) CLM Reference'!$B$5</f>
        <v>0</v>
      </c>
      <c r="H63" s="10">
        <v>0</v>
      </c>
      <c r="I63" s="50">
        <f>Table32[[#This Row],[Residential CLM $ Collected]]/'1.) CLM Reference'!$B$4</f>
        <v>0</v>
      </c>
      <c r="J63" s="7">
        <v>0</v>
      </c>
      <c r="K63" s="55">
        <f>Table32[[#This Row],[Residential Incentive Disbursements]]/'1.) CLM Reference'!$B$5</f>
        <v>0</v>
      </c>
      <c r="L63" s="10">
        <v>3132.4115000000002</v>
      </c>
      <c r="M63" s="50">
        <f>Table32[[#This Row],[C&amp;I CLM $ Collected]]/'1.) CLM Reference'!$B$4</f>
        <v>1.0764074087472048E-4</v>
      </c>
      <c r="N63" s="7">
        <v>0</v>
      </c>
      <c r="O63" s="55">
        <f>Table32[[#This Row],[C&amp;I Incentive Disbursements]]/'1.) CLM Reference'!$B$5</f>
        <v>0</v>
      </c>
    </row>
    <row r="64" spans="1:15">
      <c r="A64" s="26" t="s">
        <v>110</v>
      </c>
      <c r="B64" s="27" t="s">
        <v>241</v>
      </c>
      <c r="C64" s="1" t="s">
        <v>237</v>
      </c>
      <c r="D64" s="10">
        <f>Table32[[#This Row],[Residential CLM $ Collected]]+Table32[[#This Row],[C&amp;I CLM $ Collected]]</f>
        <v>6311.1261999999997</v>
      </c>
      <c r="E64" s="50">
        <f>Table32[[#This Row],[CLM $ Collected ]]/'1.) CLM Reference'!$B$4</f>
        <v>2.1687262351126576E-4</v>
      </c>
      <c r="F64" s="7">
        <f>Table32[[#This Row],[Residential Incentive Disbursements]]+Table32[[#This Row],[C&amp;I Incentive Disbursements]]</f>
        <v>0</v>
      </c>
      <c r="G64" s="55">
        <f>Table32[[#This Row],[Incentive Disbursements]]/'1.) CLM Reference'!$B$5</f>
        <v>0</v>
      </c>
      <c r="H64" s="10">
        <v>0</v>
      </c>
      <c r="I64" s="50">
        <f>Table32[[#This Row],[Residential CLM $ Collected]]/'1.) CLM Reference'!$B$4</f>
        <v>0</v>
      </c>
      <c r="J64" s="7">
        <v>0</v>
      </c>
      <c r="K64" s="55">
        <f>Table32[[#This Row],[Residential Incentive Disbursements]]/'1.) CLM Reference'!$B$5</f>
        <v>0</v>
      </c>
      <c r="L64" s="10">
        <v>6311.1261999999997</v>
      </c>
      <c r="M64" s="50">
        <f>Table32[[#This Row],[C&amp;I CLM $ Collected]]/'1.) CLM Reference'!$B$4</f>
        <v>2.1687262351126576E-4</v>
      </c>
      <c r="N64" s="7">
        <v>0</v>
      </c>
      <c r="O64" s="55">
        <f>Table32[[#This Row],[C&amp;I Incentive Disbursements]]/'1.) CLM Reference'!$B$5</f>
        <v>0</v>
      </c>
    </row>
    <row r="65" spans="1:15">
      <c r="A65" s="26" t="s">
        <v>111</v>
      </c>
      <c r="B65" s="27" t="s">
        <v>241</v>
      </c>
      <c r="C65" s="1" t="s">
        <v>237</v>
      </c>
      <c r="D65" s="10">
        <f>Table32[[#This Row],[Residential CLM $ Collected]]+Table32[[#This Row],[C&amp;I CLM $ Collected]]</f>
        <v>31194.002799999998</v>
      </c>
      <c r="E65" s="50">
        <f>Table32[[#This Row],[CLM $ Collected ]]/'1.) CLM Reference'!$B$4</f>
        <v>1.0719362932488611E-3</v>
      </c>
      <c r="F65" s="7">
        <f>Table32[[#This Row],[Residential Incentive Disbursements]]+Table32[[#This Row],[C&amp;I Incentive Disbursements]]</f>
        <v>104783</v>
      </c>
      <c r="G65" s="55">
        <f>Table32[[#This Row],[Incentive Disbursements]]/'1.) CLM Reference'!$B$5</f>
        <v>6.2367165661389367E-3</v>
      </c>
      <c r="H65" s="10">
        <v>0</v>
      </c>
      <c r="I65" s="50">
        <f>Table32[[#This Row],[Residential CLM $ Collected]]/'1.) CLM Reference'!$B$4</f>
        <v>0</v>
      </c>
      <c r="J65" s="7">
        <v>0</v>
      </c>
      <c r="K65" s="55">
        <f>Table32[[#This Row],[Residential Incentive Disbursements]]/'1.) CLM Reference'!$B$5</f>
        <v>0</v>
      </c>
      <c r="L65" s="10">
        <v>31194.002799999998</v>
      </c>
      <c r="M65" s="50">
        <f>Table32[[#This Row],[C&amp;I CLM $ Collected]]/'1.) CLM Reference'!$B$4</f>
        <v>1.0719362932488611E-3</v>
      </c>
      <c r="N65" s="7">
        <v>104783</v>
      </c>
      <c r="O65" s="55">
        <f>Table32[[#This Row],[C&amp;I Incentive Disbursements]]/'1.) CLM Reference'!$B$5</f>
        <v>6.2367165661389367E-3</v>
      </c>
    </row>
    <row r="66" spans="1:15">
      <c r="A66" s="26" t="s">
        <v>112</v>
      </c>
      <c r="B66" s="27" t="s">
        <v>241</v>
      </c>
      <c r="C66" s="1" t="s">
        <v>237</v>
      </c>
      <c r="D66" s="10">
        <f>Table32[[#This Row],[Residential CLM $ Collected]]+Table32[[#This Row],[C&amp;I CLM $ Collected]]</f>
        <v>16496.093799999999</v>
      </c>
      <c r="E66" s="50">
        <f>Table32[[#This Row],[CLM $ Collected ]]/'1.) CLM Reference'!$B$4</f>
        <v>5.6686414226575369E-4</v>
      </c>
      <c r="F66" s="7">
        <f>Table32[[#This Row],[Residential Incentive Disbursements]]+Table32[[#This Row],[C&amp;I Incentive Disbursements]]</f>
        <v>0</v>
      </c>
      <c r="G66" s="55">
        <f>Table32[[#This Row],[Incentive Disbursements]]/'1.) CLM Reference'!$B$5</f>
        <v>0</v>
      </c>
      <c r="H66" s="10">
        <v>0</v>
      </c>
      <c r="I66" s="50">
        <f>Table32[[#This Row],[Residential CLM $ Collected]]/'1.) CLM Reference'!$B$4</f>
        <v>0</v>
      </c>
      <c r="J66" s="7">
        <v>0</v>
      </c>
      <c r="K66" s="55">
        <f>Table32[[#This Row],[Residential Incentive Disbursements]]/'1.) CLM Reference'!$B$5</f>
        <v>0</v>
      </c>
      <c r="L66" s="10">
        <v>16496.093799999999</v>
      </c>
      <c r="M66" s="50">
        <f>Table32[[#This Row],[C&amp;I CLM $ Collected]]/'1.) CLM Reference'!$B$4</f>
        <v>5.6686414226575369E-4</v>
      </c>
      <c r="N66" s="7">
        <v>0</v>
      </c>
      <c r="O66" s="55">
        <f>Table32[[#This Row],[C&amp;I Incentive Disbursements]]/'1.) CLM Reference'!$B$5</f>
        <v>0</v>
      </c>
    </row>
    <row r="67" spans="1:15">
      <c r="A67" s="26" t="s">
        <v>113</v>
      </c>
      <c r="B67" s="27" t="s">
        <v>241</v>
      </c>
      <c r="C67" s="1" t="s">
        <v>237</v>
      </c>
      <c r="D67" s="10">
        <f>Table32[[#This Row],[Residential CLM $ Collected]]+Table32[[#This Row],[C&amp;I CLM $ Collected]]</f>
        <v>167987.89379999999</v>
      </c>
      <c r="E67" s="50">
        <f>Table32[[#This Row],[CLM $ Collected ]]/'1.) CLM Reference'!$B$4</f>
        <v>5.7726583326028081E-3</v>
      </c>
      <c r="F67" s="7">
        <f>Table32[[#This Row],[Residential Incentive Disbursements]]+Table32[[#This Row],[C&amp;I Incentive Disbursements]]</f>
        <v>79769</v>
      </c>
      <c r="G67" s="55">
        <f>Table32[[#This Row],[Incentive Disbursements]]/'1.) CLM Reference'!$B$5</f>
        <v>4.7478755500829032E-3</v>
      </c>
      <c r="H67" s="10">
        <v>6526.4359999999997</v>
      </c>
      <c r="I67" s="50">
        <f>Table32[[#This Row],[Residential CLM $ Collected]]/'1.) CLM Reference'!$B$4</f>
        <v>2.242714299546682E-4</v>
      </c>
      <c r="J67" s="7">
        <v>0</v>
      </c>
      <c r="K67" s="55">
        <f>Table32[[#This Row],[Residential Incentive Disbursements]]/'1.) CLM Reference'!$B$5</f>
        <v>0</v>
      </c>
      <c r="L67" s="10">
        <v>161461.4578</v>
      </c>
      <c r="M67" s="50">
        <f>Table32[[#This Row],[C&amp;I CLM $ Collected]]/'1.) CLM Reference'!$B$4</f>
        <v>5.54838690264814E-3</v>
      </c>
      <c r="N67" s="7">
        <v>79769</v>
      </c>
      <c r="O67" s="55">
        <f>Table32[[#This Row],[C&amp;I Incentive Disbursements]]/'1.) CLM Reference'!$B$5</f>
        <v>4.7478755500829032E-3</v>
      </c>
    </row>
    <row r="68" spans="1:15">
      <c r="A68" s="26" t="s">
        <v>114</v>
      </c>
      <c r="B68" s="27" t="s">
        <v>240</v>
      </c>
      <c r="C68" s="1" t="s">
        <v>237</v>
      </c>
      <c r="D68" s="10">
        <f>Table32[[#This Row],[Residential CLM $ Collected]]+Table32[[#This Row],[C&amp;I CLM $ Collected]]</f>
        <v>64761.160300000003</v>
      </c>
      <c r="E68" s="50">
        <f>Table32[[#This Row],[CLM $ Collected ]]/'1.) CLM Reference'!$B$4</f>
        <v>2.2254225776525641E-3</v>
      </c>
      <c r="F68" s="7">
        <f>Table32[[#This Row],[Residential Incentive Disbursements]]+Table32[[#This Row],[C&amp;I Incentive Disbursements]]</f>
        <v>200</v>
      </c>
      <c r="G68" s="55">
        <f>Table32[[#This Row],[Incentive Disbursements]]/'1.) CLM Reference'!$B$5</f>
        <v>1.1904061853810134E-5</v>
      </c>
      <c r="H68" s="10">
        <v>0</v>
      </c>
      <c r="I68" s="50">
        <f>Table32[[#This Row],[Residential CLM $ Collected]]/'1.) CLM Reference'!$B$4</f>
        <v>0</v>
      </c>
      <c r="J68" s="7">
        <v>0</v>
      </c>
      <c r="K68" s="55">
        <f>Table32[[#This Row],[Residential Incentive Disbursements]]/'1.) CLM Reference'!$B$5</f>
        <v>0</v>
      </c>
      <c r="L68" s="10">
        <v>64761.160300000003</v>
      </c>
      <c r="M68" s="50">
        <f>Table32[[#This Row],[C&amp;I CLM $ Collected]]/'1.) CLM Reference'!$B$4</f>
        <v>2.2254225776525641E-3</v>
      </c>
      <c r="N68" s="7">
        <v>200</v>
      </c>
      <c r="O68" s="55">
        <f>Table32[[#This Row],[C&amp;I Incentive Disbursements]]/'1.) CLM Reference'!$B$5</f>
        <v>1.1904061853810134E-5</v>
      </c>
    </row>
    <row r="69" spans="1:15">
      <c r="A69" s="26" t="s">
        <v>115</v>
      </c>
      <c r="B69" s="27" t="s">
        <v>240</v>
      </c>
      <c r="C69" s="1" t="s">
        <v>237</v>
      </c>
      <c r="D69" s="10">
        <f>Table32[[#This Row],[Residential CLM $ Collected]]+Table32[[#This Row],[C&amp;I CLM $ Collected]]</f>
        <v>33524.442799999997</v>
      </c>
      <c r="E69" s="50">
        <f>Table32[[#This Row],[CLM $ Collected ]]/'1.) CLM Reference'!$B$4</f>
        <v>1.1520184561971466E-3</v>
      </c>
      <c r="F69" s="7">
        <f>Table32[[#This Row],[Residential Incentive Disbursements]]+Table32[[#This Row],[C&amp;I Incentive Disbursements]]</f>
        <v>0</v>
      </c>
      <c r="G69" s="55">
        <f>Table32[[#This Row],[Incentive Disbursements]]/'1.) CLM Reference'!$B$5</f>
        <v>0</v>
      </c>
      <c r="H69" s="10">
        <v>0</v>
      </c>
      <c r="I69" s="50">
        <f>Table32[[#This Row],[Residential CLM $ Collected]]/'1.) CLM Reference'!$B$4</f>
        <v>0</v>
      </c>
      <c r="J69" s="7">
        <v>0</v>
      </c>
      <c r="K69" s="55">
        <f>Table32[[#This Row],[Residential Incentive Disbursements]]/'1.) CLM Reference'!$B$5</f>
        <v>0</v>
      </c>
      <c r="L69" s="10">
        <v>33524.442799999997</v>
      </c>
      <c r="M69" s="50">
        <f>Table32[[#This Row],[C&amp;I CLM $ Collected]]/'1.) CLM Reference'!$B$4</f>
        <v>1.1520184561971466E-3</v>
      </c>
      <c r="N69" s="7">
        <v>0</v>
      </c>
      <c r="O69" s="55">
        <f>Table32[[#This Row],[C&amp;I Incentive Disbursements]]/'1.) CLM Reference'!$B$5</f>
        <v>0</v>
      </c>
    </row>
    <row r="70" spans="1:15">
      <c r="A70" s="26" t="s">
        <v>116</v>
      </c>
      <c r="B70" s="27" t="s">
        <v>240</v>
      </c>
      <c r="C70" s="1" t="s">
        <v>237</v>
      </c>
      <c r="D70" s="10">
        <f>Table32[[#This Row],[Residential CLM $ Collected]]+Table32[[#This Row],[C&amp;I CLM $ Collected]]</f>
        <v>91398.118099999992</v>
      </c>
      <c r="E70" s="50">
        <f>Table32[[#This Row],[CLM $ Collected ]]/'1.) CLM Reference'!$B$4</f>
        <v>3.1407626829486478E-3</v>
      </c>
      <c r="F70" s="7">
        <f>Table32[[#This Row],[Residential Incentive Disbursements]]+Table32[[#This Row],[C&amp;I Incentive Disbursements]]</f>
        <v>0</v>
      </c>
      <c r="G70" s="55">
        <f>Table32[[#This Row],[Incentive Disbursements]]/'1.) CLM Reference'!$B$5</f>
        <v>0</v>
      </c>
      <c r="H70" s="10">
        <v>2789.9992999999999</v>
      </c>
      <c r="I70" s="50">
        <f>Table32[[#This Row],[Residential CLM $ Collected]]/'1.) CLM Reference'!$B$4</f>
        <v>9.5874246308938493E-5</v>
      </c>
      <c r="J70" s="7">
        <v>0</v>
      </c>
      <c r="K70" s="55">
        <f>Table32[[#This Row],[Residential Incentive Disbursements]]/'1.) CLM Reference'!$B$5</f>
        <v>0</v>
      </c>
      <c r="L70" s="10">
        <v>88608.118799999997</v>
      </c>
      <c r="M70" s="50">
        <f>Table32[[#This Row],[C&amp;I CLM $ Collected]]/'1.) CLM Reference'!$B$4</f>
        <v>3.0448884366397096E-3</v>
      </c>
      <c r="N70" s="7">
        <v>0</v>
      </c>
      <c r="O70" s="55">
        <f>Table32[[#This Row],[C&amp;I Incentive Disbursements]]/'1.) CLM Reference'!$B$5</f>
        <v>0</v>
      </c>
    </row>
    <row r="71" spans="1:15">
      <c r="A71" s="26" t="s">
        <v>117</v>
      </c>
      <c r="B71" s="27" t="s">
        <v>240</v>
      </c>
      <c r="C71" s="1" t="s">
        <v>237</v>
      </c>
      <c r="D71" s="10">
        <f>Table32[[#This Row],[Residential CLM $ Collected]]+Table32[[#This Row],[C&amp;I CLM $ Collected]]</f>
        <v>82588.587100000004</v>
      </c>
      <c r="E71" s="50">
        <f>Table32[[#This Row],[CLM $ Collected ]]/'1.) CLM Reference'!$B$4</f>
        <v>2.8380360317411626E-3</v>
      </c>
      <c r="F71" s="7">
        <f>Table32[[#This Row],[Residential Incentive Disbursements]]+Table32[[#This Row],[C&amp;I Incentive Disbursements]]</f>
        <v>56839</v>
      </c>
      <c r="G71" s="55">
        <f>Table32[[#This Row],[Incentive Disbursements]]/'1.) CLM Reference'!$B$5</f>
        <v>3.3830748585435711E-3</v>
      </c>
      <c r="H71" s="10">
        <v>0</v>
      </c>
      <c r="I71" s="50">
        <f>Table32[[#This Row],[Residential CLM $ Collected]]/'1.) CLM Reference'!$B$4</f>
        <v>0</v>
      </c>
      <c r="J71" s="7">
        <v>0</v>
      </c>
      <c r="K71" s="55">
        <f>Table32[[#This Row],[Residential Incentive Disbursements]]/'1.) CLM Reference'!$B$5</f>
        <v>0</v>
      </c>
      <c r="L71" s="10">
        <v>82588.587100000004</v>
      </c>
      <c r="M71" s="50">
        <f>Table32[[#This Row],[C&amp;I CLM $ Collected]]/'1.) CLM Reference'!$B$4</f>
        <v>2.8380360317411626E-3</v>
      </c>
      <c r="N71" s="7">
        <v>56839</v>
      </c>
      <c r="O71" s="55">
        <f>Table32[[#This Row],[C&amp;I Incentive Disbursements]]/'1.) CLM Reference'!$B$5</f>
        <v>3.3830748585435711E-3</v>
      </c>
    </row>
    <row r="72" spans="1:15">
      <c r="A72" s="26" t="s">
        <v>118</v>
      </c>
      <c r="B72" s="27" t="s">
        <v>240</v>
      </c>
      <c r="C72" s="1" t="s">
        <v>237</v>
      </c>
      <c r="D72" s="10">
        <f>Table32[[#This Row],[Residential CLM $ Collected]]+Table32[[#This Row],[C&amp;I CLM $ Collected]]</f>
        <v>262382.63909999997</v>
      </c>
      <c r="E72" s="50">
        <f>Table32[[#This Row],[CLM $ Collected ]]/'1.) CLM Reference'!$B$4</f>
        <v>9.0163957275052765E-3</v>
      </c>
      <c r="F72" s="7">
        <f>Table32[[#This Row],[Residential Incentive Disbursements]]+Table32[[#This Row],[C&amp;I Incentive Disbursements]]</f>
        <v>146069</v>
      </c>
      <c r="G72" s="55">
        <f>Table32[[#This Row],[Incentive Disbursements]]/'1.) CLM Reference'!$B$5</f>
        <v>8.6940720546209629E-3</v>
      </c>
      <c r="H72" s="10">
        <v>0</v>
      </c>
      <c r="I72" s="50">
        <f>Table32[[#This Row],[Residential CLM $ Collected]]/'1.) CLM Reference'!$B$4</f>
        <v>0</v>
      </c>
      <c r="J72" s="7">
        <v>0</v>
      </c>
      <c r="K72" s="55">
        <f>Table32[[#This Row],[Residential Incentive Disbursements]]/'1.) CLM Reference'!$B$5</f>
        <v>0</v>
      </c>
      <c r="L72" s="10">
        <v>262382.63909999997</v>
      </c>
      <c r="M72" s="50">
        <f>Table32[[#This Row],[C&amp;I CLM $ Collected]]/'1.) CLM Reference'!$B$4</f>
        <v>9.0163957275052765E-3</v>
      </c>
      <c r="N72" s="7">
        <v>146069</v>
      </c>
      <c r="O72" s="55">
        <f>Table32[[#This Row],[C&amp;I Incentive Disbursements]]/'1.) CLM Reference'!$B$5</f>
        <v>8.6940720546209629E-3</v>
      </c>
    </row>
    <row r="73" spans="1:15">
      <c r="A73" s="26" t="s">
        <v>119</v>
      </c>
      <c r="B73" s="27" t="s">
        <v>240</v>
      </c>
      <c r="C73" s="1" t="s">
        <v>237</v>
      </c>
      <c r="D73" s="10">
        <f>Table32[[#This Row],[Residential CLM $ Collected]]+Table32[[#This Row],[C&amp;I CLM $ Collected]]</f>
        <v>21139.378799999999</v>
      </c>
      <c r="E73" s="50">
        <f>Table32[[#This Row],[CLM $ Collected ]]/'1.) CLM Reference'!$B$4</f>
        <v>7.2642384171535542E-4</v>
      </c>
      <c r="F73" s="7">
        <f>Table32[[#This Row],[Residential Incentive Disbursements]]+Table32[[#This Row],[C&amp;I Incentive Disbursements]]</f>
        <v>0</v>
      </c>
      <c r="G73" s="55">
        <f>Table32[[#This Row],[Incentive Disbursements]]/'1.) CLM Reference'!$B$5</f>
        <v>0</v>
      </c>
      <c r="H73" s="10">
        <v>0</v>
      </c>
      <c r="I73" s="50">
        <f>Table32[[#This Row],[Residential CLM $ Collected]]/'1.) CLM Reference'!$B$4</f>
        <v>0</v>
      </c>
      <c r="J73" s="7">
        <v>0</v>
      </c>
      <c r="K73" s="55">
        <f>Table32[[#This Row],[Residential Incentive Disbursements]]/'1.) CLM Reference'!$B$5</f>
        <v>0</v>
      </c>
      <c r="L73" s="10">
        <v>21139.378799999999</v>
      </c>
      <c r="M73" s="50">
        <f>Table32[[#This Row],[C&amp;I CLM $ Collected]]/'1.) CLM Reference'!$B$4</f>
        <v>7.2642384171535542E-4</v>
      </c>
      <c r="N73" s="7">
        <v>0</v>
      </c>
      <c r="O73" s="55">
        <f>Table32[[#This Row],[C&amp;I Incentive Disbursements]]/'1.) CLM Reference'!$B$5</f>
        <v>0</v>
      </c>
    </row>
    <row r="74" spans="1:15">
      <c r="A74" s="26" t="s">
        <v>120</v>
      </c>
      <c r="B74" s="27" t="s">
        <v>240</v>
      </c>
      <c r="C74" s="1" t="s">
        <v>237</v>
      </c>
      <c r="D74" s="10">
        <f>Table32[[#This Row],[Residential CLM $ Collected]]+Table32[[#This Row],[C&amp;I CLM $ Collected]]</f>
        <v>46069.947800000002</v>
      </c>
      <c r="E74" s="50">
        <f>Table32[[#This Row],[CLM $ Collected ]]/'1.) CLM Reference'!$B$4</f>
        <v>1.5831263910414384E-3</v>
      </c>
      <c r="F74" s="7">
        <f>Table32[[#This Row],[Residential Incentive Disbursements]]+Table32[[#This Row],[C&amp;I Incentive Disbursements]]</f>
        <v>0</v>
      </c>
      <c r="G74" s="55">
        <f>Table32[[#This Row],[Incentive Disbursements]]/'1.) CLM Reference'!$B$5</f>
        <v>0</v>
      </c>
      <c r="H74" s="10">
        <v>1844.7194999999999</v>
      </c>
      <c r="I74" s="50">
        <f>Table32[[#This Row],[Residential CLM $ Collected]]/'1.) CLM Reference'!$B$4</f>
        <v>6.3391088203463661E-5</v>
      </c>
      <c r="J74" s="7">
        <v>0</v>
      </c>
      <c r="K74" s="55">
        <f>Table32[[#This Row],[Residential Incentive Disbursements]]/'1.) CLM Reference'!$B$5</f>
        <v>0</v>
      </c>
      <c r="L74" s="10">
        <v>44225.228300000002</v>
      </c>
      <c r="M74" s="50">
        <f>Table32[[#This Row],[C&amp;I CLM $ Collected]]/'1.) CLM Reference'!$B$4</f>
        <v>1.5197353028379747E-3</v>
      </c>
      <c r="N74" s="7">
        <v>0</v>
      </c>
      <c r="O74" s="55">
        <f>Table32[[#This Row],[C&amp;I Incentive Disbursements]]/'1.) CLM Reference'!$B$5</f>
        <v>0</v>
      </c>
    </row>
    <row r="75" spans="1:15">
      <c r="A75" s="26" t="s">
        <v>121</v>
      </c>
      <c r="B75" s="27" t="s">
        <v>236</v>
      </c>
      <c r="C75" s="1" t="s">
        <v>237</v>
      </c>
      <c r="D75" s="10">
        <f>Table32[[#This Row],[Residential CLM $ Collected]]+Table32[[#This Row],[C&amp;I CLM $ Collected]]</f>
        <v>31652.1731</v>
      </c>
      <c r="E75" s="50">
        <f>Table32[[#This Row],[CLM $ Collected ]]/'1.) CLM Reference'!$B$4</f>
        <v>1.0876806456555589E-3</v>
      </c>
      <c r="F75" s="7">
        <f>Table32[[#This Row],[Residential Incentive Disbursements]]+Table32[[#This Row],[C&amp;I Incentive Disbursements]]</f>
        <v>60</v>
      </c>
      <c r="G75" s="55">
        <f>Table32[[#This Row],[Incentive Disbursements]]/'1.) CLM Reference'!$B$5</f>
        <v>3.5712185561430403E-6</v>
      </c>
      <c r="H75" s="10">
        <v>0</v>
      </c>
      <c r="I75" s="50">
        <f>Table32[[#This Row],[Residential CLM $ Collected]]/'1.) CLM Reference'!$B$4</f>
        <v>0</v>
      </c>
      <c r="J75" s="7">
        <v>0</v>
      </c>
      <c r="K75" s="55">
        <f>Table32[[#This Row],[Residential Incentive Disbursements]]/'1.) CLM Reference'!$B$5</f>
        <v>0</v>
      </c>
      <c r="L75" s="10">
        <v>31652.1731</v>
      </c>
      <c r="M75" s="50">
        <f>Table32[[#This Row],[C&amp;I CLM $ Collected]]/'1.) CLM Reference'!$B$4</f>
        <v>1.0876806456555589E-3</v>
      </c>
      <c r="N75" s="7">
        <v>60</v>
      </c>
      <c r="O75" s="55">
        <f>Table32[[#This Row],[C&amp;I Incentive Disbursements]]/'1.) CLM Reference'!$B$5</f>
        <v>3.5712185561430403E-6</v>
      </c>
    </row>
    <row r="76" spans="1:15">
      <c r="A76" s="26" t="s">
        <v>226</v>
      </c>
      <c r="B76" s="27" t="s">
        <v>236</v>
      </c>
      <c r="C76" s="1" t="s">
        <v>237</v>
      </c>
      <c r="D76" s="10">
        <f>Table32[[#This Row],[Residential CLM $ Collected]]+Table32[[#This Row],[C&amp;I CLM $ Collected]]</f>
        <v>1963.6956</v>
      </c>
      <c r="E76" s="50">
        <f>Table32[[#This Row],[CLM $ Collected ]]/'1.) CLM Reference'!$B$4</f>
        <v>6.7479527908906201E-5</v>
      </c>
      <c r="F76" s="7">
        <f>Table32[[#This Row],[Residential Incentive Disbursements]]+Table32[[#This Row],[C&amp;I Incentive Disbursements]]</f>
        <v>0</v>
      </c>
      <c r="G76" s="55">
        <f>Table32[[#This Row],[Incentive Disbursements]]/'1.) CLM Reference'!$B$5</f>
        <v>0</v>
      </c>
      <c r="H76" s="10">
        <v>0</v>
      </c>
      <c r="I76" s="50">
        <f>Table32[[#This Row],[Residential CLM $ Collected]]/'1.) CLM Reference'!$B$4</f>
        <v>0</v>
      </c>
      <c r="J76" s="7">
        <v>0</v>
      </c>
      <c r="K76" s="55">
        <f>Table32[[#This Row],[Residential Incentive Disbursements]]/'1.) CLM Reference'!$B$5</f>
        <v>0</v>
      </c>
      <c r="L76" s="10">
        <v>1963.6956</v>
      </c>
      <c r="M76" s="50">
        <f>Table32[[#This Row],[C&amp;I CLM $ Collected]]/'1.) CLM Reference'!$B$4</f>
        <v>6.7479527908906201E-5</v>
      </c>
      <c r="N76" s="7">
        <v>0</v>
      </c>
      <c r="O76" s="55">
        <f>Table32[[#This Row],[C&amp;I Incentive Disbursements]]/'1.) CLM Reference'!$B$5</f>
        <v>0</v>
      </c>
    </row>
    <row r="77" spans="1:15">
      <c r="A77" s="26" t="s">
        <v>122</v>
      </c>
      <c r="B77" s="27" t="s">
        <v>244</v>
      </c>
      <c r="C77" s="1" t="s">
        <v>237</v>
      </c>
      <c r="D77" s="10">
        <f>Table32[[#This Row],[Residential CLM $ Collected]]+Table32[[#This Row],[C&amp;I CLM $ Collected]]</f>
        <v>48465.287400000001</v>
      </c>
      <c r="E77" s="50">
        <f>Table32[[#This Row],[CLM $ Collected ]]/'1.) CLM Reference'!$B$4</f>
        <v>1.6654387338452357E-3</v>
      </c>
      <c r="F77" s="7">
        <f>Table32[[#This Row],[Residential Incentive Disbursements]]+Table32[[#This Row],[C&amp;I Incentive Disbursements]]</f>
        <v>9127</v>
      </c>
      <c r="G77" s="55">
        <f>Table32[[#This Row],[Incentive Disbursements]]/'1.) CLM Reference'!$B$5</f>
        <v>5.4324186269862551E-4</v>
      </c>
      <c r="H77" s="10">
        <v>0</v>
      </c>
      <c r="I77" s="50">
        <f>Table32[[#This Row],[Residential CLM $ Collected]]/'1.) CLM Reference'!$B$4</f>
        <v>0</v>
      </c>
      <c r="J77" s="7">
        <v>0</v>
      </c>
      <c r="K77" s="55">
        <f>Table32[[#This Row],[Residential Incentive Disbursements]]/'1.) CLM Reference'!$B$5</f>
        <v>0</v>
      </c>
      <c r="L77" s="10">
        <v>48465.287400000001</v>
      </c>
      <c r="M77" s="50">
        <f>Table32[[#This Row],[C&amp;I CLM $ Collected]]/'1.) CLM Reference'!$B$4</f>
        <v>1.6654387338452357E-3</v>
      </c>
      <c r="N77" s="7">
        <v>9127</v>
      </c>
      <c r="O77" s="55">
        <f>Table32[[#This Row],[C&amp;I Incentive Disbursements]]/'1.) CLM Reference'!$B$5</f>
        <v>5.4324186269862551E-4</v>
      </c>
    </row>
    <row r="78" spans="1:15">
      <c r="A78" s="26" t="s">
        <v>123</v>
      </c>
      <c r="B78" s="27" t="s">
        <v>244</v>
      </c>
      <c r="C78" s="1" t="s">
        <v>237</v>
      </c>
      <c r="D78" s="10">
        <f>Table32[[#This Row],[Residential CLM $ Collected]]+Table32[[#This Row],[C&amp;I CLM $ Collected]]</f>
        <v>11511.554400000001</v>
      </c>
      <c r="E78" s="50">
        <f>Table32[[#This Row],[CLM $ Collected ]]/'1.) CLM Reference'!$B$4</f>
        <v>3.9557773435439385E-4</v>
      </c>
      <c r="F78" s="7">
        <f>Table32[[#This Row],[Residential Incentive Disbursements]]+Table32[[#This Row],[C&amp;I Incentive Disbursements]]</f>
        <v>502700</v>
      </c>
      <c r="G78" s="55">
        <f>Table32[[#This Row],[Incentive Disbursements]]/'1.) CLM Reference'!$B$5</f>
        <v>2.9920859469551774E-2</v>
      </c>
      <c r="H78" s="10">
        <v>0</v>
      </c>
      <c r="I78" s="50">
        <f>Table32[[#This Row],[Residential CLM $ Collected]]/'1.) CLM Reference'!$B$4</f>
        <v>0</v>
      </c>
      <c r="J78" s="7">
        <v>0</v>
      </c>
      <c r="K78" s="55">
        <f>Table32[[#This Row],[Residential Incentive Disbursements]]/'1.) CLM Reference'!$B$5</f>
        <v>0</v>
      </c>
      <c r="L78" s="10">
        <v>11511.554400000001</v>
      </c>
      <c r="M78" s="50">
        <f>Table32[[#This Row],[C&amp;I CLM $ Collected]]/'1.) CLM Reference'!$B$4</f>
        <v>3.9557773435439385E-4</v>
      </c>
      <c r="N78" s="7">
        <v>502700</v>
      </c>
      <c r="O78" s="55">
        <f>Table32[[#This Row],[C&amp;I Incentive Disbursements]]/'1.) CLM Reference'!$B$5</f>
        <v>2.9920859469551774E-2</v>
      </c>
    </row>
    <row r="79" spans="1:15">
      <c r="A79" s="26" t="s">
        <v>124</v>
      </c>
      <c r="B79" s="27" t="s">
        <v>244</v>
      </c>
      <c r="C79" s="1" t="s">
        <v>237</v>
      </c>
      <c r="D79" s="10">
        <f>Table32[[#This Row],[Residential CLM $ Collected]]+Table32[[#This Row],[C&amp;I CLM $ Collected]]</f>
        <v>476788.71539999999</v>
      </c>
      <c r="E79" s="50">
        <f>Table32[[#This Row],[CLM $ Collected ]]/'1.) CLM Reference'!$B$4</f>
        <v>1.6384147027413941E-2</v>
      </c>
      <c r="F79" s="7">
        <f>Table32[[#This Row],[Residential Incentive Disbursements]]+Table32[[#This Row],[C&amp;I Incentive Disbursements]]</f>
        <v>192127</v>
      </c>
      <c r="G79" s="55">
        <f>Table32[[#This Row],[Incentive Disbursements]]/'1.) CLM Reference'!$B$5</f>
        <v>1.1435458458934898E-2</v>
      </c>
      <c r="H79" s="10">
        <v>6043.2620999999999</v>
      </c>
      <c r="I79" s="50">
        <f>Table32[[#This Row],[Residential CLM $ Collected]]/'1.) CLM Reference'!$B$4</f>
        <v>2.0766786539511779E-4</v>
      </c>
      <c r="J79" s="7">
        <v>0</v>
      </c>
      <c r="K79" s="55">
        <f>Table32[[#This Row],[Residential Incentive Disbursements]]/'1.) CLM Reference'!$B$5</f>
        <v>0</v>
      </c>
      <c r="L79" s="10">
        <v>470745.45329999999</v>
      </c>
      <c r="M79" s="50">
        <f>Table32[[#This Row],[C&amp;I CLM $ Collected]]/'1.) CLM Reference'!$B$4</f>
        <v>1.6176479162018823E-2</v>
      </c>
      <c r="N79" s="7">
        <v>192127</v>
      </c>
      <c r="O79" s="55">
        <f>Table32[[#This Row],[C&amp;I Incentive Disbursements]]/'1.) CLM Reference'!$B$5</f>
        <v>1.1435458458934898E-2</v>
      </c>
    </row>
    <row r="80" spans="1:15">
      <c r="A80" s="26" t="s">
        <v>125</v>
      </c>
      <c r="B80" s="27" t="s">
        <v>244</v>
      </c>
      <c r="C80" s="1" t="s">
        <v>237</v>
      </c>
      <c r="D80" s="10">
        <f>Table32[[#This Row],[Residential CLM $ Collected]]+Table32[[#This Row],[C&amp;I CLM $ Collected]]</f>
        <v>61755.966899999999</v>
      </c>
      <c r="E80" s="50">
        <f>Table32[[#This Row],[CLM $ Collected ]]/'1.) CLM Reference'!$B$4</f>
        <v>2.1221535007615424E-3</v>
      </c>
      <c r="F80" s="7">
        <f>Table32[[#This Row],[Residential Incentive Disbursements]]+Table32[[#This Row],[C&amp;I Incentive Disbursements]]</f>
        <v>0</v>
      </c>
      <c r="G80" s="55">
        <f>Table32[[#This Row],[Incentive Disbursements]]/'1.) CLM Reference'!$B$5</f>
        <v>0</v>
      </c>
      <c r="H80" s="10">
        <v>0</v>
      </c>
      <c r="I80" s="50">
        <f>Table32[[#This Row],[Residential CLM $ Collected]]/'1.) CLM Reference'!$B$4</f>
        <v>0</v>
      </c>
      <c r="J80" s="7">
        <v>0</v>
      </c>
      <c r="K80" s="55">
        <f>Table32[[#This Row],[Residential Incentive Disbursements]]/'1.) CLM Reference'!$B$5</f>
        <v>0</v>
      </c>
      <c r="L80" s="10">
        <v>61755.966899999999</v>
      </c>
      <c r="M80" s="50">
        <f>Table32[[#This Row],[C&amp;I CLM $ Collected]]/'1.) CLM Reference'!$B$4</f>
        <v>2.1221535007615424E-3</v>
      </c>
      <c r="N80" s="7">
        <v>0</v>
      </c>
      <c r="O80" s="55">
        <f>Table32[[#This Row],[C&amp;I Incentive Disbursements]]/'1.) CLM Reference'!$B$5</f>
        <v>0</v>
      </c>
    </row>
    <row r="81" spans="1:15">
      <c r="A81" s="26" t="s">
        <v>126</v>
      </c>
      <c r="B81" s="27" t="s">
        <v>244</v>
      </c>
      <c r="C81" s="1" t="s">
        <v>237</v>
      </c>
      <c r="D81" s="10">
        <f>Table32[[#This Row],[Residential CLM $ Collected]]+Table32[[#This Row],[C&amp;I CLM $ Collected]]</f>
        <v>392782.05839999998</v>
      </c>
      <c r="E81" s="50">
        <f>Table32[[#This Row],[CLM $ Collected ]]/'1.) CLM Reference'!$B$4</f>
        <v>1.3497381097111193E-2</v>
      </c>
      <c r="F81" s="7">
        <f>Table32[[#This Row],[Residential Incentive Disbursements]]+Table32[[#This Row],[C&amp;I Incentive Disbursements]]</f>
        <v>90344</v>
      </c>
      <c r="G81" s="55">
        <f>Table32[[#This Row],[Incentive Disbursements]]/'1.) CLM Reference'!$B$5</f>
        <v>5.3773028206031137E-3</v>
      </c>
      <c r="H81" s="10">
        <v>0</v>
      </c>
      <c r="I81" s="50">
        <f>Table32[[#This Row],[Residential CLM $ Collected]]/'1.) CLM Reference'!$B$4</f>
        <v>0</v>
      </c>
      <c r="J81" s="7">
        <v>0</v>
      </c>
      <c r="K81" s="55">
        <f>Table32[[#This Row],[Residential Incentive Disbursements]]/'1.) CLM Reference'!$B$5</f>
        <v>0</v>
      </c>
      <c r="L81" s="10">
        <v>392782.05839999998</v>
      </c>
      <c r="M81" s="50">
        <f>Table32[[#This Row],[C&amp;I CLM $ Collected]]/'1.) CLM Reference'!$B$4</f>
        <v>1.3497381097111193E-2</v>
      </c>
      <c r="N81" s="7">
        <v>90344</v>
      </c>
      <c r="O81" s="55">
        <f>Table32[[#This Row],[C&amp;I Incentive Disbursements]]/'1.) CLM Reference'!$B$5</f>
        <v>5.3773028206031137E-3</v>
      </c>
    </row>
    <row r="82" spans="1:15">
      <c r="A82" s="26" t="s">
        <v>127</v>
      </c>
      <c r="B82" s="27" t="s">
        <v>244</v>
      </c>
      <c r="C82" s="1" t="s">
        <v>237</v>
      </c>
      <c r="D82" s="10">
        <f>Table32[[#This Row],[Residential CLM $ Collected]]+Table32[[#This Row],[C&amp;I CLM $ Collected]]</f>
        <v>11423.925499999999</v>
      </c>
      <c r="E82" s="50">
        <f>Table32[[#This Row],[CLM $ Collected ]]/'1.) CLM Reference'!$B$4</f>
        <v>3.9256649533996778E-4</v>
      </c>
      <c r="F82" s="7">
        <f>Table32[[#This Row],[Residential Incentive Disbursements]]+Table32[[#This Row],[C&amp;I Incentive Disbursements]]</f>
        <v>0</v>
      </c>
      <c r="G82" s="55">
        <f>Table32[[#This Row],[Incentive Disbursements]]/'1.) CLM Reference'!$B$5</f>
        <v>0</v>
      </c>
      <c r="H82" s="10">
        <v>0</v>
      </c>
      <c r="I82" s="50">
        <f>Table32[[#This Row],[Residential CLM $ Collected]]/'1.) CLM Reference'!$B$4</f>
        <v>0</v>
      </c>
      <c r="J82" s="7">
        <v>0</v>
      </c>
      <c r="K82" s="55">
        <f>Table32[[#This Row],[Residential Incentive Disbursements]]/'1.) CLM Reference'!$B$5</f>
        <v>0</v>
      </c>
      <c r="L82" s="10">
        <v>11423.925499999999</v>
      </c>
      <c r="M82" s="50">
        <f>Table32[[#This Row],[C&amp;I CLM $ Collected]]/'1.) CLM Reference'!$B$4</f>
        <v>3.9256649533996778E-4</v>
      </c>
      <c r="N82" s="7">
        <v>0</v>
      </c>
      <c r="O82" s="55">
        <f>Table32[[#This Row],[C&amp;I Incentive Disbursements]]/'1.) CLM Reference'!$B$5</f>
        <v>0</v>
      </c>
    </row>
    <row r="83" spans="1:15">
      <c r="A83" s="26" t="s">
        <v>128</v>
      </c>
      <c r="B83" s="27" t="s">
        <v>244</v>
      </c>
      <c r="C83" s="1" t="s">
        <v>237</v>
      </c>
      <c r="D83" s="10">
        <f>Table32[[#This Row],[Residential CLM $ Collected]]+Table32[[#This Row],[C&amp;I CLM $ Collected]]</f>
        <v>19630.0101</v>
      </c>
      <c r="E83" s="50">
        <f>Table32[[#This Row],[CLM $ Collected ]]/'1.) CLM Reference'!$B$4</f>
        <v>6.7455659339210237E-4</v>
      </c>
      <c r="F83" s="7">
        <f>Table32[[#This Row],[Residential Incentive Disbursements]]+Table32[[#This Row],[C&amp;I Incentive Disbursements]]</f>
        <v>139005</v>
      </c>
      <c r="G83" s="55">
        <f>Table32[[#This Row],[Incentive Disbursements]]/'1.) CLM Reference'!$B$5</f>
        <v>8.2736205899443891E-3</v>
      </c>
      <c r="H83" s="10">
        <v>0</v>
      </c>
      <c r="I83" s="50">
        <f>Table32[[#This Row],[Residential CLM $ Collected]]/'1.) CLM Reference'!$B$4</f>
        <v>0</v>
      </c>
      <c r="J83" s="7">
        <v>0</v>
      </c>
      <c r="K83" s="55">
        <f>Table32[[#This Row],[Residential Incentive Disbursements]]/'1.) CLM Reference'!$B$5</f>
        <v>0</v>
      </c>
      <c r="L83" s="10">
        <v>19630.0101</v>
      </c>
      <c r="M83" s="50">
        <f>Table32[[#This Row],[C&amp;I CLM $ Collected]]/'1.) CLM Reference'!$B$4</f>
        <v>6.7455659339210237E-4</v>
      </c>
      <c r="N83" s="7">
        <v>139005</v>
      </c>
      <c r="O83" s="55">
        <f>Table32[[#This Row],[C&amp;I Incentive Disbursements]]/'1.) CLM Reference'!$B$5</f>
        <v>8.2736205899443891E-3</v>
      </c>
    </row>
    <row r="84" spans="1:15">
      <c r="A84" s="26" t="s">
        <v>129</v>
      </c>
      <c r="B84" s="27" t="s">
        <v>238</v>
      </c>
      <c r="C84" s="1" t="s">
        <v>237</v>
      </c>
      <c r="D84" s="10">
        <f>Table32[[#This Row],[Residential CLM $ Collected]]+Table32[[#This Row],[C&amp;I CLM $ Collected]]</f>
        <v>153837.17310000001</v>
      </c>
      <c r="E84" s="50">
        <f>Table32[[#This Row],[CLM $ Collected ]]/'1.) CLM Reference'!$B$4</f>
        <v>5.2863895074311343E-3</v>
      </c>
      <c r="F84" s="7">
        <f>Table32[[#This Row],[Residential Incentive Disbursements]]+Table32[[#This Row],[C&amp;I Incentive Disbursements]]</f>
        <v>39199</v>
      </c>
      <c r="G84" s="55">
        <f>Table32[[#This Row],[Incentive Disbursements]]/'1.) CLM Reference'!$B$5</f>
        <v>2.3331366030375175E-3</v>
      </c>
      <c r="H84" s="10">
        <v>0</v>
      </c>
      <c r="I84" s="50">
        <f>Table32[[#This Row],[Residential CLM $ Collected]]/'1.) CLM Reference'!$B$4</f>
        <v>0</v>
      </c>
      <c r="J84" s="7">
        <v>0</v>
      </c>
      <c r="K84" s="55">
        <f>Table32[[#This Row],[Residential Incentive Disbursements]]/'1.) CLM Reference'!$B$5</f>
        <v>0</v>
      </c>
      <c r="L84" s="10">
        <v>153837.17310000001</v>
      </c>
      <c r="M84" s="50">
        <f>Table32[[#This Row],[C&amp;I CLM $ Collected]]/'1.) CLM Reference'!$B$4</f>
        <v>5.2863895074311343E-3</v>
      </c>
      <c r="N84" s="7">
        <v>39199</v>
      </c>
      <c r="O84" s="55">
        <f>Table32[[#This Row],[C&amp;I Incentive Disbursements]]/'1.) CLM Reference'!$B$5</f>
        <v>2.3331366030375175E-3</v>
      </c>
    </row>
    <row r="85" spans="1:15">
      <c r="A85" s="26" t="s">
        <v>130</v>
      </c>
      <c r="B85" s="27" t="s">
        <v>246</v>
      </c>
      <c r="C85" s="1" t="s">
        <v>237</v>
      </c>
      <c r="D85" s="10">
        <f>Table32[[#This Row],[Residential CLM $ Collected]]+Table32[[#This Row],[C&amp;I CLM $ Collected]]</f>
        <v>31654.256600000001</v>
      </c>
      <c r="E85" s="50">
        <f>Table32[[#This Row],[CLM $ Collected ]]/'1.) CLM Reference'!$B$4</f>
        <v>1.0877522420864917E-3</v>
      </c>
      <c r="F85" s="7">
        <f>Table32[[#This Row],[Residential Incentive Disbursements]]+Table32[[#This Row],[C&amp;I Incentive Disbursements]]</f>
        <v>10957</v>
      </c>
      <c r="G85" s="55">
        <f>Table32[[#This Row],[Incentive Disbursements]]/'1.) CLM Reference'!$B$5</f>
        <v>6.5216402866098819E-4</v>
      </c>
      <c r="H85" s="10">
        <v>0</v>
      </c>
      <c r="I85" s="50">
        <f>Table32[[#This Row],[Residential CLM $ Collected]]/'1.) CLM Reference'!$B$4</f>
        <v>0</v>
      </c>
      <c r="J85" s="7">
        <v>0</v>
      </c>
      <c r="K85" s="55">
        <f>Table32[[#This Row],[Residential Incentive Disbursements]]/'1.) CLM Reference'!$B$5</f>
        <v>0</v>
      </c>
      <c r="L85" s="10">
        <v>31654.256600000001</v>
      </c>
      <c r="M85" s="50">
        <f>Table32[[#This Row],[C&amp;I CLM $ Collected]]/'1.) CLM Reference'!$B$4</f>
        <v>1.0877522420864917E-3</v>
      </c>
      <c r="N85" s="7">
        <v>10957</v>
      </c>
      <c r="O85" s="55">
        <f>Table32[[#This Row],[C&amp;I Incentive Disbursements]]/'1.) CLM Reference'!$B$5</f>
        <v>6.5216402866098819E-4</v>
      </c>
    </row>
    <row r="86" spans="1:15">
      <c r="A86" s="26" t="s">
        <v>131</v>
      </c>
      <c r="B86" s="27" t="s">
        <v>246</v>
      </c>
      <c r="C86" s="1" t="s">
        <v>237</v>
      </c>
      <c r="D86" s="10">
        <f>Table32[[#This Row],[Residential CLM $ Collected]]+Table32[[#This Row],[C&amp;I CLM $ Collected]]</f>
        <v>118643.1523</v>
      </c>
      <c r="E86" s="50">
        <f>Table32[[#This Row],[CLM $ Collected ]]/'1.) CLM Reference'!$B$4</f>
        <v>4.0769984445799337E-3</v>
      </c>
      <c r="F86" s="7">
        <f>Table32[[#This Row],[Residential Incentive Disbursements]]+Table32[[#This Row],[C&amp;I Incentive Disbursements]]</f>
        <v>1084</v>
      </c>
      <c r="G86" s="55">
        <f>Table32[[#This Row],[Incentive Disbursements]]/'1.) CLM Reference'!$B$5</f>
        <v>6.4520015247650933E-5</v>
      </c>
      <c r="H86" s="10">
        <v>0</v>
      </c>
      <c r="I86" s="50">
        <f>Table32[[#This Row],[Residential CLM $ Collected]]/'1.) CLM Reference'!$B$4</f>
        <v>0</v>
      </c>
      <c r="J86" s="7">
        <v>0</v>
      </c>
      <c r="K86" s="55">
        <f>Table32[[#This Row],[Residential Incentive Disbursements]]/'1.) CLM Reference'!$B$5</f>
        <v>0</v>
      </c>
      <c r="L86" s="10">
        <v>118643.1523</v>
      </c>
      <c r="M86" s="50">
        <f>Table32[[#This Row],[C&amp;I CLM $ Collected]]/'1.) CLM Reference'!$B$4</f>
        <v>4.0769984445799337E-3</v>
      </c>
      <c r="N86" s="7">
        <v>1084</v>
      </c>
      <c r="O86" s="55">
        <f>Table32[[#This Row],[C&amp;I Incentive Disbursements]]/'1.) CLM Reference'!$B$5</f>
        <v>6.4520015247650933E-5</v>
      </c>
    </row>
    <row r="87" spans="1:15">
      <c r="A87" s="26" t="s">
        <v>132</v>
      </c>
      <c r="B87" s="27" t="s">
        <v>245</v>
      </c>
      <c r="C87" s="1" t="s">
        <v>237</v>
      </c>
      <c r="D87" s="10">
        <f>Table32[[#This Row],[Residential CLM $ Collected]]+Table32[[#This Row],[C&amp;I CLM $ Collected]]</f>
        <v>30307.9912</v>
      </c>
      <c r="E87" s="50">
        <f>Table32[[#This Row],[CLM $ Collected ]]/'1.) CLM Reference'!$B$4</f>
        <v>1.0414898001723299E-3</v>
      </c>
      <c r="F87" s="7">
        <f>Table32[[#This Row],[Residential Incentive Disbursements]]+Table32[[#This Row],[C&amp;I Incentive Disbursements]]</f>
        <v>0</v>
      </c>
      <c r="G87" s="55">
        <f>Table32[[#This Row],[Incentive Disbursements]]/'1.) CLM Reference'!$B$5</f>
        <v>0</v>
      </c>
      <c r="H87" s="10">
        <v>0</v>
      </c>
      <c r="I87" s="50">
        <f>Table32[[#This Row],[Residential CLM $ Collected]]/'1.) CLM Reference'!$B$4</f>
        <v>0</v>
      </c>
      <c r="J87" s="7">
        <v>0</v>
      </c>
      <c r="K87" s="55">
        <f>Table32[[#This Row],[Residential Incentive Disbursements]]/'1.) CLM Reference'!$B$5</f>
        <v>0</v>
      </c>
      <c r="L87" s="10">
        <v>30307.9912</v>
      </c>
      <c r="M87" s="50">
        <f>Table32[[#This Row],[C&amp;I CLM $ Collected]]/'1.) CLM Reference'!$B$4</f>
        <v>1.0414898001723299E-3</v>
      </c>
      <c r="N87" s="7">
        <v>0</v>
      </c>
      <c r="O87" s="55">
        <f>Table32[[#This Row],[C&amp;I Incentive Disbursements]]/'1.) CLM Reference'!$B$5</f>
        <v>0</v>
      </c>
    </row>
    <row r="88" spans="1:15">
      <c r="A88" s="26" t="s">
        <v>133</v>
      </c>
      <c r="B88" s="27" t="s">
        <v>245</v>
      </c>
      <c r="C88" s="1" t="s">
        <v>237</v>
      </c>
      <c r="D88" s="10">
        <f>Table32[[#This Row],[Residential CLM $ Collected]]+Table32[[#This Row],[C&amp;I CLM $ Collected]]</f>
        <v>21318.6878</v>
      </c>
      <c r="E88" s="50">
        <f>Table32[[#This Row],[CLM $ Collected ]]/'1.) CLM Reference'!$B$4</f>
        <v>7.3258553330839984E-4</v>
      </c>
      <c r="F88" s="7">
        <f>Table32[[#This Row],[Residential Incentive Disbursements]]+Table32[[#This Row],[C&amp;I Incentive Disbursements]]</f>
        <v>0</v>
      </c>
      <c r="G88" s="55">
        <f>Table32[[#This Row],[Incentive Disbursements]]/'1.) CLM Reference'!$B$5</f>
        <v>0</v>
      </c>
      <c r="H88" s="10">
        <v>0</v>
      </c>
      <c r="I88" s="50">
        <f>Table32[[#This Row],[Residential CLM $ Collected]]/'1.) CLM Reference'!$B$4</f>
        <v>0</v>
      </c>
      <c r="J88" s="7">
        <v>0</v>
      </c>
      <c r="K88" s="55">
        <f>Table32[[#This Row],[Residential Incentive Disbursements]]/'1.) CLM Reference'!$B$5</f>
        <v>0</v>
      </c>
      <c r="L88" s="10">
        <v>21318.6878</v>
      </c>
      <c r="M88" s="50">
        <f>Table32[[#This Row],[C&amp;I CLM $ Collected]]/'1.) CLM Reference'!$B$4</f>
        <v>7.3258553330839984E-4</v>
      </c>
      <c r="N88" s="7">
        <v>0</v>
      </c>
      <c r="O88" s="55">
        <f>Table32[[#This Row],[C&amp;I Incentive Disbursements]]/'1.) CLM Reference'!$B$5</f>
        <v>0</v>
      </c>
    </row>
    <row r="89" spans="1:15">
      <c r="A89" s="26" t="s">
        <v>134</v>
      </c>
      <c r="B89" s="27" t="s">
        <v>245</v>
      </c>
      <c r="C89" s="1" t="s">
        <v>242</v>
      </c>
      <c r="D89" s="10">
        <f>Table32[[#This Row],[Residential CLM $ Collected]]+Table32[[#This Row],[C&amp;I CLM $ Collected]]</f>
        <v>48303.706700000002</v>
      </c>
      <c r="E89" s="50">
        <f>Table32[[#This Row],[CLM $ Collected ]]/'1.) CLM Reference'!$B$4</f>
        <v>1.6598862493587445E-3</v>
      </c>
      <c r="F89" s="7">
        <f>Table32[[#This Row],[Residential Incentive Disbursements]]+Table32[[#This Row],[C&amp;I Incentive Disbursements]]</f>
        <v>7789</v>
      </c>
      <c r="G89" s="55">
        <f>Table32[[#This Row],[Incentive Disbursements]]/'1.) CLM Reference'!$B$5</f>
        <v>4.6360368889663569E-4</v>
      </c>
      <c r="H89" s="10">
        <v>0</v>
      </c>
      <c r="I89" s="50">
        <f>Table32[[#This Row],[Residential CLM $ Collected]]/'1.) CLM Reference'!$B$4</f>
        <v>0</v>
      </c>
      <c r="J89" s="7">
        <v>0</v>
      </c>
      <c r="K89" s="55">
        <f>Table32[[#This Row],[Residential Incentive Disbursements]]/'1.) CLM Reference'!$B$5</f>
        <v>0</v>
      </c>
      <c r="L89" s="10">
        <v>48303.706700000002</v>
      </c>
      <c r="M89" s="50">
        <f>Table32[[#This Row],[C&amp;I CLM $ Collected]]/'1.) CLM Reference'!$B$4</f>
        <v>1.6598862493587445E-3</v>
      </c>
      <c r="N89" s="7">
        <v>7789</v>
      </c>
      <c r="O89" s="55">
        <f>Table32[[#This Row],[C&amp;I Incentive Disbursements]]/'1.) CLM Reference'!$B$5</f>
        <v>4.6360368889663569E-4</v>
      </c>
    </row>
    <row r="90" spans="1:15">
      <c r="A90" s="26" t="s">
        <v>135</v>
      </c>
      <c r="B90" s="27" t="s">
        <v>245</v>
      </c>
      <c r="C90" s="1" t="s">
        <v>237</v>
      </c>
      <c r="D90" s="10">
        <f>Table32[[#This Row],[Residential CLM $ Collected]]+Table32[[#This Row],[C&amp;I CLM $ Collected]]</f>
        <v>19413.7742</v>
      </c>
      <c r="E90" s="50">
        <f>Table32[[#This Row],[CLM $ Collected ]]/'1.) CLM Reference'!$B$4</f>
        <v>6.6712596287637615E-4</v>
      </c>
      <c r="F90" s="7">
        <f>Table32[[#This Row],[Residential Incentive Disbursements]]+Table32[[#This Row],[C&amp;I Incentive Disbursements]]</f>
        <v>150</v>
      </c>
      <c r="G90" s="55">
        <f>Table32[[#This Row],[Incentive Disbursements]]/'1.) CLM Reference'!$B$5</f>
        <v>8.928046390357601E-6</v>
      </c>
      <c r="H90" s="10">
        <v>0</v>
      </c>
      <c r="I90" s="50">
        <f>Table32[[#This Row],[Residential CLM $ Collected]]/'1.) CLM Reference'!$B$4</f>
        <v>0</v>
      </c>
      <c r="J90" s="7">
        <v>0</v>
      </c>
      <c r="K90" s="55">
        <f>Table32[[#This Row],[Residential Incentive Disbursements]]/'1.) CLM Reference'!$B$5</f>
        <v>0</v>
      </c>
      <c r="L90" s="10">
        <v>19413.7742</v>
      </c>
      <c r="M90" s="50">
        <f>Table32[[#This Row],[C&amp;I CLM $ Collected]]/'1.) CLM Reference'!$B$4</f>
        <v>6.6712596287637615E-4</v>
      </c>
      <c r="N90" s="7">
        <v>150</v>
      </c>
      <c r="O90" s="55">
        <f>Table32[[#This Row],[C&amp;I Incentive Disbursements]]/'1.) CLM Reference'!$B$5</f>
        <v>8.928046390357601E-6</v>
      </c>
    </row>
    <row r="91" spans="1:15">
      <c r="A91" s="26" t="s">
        <v>136</v>
      </c>
      <c r="B91" s="27" t="s">
        <v>249</v>
      </c>
      <c r="C91" s="1" t="s">
        <v>242</v>
      </c>
      <c r="D91" s="10">
        <f>Table32[[#This Row],[Residential CLM $ Collected]]+Table32[[#This Row],[C&amp;I CLM $ Collected]]</f>
        <v>620841.98750000005</v>
      </c>
      <c r="E91" s="50">
        <f>Table32[[#This Row],[CLM $ Collected ]]/'1.) CLM Reference'!$B$4</f>
        <v>2.1334327083345834E-2</v>
      </c>
      <c r="F91" s="7">
        <f>Table32[[#This Row],[Residential Incentive Disbursements]]+Table32[[#This Row],[C&amp;I Incentive Disbursements]]</f>
        <v>90664</v>
      </c>
      <c r="G91" s="55">
        <f>Table32[[#This Row],[Incentive Disbursements]]/'1.) CLM Reference'!$B$5</f>
        <v>5.3963493195692104E-3</v>
      </c>
      <c r="H91" s="10">
        <v>0</v>
      </c>
      <c r="I91" s="50">
        <f>Table32[[#This Row],[Residential CLM $ Collected]]/'1.) CLM Reference'!$B$4</f>
        <v>0</v>
      </c>
      <c r="J91" s="7">
        <v>0</v>
      </c>
      <c r="K91" s="55">
        <f>Table32[[#This Row],[Residential Incentive Disbursements]]/'1.) CLM Reference'!$B$5</f>
        <v>0</v>
      </c>
      <c r="L91" s="10">
        <v>620841.98750000005</v>
      </c>
      <c r="M91" s="50">
        <f>Table32[[#This Row],[C&amp;I CLM $ Collected]]/'1.) CLM Reference'!$B$4</f>
        <v>2.1334327083345834E-2</v>
      </c>
      <c r="N91" s="7">
        <v>90664</v>
      </c>
      <c r="O91" s="55">
        <f>Table32[[#This Row],[C&amp;I Incentive Disbursements]]/'1.) CLM Reference'!$B$5</f>
        <v>5.3963493195692104E-3</v>
      </c>
    </row>
    <row r="92" spans="1:15">
      <c r="A92" s="26" t="s">
        <v>137</v>
      </c>
      <c r="B92" s="27" t="s">
        <v>249</v>
      </c>
      <c r="C92" s="1" t="s">
        <v>242</v>
      </c>
      <c r="D92" s="10">
        <f>Table32[[#This Row],[Residential CLM $ Collected]]+Table32[[#This Row],[C&amp;I CLM $ Collected]]</f>
        <v>440777.92950000003</v>
      </c>
      <c r="E92" s="50">
        <f>Table32[[#This Row],[CLM $ Collected ]]/'1.) CLM Reference'!$B$4</f>
        <v>1.5146689026204032E-2</v>
      </c>
      <c r="F92" s="7">
        <f>Table32[[#This Row],[Residential Incentive Disbursements]]+Table32[[#This Row],[C&amp;I Incentive Disbursements]]</f>
        <v>74388.570000000007</v>
      </c>
      <c r="G92" s="55">
        <f>Table32[[#This Row],[Incentive Disbursements]]/'1.) CLM Reference'!$B$5</f>
        <v>4.4276306924824248E-3</v>
      </c>
      <c r="H92" s="10">
        <v>18545.705000000002</v>
      </c>
      <c r="I92" s="50">
        <f>Table32[[#This Row],[Residential CLM $ Collected]]/'1.) CLM Reference'!$B$4</f>
        <v>6.3729603413983384E-4</v>
      </c>
      <c r="J92" s="7">
        <v>0</v>
      </c>
      <c r="K92" s="55">
        <f>Table32[[#This Row],[Residential Incentive Disbursements]]/'1.) CLM Reference'!$B$5</f>
        <v>0</v>
      </c>
      <c r="L92" s="10">
        <v>422232.22450000001</v>
      </c>
      <c r="M92" s="50">
        <f>Table32[[#This Row],[C&amp;I CLM $ Collected]]/'1.) CLM Reference'!$B$4</f>
        <v>1.4509392992064198E-2</v>
      </c>
      <c r="N92" s="7">
        <v>74388.570000000007</v>
      </c>
      <c r="O92" s="55">
        <f>Table32[[#This Row],[C&amp;I Incentive Disbursements]]/'1.) CLM Reference'!$B$5</f>
        <v>4.4276306924824248E-3</v>
      </c>
    </row>
    <row r="93" spans="1:15">
      <c r="A93" s="26" t="s">
        <v>138</v>
      </c>
      <c r="B93" s="27" t="s">
        <v>249</v>
      </c>
      <c r="C93" s="1" t="s">
        <v>242</v>
      </c>
      <c r="D93" s="10">
        <f>Table32[[#This Row],[Residential CLM $ Collected]]+Table32[[#This Row],[C&amp;I CLM $ Collected]]</f>
        <v>396586.79239999998</v>
      </c>
      <c r="E93" s="50">
        <f>Table32[[#This Row],[CLM $ Collected ]]/'1.) CLM Reference'!$B$4</f>
        <v>1.3628125217604698E-2</v>
      </c>
      <c r="F93" s="7">
        <f>Table32[[#This Row],[Residential Incentive Disbursements]]+Table32[[#This Row],[C&amp;I Incentive Disbursements]]</f>
        <v>344</v>
      </c>
      <c r="G93" s="55">
        <f>Table32[[#This Row],[Incentive Disbursements]]/'1.) CLM Reference'!$B$5</f>
        <v>2.0474986388553432E-5</v>
      </c>
      <c r="H93" s="10">
        <v>0</v>
      </c>
      <c r="I93" s="50">
        <f>Table32[[#This Row],[Residential CLM $ Collected]]/'1.) CLM Reference'!$B$4</f>
        <v>0</v>
      </c>
      <c r="J93" s="7">
        <v>0</v>
      </c>
      <c r="K93" s="55">
        <f>Table32[[#This Row],[Residential Incentive Disbursements]]/'1.) CLM Reference'!$B$5</f>
        <v>0</v>
      </c>
      <c r="L93" s="10">
        <v>396586.79239999998</v>
      </c>
      <c r="M93" s="50">
        <f>Table32[[#This Row],[C&amp;I CLM $ Collected]]/'1.) CLM Reference'!$B$4</f>
        <v>1.3628125217604698E-2</v>
      </c>
      <c r="N93" s="7">
        <v>344</v>
      </c>
      <c r="O93" s="55">
        <f>Table32[[#This Row],[C&amp;I Incentive Disbursements]]/'1.) CLM Reference'!$B$5</f>
        <v>2.0474986388553432E-5</v>
      </c>
    </row>
    <row r="94" spans="1:15">
      <c r="A94" s="26" t="s">
        <v>139</v>
      </c>
      <c r="B94" s="27" t="s">
        <v>249</v>
      </c>
      <c r="C94" s="1" t="s">
        <v>242</v>
      </c>
      <c r="D94" s="10">
        <f>Table32[[#This Row],[Residential CLM $ Collected]]+Table32[[#This Row],[C&amp;I CLM $ Collected]]</f>
        <v>16626.321499999998</v>
      </c>
      <c r="E94" s="50">
        <f>Table32[[#This Row],[CLM $ Collected ]]/'1.) CLM Reference'!$B$4</f>
        <v>5.7133922675270908E-4</v>
      </c>
      <c r="F94" s="7">
        <f>Table32[[#This Row],[Residential Incentive Disbursements]]+Table32[[#This Row],[C&amp;I Incentive Disbursements]]</f>
        <v>40</v>
      </c>
      <c r="G94" s="55">
        <f>Table32[[#This Row],[Incentive Disbursements]]/'1.) CLM Reference'!$B$5</f>
        <v>2.3808123707620267E-6</v>
      </c>
      <c r="H94" s="10">
        <v>0</v>
      </c>
      <c r="I94" s="50">
        <f>Table32[[#This Row],[Residential CLM $ Collected]]/'1.) CLM Reference'!$B$4</f>
        <v>0</v>
      </c>
      <c r="J94" s="7">
        <v>0</v>
      </c>
      <c r="K94" s="55">
        <f>Table32[[#This Row],[Residential Incentive Disbursements]]/'1.) CLM Reference'!$B$5</f>
        <v>0</v>
      </c>
      <c r="L94" s="10">
        <v>16626.321499999998</v>
      </c>
      <c r="M94" s="50">
        <f>Table32[[#This Row],[C&amp;I CLM $ Collected]]/'1.) CLM Reference'!$B$4</f>
        <v>5.7133922675270908E-4</v>
      </c>
      <c r="N94" s="7">
        <v>40</v>
      </c>
      <c r="O94" s="55">
        <f>Table32[[#This Row],[C&amp;I Incentive Disbursements]]/'1.) CLM Reference'!$B$5</f>
        <v>2.3808123707620267E-6</v>
      </c>
    </row>
    <row r="95" spans="1:15">
      <c r="A95" s="26" t="s">
        <v>140</v>
      </c>
      <c r="B95" s="27" t="s">
        <v>249</v>
      </c>
      <c r="C95" s="1" t="s">
        <v>242</v>
      </c>
      <c r="D95" s="10">
        <f>Table32[[#This Row],[Residential CLM $ Collected]]+Table32[[#This Row],[C&amp;I CLM $ Collected]]</f>
        <v>20302.3325</v>
      </c>
      <c r="E95" s="50">
        <f>Table32[[#This Row],[CLM $ Collected ]]/'1.) CLM Reference'!$B$4</f>
        <v>6.9765996957453253E-4</v>
      </c>
      <c r="F95" s="7">
        <f>Table32[[#This Row],[Residential Incentive Disbursements]]+Table32[[#This Row],[C&amp;I Incentive Disbursements]]</f>
        <v>100</v>
      </c>
      <c r="G95" s="55">
        <f>Table32[[#This Row],[Incentive Disbursements]]/'1.) CLM Reference'!$B$5</f>
        <v>5.9520309269050671E-6</v>
      </c>
      <c r="H95" s="10">
        <v>0</v>
      </c>
      <c r="I95" s="50">
        <f>Table32[[#This Row],[Residential CLM $ Collected]]/'1.) CLM Reference'!$B$4</f>
        <v>0</v>
      </c>
      <c r="J95" s="7">
        <v>0</v>
      </c>
      <c r="K95" s="55">
        <f>Table32[[#This Row],[Residential Incentive Disbursements]]/'1.) CLM Reference'!$B$5</f>
        <v>0</v>
      </c>
      <c r="L95" s="10">
        <v>20302.3325</v>
      </c>
      <c r="M95" s="50">
        <f>Table32[[#This Row],[C&amp;I CLM $ Collected]]/'1.) CLM Reference'!$B$4</f>
        <v>6.9765996957453253E-4</v>
      </c>
      <c r="N95" s="7">
        <v>100</v>
      </c>
      <c r="O95" s="55">
        <f>Table32[[#This Row],[C&amp;I Incentive Disbursements]]/'1.) CLM Reference'!$B$5</f>
        <v>5.9520309269050671E-6</v>
      </c>
    </row>
    <row r="96" spans="1:15">
      <c r="A96" s="26" t="s">
        <v>141</v>
      </c>
      <c r="B96" s="27" t="s">
        <v>249</v>
      </c>
      <c r="C96" s="1" t="s">
        <v>242</v>
      </c>
      <c r="D96" s="10">
        <f>Table32[[#This Row],[Residential CLM $ Collected]]+Table32[[#This Row],[C&amp;I CLM $ Collected]]</f>
        <v>62155.3321</v>
      </c>
      <c r="E96" s="50">
        <f>Table32[[#This Row],[CLM $ Collected ]]/'1.) CLM Reference'!$B$4</f>
        <v>2.1358771018936355E-3</v>
      </c>
      <c r="F96" s="7">
        <f>Table32[[#This Row],[Residential Incentive Disbursements]]+Table32[[#This Row],[C&amp;I Incentive Disbursements]]</f>
        <v>0</v>
      </c>
      <c r="G96" s="55">
        <f>Table32[[#This Row],[Incentive Disbursements]]/'1.) CLM Reference'!$B$5</f>
        <v>0</v>
      </c>
      <c r="H96" s="10">
        <v>0</v>
      </c>
      <c r="I96" s="50">
        <f>Table32[[#This Row],[Residential CLM $ Collected]]/'1.) CLM Reference'!$B$4</f>
        <v>0</v>
      </c>
      <c r="J96" s="7">
        <v>0</v>
      </c>
      <c r="K96" s="55">
        <f>Table32[[#This Row],[Residential Incentive Disbursements]]/'1.) CLM Reference'!$B$5</f>
        <v>0</v>
      </c>
      <c r="L96" s="10">
        <v>62155.3321</v>
      </c>
      <c r="M96" s="50">
        <f>Table32[[#This Row],[C&amp;I CLM $ Collected]]/'1.) CLM Reference'!$B$4</f>
        <v>2.1358771018936355E-3</v>
      </c>
      <c r="N96" s="7">
        <v>0</v>
      </c>
      <c r="O96" s="55">
        <f>Table32[[#This Row],[C&amp;I Incentive Disbursements]]/'1.) CLM Reference'!$B$5</f>
        <v>0</v>
      </c>
    </row>
    <row r="97" spans="1:15">
      <c r="A97" s="26" t="s">
        <v>142</v>
      </c>
      <c r="B97" s="27" t="s">
        <v>249</v>
      </c>
      <c r="C97" s="1" t="s">
        <v>242</v>
      </c>
      <c r="D97" s="10">
        <f>Table32[[#This Row],[Residential CLM $ Collected]]+Table32[[#This Row],[C&amp;I CLM $ Collected]]</f>
        <v>54912.122300000003</v>
      </c>
      <c r="E97" s="50">
        <f>Table32[[#This Row],[CLM $ Collected ]]/'1.) CLM Reference'!$B$4</f>
        <v>1.886974788393945E-3</v>
      </c>
      <c r="F97" s="7">
        <f>Table32[[#This Row],[Residential Incentive Disbursements]]+Table32[[#This Row],[C&amp;I Incentive Disbursements]]</f>
        <v>0</v>
      </c>
      <c r="G97" s="55">
        <f>Table32[[#This Row],[Incentive Disbursements]]/'1.) CLM Reference'!$B$5</f>
        <v>0</v>
      </c>
      <c r="H97" s="10">
        <v>0</v>
      </c>
      <c r="I97" s="50">
        <f>Table32[[#This Row],[Residential CLM $ Collected]]/'1.) CLM Reference'!$B$4</f>
        <v>0</v>
      </c>
      <c r="J97" s="7">
        <v>0</v>
      </c>
      <c r="K97" s="55">
        <f>Table32[[#This Row],[Residential Incentive Disbursements]]/'1.) CLM Reference'!$B$5</f>
        <v>0</v>
      </c>
      <c r="L97" s="10">
        <v>54912.122300000003</v>
      </c>
      <c r="M97" s="50">
        <f>Table32[[#This Row],[C&amp;I CLM $ Collected]]/'1.) CLM Reference'!$B$4</f>
        <v>1.886974788393945E-3</v>
      </c>
      <c r="N97" s="7">
        <v>0</v>
      </c>
      <c r="O97" s="55">
        <f>Table32[[#This Row],[C&amp;I Incentive Disbursements]]/'1.) CLM Reference'!$B$5</f>
        <v>0</v>
      </c>
    </row>
    <row r="98" spans="1:15">
      <c r="A98" s="26" t="s">
        <v>143</v>
      </c>
      <c r="B98" s="27" t="s">
        <v>249</v>
      </c>
      <c r="C98" s="1" t="s">
        <v>242</v>
      </c>
      <c r="D98" s="10">
        <f>Table32[[#This Row],[Residential CLM $ Collected]]+Table32[[#This Row],[C&amp;I CLM $ Collected]]</f>
        <v>167440.6943</v>
      </c>
      <c r="E98" s="50">
        <f>Table32[[#This Row],[CLM $ Collected ]]/'1.) CLM Reference'!$B$4</f>
        <v>5.7538546219197528E-3</v>
      </c>
      <c r="F98" s="7">
        <f>Table32[[#This Row],[Residential Incentive Disbursements]]+Table32[[#This Row],[C&amp;I Incentive Disbursements]]</f>
        <v>0</v>
      </c>
      <c r="G98" s="55">
        <f>Table32[[#This Row],[Incentive Disbursements]]/'1.) CLM Reference'!$B$5</f>
        <v>0</v>
      </c>
      <c r="H98" s="10">
        <v>618.14779999999996</v>
      </c>
      <c r="I98" s="50">
        <f>Table32[[#This Row],[Residential CLM $ Collected]]/'1.) CLM Reference'!$B$4</f>
        <v>2.1241745269444494E-5</v>
      </c>
      <c r="J98" s="7">
        <v>0</v>
      </c>
      <c r="K98" s="55">
        <f>Table32[[#This Row],[Residential Incentive Disbursements]]/'1.) CLM Reference'!$B$5</f>
        <v>0</v>
      </c>
      <c r="L98" s="10">
        <v>166822.5465</v>
      </c>
      <c r="M98" s="50">
        <f>Table32[[#This Row],[C&amp;I CLM $ Collected]]/'1.) CLM Reference'!$B$4</f>
        <v>5.7326128766503077E-3</v>
      </c>
      <c r="N98" s="7">
        <v>0</v>
      </c>
      <c r="O98" s="55">
        <f>Table32[[#This Row],[C&amp;I Incentive Disbursements]]/'1.) CLM Reference'!$B$5</f>
        <v>0</v>
      </c>
    </row>
    <row r="99" spans="1:15">
      <c r="A99" s="26" t="s">
        <v>144</v>
      </c>
      <c r="B99" s="27" t="s">
        <v>249</v>
      </c>
      <c r="C99" s="1" t="s">
        <v>242</v>
      </c>
      <c r="D99" s="10">
        <f>Table32[[#This Row],[Residential CLM $ Collected]]+Table32[[#This Row],[C&amp;I CLM $ Collected]]</f>
        <v>3203.2554</v>
      </c>
      <c r="E99" s="50">
        <f>Table32[[#This Row],[CLM $ Collected ]]/'1.) CLM Reference'!$B$4</f>
        <v>1.1007518790776661E-4</v>
      </c>
      <c r="F99" s="7">
        <f>Table32[[#This Row],[Residential Incentive Disbursements]]+Table32[[#This Row],[C&amp;I Incentive Disbursements]]</f>
        <v>0</v>
      </c>
      <c r="G99" s="55">
        <f>Table32[[#This Row],[Incentive Disbursements]]/'1.) CLM Reference'!$B$5</f>
        <v>0</v>
      </c>
      <c r="H99" s="10">
        <v>0</v>
      </c>
      <c r="I99" s="50">
        <f>Table32[[#This Row],[Residential CLM $ Collected]]/'1.) CLM Reference'!$B$4</f>
        <v>0</v>
      </c>
      <c r="J99" s="7">
        <v>0</v>
      </c>
      <c r="K99" s="55">
        <f>Table32[[#This Row],[Residential Incentive Disbursements]]/'1.) CLM Reference'!$B$5</f>
        <v>0</v>
      </c>
      <c r="L99" s="10">
        <v>3203.2554</v>
      </c>
      <c r="M99" s="50">
        <f>Table32[[#This Row],[C&amp;I CLM $ Collected]]/'1.) CLM Reference'!$B$4</f>
        <v>1.1007518790776661E-4</v>
      </c>
      <c r="N99" s="7">
        <v>0</v>
      </c>
      <c r="O99" s="55">
        <f>Table32[[#This Row],[C&amp;I Incentive Disbursements]]/'1.) CLM Reference'!$B$5</f>
        <v>0</v>
      </c>
    </row>
    <row r="100" spans="1:15">
      <c r="A100" s="26" t="s">
        <v>145</v>
      </c>
      <c r="B100" s="27" t="s">
        <v>249</v>
      </c>
      <c r="C100" s="1" t="s">
        <v>237</v>
      </c>
      <c r="D100" s="10">
        <f>Table32[[#This Row],[Residential CLM $ Collected]]+Table32[[#This Row],[C&amp;I CLM $ Collected]]</f>
        <v>10510.4792</v>
      </c>
      <c r="E100" s="50">
        <f>Table32[[#This Row],[CLM $ Collected ]]/'1.) CLM Reference'!$B$4</f>
        <v>3.6117724891392437E-4</v>
      </c>
      <c r="F100" s="7">
        <f>Table32[[#This Row],[Residential Incentive Disbursements]]+Table32[[#This Row],[C&amp;I Incentive Disbursements]]</f>
        <v>70</v>
      </c>
      <c r="G100" s="55">
        <f>Table32[[#This Row],[Incentive Disbursements]]/'1.) CLM Reference'!$B$5</f>
        <v>4.1664216488335467E-6</v>
      </c>
      <c r="H100" s="10">
        <v>0</v>
      </c>
      <c r="I100" s="50">
        <f>Table32[[#This Row],[Residential CLM $ Collected]]/'1.) CLM Reference'!$B$4</f>
        <v>0</v>
      </c>
      <c r="J100" s="7">
        <v>0</v>
      </c>
      <c r="K100" s="55">
        <f>Table32[[#This Row],[Residential Incentive Disbursements]]/'1.) CLM Reference'!$B$5</f>
        <v>0</v>
      </c>
      <c r="L100" s="10">
        <v>10510.4792</v>
      </c>
      <c r="M100" s="50">
        <f>Table32[[#This Row],[C&amp;I CLM $ Collected]]/'1.) CLM Reference'!$B$4</f>
        <v>3.6117724891392437E-4</v>
      </c>
      <c r="N100" s="7">
        <v>70</v>
      </c>
      <c r="O100" s="55">
        <f>Table32[[#This Row],[C&amp;I Incentive Disbursements]]/'1.) CLM Reference'!$B$5</f>
        <v>4.1664216488335467E-6</v>
      </c>
    </row>
    <row r="101" spans="1:15">
      <c r="A101" s="26" t="s">
        <v>146</v>
      </c>
      <c r="B101" s="27" t="s">
        <v>249</v>
      </c>
      <c r="C101" s="1" t="s">
        <v>237</v>
      </c>
      <c r="D101" s="10">
        <f>Table32[[#This Row],[Residential CLM $ Collected]]+Table32[[#This Row],[C&amp;I CLM $ Collected]]</f>
        <v>16102.516600000001</v>
      </c>
      <c r="E101" s="50">
        <f>Table32[[#This Row],[CLM $ Collected ]]/'1.) CLM Reference'!$B$4</f>
        <v>5.5333943729024267E-4</v>
      </c>
      <c r="F101" s="7">
        <f>Table32[[#This Row],[Residential Incentive Disbursements]]+Table32[[#This Row],[C&amp;I Incentive Disbursements]]</f>
        <v>0</v>
      </c>
      <c r="G101" s="55">
        <f>Table32[[#This Row],[Incentive Disbursements]]/'1.) CLM Reference'!$B$5</f>
        <v>0</v>
      </c>
      <c r="H101" s="10">
        <v>0</v>
      </c>
      <c r="I101" s="50">
        <f>Table32[[#This Row],[Residential CLM $ Collected]]/'1.) CLM Reference'!$B$4</f>
        <v>0</v>
      </c>
      <c r="J101" s="7">
        <v>0</v>
      </c>
      <c r="K101" s="55">
        <f>Table32[[#This Row],[Residential Incentive Disbursements]]/'1.) CLM Reference'!$B$5</f>
        <v>0</v>
      </c>
      <c r="L101" s="10">
        <v>16102.516600000001</v>
      </c>
      <c r="M101" s="50">
        <f>Table32[[#This Row],[C&amp;I CLM $ Collected]]/'1.) CLM Reference'!$B$4</f>
        <v>5.5333943729024267E-4</v>
      </c>
      <c r="N101" s="7">
        <v>0</v>
      </c>
      <c r="O101" s="55">
        <f>Table32[[#This Row],[C&amp;I Incentive Disbursements]]/'1.) CLM Reference'!$B$5</f>
        <v>0</v>
      </c>
    </row>
    <row r="102" spans="1:15">
      <c r="A102" s="26" t="s">
        <v>147</v>
      </c>
      <c r="B102" s="27" t="s">
        <v>249</v>
      </c>
      <c r="C102" s="1" t="s">
        <v>237</v>
      </c>
      <c r="D102" s="10">
        <f>Table32[[#This Row],[Residential CLM $ Collected]]+Table32[[#This Row],[C&amp;I CLM $ Collected]]</f>
        <v>36435.988100000002</v>
      </c>
      <c r="E102" s="50">
        <f>Table32[[#This Row],[CLM $ Collected ]]/'1.) CLM Reference'!$B$4</f>
        <v>1.2520694530672291E-3</v>
      </c>
      <c r="F102" s="7">
        <f>Table32[[#This Row],[Residential Incentive Disbursements]]+Table32[[#This Row],[C&amp;I Incentive Disbursements]]</f>
        <v>15941.24</v>
      </c>
      <c r="G102" s="55">
        <f>Table32[[#This Row],[Incentive Disbursements]]/'1.) CLM Reference'!$B$5</f>
        <v>9.4882753493216135E-4</v>
      </c>
      <c r="H102" s="10">
        <v>0</v>
      </c>
      <c r="I102" s="50">
        <f>Table32[[#This Row],[Residential CLM $ Collected]]/'1.) CLM Reference'!$B$4</f>
        <v>0</v>
      </c>
      <c r="J102" s="7">
        <v>0</v>
      </c>
      <c r="K102" s="55">
        <f>Table32[[#This Row],[Residential Incentive Disbursements]]/'1.) CLM Reference'!$B$5</f>
        <v>0</v>
      </c>
      <c r="L102" s="10">
        <v>36435.988100000002</v>
      </c>
      <c r="M102" s="50">
        <f>Table32[[#This Row],[C&amp;I CLM $ Collected]]/'1.) CLM Reference'!$B$4</f>
        <v>1.2520694530672291E-3</v>
      </c>
      <c r="N102" s="7">
        <v>15941.24</v>
      </c>
      <c r="O102" s="55">
        <f>Table32[[#This Row],[C&amp;I Incentive Disbursements]]/'1.) CLM Reference'!$B$5</f>
        <v>9.4882753493216135E-4</v>
      </c>
    </row>
    <row r="103" spans="1:15">
      <c r="A103" s="26" t="s">
        <v>148</v>
      </c>
      <c r="B103" s="27" t="s">
        <v>249</v>
      </c>
      <c r="C103" s="1" t="s">
        <v>242</v>
      </c>
      <c r="D103" s="10">
        <f>Table32[[#This Row],[Residential CLM $ Collected]]+Table32[[#This Row],[C&amp;I CLM $ Collected]]</f>
        <v>68425.132500000007</v>
      </c>
      <c r="E103" s="50">
        <f>Table32[[#This Row],[CLM $ Collected ]]/'1.) CLM Reference'!$B$4</f>
        <v>2.3513296247159466E-3</v>
      </c>
      <c r="F103" s="7">
        <f>Table32[[#This Row],[Residential Incentive Disbursements]]+Table32[[#This Row],[C&amp;I Incentive Disbursements]]</f>
        <v>0</v>
      </c>
      <c r="G103" s="55">
        <f>Table32[[#This Row],[Incentive Disbursements]]/'1.) CLM Reference'!$B$5</f>
        <v>0</v>
      </c>
      <c r="H103" s="10">
        <v>0</v>
      </c>
      <c r="I103" s="50">
        <f>Table32[[#This Row],[Residential CLM $ Collected]]/'1.) CLM Reference'!$B$4</f>
        <v>0</v>
      </c>
      <c r="J103" s="7">
        <v>0</v>
      </c>
      <c r="K103" s="55">
        <f>Table32[[#This Row],[Residential Incentive Disbursements]]/'1.) CLM Reference'!$B$5</f>
        <v>0</v>
      </c>
      <c r="L103" s="10">
        <v>68425.132500000007</v>
      </c>
      <c r="M103" s="50">
        <f>Table32[[#This Row],[C&amp;I CLM $ Collected]]/'1.) CLM Reference'!$B$4</f>
        <v>2.3513296247159466E-3</v>
      </c>
      <c r="N103" s="7">
        <v>0</v>
      </c>
      <c r="O103" s="55">
        <f>Table32[[#This Row],[C&amp;I Incentive Disbursements]]/'1.) CLM Reference'!$B$5</f>
        <v>0</v>
      </c>
    </row>
    <row r="104" spans="1:15">
      <c r="A104" s="26" t="s">
        <v>149</v>
      </c>
      <c r="B104" s="27" t="s">
        <v>249</v>
      </c>
      <c r="C104" s="1" t="s">
        <v>237</v>
      </c>
      <c r="D104" s="10">
        <f>Table32[[#This Row],[Residential CLM $ Collected]]+Table32[[#This Row],[C&amp;I CLM $ Collected]]</f>
        <v>107295.5113</v>
      </c>
      <c r="E104" s="50">
        <f>Table32[[#This Row],[CLM $ Collected ]]/'1.) CLM Reference'!$B$4</f>
        <v>3.6870533545365742E-3</v>
      </c>
      <c r="F104" s="7">
        <f>Table32[[#This Row],[Residential Incentive Disbursements]]+Table32[[#This Row],[C&amp;I Incentive Disbursements]]</f>
        <v>6672</v>
      </c>
      <c r="G104" s="55">
        <f>Table32[[#This Row],[Incentive Disbursements]]/'1.) CLM Reference'!$B$5</f>
        <v>3.9711950344310608E-4</v>
      </c>
      <c r="H104" s="10">
        <v>0</v>
      </c>
      <c r="I104" s="50">
        <f>Table32[[#This Row],[Residential CLM $ Collected]]/'1.) CLM Reference'!$B$4</f>
        <v>0</v>
      </c>
      <c r="J104" s="7">
        <v>0</v>
      </c>
      <c r="K104" s="55">
        <f>Table32[[#This Row],[Residential Incentive Disbursements]]/'1.) CLM Reference'!$B$5</f>
        <v>0</v>
      </c>
      <c r="L104" s="10">
        <v>107295.5113</v>
      </c>
      <c r="M104" s="50">
        <f>Table32[[#This Row],[C&amp;I CLM $ Collected]]/'1.) CLM Reference'!$B$4</f>
        <v>3.6870533545365742E-3</v>
      </c>
      <c r="N104" s="7">
        <v>6672</v>
      </c>
      <c r="O104" s="55">
        <f>Table32[[#This Row],[C&amp;I Incentive Disbursements]]/'1.) CLM Reference'!$B$5</f>
        <v>3.9711950344310608E-4</v>
      </c>
    </row>
    <row r="105" spans="1:15">
      <c r="A105" s="26" t="s">
        <v>150</v>
      </c>
      <c r="B105" s="27" t="s">
        <v>249</v>
      </c>
      <c r="C105" s="1" t="s">
        <v>242</v>
      </c>
      <c r="D105" s="10">
        <f>Table32[[#This Row],[Residential CLM $ Collected]]+Table32[[#This Row],[C&amp;I CLM $ Collected]]</f>
        <v>95856.074399999998</v>
      </c>
      <c r="E105" s="50">
        <f>Table32[[#This Row],[CLM $ Collected ]]/'1.) CLM Reference'!$B$4</f>
        <v>3.2939538326169234E-3</v>
      </c>
      <c r="F105" s="7">
        <f>Table32[[#This Row],[Residential Incentive Disbursements]]+Table32[[#This Row],[C&amp;I Incentive Disbursements]]</f>
        <v>9499</v>
      </c>
      <c r="G105" s="55">
        <f>Table32[[#This Row],[Incentive Disbursements]]/'1.) CLM Reference'!$B$5</f>
        <v>5.6538341774671236E-4</v>
      </c>
      <c r="H105" s="10">
        <v>0</v>
      </c>
      <c r="I105" s="50">
        <f>Table32[[#This Row],[Residential CLM $ Collected]]/'1.) CLM Reference'!$B$4</f>
        <v>0</v>
      </c>
      <c r="J105" s="7">
        <v>0</v>
      </c>
      <c r="K105" s="55">
        <f>Table32[[#This Row],[Residential Incentive Disbursements]]/'1.) CLM Reference'!$B$5</f>
        <v>0</v>
      </c>
      <c r="L105" s="10">
        <v>95856.074399999998</v>
      </c>
      <c r="M105" s="50">
        <f>Table32[[#This Row],[C&amp;I CLM $ Collected]]/'1.) CLM Reference'!$B$4</f>
        <v>3.2939538326169234E-3</v>
      </c>
      <c r="N105" s="7">
        <v>9499</v>
      </c>
      <c r="O105" s="55">
        <f>Table32[[#This Row],[C&amp;I Incentive Disbursements]]/'1.) CLM Reference'!$B$5</f>
        <v>5.6538341774671236E-4</v>
      </c>
    </row>
    <row r="106" spans="1:15">
      <c r="A106" s="26" t="s">
        <v>151</v>
      </c>
      <c r="B106" s="27" t="s">
        <v>249</v>
      </c>
      <c r="C106" s="1" t="s">
        <v>242</v>
      </c>
      <c r="D106" s="10">
        <f>Table32[[#This Row],[Residential CLM $ Collected]]+Table32[[#This Row],[C&amp;I CLM $ Collected]]</f>
        <v>72142.353499999997</v>
      </c>
      <c r="E106" s="50">
        <f>Table32[[#This Row],[CLM $ Collected ]]/'1.) CLM Reference'!$B$4</f>
        <v>2.4790664889290511E-3</v>
      </c>
      <c r="F106" s="7">
        <f>Table32[[#This Row],[Residential Incentive Disbursements]]+Table32[[#This Row],[C&amp;I Incentive Disbursements]]</f>
        <v>60</v>
      </c>
      <c r="G106" s="55">
        <f>Table32[[#This Row],[Incentive Disbursements]]/'1.) CLM Reference'!$B$5</f>
        <v>3.5712185561430403E-6</v>
      </c>
      <c r="H106" s="10">
        <v>6964.5801000000001</v>
      </c>
      <c r="I106" s="50">
        <f>Table32[[#This Row],[Residential CLM $ Collected]]/'1.) CLM Reference'!$B$4</f>
        <v>2.3932761128138329E-4</v>
      </c>
      <c r="J106" s="7">
        <v>0</v>
      </c>
      <c r="K106" s="55">
        <f>Table32[[#This Row],[Residential Incentive Disbursements]]/'1.) CLM Reference'!$B$5</f>
        <v>0</v>
      </c>
      <c r="L106" s="10">
        <v>65177.773399999998</v>
      </c>
      <c r="M106" s="50">
        <f>Table32[[#This Row],[C&amp;I CLM $ Collected]]/'1.) CLM Reference'!$B$4</f>
        <v>2.2397388776476679E-3</v>
      </c>
      <c r="N106" s="7">
        <v>60</v>
      </c>
      <c r="O106" s="55">
        <f>Table32[[#This Row],[C&amp;I Incentive Disbursements]]/'1.) CLM Reference'!$B$5</f>
        <v>3.5712185561430403E-6</v>
      </c>
    </row>
    <row r="107" spans="1:15">
      <c r="A107" s="26" t="s">
        <v>152</v>
      </c>
      <c r="B107" s="27" t="s">
        <v>249</v>
      </c>
      <c r="C107" s="1" t="s">
        <v>237</v>
      </c>
      <c r="D107" s="10">
        <f>Table32[[#This Row],[Residential CLM $ Collected]]+Table32[[#This Row],[C&amp;I CLM $ Collected]]</f>
        <v>77177.016300000003</v>
      </c>
      <c r="E107" s="50">
        <f>Table32[[#This Row],[CLM $ Collected ]]/'1.) CLM Reference'!$B$4</f>
        <v>2.6520753141892049E-3</v>
      </c>
      <c r="F107" s="7">
        <f>Table32[[#This Row],[Residential Incentive Disbursements]]+Table32[[#This Row],[C&amp;I Incentive Disbursements]]</f>
        <v>1830</v>
      </c>
      <c r="G107" s="55">
        <f>Table32[[#This Row],[Incentive Disbursements]]/'1.) CLM Reference'!$B$5</f>
        <v>1.0892216596236273E-4</v>
      </c>
      <c r="H107" s="10">
        <v>0</v>
      </c>
      <c r="I107" s="50">
        <f>Table32[[#This Row],[Residential CLM $ Collected]]/'1.) CLM Reference'!$B$4</f>
        <v>0</v>
      </c>
      <c r="J107" s="7">
        <v>0</v>
      </c>
      <c r="K107" s="55">
        <f>Table32[[#This Row],[Residential Incentive Disbursements]]/'1.) CLM Reference'!$B$5</f>
        <v>0</v>
      </c>
      <c r="L107" s="10">
        <v>77177.016300000003</v>
      </c>
      <c r="M107" s="50">
        <f>Table32[[#This Row],[C&amp;I CLM $ Collected]]/'1.) CLM Reference'!$B$4</f>
        <v>2.6520753141892049E-3</v>
      </c>
      <c r="N107" s="7">
        <v>1830</v>
      </c>
      <c r="O107" s="55">
        <f>Table32[[#This Row],[C&amp;I Incentive Disbursements]]/'1.) CLM Reference'!$B$5</f>
        <v>1.0892216596236273E-4</v>
      </c>
    </row>
    <row r="108" spans="1:15">
      <c r="A108" s="26" t="s">
        <v>153</v>
      </c>
      <c r="B108" s="27" t="s">
        <v>249</v>
      </c>
      <c r="C108" s="1" t="s">
        <v>237</v>
      </c>
      <c r="D108" s="10">
        <f>Table32[[#This Row],[Residential CLM $ Collected]]+Table32[[#This Row],[C&amp;I CLM $ Collected]]</f>
        <v>30629.914100000002</v>
      </c>
      <c r="E108" s="50">
        <f>Table32[[#This Row],[CLM $ Collected ]]/'1.) CLM Reference'!$B$4</f>
        <v>1.0525522099037905E-3</v>
      </c>
      <c r="F108" s="7">
        <f>Table32[[#This Row],[Residential Incentive Disbursements]]+Table32[[#This Row],[C&amp;I Incentive Disbursements]]</f>
        <v>0</v>
      </c>
      <c r="G108" s="55">
        <f>Table32[[#This Row],[Incentive Disbursements]]/'1.) CLM Reference'!$B$5</f>
        <v>0</v>
      </c>
      <c r="H108" s="10">
        <v>0</v>
      </c>
      <c r="I108" s="50">
        <f>Table32[[#This Row],[Residential CLM $ Collected]]/'1.) CLM Reference'!$B$4</f>
        <v>0</v>
      </c>
      <c r="J108" s="7">
        <v>0</v>
      </c>
      <c r="K108" s="55">
        <f>Table32[[#This Row],[Residential Incentive Disbursements]]/'1.) CLM Reference'!$B$5</f>
        <v>0</v>
      </c>
      <c r="L108" s="10">
        <v>30629.914100000002</v>
      </c>
      <c r="M108" s="50">
        <f>Table32[[#This Row],[C&amp;I CLM $ Collected]]/'1.) CLM Reference'!$B$4</f>
        <v>1.0525522099037905E-3</v>
      </c>
      <c r="N108" s="7">
        <v>0</v>
      </c>
      <c r="O108" s="55">
        <f>Table32[[#This Row],[C&amp;I Incentive Disbursements]]/'1.) CLM Reference'!$B$5</f>
        <v>0</v>
      </c>
    </row>
    <row r="109" spans="1:15">
      <c r="A109" s="26" t="s">
        <v>154</v>
      </c>
      <c r="B109" s="27" t="s">
        <v>249</v>
      </c>
      <c r="C109" s="1" t="s">
        <v>237</v>
      </c>
      <c r="D109" s="10">
        <f>Table32[[#This Row],[Residential CLM $ Collected]]+Table32[[#This Row],[C&amp;I CLM $ Collected]]</f>
        <v>35141.119099999996</v>
      </c>
      <c r="E109" s="50">
        <f>Table32[[#This Row],[CLM $ Collected ]]/'1.) CLM Reference'!$B$4</f>
        <v>1.2075731732854352E-3</v>
      </c>
      <c r="F109" s="7">
        <f>Table32[[#This Row],[Residential Incentive Disbursements]]+Table32[[#This Row],[C&amp;I Incentive Disbursements]]</f>
        <v>210</v>
      </c>
      <c r="G109" s="55">
        <f>Table32[[#This Row],[Incentive Disbursements]]/'1.) CLM Reference'!$B$5</f>
        <v>1.2499264946500642E-5</v>
      </c>
      <c r="H109" s="10">
        <v>8758.2502999999997</v>
      </c>
      <c r="I109" s="50">
        <f>Table32[[#This Row],[Residential CLM $ Collected]]/'1.) CLM Reference'!$B$4</f>
        <v>3.0096446493643725E-4</v>
      </c>
      <c r="J109" s="7">
        <v>0</v>
      </c>
      <c r="K109" s="55">
        <f>Table32[[#This Row],[Residential Incentive Disbursements]]/'1.) CLM Reference'!$B$5</f>
        <v>0</v>
      </c>
      <c r="L109" s="10">
        <v>26382.8688</v>
      </c>
      <c r="M109" s="50">
        <f>Table32[[#This Row],[C&amp;I CLM $ Collected]]/'1.) CLM Reference'!$B$4</f>
        <v>9.0660870834899799E-4</v>
      </c>
      <c r="N109" s="7">
        <v>210</v>
      </c>
      <c r="O109" s="55">
        <f>Table32[[#This Row],[C&amp;I Incentive Disbursements]]/'1.) CLM Reference'!$B$5</f>
        <v>1.2499264946500642E-5</v>
      </c>
    </row>
    <row r="110" spans="1:15">
      <c r="A110" s="26" t="s">
        <v>155</v>
      </c>
      <c r="B110" s="27" t="s">
        <v>249</v>
      </c>
      <c r="C110" s="1" t="s">
        <v>242</v>
      </c>
      <c r="D110" s="10">
        <f>Table32[[#This Row],[Residential CLM $ Collected]]+Table32[[#This Row],[C&amp;I CLM $ Collected]]</f>
        <v>638.05809999999997</v>
      </c>
      <c r="E110" s="50">
        <f>Table32[[#This Row],[CLM $ Collected ]]/'1.) CLM Reference'!$B$4</f>
        <v>2.1925933615400302E-5</v>
      </c>
      <c r="F110" s="7">
        <f>Table32[[#This Row],[Residential Incentive Disbursements]]+Table32[[#This Row],[C&amp;I Incentive Disbursements]]</f>
        <v>1180</v>
      </c>
      <c r="G110" s="55">
        <f>Table32[[#This Row],[Incentive Disbursements]]/'1.) CLM Reference'!$B$5</f>
        <v>7.023396493747979E-5</v>
      </c>
      <c r="H110" s="10">
        <v>0</v>
      </c>
      <c r="I110" s="50">
        <f>Table32[[#This Row],[Residential CLM $ Collected]]/'1.) CLM Reference'!$B$4</f>
        <v>0</v>
      </c>
      <c r="J110" s="7">
        <v>0</v>
      </c>
      <c r="K110" s="55">
        <f>Table32[[#This Row],[Residential Incentive Disbursements]]/'1.) CLM Reference'!$B$5</f>
        <v>0</v>
      </c>
      <c r="L110" s="10">
        <v>638.05809999999997</v>
      </c>
      <c r="M110" s="50">
        <f>Table32[[#This Row],[C&amp;I CLM $ Collected]]/'1.) CLM Reference'!$B$4</f>
        <v>2.1925933615400302E-5</v>
      </c>
      <c r="N110" s="7">
        <v>1180</v>
      </c>
      <c r="O110" s="55">
        <f>Table32[[#This Row],[C&amp;I Incentive Disbursements]]/'1.) CLM Reference'!$B$5</f>
        <v>7.023396493747979E-5</v>
      </c>
    </row>
    <row r="111" spans="1:15">
      <c r="A111" s="26" t="s">
        <v>156</v>
      </c>
      <c r="B111" s="27" t="s">
        <v>249</v>
      </c>
      <c r="C111" s="1" t="s">
        <v>237</v>
      </c>
      <c r="D111" s="10">
        <f>Table32[[#This Row],[Residential CLM $ Collected]]+Table32[[#This Row],[C&amp;I CLM $ Collected]]</f>
        <v>34699.039299999997</v>
      </c>
      <c r="E111" s="50">
        <f>Table32[[#This Row],[CLM $ Collected ]]/'1.) CLM Reference'!$B$4</f>
        <v>1.1923817473831397E-3</v>
      </c>
      <c r="F111" s="7">
        <f>Table32[[#This Row],[Residential Incentive Disbursements]]+Table32[[#This Row],[C&amp;I Incentive Disbursements]]</f>
        <v>44425</v>
      </c>
      <c r="G111" s="55">
        <f>Table32[[#This Row],[Incentive Disbursements]]/'1.) CLM Reference'!$B$5</f>
        <v>2.6441897392775761E-3</v>
      </c>
      <c r="H111" s="10">
        <v>0</v>
      </c>
      <c r="I111" s="50">
        <f>Table32[[#This Row],[Residential CLM $ Collected]]/'1.) CLM Reference'!$B$4</f>
        <v>0</v>
      </c>
      <c r="J111" s="7">
        <v>0</v>
      </c>
      <c r="K111" s="55">
        <f>Table32[[#This Row],[Residential Incentive Disbursements]]/'1.) CLM Reference'!$B$5</f>
        <v>0</v>
      </c>
      <c r="L111" s="10">
        <v>34699.039299999997</v>
      </c>
      <c r="M111" s="50">
        <f>Table32[[#This Row],[C&amp;I CLM $ Collected]]/'1.) CLM Reference'!$B$4</f>
        <v>1.1923817473831397E-3</v>
      </c>
      <c r="N111" s="7">
        <v>44425</v>
      </c>
      <c r="O111" s="55">
        <f>Table32[[#This Row],[C&amp;I Incentive Disbursements]]/'1.) CLM Reference'!$B$5</f>
        <v>2.6441897392775761E-3</v>
      </c>
    </row>
    <row r="112" spans="1:15">
      <c r="A112" s="26" t="s">
        <v>157</v>
      </c>
      <c r="B112" s="27" t="s">
        <v>249</v>
      </c>
      <c r="C112" s="1" t="s">
        <v>242</v>
      </c>
      <c r="D112" s="10">
        <f>Table32[[#This Row],[Residential CLM $ Collected]]+Table32[[#This Row],[C&amp;I CLM $ Collected]]</f>
        <v>24439.176200000002</v>
      </c>
      <c r="E112" s="50">
        <f>Table32[[#This Row],[CLM $ Collected ]]/'1.) CLM Reference'!$B$4</f>
        <v>8.3981655428599846E-4</v>
      </c>
      <c r="F112" s="7">
        <f>Table32[[#This Row],[Residential Incentive Disbursements]]+Table32[[#This Row],[C&amp;I Incentive Disbursements]]</f>
        <v>2254</v>
      </c>
      <c r="G112" s="55">
        <f>Table32[[#This Row],[Incentive Disbursements]]/'1.) CLM Reference'!$B$5</f>
        <v>1.3415877709244023E-4</v>
      </c>
      <c r="H112" s="10">
        <v>0</v>
      </c>
      <c r="I112" s="50">
        <f>Table32[[#This Row],[Residential CLM $ Collected]]/'1.) CLM Reference'!$B$4</f>
        <v>0</v>
      </c>
      <c r="J112" s="7">
        <v>0</v>
      </c>
      <c r="K112" s="55">
        <f>Table32[[#This Row],[Residential Incentive Disbursements]]/'1.) CLM Reference'!$B$5</f>
        <v>0</v>
      </c>
      <c r="L112" s="10">
        <v>24439.176200000002</v>
      </c>
      <c r="M112" s="50">
        <f>Table32[[#This Row],[C&amp;I CLM $ Collected]]/'1.) CLM Reference'!$B$4</f>
        <v>8.3981655428599846E-4</v>
      </c>
      <c r="N112" s="7">
        <v>2254</v>
      </c>
      <c r="O112" s="55">
        <f>Table32[[#This Row],[C&amp;I Incentive Disbursements]]/'1.) CLM Reference'!$B$5</f>
        <v>1.3415877709244023E-4</v>
      </c>
    </row>
    <row r="113" spans="1:15">
      <c r="A113" s="26" t="s">
        <v>158</v>
      </c>
      <c r="B113" s="27" t="s">
        <v>249</v>
      </c>
      <c r="C113" s="1" t="s">
        <v>242</v>
      </c>
      <c r="D113" s="10">
        <f>Table32[[#This Row],[Residential CLM $ Collected]]+Table32[[#This Row],[C&amp;I CLM $ Collected]]</f>
        <v>32270.552200000002</v>
      </c>
      <c r="E113" s="50">
        <f>Table32[[#This Row],[CLM $ Collected ]]/'1.) CLM Reference'!$B$4</f>
        <v>1.1089303392112883E-3</v>
      </c>
      <c r="F113" s="7">
        <f>Table32[[#This Row],[Residential Incentive Disbursements]]+Table32[[#This Row],[C&amp;I Incentive Disbursements]]</f>
        <v>0</v>
      </c>
      <c r="G113" s="55">
        <f>Table32[[#This Row],[Incentive Disbursements]]/'1.) CLM Reference'!$B$5</f>
        <v>0</v>
      </c>
      <c r="H113" s="10">
        <v>7242.7465000000002</v>
      </c>
      <c r="I113" s="50">
        <f>Table32[[#This Row],[Residential CLM $ Collected]]/'1.) CLM Reference'!$B$4</f>
        <v>2.4888639287264417E-4</v>
      </c>
      <c r="J113" s="7">
        <v>0</v>
      </c>
      <c r="K113" s="55">
        <f>Table32[[#This Row],[Residential Incentive Disbursements]]/'1.) CLM Reference'!$B$5</f>
        <v>0</v>
      </c>
      <c r="L113" s="10">
        <v>25027.805700000001</v>
      </c>
      <c r="M113" s="50">
        <f>Table32[[#This Row],[C&amp;I CLM $ Collected]]/'1.) CLM Reference'!$B$4</f>
        <v>8.6004394633864417E-4</v>
      </c>
      <c r="N113" s="7">
        <v>0</v>
      </c>
      <c r="O113" s="55">
        <f>Table32[[#This Row],[C&amp;I Incentive Disbursements]]/'1.) CLM Reference'!$B$5</f>
        <v>0</v>
      </c>
    </row>
    <row r="114" spans="1:15">
      <c r="A114" s="26" t="s">
        <v>159</v>
      </c>
      <c r="B114" s="27" t="s">
        <v>249</v>
      </c>
      <c r="C114" s="1" t="s">
        <v>242</v>
      </c>
      <c r="D114" s="10">
        <f>Table32[[#This Row],[Residential CLM $ Collected]]+Table32[[#This Row],[C&amp;I CLM $ Collected]]</f>
        <v>125901.9893</v>
      </c>
      <c r="E114" s="50">
        <f>Table32[[#This Row],[CLM $ Collected ]]/'1.) CLM Reference'!$B$4</f>
        <v>4.32643776395698E-3</v>
      </c>
      <c r="F114" s="7">
        <f>Table32[[#This Row],[Residential Incentive Disbursements]]+Table32[[#This Row],[C&amp;I Incentive Disbursements]]</f>
        <v>0</v>
      </c>
      <c r="G114" s="55">
        <f>Table32[[#This Row],[Incentive Disbursements]]/'1.) CLM Reference'!$B$5</f>
        <v>0</v>
      </c>
      <c r="H114" s="10">
        <v>0</v>
      </c>
      <c r="I114" s="50">
        <f>Table32[[#This Row],[Residential CLM $ Collected]]/'1.) CLM Reference'!$B$4</f>
        <v>0</v>
      </c>
      <c r="J114" s="7">
        <v>0</v>
      </c>
      <c r="K114" s="55">
        <f>Table32[[#This Row],[Residential Incentive Disbursements]]/'1.) CLM Reference'!$B$5</f>
        <v>0</v>
      </c>
      <c r="L114" s="10">
        <v>125901.9893</v>
      </c>
      <c r="M114" s="50">
        <f>Table32[[#This Row],[C&amp;I CLM $ Collected]]/'1.) CLM Reference'!$B$4</f>
        <v>4.32643776395698E-3</v>
      </c>
      <c r="N114" s="7">
        <v>0</v>
      </c>
      <c r="O114" s="55">
        <f>Table32[[#This Row],[C&amp;I Incentive Disbursements]]/'1.) CLM Reference'!$B$5</f>
        <v>0</v>
      </c>
    </row>
    <row r="115" spans="1:15">
      <c r="A115" s="26" t="s">
        <v>160</v>
      </c>
      <c r="B115" s="27" t="s">
        <v>249</v>
      </c>
      <c r="C115" s="1" t="s">
        <v>237</v>
      </c>
      <c r="D115" s="10">
        <f>Table32[[#This Row],[Residential CLM $ Collected]]+Table32[[#This Row],[C&amp;I CLM $ Collected]]</f>
        <v>42790.523500000003</v>
      </c>
      <c r="E115" s="50">
        <f>Table32[[#This Row],[CLM $ Collected ]]/'1.) CLM Reference'!$B$4</f>
        <v>1.4704337702620288E-3</v>
      </c>
      <c r="F115" s="7">
        <f>Table32[[#This Row],[Residential Incentive Disbursements]]+Table32[[#This Row],[C&amp;I Incentive Disbursements]]</f>
        <v>64029</v>
      </c>
      <c r="G115" s="55">
        <f>Table32[[#This Row],[Incentive Disbursements]]/'1.) CLM Reference'!$B$5</f>
        <v>3.8110258821880457E-3</v>
      </c>
      <c r="H115" s="10">
        <v>0</v>
      </c>
      <c r="I115" s="50">
        <f>Table32[[#This Row],[Residential CLM $ Collected]]/'1.) CLM Reference'!$B$4</f>
        <v>0</v>
      </c>
      <c r="J115" s="7">
        <v>800</v>
      </c>
      <c r="K115" s="55">
        <f>Table32[[#This Row],[Residential Incentive Disbursements]]/'1.) CLM Reference'!$B$5</f>
        <v>4.7616247415240537E-5</v>
      </c>
      <c r="L115" s="10">
        <v>42790.523500000003</v>
      </c>
      <c r="M115" s="50">
        <f>Table32[[#This Row],[C&amp;I CLM $ Collected]]/'1.) CLM Reference'!$B$4</f>
        <v>1.4704337702620288E-3</v>
      </c>
      <c r="N115" s="7">
        <v>63229</v>
      </c>
      <c r="O115" s="55">
        <f>Table32[[#This Row],[C&amp;I Incentive Disbursements]]/'1.) CLM Reference'!$B$5</f>
        <v>3.7634096347728052E-3</v>
      </c>
    </row>
    <row r="116" spans="1:15">
      <c r="A116" s="26" t="s">
        <v>161</v>
      </c>
      <c r="B116" s="27" t="s">
        <v>249</v>
      </c>
      <c r="C116" s="1" t="s">
        <v>242</v>
      </c>
      <c r="D116" s="10">
        <f>Table32[[#This Row],[Residential CLM $ Collected]]+Table32[[#This Row],[C&amp;I CLM $ Collected]]</f>
        <v>51234.490700000002</v>
      </c>
      <c r="E116" s="50">
        <f>Table32[[#This Row],[CLM $ Collected ]]/'1.) CLM Reference'!$B$4</f>
        <v>1.7605983560228201E-3</v>
      </c>
      <c r="F116" s="7">
        <f>Table32[[#This Row],[Residential Incentive Disbursements]]+Table32[[#This Row],[C&amp;I Incentive Disbursements]]</f>
        <v>0</v>
      </c>
      <c r="G116" s="55">
        <f>Table32[[#This Row],[Incentive Disbursements]]/'1.) CLM Reference'!$B$5</f>
        <v>0</v>
      </c>
      <c r="H116" s="10">
        <v>51234.490700000002</v>
      </c>
      <c r="I116" s="50">
        <f>Table32[[#This Row],[Residential CLM $ Collected]]/'1.) CLM Reference'!$B$4</f>
        <v>1.7605983560228201E-3</v>
      </c>
      <c r="J116" s="7">
        <v>0</v>
      </c>
      <c r="K116" s="55">
        <f>Table32[[#This Row],[Residential Incentive Disbursements]]/'1.) CLM Reference'!$B$5</f>
        <v>0</v>
      </c>
      <c r="L116" s="10">
        <v>0</v>
      </c>
      <c r="M116" s="50">
        <f>Table32[[#This Row],[C&amp;I CLM $ Collected]]/'1.) CLM Reference'!$B$4</f>
        <v>0</v>
      </c>
      <c r="N116" s="7">
        <v>0</v>
      </c>
      <c r="O116" s="55">
        <f>Table32[[#This Row],[C&amp;I Incentive Disbursements]]/'1.) CLM Reference'!$B$5</f>
        <v>0</v>
      </c>
    </row>
    <row r="117" spans="1:15">
      <c r="A117" s="26" t="s">
        <v>162</v>
      </c>
      <c r="B117" s="27" t="s">
        <v>249</v>
      </c>
      <c r="C117" s="1" t="s">
        <v>237</v>
      </c>
      <c r="D117" s="10">
        <f>Table32[[#This Row],[Residential CLM $ Collected]]+Table32[[#This Row],[C&amp;I CLM $ Collected]]</f>
        <v>38758.672400000003</v>
      </c>
      <c r="E117" s="50">
        <f>Table32[[#This Row],[CLM $ Collected ]]/'1.) CLM Reference'!$B$4</f>
        <v>1.3318851027256733E-3</v>
      </c>
      <c r="F117" s="7">
        <f>Table32[[#This Row],[Residential Incentive Disbursements]]+Table32[[#This Row],[C&amp;I Incentive Disbursements]]</f>
        <v>0</v>
      </c>
      <c r="G117" s="55">
        <f>Table32[[#This Row],[Incentive Disbursements]]/'1.) CLM Reference'!$B$5</f>
        <v>0</v>
      </c>
      <c r="H117" s="10">
        <v>0</v>
      </c>
      <c r="I117" s="50">
        <f>Table32[[#This Row],[Residential CLM $ Collected]]/'1.) CLM Reference'!$B$4</f>
        <v>0</v>
      </c>
      <c r="J117" s="7">
        <v>0</v>
      </c>
      <c r="K117" s="55">
        <f>Table32[[#This Row],[Residential Incentive Disbursements]]/'1.) CLM Reference'!$B$5</f>
        <v>0</v>
      </c>
      <c r="L117" s="10">
        <v>38758.672400000003</v>
      </c>
      <c r="M117" s="50">
        <f>Table32[[#This Row],[C&amp;I CLM $ Collected]]/'1.) CLM Reference'!$B$4</f>
        <v>1.3318851027256733E-3</v>
      </c>
      <c r="N117" s="7">
        <v>0</v>
      </c>
      <c r="O117" s="55">
        <f>Table32[[#This Row],[C&amp;I Incentive Disbursements]]/'1.) CLM Reference'!$B$5</f>
        <v>0</v>
      </c>
    </row>
    <row r="118" spans="1:15">
      <c r="A118" s="26" t="s">
        <v>163</v>
      </c>
      <c r="B118" s="27" t="s">
        <v>249</v>
      </c>
      <c r="C118" s="1" t="s">
        <v>237</v>
      </c>
      <c r="D118" s="10">
        <f>Table32[[#This Row],[Residential CLM $ Collected]]+Table32[[#This Row],[C&amp;I CLM $ Collected]]</f>
        <v>203276.48869999999</v>
      </c>
      <c r="E118" s="50">
        <f>Table32[[#This Row],[CLM $ Collected ]]/'1.) CLM Reference'!$B$4</f>
        <v>6.9852992961109174E-3</v>
      </c>
      <c r="F118" s="7">
        <f>Table32[[#This Row],[Residential Incentive Disbursements]]+Table32[[#This Row],[C&amp;I Incentive Disbursements]]</f>
        <v>83813</v>
      </c>
      <c r="G118" s="55">
        <f>Table32[[#This Row],[Incentive Disbursements]]/'1.) CLM Reference'!$B$5</f>
        <v>4.988575680766944E-3</v>
      </c>
      <c r="H118" s="10">
        <v>0</v>
      </c>
      <c r="I118" s="50">
        <f>Table32[[#This Row],[Residential CLM $ Collected]]/'1.) CLM Reference'!$B$4</f>
        <v>0</v>
      </c>
      <c r="J118" s="7">
        <v>0</v>
      </c>
      <c r="K118" s="55">
        <f>Table32[[#This Row],[Residential Incentive Disbursements]]/'1.) CLM Reference'!$B$5</f>
        <v>0</v>
      </c>
      <c r="L118" s="10">
        <v>203276.48869999999</v>
      </c>
      <c r="M118" s="50">
        <f>Table32[[#This Row],[C&amp;I CLM $ Collected]]/'1.) CLM Reference'!$B$4</f>
        <v>6.9852992961109174E-3</v>
      </c>
      <c r="N118" s="7">
        <v>83813</v>
      </c>
      <c r="O118" s="55">
        <f>Table32[[#This Row],[C&amp;I Incentive Disbursements]]/'1.) CLM Reference'!$B$5</f>
        <v>4.988575680766944E-3</v>
      </c>
    </row>
    <row r="119" spans="1:15">
      <c r="A119" s="26" t="s">
        <v>164</v>
      </c>
      <c r="B119" s="27" t="s">
        <v>249</v>
      </c>
      <c r="C119" s="1" t="s">
        <v>237</v>
      </c>
      <c r="D119" s="10">
        <f>Table32[[#This Row],[Residential CLM $ Collected]]+Table32[[#This Row],[C&amp;I CLM $ Collected]]</f>
        <v>21034.6178</v>
      </c>
      <c r="E119" s="50">
        <f>Table32[[#This Row],[CLM $ Collected ]]/'1.) CLM Reference'!$B$4</f>
        <v>7.228238831355915E-4</v>
      </c>
      <c r="F119" s="7">
        <f>Table32[[#This Row],[Residential Incentive Disbursements]]+Table32[[#This Row],[C&amp;I Incentive Disbursements]]</f>
        <v>90</v>
      </c>
      <c r="G119" s="55">
        <f>Table32[[#This Row],[Incentive Disbursements]]/'1.) CLM Reference'!$B$5</f>
        <v>5.3568278342145603E-6</v>
      </c>
      <c r="H119" s="10">
        <v>0</v>
      </c>
      <c r="I119" s="50">
        <f>Table32[[#This Row],[Residential CLM $ Collected]]/'1.) CLM Reference'!$B$4</f>
        <v>0</v>
      </c>
      <c r="J119" s="7">
        <v>0</v>
      </c>
      <c r="K119" s="55">
        <f>Table32[[#This Row],[Residential Incentive Disbursements]]/'1.) CLM Reference'!$B$5</f>
        <v>0</v>
      </c>
      <c r="L119" s="10">
        <v>21034.6178</v>
      </c>
      <c r="M119" s="50">
        <f>Table32[[#This Row],[C&amp;I CLM $ Collected]]/'1.) CLM Reference'!$B$4</f>
        <v>7.228238831355915E-4</v>
      </c>
      <c r="N119" s="7">
        <v>90</v>
      </c>
      <c r="O119" s="55">
        <f>Table32[[#This Row],[C&amp;I Incentive Disbursements]]/'1.) CLM Reference'!$B$5</f>
        <v>5.3568278342145603E-6</v>
      </c>
    </row>
    <row r="120" spans="1:15">
      <c r="A120" s="26" t="s">
        <v>165</v>
      </c>
      <c r="B120" s="27" t="s">
        <v>243</v>
      </c>
      <c r="C120" s="1" t="s">
        <v>237</v>
      </c>
      <c r="D120" s="10">
        <f>Table32[[#This Row],[Residential CLM $ Collected]]+Table32[[#This Row],[C&amp;I CLM $ Collected]]</f>
        <v>58753.898999999998</v>
      </c>
      <c r="E120" s="50">
        <f>Table32[[#This Row],[CLM $ Collected ]]/'1.) CLM Reference'!$B$4</f>
        <v>2.0189918271078045E-3</v>
      </c>
      <c r="F120" s="7">
        <f>Table32[[#This Row],[Residential Incentive Disbursements]]+Table32[[#This Row],[C&amp;I Incentive Disbursements]]</f>
        <v>1791</v>
      </c>
      <c r="G120" s="55">
        <f>Table32[[#This Row],[Incentive Disbursements]]/'1.) CLM Reference'!$B$5</f>
        <v>1.0660087390086975E-4</v>
      </c>
      <c r="H120" s="10">
        <v>0</v>
      </c>
      <c r="I120" s="50">
        <f>Table32[[#This Row],[Residential CLM $ Collected]]/'1.) CLM Reference'!$B$4</f>
        <v>0</v>
      </c>
      <c r="J120" s="7">
        <v>0</v>
      </c>
      <c r="K120" s="55">
        <f>Table32[[#This Row],[Residential Incentive Disbursements]]/'1.) CLM Reference'!$B$5</f>
        <v>0</v>
      </c>
      <c r="L120" s="10">
        <v>58753.898999999998</v>
      </c>
      <c r="M120" s="50">
        <f>Table32[[#This Row],[C&amp;I CLM $ Collected]]/'1.) CLM Reference'!$B$4</f>
        <v>2.0189918271078045E-3</v>
      </c>
      <c r="N120" s="7">
        <v>1791</v>
      </c>
      <c r="O120" s="55">
        <f>Table32[[#This Row],[C&amp;I Incentive Disbursements]]/'1.) CLM Reference'!$B$5</f>
        <v>1.0660087390086975E-4</v>
      </c>
    </row>
    <row r="121" spans="1:15">
      <c r="A121" s="26" t="s">
        <v>166</v>
      </c>
      <c r="B121" s="27" t="s">
        <v>243</v>
      </c>
      <c r="C121" s="1" t="s">
        <v>237</v>
      </c>
      <c r="D121" s="10">
        <f>Table32[[#This Row],[Residential CLM $ Collected]]+Table32[[#This Row],[C&amp;I CLM $ Collected]]</f>
        <v>47790.5746</v>
      </c>
      <c r="E121" s="50">
        <f>Table32[[#This Row],[CLM $ Collected ]]/'1.) CLM Reference'!$B$4</f>
        <v>1.6422532150621328E-3</v>
      </c>
      <c r="F121" s="7">
        <f>Table32[[#This Row],[Residential Incentive Disbursements]]+Table32[[#This Row],[C&amp;I Incentive Disbursements]]</f>
        <v>0</v>
      </c>
      <c r="G121" s="55">
        <f>Table32[[#This Row],[Incentive Disbursements]]/'1.) CLM Reference'!$B$5</f>
        <v>0</v>
      </c>
      <c r="H121" s="10">
        <v>0</v>
      </c>
      <c r="I121" s="50">
        <f>Table32[[#This Row],[Residential CLM $ Collected]]/'1.) CLM Reference'!$B$4</f>
        <v>0</v>
      </c>
      <c r="J121" s="7">
        <v>0</v>
      </c>
      <c r="K121" s="55">
        <f>Table32[[#This Row],[Residential Incentive Disbursements]]/'1.) CLM Reference'!$B$5</f>
        <v>0</v>
      </c>
      <c r="L121" s="10">
        <v>47790.5746</v>
      </c>
      <c r="M121" s="50">
        <f>Table32[[#This Row],[C&amp;I CLM $ Collected]]/'1.) CLM Reference'!$B$4</f>
        <v>1.6422532150621328E-3</v>
      </c>
      <c r="N121" s="7">
        <v>0</v>
      </c>
      <c r="O121" s="55">
        <f>Table32[[#This Row],[C&amp;I Incentive Disbursements]]/'1.) CLM Reference'!$B$5</f>
        <v>0</v>
      </c>
    </row>
    <row r="122" spans="1:15">
      <c r="A122" s="26" t="s">
        <v>167</v>
      </c>
      <c r="B122" s="27" t="s">
        <v>243</v>
      </c>
      <c r="C122" s="1" t="s">
        <v>237</v>
      </c>
      <c r="D122" s="10">
        <f>Table32[[#This Row],[Residential CLM $ Collected]]+Table32[[#This Row],[C&amp;I CLM $ Collected]]</f>
        <v>22054.677199999998</v>
      </c>
      <c r="E122" s="50">
        <f>Table32[[#This Row],[CLM $ Collected ]]/'1.) CLM Reference'!$B$4</f>
        <v>7.5787673284969282E-4</v>
      </c>
      <c r="F122" s="7">
        <f>Table32[[#This Row],[Residential Incentive Disbursements]]+Table32[[#This Row],[C&amp;I Incentive Disbursements]]</f>
        <v>250</v>
      </c>
      <c r="G122" s="55">
        <f>Table32[[#This Row],[Incentive Disbursements]]/'1.) CLM Reference'!$B$5</f>
        <v>1.4880077317262669E-5</v>
      </c>
      <c r="H122" s="10">
        <v>0</v>
      </c>
      <c r="I122" s="50">
        <f>Table32[[#This Row],[Residential CLM $ Collected]]/'1.) CLM Reference'!$B$4</f>
        <v>0</v>
      </c>
      <c r="J122" s="7">
        <v>0</v>
      </c>
      <c r="K122" s="55">
        <f>Table32[[#This Row],[Residential Incentive Disbursements]]/'1.) CLM Reference'!$B$5</f>
        <v>0</v>
      </c>
      <c r="L122" s="10">
        <v>22054.677199999998</v>
      </c>
      <c r="M122" s="50">
        <f>Table32[[#This Row],[C&amp;I CLM $ Collected]]/'1.) CLM Reference'!$B$4</f>
        <v>7.5787673284969282E-4</v>
      </c>
      <c r="N122" s="7">
        <v>250</v>
      </c>
      <c r="O122" s="55">
        <f>Table32[[#This Row],[C&amp;I Incentive Disbursements]]/'1.) CLM Reference'!$B$5</f>
        <v>1.4880077317262669E-5</v>
      </c>
    </row>
    <row r="123" spans="1:15">
      <c r="A123" s="26" t="s">
        <v>168</v>
      </c>
      <c r="B123" s="27" t="s">
        <v>243</v>
      </c>
      <c r="C123" s="1" t="s">
        <v>237</v>
      </c>
      <c r="D123" s="10">
        <f>Table32[[#This Row],[Residential CLM $ Collected]]+Table32[[#This Row],[C&amp;I CLM $ Collected]]</f>
        <v>11394.1178</v>
      </c>
      <c r="E123" s="50">
        <f>Table32[[#This Row],[CLM $ Collected ]]/'1.) CLM Reference'!$B$4</f>
        <v>3.9154219731534E-4</v>
      </c>
      <c r="F123" s="7">
        <f>Table32[[#This Row],[Residential Incentive Disbursements]]+Table32[[#This Row],[C&amp;I Incentive Disbursements]]</f>
        <v>0</v>
      </c>
      <c r="G123" s="55">
        <f>Table32[[#This Row],[Incentive Disbursements]]/'1.) CLM Reference'!$B$5</f>
        <v>0</v>
      </c>
      <c r="H123" s="10">
        <v>0</v>
      </c>
      <c r="I123" s="50">
        <f>Table32[[#This Row],[Residential CLM $ Collected]]/'1.) CLM Reference'!$B$4</f>
        <v>0</v>
      </c>
      <c r="J123" s="7">
        <v>0</v>
      </c>
      <c r="K123" s="55">
        <f>Table32[[#This Row],[Residential Incentive Disbursements]]/'1.) CLM Reference'!$B$5</f>
        <v>0</v>
      </c>
      <c r="L123" s="10">
        <v>11394.1178</v>
      </c>
      <c r="M123" s="50">
        <f>Table32[[#This Row],[C&amp;I CLM $ Collected]]/'1.) CLM Reference'!$B$4</f>
        <v>3.9154219731534E-4</v>
      </c>
      <c r="N123" s="7">
        <v>0</v>
      </c>
      <c r="O123" s="55">
        <f>Table32[[#This Row],[C&amp;I Incentive Disbursements]]/'1.) CLM Reference'!$B$5</f>
        <v>0</v>
      </c>
    </row>
    <row r="124" spans="1:15">
      <c r="A124" s="26" t="s">
        <v>169</v>
      </c>
      <c r="B124" s="27" t="s">
        <v>243</v>
      </c>
      <c r="C124" s="1" t="s">
        <v>237</v>
      </c>
      <c r="D124" s="10">
        <f>Table32[[#This Row],[Residential CLM $ Collected]]+Table32[[#This Row],[C&amp;I CLM $ Collected]]</f>
        <v>225626.00099999999</v>
      </c>
      <c r="E124" s="50">
        <f>Table32[[#This Row],[CLM $ Collected ]]/'1.) CLM Reference'!$B$4</f>
        <v>7.7533076060538088E-3</v>
      </c>
      <c r="F124" s="7">
        <f>Table32[[#This Row],[Residential Incentive Disbursements]]+Table32[[#This Row],[C&amp;I Incentive Disbursements]]</f>
        <v>96057</v>
      </c>
      <c r="G124" s="55">
        <f>Table32[[#This Row],[Incentive Disbursements]]/'1.) CLM Reference'!$B$5</f>
        <v>5.7173423474572004E-3</v>
      </c>
      <c r="H124" s="10">
        <v>0</v>
      </c>
      <c r="I124" s="50">
        <f>Table32[[#This Row],[Residential CLM $ Collected]]/'1.) CLM Reference'!$B$4</f>
        <v>0</v>
      </c>
      <c r="J124" s="7">
        <v>0</v>
      </c>
      <c r="K124" s="55">
        <f>Table32[[#This Row],[Residential Incentive Disbursements]]/'1.) CLM Reference'!$B$5</f>
        <v>0</v>
      </c>
      <c r="L124" s="10">
        <v>225626.00099999999</v>
      </c>
      <c r="M124" s="50">
        <f>Table32[[#This Row],[C&amp;I CLM $ Collected]]/'1.) CLM Reference'!$B$4</f>
        <v>7.7533076060538088E-3</v>
      </c>
      <c r="N124" s="7">
        <v>96057</v>
      </c>
      <c r="O124" s="55">
        <f>Table32[[#This Row],[C&amp;I Incentive Disbursements]]/'1.) CLM Reference'!$B$5</f>
        <v>5.7173423474572004E-3</v>
      </c>
    </row>
    <row r="125" spans="1:15">
      <c r="A125" s="26" t="s">
        <v>170</v>
      </c>
      <c r="B125" s="27" t="s">
        <v>243</v>
      </c>
      <c r="C125" s="1" t="s">
        <v>237</v>
      </c>
      <c r="D125" s="10">
        <f>Table32[[#This Row],[Residential CLM $ Collected]]+Table32[[#This Row],[C&amp;I CLM $ Collected]]</f>
        <v>71448.268599999996</v>
      </c>
      <c r="E125" s="50">
        <f>Table32[[#This Row],[CLM $ Collected ]]/'1.) CLM Reference'!$B$4</f>
        <v>2.4552152762560178E-3</v>
      </c>
      <c r="F125" s="7">
        <f>Table32[[#This Row],[Residential Incentive Disbursements]]+Table32[[#This Row],[C&amp;I Incentive Disbursements]]</f>
        <v>16584</v>
      </c>
      <c r="G125" s="55">
        <f>Table32[[#This Row],[Incentive Disbursements]]/'1.) CLM Reference'!$B$5</f>
        <v>9.8708480891793638E-4</v>
      </c>
      <c r="H125" s="10">
        <v>0</v>
      </c>
      <c r="I125" s="50">
        <f>Table32[[#This Row],[Residential CLM $ Collected]]/'1.) CLM Reference'!$B$4</f>
        <v>0</v>
      </c>
      <c r="J125" s="7">
        <v>0</v>
      </c>
      <c r="K125" s="55">
        <f>Table32[[#This Row],[Residential Incentive Disbursements]]/'1.) CLM Reference'!$B$5</f>
        <v>0</v>
      </c>
      <c r="L125" s="10">
        <v>71448.268599999996</v>
      </c>
      <c r="M125" s="50">
        <f>Table32[[#This Row],[C&amp;I CLM $ Collected]]/'1.) CLM Reference'!$B$4</f>
        <v>2.4552152762560178E-3</v>
      </c>
      <c r="N125" s="7">
        <v>16584</v>
      </c>
      <c r="O125" s="55">
        <f>Table32[[#This Row],[C&amp;I Incentive Disbursements]]/'1.) CLM Reference'!$B$5</f>
        <v>9.8708480891793638E-4</v>
      </c>
    </row>
    <row r="126" spans="1:15">
      <c r="A126" s="26" t="s">
        <v>171</v>
      </c>
      <c r="B126" s="27" t="s">
        <v>243</v>
      </c>
      <c r="C126" s="1" t="s">
        <v>237</v>
      </c>
      <c r="D126" s="10">
        <f>Table32[[#This Row],[Residential CLM $ Collected]]+Table32[[#This Row],[C&amp;I CLM $ Collected]]</f>
        <v>202449.05009999999</v>
      </c>
      <c r="E126" s="50">
        <f>Table32[[#This Row],[CLM $ Collected ]]/'1.) CLM Reference'!$B$4</f>
        <v>6.9568655785318756E-3</v>
      </c>
      <c r="F126" s="7">
        <f>Table32[[#This Row],[Residential Incentive Disbursements]]+Table32[[#This Row],[C&amp;I Incentive Disbursements]]</f>
        <v>16410</v>
      </c>
      <c r="G126" s="55">
        <f>Table32[[#This Row],[Incentive Disbursements]]/'1.) CLM Reference'!$B$5</f>
        <v>9.7672827510512147E-4</v>
      </c>
      <c r="H126" s="10">
        <v>0</v>
      </c>
      <c r="I126" s="50">
        <f>Table32[[#This Row],[Residential CLM $ Collected]]/'1.) CLM Reference'!$B$4</f>
        <v>0</v>
      </c>
      <c r="J126" s="7">
        <v>0</v>
      </c>
      <c r="K126" s="55">
        <f>Table32[[#This Row],[Residential Incentive Disbursements]]/'1.) CLM Reference'!$B$5</f>
        <v>0</v>
      </c>
      <c r="L126" s="10">
        <v>202449.05009999999</v>
      </c>
      <c r="M126" s="50">
        <f>Table32[[#This Row],[C&amp;I CLM $ Collected]]/'1.) CLM Reference'!$B$4</f>
        <v>6.9568655785318756E-3</v>
      </c>
      <c r="N126" s="7">
        <v>16410</v>
      </c>
      <c r="O126" s="55">
        <f>Table32[[#This Row],[C&amp;I Incentive Disbursements]]/'1.) CLM Reference'!$B$5</f>
        <v>9.7672827510512147E-4</v>
      </c>
    </row>
    <row r="127" spans="1:15">
      <c r="A127" s="26" t="s">
        <v>172</v>
      </c>
      <c r="B127" s="27" t="s">
        <v>243</v>
      </c>
      <c r="C127" s="1" t="s">
        <v>237</v>
      </c>
      <c r="D127" s="10">
        <f>Table32[[#This Row],[Residential CLM $ Collected]]+Table32[[#This Row],[C&amp;I CLM $ Collected]]</f>
        <v>231960.74220000001</v>
      </c>
      <c r="E127" s="50">
        <f>Table32[[#This Row],[CLM $ Collected ]]/'1.) CLM Reference'!$B$4</f>
        <v>7.9709917245093884E-3</v>
      </c>
      <c r="F127" s="7">
        <f>Table32[[#This Row],[Residential Incentive Disbursements]]+Table32[[#This Row],[C&amp;I Incentive Disbursements]]</f>
        <v>850</v>
      </c>
      <c r="G127" s="55">
        <f>Table32[[#This Row],[Incentive Disbursements]]/'1.) CLM Reference'!$B$5</f>
        <v>5.059226287869307E-5</v>
      </c>
      <c r="H127" s="10">
        <v>0</v>
      </c>
      <c r="I127" s="50">
        <f>Table32[[#This Row],[Residential CLM $ Collected]]/'1.) CLM Reference'!$B$4</f>
        <v>0</v>
      </c>
      <c r="J127" s="7">
        <v>0</v>
      </c>
      <c r="K127" s="55">
        <f>Table32[[#This Row],[Residential Incentive Disbursements]]/'1.) CLM Reference'!$B$5</f>
        <v>0</v>
      </c>
      <c r="L127" s="10">
        <v>231960.74220000001</v>
      </c>
      <c r="M127" s="50">
        <f>Table32[[#This Row],[C&amp;I CLM $ Collected]]/'1.) CLM Reference'!$B$4</f>
        <v>7.9709917245093884E-3</v>
      </c>
      <c r="N127" s="7">
        <v>850</v>
      </c>
      <c r="O127" s="55">
        <f>Table32[[#This Row],[C&amp;I Incentive Disbursements]]/'1.) CLM Reference'!$B$5</f>
        <v>5.059226287869307E-5</v>
      </c>
    </row>
    <row r="128" spans="1:15">
      <c r="A128" s="26" t="s">
        <v>173</v>
      </c>
      <c r="B128" s="27" t="s">
        <v>243</v>
      </c>
      <c r="C128" s="1" t="s">
        <v>237</v>
      </c>
      <c r="D128" s="10">
        <f>Table32[[#This Row],[Residential CLM $ Collected]]+Table32[[#This Row],[C&amp;I CLM $ Collected]]</f>
        <v>3718.1469999999999</v>
      </c>
      <c r="E128" s="50">
        <f>Table32[[#This Row],[CLM $ Collected ]]/'1.) CLM Reference'!$B$4</f>
        <v>1.2776868484907532E-4</v>
      </c>
      <c r="F128" s="7">
        <f>Table32[[#This Row],[Residential Incentive Disbursements]]+Table32[[#This Row],[C&amp;I Incentive Disbursements]]</f>
        <v>0</v>
      </c>
      <c r="G128" s="55">
        <f>Table32[[#This Row],[Incentive Disbursements]]/'1.) CLM Reference'!$B$5</f>
        <v>0</v>
      </c>
      <c r="H128" s="10">
        <v>0</v>
      </c>
      <c r="I128" s="50">
        <f>Table32[[#This Row],[Residential CLM $ Collected]]/'1.) CLM Reference'!$B$4</f>
        <v>0</v>
      </c>
      <c r="J128" s="7">
        <v>0</v>
      </c>
      <c r="K128" s="55">
        <f>Table32[[#This Row],[Residential Incentive Disbursements]]/'1.) CLM Reference'!$B$5</f>
        <v>0</v>
      </c>
      <c r="L128" s="10">
        <v>3718.1469999999999</v>
      </c>
      <c r="M128" s="50">
        <f>Table32[[#This Row],[C&amp;I CLM $ Collected]]/'1.) CLM Reference'!$B$4</f>
        <v>1.2776868484907532E-4</v>
      </c>
      <c r="N128" s="7">
        <v>0</v>
      </c>
      <c r="O128" s="55">
        <f>Table32[[#This Row],[C&amp;I Incentive Disbursements]]/'1.) CLM Reference'!$B$5</f>
        <v>0</v>
      </c>
    </row>
    <row r="129" spans="1:15">
      <c r="A129" s="26" t="s">
        <v>174</v>
      </c>
      <c r="B129" s="27" t="s">
        <v>243</v>
      </c>
      <c r="C129" s="1" t="s">
        <v>237</v>
      </c>
      <c r="D129" s="10">
        <f>Table32[[#This Row],[Residential CLM $ Collected]]+Table32[[#This Row],[C&amp;I CLM $ Collected]]</f>
        <v>85261.554799999998</v>
      </c>
      <c r="E129" s="50">
        <f>Table32[[#This Row],[CLM $ Collected ]]/'1.) CLM Reference'!$B$4</f>
        <v>2.9298886582438417E-3</v>
      </c>
      <c r="F129" s="7">
        <f>Table32[[#This Row],[Residential Incentive Disbursements]]+Table32[[#This Row],[C&amp;I Incentive Disbursements]]</f>
        <v>153338.10999999999</v>
      </c>
      <c r="G129" s="55">
        <f>Table32[[#This Row],[Incentive Disbursements]]/'1.) CLM Reference'!$B$5</f>
        <v>9.1267317299317113E-3</v>
      </c>
      <c r="H129" s="10">
        <v>0</v>
      </c>
      <c r="I129" s="50">
        <f>Table32[[#This Row],[Residential CLM $ Collected]]/'1.) CLM Reference'!$B$4</f>
        <v>0</v>
      </c>
      <c r="J129" s="7">
        <v>0</v>
      </c>
      <c r="K129" s="55">
        <f>Table32[[#This Row],[Residential Incentive Disbursements]]/'1.) CLM Reference'!$B$5</f>
        <v>0</v>
      </c>
      <c r="L129" s="10">
        <v>85261.554799999998</v>
      </c>
      <c r="M129" s="50">
        <f>Table32[[#This Row],[C&amp;I CLM $ Collected]]/'1.) CLM Reference'!$B$4</f>
        <v>2.9298886582438417E-3</v>
      </c>
      <c r="N129" s="7">
        <v>153338.10999999999</v>
      </c>
      <c r="O129" s="55">
        <f>Table32[[#This Row],[C&amp;I Incentive Disbursements]]/'1.) CLM Reference'!$B$5</f>
        <v>9.1267317299317113E-3</v>
      </c>
    </row>
    <row r="130" spans="1:15">
      <c r="A130" s="26" t="s">
        <v>175</v>
      </c>
      <c r="B130" s="27" t="s">
        <v>243</v>
      </c>
      <c r="C130" s="1" t="s">
        <v>237</v>
      </c>
      <c r="D130" s="10">
        <f>Table32[[#This Row],[Residential CLM $ Collected]]+Table32[[#This Row],[C&amp;I CLM $ Collected]]</f>
        <v>24946.427899999999</v>
      </c>
      <c r="E130" s="50">
        <f>Table32[[#This Row],[CLM $ Collected ]]/'1.) CLM Reference'!$B$4</f>
        <v>8.5724751723513883E-4</v>
      </c>
      <c r="F130" s="7">
        <f>Table32[[#This Row],[Residential Incentive Disbursements]]+Table32[[#This Row],[C&amp;I Incentive Disbursements]]</f>
        <v>37695</v>
      </c>
      <c r="G130" s="55">
        <f>Table32[[#This Row],[Incentive Disbursements]]/'1.) CLM Reference'!$B$5</f>
        <v>2.243618057896865E-3</v>
      </c>
      <c r="H130" s="10">
        <v>0</v>
      </c>
      <c r="I130" s="50">
        <f>Table32[[#This Row],[Residential CLM $ Collected]]/'1.) CLM Reference'!$B$4</f>
        <v>0</v>
      </c>
      <c r="J130" s="7">
        <v>0</v>
      </c>
      <c r="K130" s="55">
        <f>Table32[[#This Row],[Residential Incentive Disbursements]]/'1.) CLM Reference'!$B$5</f>
        <v>0</v>
      </c>
      <c r="L130" s="10">
        <v>24946.427899999999</v>
      </c>
      <c r="M130" s="50">
        <f>Table32[[#This Row],[C&amp;I CLM $ Collected]]/'1.) CLM Reference'!$B$4</f>
        <v>8.5724751723513883E-4</v>
      </c>
      <c r="N130" s="7">
        <v>37695</v>
      </c>
      <c r="O130" s="55">
        <f>Table32[[#This Row],[C&amp;I Incentive Disbursements]]/'1.) CLM Reference'!$B$5</f>
        <v>2.243618057896865E-3</v>
      </c>
    </row>
    <row r="131" spans="1:15">
      <c r="A131" s="26" t="s">
        <v>176</v>
      </c>
      <c r="B131" s="27" t="s">
        <v>250</v>
      </c>
      <c r="C131" s="1" t="s">
        <v>237</v>
      </c>
      <c r="D131" s="10">
        <f>Table32[[#This Row],[Residential CLM $ Collected]]+Table32[[#This Row],[C&amp;I CLM $ Collected]]</f>
        <v>57891.270400000001</v>
      </c>
      <c r="E131" s="50">
        <f>Table32[[#This Row],[CLM $ Collected ]]/'1.) CLM Reference'!$B$4</f>
        <v>1.9893488566348244E-3</v>
      </c>
      <c r="F131" s="7">
        <f>Table32[[#This Row],[Residential Incentive Disbursements]]+Table32[[#This Row],[C&amp;I Incentive Disbursements]]</f>
        <v>800</v>
      </c>
      <c r="G131" s="55">
        <f>Table32[[#This Row],[Incentive Disbursements]]/'1.) CLM Reference'!$B$5</f>
        <v>4.7616247415240537E-5</v>
      </c>
      <c r="H131" s="10">
        <v>1038.3493000000001</v>
      </c>
      <c r="I131" s="50">
        <f>Table32[[#This Row],[Residential CLM $ Collected]]/'1.) CLM Reference'!$B$4</f>
        <v>3.5681355383463312E-5</v>
      </c>
      <c r="J131" s="7">
        <v>0</v>
      </c>
      <c r="K131" s="55">
        <f>Table32[[#This Row],[Residential Incentive Disbursements]]/'1.) CLM Reference'!$B$5</f>
        <v>0</v>
      </c>
      <c r="L131" s="10">
        <v>56852.9211</v>
      </c>
      <c r="M131" s="50">
        <f>Table32[[#This Row],[C&amp;I CLM $ Collected]]/'1.) CLM Reference'!$B$4</f>
        <v>1.9536675012513612E-3</v>
      </c>
      <c r="N131" s="7">
        <v>800</v>
      </c>
      <c r="O131" s="55">
        <f>Table32[[#This Row],[C&amp;I Incentive Disbursements]]/'1.) CLM Reference'!$B$5</f>
        <v>4.7616247415240537E-5</v>
      </c>
    </row>
    <row r="132" spans="1:15">
      <c r="A132" s="26" t="s">
        <v>177</v>
      </c>
      <c r="B132" s="27" t="s">
        <v>250</v>
      </c>
      <c r="C132" s="1" t="s">
        <v>237</v>
      </c>
      <c r="D132" s="10">
        <f>Table32[[#This Row],[Residential CLM $ Collected]]+Table32[[#This Row],[C&amp;I CLM $ Collected]]</f>
        <v>23658.1571</v>
      </c>
      <c r="E132" s="50">
        <f>Table32[[#This Row],[CLM $ Collected ]]/'1.) CLM Reference'!$B$4</f>
        <v>8.1297797494822382E-4</v>
      </c>
      <c r="F132" s="7">
        <f>Table32[[#This Row],[Residential Incentive Disbursements]]+Table32[[#This Row],[C&amp;I Incentive Disbursements]]</f>
        <v>0</v>
      </c>
      <c r="G132" s="55">
        <f>Table32[[#This Row],[Incentive Disbursements]]/'1.) CLM Reference'!$B$5</f>
        <v>0</v>
      </c>
      <c r="H132" s="10">
        <v>0</v>
      </c>
      <c r="I132" s="50">
        <f>Table32[[#This Row],[Residential CLM $ Collected]]/'1.) CLM Reference'!$B$4</f>
        <v>0</v>
      </c>
      <c r="J132" s="7">
        <v>0</v>
      </c>
      <c r="K132" s="55">
        <f>Table32[[#This Row],[Residential Incentive Disbursements]]/'1.) CLM Reference'!$B$5</f>
        <v>0</v>
      </c>
      <c r="L132" s="10">
        <v>23658.1571</v>
      </c>
      <c r="M132" s="50">
        <f>Table32[[#This Row],[C&amp;I CLM $ Collected]]/'1.) CLM Reference'!$B$4</f>
        <v>8.1297797494822382E-4</v>
      </c>
      <c r="N132" s="7">
        <v>0</v>
      </c>
      <c r="O132" s="55">
        <f>Table32[[#This Row],[C&amp;I Incentive Disbursements]]/'1.) CLM Reference'!$B$5</f>
        <v>0</v>
      </c>
    </row>
    <row r="133" spans="1:15">
      <c r="A133" s="26" t="s">
        <v>178</v>
      </c>
      <c r="B133" s="27" t="s">
        <v>252</v>
      </c>
      <c r="C133" s="1" t="s">
        <v>242</v>
      </c>
      <c r="D133" s="10">
        <f>Table32[[#This Row],[Residential CLM $ Collected]]+Table32[[#This Row],[C&amp;I CLM $ Collected]]</f>
        <v>4149.2298000000001</v>
      </c>
      <c r="E133" s="50">
        <f>Table32[[#This Row],[CLM $ Collected ]]/'1.) CLM Reference'!$B$4</f>
        <v>1.4258221492657278E-4</v>
      </c>
      <c r="F133" s="7">
        <f>Table32[[#This Row],[Residential Incentive Disbursements]]+Table32[[#This Row],[C&amp;I Incentive Disbursements]]</f>
        <v>50</v>
      </c>
      <c r="G133" s="55">
        <f>Table32[[#This Row],[Incentive Disbursements]]/'1.) CLM Reference'!$B$5</f>
        <v>2.9760154634525335E-6</v>
      </c>
      <c r="H133" s="10">
        <v>0</v>
      </c>
      <c r="I133" s="50">
        <f>Table32[[#This Row],[Residential CLM $ Collected]]/'1.) CLM Reference'!$B$4</f>
        <v>0</v>
      </c>
      <c r="J133" s="7">
        <v>0</v>
      </c>
      <c r="K133" s="55">
        <f>Table32[[#This Row],[Residential Incentive Disbursements]]/'1.) CLM Reference'!$B$5</f>
        <v>0</v>
      </c>
      <c r="L133" s="10">
        <v>4149.2298000000001</v>
      </c>
      <c r="M133" s="50">
        <f>Table32[[#This Row],[C&amp;I CLM $ Collected]]/'1.) CLM Reference'!$B$4</f>
        <v>1.4258221492657278E-4</v>
      </c>
      <c r="N133" s="7">
        <v>50</v>
      </c>
      <c r="O133" s="55">
        <f>Table32[[#This Row],[C&amp;I Incentive Disbursements]]/'1.) CLM Reference'!$B$5</f>
        <v>2.9760154634525335E-6</v>
      </c>
    </row>
    <row r="134" spans="1:15">
      <c r="A134" s="26" t="s">
        <v>178</v>
      </c>
      <c r="B134" s="27" t="s">
        <v>250</v>
      </c>
      <c r="C134" s="1" t="s">
        <v>242</v>
      </c>
      <c r="D134" s="10">
        <f>Table32[[#This Row],[Residential CLM $ Collected]]+Table32[[#This Row],[C&amp;I CLM $ Collected]]</f>
        <v>4240.4471000000003</v>
      </c>
      <c r="E134" s="50">
        <f>Table32[[#This Row],[CLM $ Collected ]]/'1.) CLM Reference'!$B$4</f>
        <v>1.4571676405991356E-4</v>
      </c>
      <c r="F134" s="7">
        <f>Table32[[#This Row],[Residential Incentive Disbursements]]+Table32[[#This Row],[C&amp;I Incentive Disbursements]]</f>
        <v>2970</v>
      </c>
      <c r="G134" s="55">
        <f>Table32[[#This Row],[Incentive Disbursements]]/'1.) CLM Reference'!$B$5</f>
        <v>1.767753185290805E-4</v>
      </c>
      <c r="H134" s="10">
        <v>0</v>
      </c>
      <c r="I134" s="50">
        <f>Table32[[#This Row],[Residential CLM $ Collected]]/'1.) CLM Reference'!$B$4</f>
        <v>0</v>
      </c>
      <c r="J134" s="7">
        <v>0</v>
      </c>
      <c r="K134" s="55">
        <f>Table32[[#This Row],[Residential Incentive Disbursements]]/'1.) CLM Reference'!$B$5</f>
        <v>0</v>
      </c>
      <c r="L134" s="10">
        <v>4240.4471000000003</v>
      </c>
      <c r="M134" s="50">
        <f>Table32[[#This Row],[C&amp;I CLM $ Collected]]/'1.) CLM Reference'!$B$4</f>
        <v>1.4571676405991356E-4</v>
      </c>
      <c r="N134" s="7">
        <v>2970</v>
      </c>
      <c r="O134" s="55">
        <f>Table32[[#This Row],[C&amp;I Incentive Disbursements]]/'1.) CLM Reference'!$B$5</f>
        <v>1.767753185290805E-4</v>
      </c>
    </row>
    <row r="135" spans="1:15">
      <c r="A135" s="26" t="s">
        <v>179</v>
      </c>
      <c r="B135" s="27" t="s">
        <v>250</v>
      </c>
      <c r="C135" s="1" t="s">
        <v>237</v>
      </c>
      <c r="D135" s="10">
        <f>Table32[[#This Row],[Residential CLM $ Collected]]+Table32[[#This Row],[C&amp;I CLM $ Collected]]</f>
        <v>52236.260499999997</v>
      </c>
      <c r="E135" s="50">
        <f>Table32[[#This Row],[CLM $ Collected ]]/'1.) CLM Reference'!$B$4</f>
        <v>1.7950227103766207E-3</v>
      </c>
      <c r="F135" s="7">
        <f>Table32[[#This Row],[Residential Incentive Disbursements]]+Table32[[#This Row],[C&amp;I Incentive Disbursements]]</f>
        <v>360</v>
      </c>
      <c r="G135" s="55">
        <f>Table32[[#This Row],[Incentive Disbursements]]/'1.) CLM Reference'!$B$5</f>
        <v>2.1427311336858241E-5</v>
      </c>
      <c r="H135" s="10">
        <v>0</v>
      </c>
      <c r="I135" s="50">
        <f>Table32[[#This Row],[Residential CLM $ Collected]]/'1.) CLM Reference'!$B$4</f>
        <v>0</v>
      </c>
      <c r="J135" s="7">
        <v>0</v>
      </c>
      <c r="K135" s="55">
        <f>Table32[[#This Row],[Residential Incentive Disbursements]]/'1.) CLM Reference'!$B$5</f>
        <v>0</v>
      </c>
      <c r="L135" s="10">
        <v>52236.260499999997</v>
      </c>
      <c r="M135" s="50">
        <f>Table32[[#This Row],[C&amp;I CLM $ Collected]]/'1.) CLM Reference'!$B$4</f>
        <v>1.7950227103766207E-3</v>
      </c>
      <c r="N135" s="7">
        <v>360</v>
      </c>
      <c r="O135" s="55">
        <f>Table32[[#This Row],[C&amp;I Incentive Disbursements]]/'1.) CLM Reference'!$B$5</f>
        <v>2.1427311336858241E-5</v>
      </c>
    </row>
    <row r="136" spans="1:15">
      <c r="A136" s="26" t="s">
        <v>180</v>
      </c>
      <c r="B136" s="27" t="s">
        <v>250</v>
      </c>
      <c r="C136" s="1" t="s">
        <v>237</v>
      </c>
      <c r="D136" s="10">
        <f>Table32[[#This Row],[Residential CLM $ Collected]]+Table32[[#This Row],[C&amp;I CLM $ Collected]]</f>
        <v>321864.88760000002</v>
      </c>
      <c r="E136" s="50">
        <f>Table32[[#This Row],[CLM $ Collected ]]/'1.) CLM Reference'!$B$4</f>
        <v>1.1060416220162208E-2</v>
      </c>
      <c r="F136" s="7">
        <f>Table32[[#This Row],[Residential Incentive Disbursements]]+Table32[[#This Row],[C&amp;I Incentive Disbursements]]</f>
        <v>13474</v>
      </c>
      <c r="G136" s="55">
        <f>Table32[[#This Row],[Incentive Disbursements]]/'1.) CLM Reference'!$B$5</f>
        <v>8.0197664709118872E-4</v>
      </c>
      <c r="H136" s="10">
        <v>0</v>
      </c>
      <c r="I136" s="50">
        <f>Table32[[#This Row],[Residential CLM $ Collected]]/'1.) CLM Reference'!$B$4</f>
        <v>0</v>
      </c>
      <c r="J136" s="7">
        <v>0</v>
      </c>
      <c r="K136" s="55">
        <f>Table32[[#This Row],[Residential Incentive Disbursements]]/'1.) CLM Reference'!$B$5</f>
        <v>0</v>
      </c>
      <c r="L136" s="10">
        <v>321864.88760000002</v>
      </c>
      <c r="M136" s="50">
        <f>Table32[[#This Row],[C&amp;I CLM $ Collected]]/'1.) CLM Reference'!$B$4</f>
        <v>1.1060416220162208E-2</v>
      </c>
      <c r="N136" s="7">
        <v>13474</v>
      </c>
      <c r="O136" s="55">
        <f>Table32[[#This Row],[C&amp;I Incentive Disbursements]]/'1.) CLM Reference'!$B$5</f>
        <v>8.0197664709118872E-4</v>
      </c>
    </row>
    <row r="137" spans="1:15">
      <c r="A137" s="26" t="s">
        <v>233</v>
      </c>
      <c r="B137" s="27" t="s">
        <v>250</v>
      </c>
      <c r="C137" s="1" t="s">
        <v>237</v>
      </c>
      <c r="D137" s="10">
        <f>Table32[[#This Row],[Residential CLM $ Collected]]+Table32[[#This Row],[C&amp;I CLM $ Collected]]</f>
        <v>675.56370000000004</v>
      </c>
      <c r="E137" s="50">
        <f>Table32[[#This Row],[CLM $ Collected ]]/'1.) CLM Reference'!$B$4</f>
        <v>2.3214758717386716E-5</v>
      </c>
      <c r="F137" s="7">
        <f>Table32[[#This Row],[Residential Incentive Disbursements]]+Table32[[#This Row],[C&amp;I Incentive Disbursements]]</f>
        <v>0</v>
      </c>
      <c r="G137" s="55">
        <f>Table32[[#This Row],[Incentive Disbursements]]/'1.) CLM Reference'!$B$5</f>
        <v>0</v>
      </c>
      <c r="H137" s="10">
        <v>0</v>
      </c>
      <c r="I137" s="50">
        <f>Table32[[#This Row],[Residential CLM $ Collected]]/'1.) CLM Reference'!$B$4</f>
        <v>0</v>
      </c>
      <c r="J137" s="7">
        <v>0</v>
      </c>
      <c r="K137" s="55">
        <f>Table32[[#This Row],[Residential Incentive Disbursements]]/'1.) CLM Reference'!$B$5</f>
        <v>0</v>
      </c>
      <c r="L137" s="10">
        <v>675.56370000000004</v>
      </c>
      <c r="M137" s="50">
        <f>Table32[[#This Row],[C&amp;I CLM $ Collected]]/'1.) CLM Reference'!$B$4</f>
        <v>2.3214758717386716E-5</v>
      </c>
      <c r="N137" s="7">
        <v>0</v>
      </c>
      <c r="O137" s="55">
        <f>Table32[[#This Row],[C&amp;I Incentive Disbursements]]/'1.) CLM Reference'!$B$5</f>
        <v>0</v>
      </c>
    </row>
    <row r="138" spans="1:15">
      <c r="A138" s="26" t="s">
        <v>181</v>
      </c>
      <c r="B138" s="27" t="s">
        <v>250</v>
      </c>
      <c r="C138" s="1" t="s">
        <v>237</v>
      </c>
      <c r="D138" s="10">
        <f>Table32[[#This Row],[Residential CLM $ Collected]]+Table32[[#This Row],[C&amp;I CLM $ Collected]]</f>
        <v>19853.538799999998</v>
      </c>
      <c r="E138" s="50">
        <f>Table32[[#This Row],[CLM $ Collected ]]/'1.) CLM Reference'!$B$4</f>
        <v>6.8223783031603883E-4</v>
      </c>
      <c r="F138" s="7">
        <f>Table32[[#This Row],[Residential Incentive Disbursements]]+Table32[[#This Row],[C&amp;I Incentive Disbursements]]</f>
        <v>0</v>
      </c>
      <c r="G138" s="55">
        <f>Table32[[#This Row],[Incentive Disbursements]]/'1.) CLM Reference'!$B$5</f>
        <v>0</v>
      </c>
      <c r="H138" s="10">
        <v>0</v>
      </c>
      <c r="I138" s="50">
        <f>Table32[[#This Row],[Residential CLM $ Collected]]/'1.) CLM Reference'!$B$4</f>
        <v>0</v>
      </c>
      <c r="J138" s="7">
        <v>0</v>
      </c>
      <c r="K138" s="55">
        <f>Table32[[#This Row],[Residential Incentive Disbursements]]/'1.) CLM Reference'!$B$5</f>
        <v>0</v>
      </c>
      <c r="L138" s="10">
        <v>19853.538799999998</v>
      </c>
      <c r="M138" s="50">
        <f>Table32[[#This Row],[C&amp;I CLM $ Collected]]/'1.) CLM Reference'!$B$4</f>
        <v>6.8223783031603883E-4</v>
      </c>
      <c r="N138" s="7">
        <v>0</v>
      </c>
      <c r="O138" s="55">
        <f>Table32[[#This Row],[C&amp;I Incentive Disbursements]]/'1.) CLM Reference'!$B$5</f>
        <v>0</v>
      </c>
    </row>
    <row r="139" spans="1:15">
      <c r="A139" s="26" t="s">
        <v>182</v>
      </c>
      <c r="B139" s="27" t="s">
        <v>250</v>
      </c>
      <c r="C139" s="1" t="s">
        <v>237</v>
      </c>
      <c r="D139" s="10">
        <f>Table32[[#This Row],[Residential CLM $ Collected]]+Table32[[#This Row],[C&amp;I CLM $ Collected]]</f>
        <v>27257.304800000002</v>
      </c>
      <c r="E139" s="50">
        <f>Table32[[#This Row],[CLM $ Collected ]]/'1.) CLM Reference'!$B$4</f>
        <v>9.366574228577805E-4</v>
      </c>
      <c r="F139" s="7">
        <f>Table32[[#This Row],[Residential Incentive Disbursements]]+Table32[[#This Row],[C&amp;I Incentive Disbursements]]</f>
        <v>0</v>
      </c>
      <c r="G139" s="55">
        <f>Table32[[#This Row],[Incentive Disbursements]]/'1.) CLM Reference'!$B$5</f>
        <v>0</v>
      </c>
      <c r="H139" s="10">
        <v>0</v>
      </c>
      <c r="I139" s="50">
        <f>Table32[[#This Row],[Residential CLM $ Collected]]/'1.) CLM Reference'!$B$4</f>
        <v>0</v>
      </c>
      <c r="J139" s="7">
        <v>0</v>
      </c>
      <c r="K139" s="55">
        <f>Table32[[#This Row],[Residential Incentive Disbursements]]/'1.) CLM Reference'!$B$5</f>
        <v>0</v>
      </c>
      <c r="L139" s="10">
        <v>27257.304800000002</v>
      </c>
      <c r="M139" s="50">
        <f>Table32[[#This Row],[C&amp;I CLM $ Collected]]/'1.) CLM Reference'!$B$4</f>
        <v>9.366574228577805E-4</v>
      </c>
      <c r="N139" s="7">
        <v>0</v>
      </c>
      <c r="O139" s="55">
        <f>Table32[[#This Row],[C&amp;I Incentive Disbursements]]/'1.) CLM Reference'!$B$5</f>
        <v>0</v>
      </c>
    </row>
    <row r="140" spans="1:15">
      <c r="A140" s="26" t="s">
        <v>183</v>
      </c>
      <c r="B140" s="27" t="s">
        <v>250</v>
      </c>
      <c r="C140" s="1" t="s">
        <v>242</v>
      </c>
      <c r="D140" s="10">
        <f>Table32[[#This Row],[Residential CLM $ Collected]]+Table32[[#This Row],[C&amp;I CLM $ Collected]]</f>
        <v>14796.650600000001</v>
      </c>
      <c r="E140" s="50">
        <f>Table32[[#This Row],[CLM $ Collected ]]/'1.) CLM Reference'!$B$4</f>
        <v>5.0846526168365081E-4</v>
      </c>
      <c r="F140" s="7">
        <f>Table32[[#This Row],[Residential Incentive Disbursements]]+Table32[[#This Row],[C&amp;I Incentive Disbursements]]</f>
        <v>0</v>
      </c>
      <c r="G140" s="55">
        <f>Table32[[#This Row],[Incentive Disbursements]]/'1.) CLM Reference'!$B$5</f>
        <v>0</v>
      </c>
      <c r="H140" s="10">
        <v>6202.3136000000004</v>
      </c>
      <c r="I140" s="50">
        <f>Table32[[#This Row],[Residential CLM $ Collected]]/'1.) CLM Reference'!$B$4</f>
        <v>2.131334376218944E-4</v>
      </c>
      <c r="J140" s="7">
        <v>0</v>
      </c>
      <c r="K140" s="55">
        <f>Table32[[#This Row],[Residential Incentive Disbursements]]/'1.) CLM Reference'!$B$5</f>
        <v>0</v>
      </c>
      <c r="L140" s="10">
        <v>8594.3369999999995</v>
      </c>
      <c r="M140" s="50">
        <f>Table32[[#This Row],[C&amp;I CLM $ Collected]]/'1.) CLM Reference'!$B$4</f>
        <v>2.9533182406175641E-4</v>
      </c>
      <c r="N140" s="7">
        <v>0</v>
      </c>
      <c r="O140" s="55">
        <f>Table32[[#This Row],[C&amp;I Incentive Disbursements]]/'1.) CLM Reference'!$B$5</f>
        <v>0</v>
      </c>
    </row>
    <row r="141" spans="1:15">
      <c r="A141" s="26" t="s">
        <v>184</v>
      </c>
      <c r="B141" s="27" t="s">
        <v>247</v>
      </c>
      <c r="C141" s="1" t="s">
        <v>237</v>
      </c>
      <c r="D141" s="10">
        <f>Table32[[#This Row],[Residential CLM $ Collected]]+Table32[[#This Row],[C&amp;I CLM $ Collected]]</f>
        <v>217387.0416</v>
      </c>
      <c r="E141" s="50">
        <f>Table32[[#This Row],[CLM $ Collected ]]/'1.) CLM Reference'!$B$4</f>
        <v>7.4701878135703687E-3</v>
      </c>
      <c r="F141" s="7">
        <f>Table32[[#This Row],[Residential Incentive Disbursements]]+Table32[[#This Row],[C&amp;I Incentive Disbursements]]</f>
        <v>114872</v>
      </c>
      <c r="G141" s="55">
        <f>Table32[[#This Row],[Incentive Disbursements]]/'1.) CLM Reference'!$B$5</f>
        <v>6.837216966354389E-3</v>
      </c>
      <c r="H141" s="10">
        <v>602.17309999999998</v>
      </c>
      <c r="I141" s="50">
        <f>Table32[[#This Row],[Residential CLM $ Collected]]/'1.) CLM Reference'!$B$4</f>
        <v>2.0692798062715303E-5</v>
      </c>
      <c r="J141" s="7">
        <v>0</v>
      </c>
      <c r="K141" s="55">
        <f>Table32[[#This Row],[Residential Incentive Disbursements]]/'1.) CLM Reference'!$B$5</f>
        <v>0</v>
      </c>
      <c r="L141" s="10">
        <v>216784.86850000001</v>
      </c>
      <c r="M141" s="50">
        <f>Table32[[#This Row],[C&amp;I CLM $ Collected]]/'1.) CLM Reference'!$B$4</f>
        <v>7.4494950155076537E-3</v>
      </c>
      <c r="N141" s="7">
        <v>114872</v>
      </c>
      <c r="O141" s="55">
        <f>Table32[[#This Row],[C&amp;I Incentive Disbursements]]/'1.) CLM Reference'!$B$5</f>
        <v>6.837216966354389E-3</v>
      </c>
    </row>
    <row r="142" spans="1:15">
      <c r="A142" s="26" t="s">
        <v>185</v>
      </c>
      <c r="B142" s="27" t="s">
        <v>247</v>
      </c>
      <c r="C142" s="1" t="s">
        <v>237</v>
      </c>
      <c r="D142" s="10">
        <f>Table32[[#This Row],[Residential CLM $ Collected]]+Table32[[#This Row],[C&amp;I CLM $ Collected]]</f>
        <v>3565.3463999999999</v>
      </c>
      <c r="E142" s="50">
        <f>Table32[[#This Row],[CLM $ Collected ]]/'1.) CLM Reference'!$B$4</f>
        <v>1.2251791566051187E-4</v>
      </c>
      <c r="F142" s="7">
        <f>Table32[[#This Row],[Residential Incentive Disbursements]]+Table32[[#This Row],[C&amp;I Incentive Disbursements]]</f>
        <v>0</v>
      </c>
      <c r="G142" s="55">
        <f>Table32[[#This Row],[Incentive Disbursements]]/'1.) CLM Reference'!$B$5</f>
        <v>0</v>
      </c>
      <c r="H142" s="10">
        <v>0</v>
      </c>
      <c r="I142" s="50">
        <f>Table32[[#This Row],[Residential CLM $ Collected]]/'1.) CLM Reference'!$B$4</f>
        <v>0</v>
      </c>
      <c r="J142" s="7">
        <v>0</v>
      </c>
      <c r="K142" s="55">
        <f>Table32[[#This Row],[Residential Incentive Disbursements]]/'1.) CLM Reference'!$B$5</f>
        <v>0</v>
      </c>
      <c r="L142" s="10">
        <v>3565.3463999999999</v>
      </c>
      <c r="M142" s="50">
        <f>Table32[[#This Row],[C&amp;I CLM $ Collected]]/'1.) CLM Reference'!$B$4</f>
        <v>1.2251791566051187E-4</v>
      </c>
      <c r="N142" s="7">
        <v>0</v>
      </c>
      <c r="O142" s="55">
        <f>Table32[[#This Row],[C&amp;I Incentive Disbursements]]/'1.) CLM Reference'!$B$5</f>
        <v>0</v>
      </c>
    </row>
    <row r="143" spans="1:15">
      <c r="A143" s="26" t="s">
        <v>186</v>
      </c>
      <c r="B143" s="27" t="s">
        <v>246</v>
      </c>
      <c r="C143" s="1" t="s">
        <v>237</v>
      </c>
      <c r="D143" s="10">
        <f>Table32[[#This Row],[Residential CLM $ Collected]]+Table32[[#This Row],[C&amp;I CLM $ Collected]]</f>
        <v>3201.6347000000001</v>
      </c>
      <c r="E143" s="50">
        <f>Table32[[#This Row],[CLM $ Collected ]]/'1.) CLM Reference'!$B$4</f>
        <v>1.1001949492211142E-4</v>
      </c>
      <c r="F143" s="7">
        <f>Table32[[#This Row],[Residential Incentive Disbursements]]+Table32[[#This Row],[C&amp;I Incentive Disbursements]]</f>
        <v>0</v>
      </c>
      <c r="G143" s="55">
        <f>Table32[[#This Row],[Incentive Disbursements]]/'1.) CLM Reference'!$B$5</f>
        <v>0</v>
      </c>
      <c r="H143" s="10">
        <v>0</v>
      </c>
      <c r="I143" s="50">
        <f>Table32[[#This Row],[Residential CLM $ Collected]]/'1.) CLM Reference'!$B$4</f>
        <v>0</v>
      </c>
      <c r="J143" s="7">
        <v>0</v>
      </c>
      <c r="K143" s="55">
        <f>Table32[[#This Row],[Residential Incentive Disbursements]]/'1.) CLM Reference'!$B$5</f>
        <v>0</v>
      </c>
      <c r="L143" s="10">
        <v>3201.6347000000001</v>
      </c>
      <c r="M143" s="50">
        <f>Table32[[#This Row],[C&amp;I CLM $ Collected]]/'1.) CLM Reference'!$B$4</f>
        <v>1.1001949492211142E-4</v>
      </c>
      <c r="N143" s="7">
        <v>0</v>
      </c>
      <c r="O143" s="55">
        <f>Table32[[#This Row],[C&amp;I Incentive Disbursements]]/'1.) CLM Reference'!$B$5</f>
        <v>0</v>
      </c>
    </row>
    <row r="144" spans="1:15">
      <c r="A144" s="26" t="s">
        <v>186</v>
      </c>
      <c r="B144" s="27" t="s">
        <v>247</v>
      </c>
      <c r="C144" s="1" t="s">
        <v>237</v>
      </c>
      <c r="D144" s="10">
        <f>Table32[[#This Row],[Residential CLM $ Collected]]+Table32[[#This Row],[C&amp;I CLM $ Collected]]</f>
        <v>5578.9567999999999</v>
      </c>
      <c r="E144" s="50">
        <f>Table32[[#This Row],[CLM $ Collected ]]/'1.) CLM Reference'!$B$4</f>
        <v>1.9171269268423375E-4</v>
      </c>
      <c r="F144" s="7">
        <f>Table32[[#This Row],[Residential Incentive Disbursements]]+Table32[[#This Row],[C&amp;I Incentive Disbursements]]</f>
        <v>1070</v>
      </c>
      <c r="G144" s="55">
        <f>Table32[[#This Row],[Incentive Disbursements]]/'1.) CLM Reference'!$B$5</f>
        <v>6.3686730917884214E-5</v>
      </c>
      <c r="H144" s="10">
        <v>0</v>
      </c>
      <c r="I144" s="50">
        <f>Table32[[#This Row],[Residential CLM $ Collected]]/'1.) CLM Reference'!$B$4</f>
        <v>0</v>
      </c>
      <c r="J144" s="7">
        <v>0</v>
      </c>
      <c r="K144" s="55">
        <f>Table32[[#This Row],[Residential Incentive Disbursements]]/'1.) CLM Reference'!$B$5</f>
        <v>0</v>
      </c>
      <c r="L144" s="10">
        <v>5578.9567999999999</v>
      </c>
      <c r="M144" s="50">
        <f>Table32[[#This Row],[C&amp;I CLM $ Collected]]/'1.) CLM Reference'!$B$4</f>
        <v>1.9171269268423375E-4</v>
      </c>
      <c r="N144" s="7">
        <v>1070</v>
      </c>
      <c r="O144" s="55">
        <f>Table32[[#This Row],[C&amp;I Incentive Disbursements]]/'1.) CLM Reference'!$B$5</f>
        <v>6.3686730917884214E-5</v>
      </c>
    </row>
    <row r="145" spans="1:15">
      <c r="A145" s="26" t="s">
        <v>187</v>
      </c>
      <c r="B145" s="27" t="s">
        <v>247</v>
      </c>
      <c r="C145" s="1" t="s">
        <v>237</v>
      </c>
      <c r="D145" s="10">
        <f>Table32[[#This Row],[Residential CLM $ Collected]]+Table32[[#This Row],[C&amp;I CLM $ Collected]]</f>
        <v>5794.7875999999997</v>
      </c>
      <c r="E145" s="50">
        <f>Table32[[#This Row],[CLM $ Collected ]]/'1.) CLM Reference'!$B$4</f>
        <v>1.9912940253081159E-4</v>
      </c>
      <c r="F145" s="7">
        <f>Table32[[#This Row],[Residential Incentive Disbursements]]+Table32[[#This Row],[C&amp;I Incentive Disbursements]]</f>
        <v>0</v>
      </c>
      <c r="G145" s="55">
        <f>Table32[[#This Row],[Incentive Disbursements]]/'1.) CLM Reference'!$B$5</f>
        <v>0</v>
      </c>
      <c r="H145" s="10">
        <v>0</v>
      </c>
      <c r="I145" s="50">
        <f>Table32[[#This Row],[Residential CLM $ Collected]]/'1.) CLM Reference'!$B$4</f>
        <v>0</v>
      </c>
      <c r="J145" s="7">
        <v>0</v>
      </c>
      <c r="K145" s="55">
        <f>Table32[[#This Row],[Residential Incentive Disbursements]]/'1.) CLM Reference'!$B$5</f>
        <v>0</v>
      </c>
      <c r="L145" s="10">
        <v>5794.7875999999997</v>
      </c>
      <c r="M145" s="50">
        <f>Table32[[#This Row],[C&amp;I CLM $ Collected]]/'1.) CLM Reference'!$B$4</f>
        <v>1.9912940253081159E-4</v>
      </c>
      <c r="N145" s="7">
        <v>0</v>
      </c>
      <c r="O145" s="55">
        <f>Table32[[#This Row],[C&amp;I Incentive Disbursements]]/'1.) CLM Reference'!$B$5</f>
        <v>0</v>
      </c>
    </row>
    <row r="146" spans="1:15">
      <c r="A146" s="26" t="s">
        <v>188</v>
      </c>
      <c r="B146" s="27" t="s">
        <v>248</v>
      </c>
      <c r="C146" s="1" t="s">
        <v>237</v>
      </c>
      <c r="D146" s="10">
        <f>Table32[[#This Row],[Residential CLM $ Collected]]+Table32[[#This Row],[C&amp;I CLM $ Collected]]</f>
        <v>8585.7708999999995</v>
      </c>
      <c r="E146" s="50">
        <f>Table32[[#This Row],[CLM $ Collected ]]/'1.) CLM Reference'!$B$4</f>
        <v>2.9503746256091053E-4</v>
      </c>
      <c r="F146" s="7">
        <f>Table32[[#This Row],[Residential Incentive Disbursements]]+Table32[[#This Row],[C&amp;I Incentive Disbursements]]</f>
        <v>0</v>
      </c>
      <c r="G146" s="55">
        <f>Table32[[#This Row],[Incentive Disbursements]]/'1.) CLM Reference'!$B$5</f>
        <v>0</v>
      </c>
      <c r="H146" s="10">
        <v>0</v>
      </c>
      <c r="I146" s="50">
        <f>Table32[[#This Row],[Residential CLM $ Collected]]/'1.) CLM Reference'!$B$4</f>
        <v>0</v>
      </c>
      <c r="J146" s="7">
        <v>0</v>
      </c>
      <c r="K146" s="55">
        <f>Table32[[#This Row],[Residential Incentive Disbursements]]/'1.) CLM Reference'!$B$5</f>
        <v>0</v>
      </c>
      <c r="L146" s="10">
        <v>8585.7708999999995</v>
      </c>
      <c r="M146" s="50">
        <f>Table32[[#This Row],[C&amp;I CLM $ Collected]]/'1.) CLM Reference'!$B$4</f>
        <v>2.9503746256091053E-4</v>
      </c>
      <c r="N146" s="7">
        <v>0</v>
      </c>
      <c r="O146" s="55">
        <f>Table32[[#This Row],[C&amp;I Incentive Disbursements]]/'1.) CLM Reference'!$B$5</f>
        <v>0</v>
      </c>
    </row>
    <row r="147" spans="1:15">
      <c r="A147" s="26" t="s">
        <v>189</v>
      </c>
      <c r="B147" s="27" t="s">
        <v>248</v>
      </c>
      <c r="C147" s="1" t="s">
        <v>237</v>
      </c>
      <c r="D147" s="10">
        <f>Table32[[#This Row],[Residential CLM $ Collected]]+Table32[[#This Row],[C&amp;I CLM $ Collected]]</f>
        <v>50736.268400000001</v>
      </c>
      <c r="E147" s="50">
        <f>Table32[[#This Row],[CLM $ Collected ]]/'1.) CLM Reference'!$B$4</f>
        <v>1.743477675201572E-3</v>
      </c>
      <c r="F147" s="7">
        <f>Table32[[#This Row],[Residential Incentive Disbursements]]+Table32[[#This Row],[C&amp;I Incentive Disbursements]]</f>
        <v>728</v>
      </c>
      <c r="G147" s="55">
        <f>Table32[[#This Row],[Incentive Disbursements]]/'1.) CLM Reference'!$B$5</f>
        <v>4.3330785147868887E-5</v>
      </c>
      <c r="H147" s="10">
        <v>0</v>
      </c>
      <c r="I147" s="50">
        <f>Table32[[#This Row],[Residential CLM $ Collected]]/'1.) CLM Reference'!$B$4</f>
        <v>0</v>
      </c>
      <c r="J147" s="7">
        <v>0</v>
      </c>
      <c r="K147" s="55">
        <f>Table32[[#This Row],[Residential Incentive Disbursements]]/'1.) CLM Reference'!$B$5</f>
        <v>0</v>
      </c>
      <c r="L147" s="10">
        <v>50736.268400000001</v>
      </c>
      <c r="M147" s="50">
        <f>Table32[[#This Row],[C&amp;I CLM $ Collected]]/'1.) CLM Reference'!$B$4</f>
        <v>1.743477675201572E-3</v>
      </c>
      <c r="N147" s="7">
        <v>728</v>
      </c>
      <c r="O147" s="55">
        <f>Table32[[#This Row],[C&amp;I Incentive Disbursements]]/'1.) CLM Reference'!$B$5</f>
        <v>4.3330785147868887E-5</v>
      </c>
    </row>
    <row r="148" spans="1:15">
      <c r="A148" s="26" t="s">
        <v>190</v>
      </c>
      <c r="B148" s="27" t="s">
        <v>251</v>
      </c>
      <c r="C148" s="1" t="s">
        <v>237</v>
      </c>
      <c r="D148" s="10">
        <f>Table32[[#This Row],[Residential CLM $ Collected]]+Table32[[#This Row],[C&amp;I CLM $ Collected]]</f>
        <v>45742.0052</v>
      </c>
      <c r="E148" s="50">
        <f>Table32[[#This Row],[CLM $ Collected ]]/'1.) CLM Reference'!$B$4</f>
        <v>1.5718571231216959E-3</v>
      </c>
      <c r="F148" s="7">
        <f>Table32[[#This Row],[Residential Incentive Disbursements]]+Table32[[#This Row],[C&amp;I Incentive Disbursements]]</f>
        <v>8424</v>
      </c>
      <c r="G148" s="55">
        <f>Table32[[#This Row],[Incentive Disbursements]]/'1.) CLM Reference'!$B$5</f>
        <v>5.0139908528248282E-4</v>
      </c>
      <c r="H148" s="10">
        <v>0</v>
      </c>
      <c r="I148" s="50">
        <f>Table32[[#This Row],[Residential CLM $ Collected]]/'1.) CLM Reference'!$B$4</f>
        <v>0</v>
      </c>
      <c r="J148" s="7">
        <v>0</v>
      </c>
      <c r="K148" s="55">
        <f>Table32[[#This Row],[Residential Incentive Disbursements]]/'1.) CLM Reference'!$B$5</f>
        <v>0</v>
      </c>
      <c r="L148" s="10">
        <v>45742.0052</v>
      </c>
      <c r="M148" s="50">
        <f>Table32[[#This Row],[C&amp;I CLM $ Collected]]/'1.) CLM Reference'!$B$4</f>
        <v>1.5718571231216959E-3</v>
      </c>
      <c r="N148" s="7">
        <v>8424</v>
      </c>
      <c r="O148" s="55">
        <f>Table32[[#This Row],[C&amp;I Incentive Disbursements]]/'1.) CLM Reference'!$B$5</f>
        <v>5.0139908528248282E-4</v>
      </c>
    </row>
    <row r="149" spans="1:15">
      <c r="A149" s="26" t="s">
        <v>191</v>
      </c>
      <c r="B149" s="27" t="s">
        <v>251</v>
      </c>
      <c r="C149" s="1" t="s">
        <v>237</v>
      </c>
      <c r="D149" s="10">
        <f>Table32[[#This Row],[Residential CLM $ Collected]]+Table32[[#This Row],[C&amp;I CLM $ Collected]]</f>
        <v>5316.3019000000004</v>
      </c>
      <c r="E149" s="50">
        <f>Table32[[#This Row],[CLM $ Collected ]]/'1.) CLM Reference'!$B$4</f>
        <v>1.8268694110900951E-4</v>
      </c>
      <c r="F149" s="7">
        <f>Table32[[#This Row],[Residential Incentive Disbursements]]+Table32[[#This Row],[C&amp;I Incentive Disbursements]]</f>
        <v>595</v>
      </c>
      <c r="G149" s="55">
        <f>Table32[[#This Row],[Incentive Disbursements]]/'1.) CLM Reference'!$B$5</f>
        <v>3.541458401508515E-5</v>
      </c>
      <c r="H149" s="10">
        <v>1504.854</v>
      </c>
      <c r="I149" s="50">
        <f>Table32[[#This Row],[Residential CLM $ Collected]]/'1.) CLM Reference'!$B$4</f>
        <v>5.1712107259306961E-5</v>
      </c>
      <c r="J149" s="7">
        <v>0</v>
      </c>
      <c r="K149" s="55">
        <f>Table32[[#This Row],[Residential Incentive Disbursements]]/'1.) CLM Reference'!$B$5</f>
        <v>0</v>
      </c>
      <c r="L149" s="10">
        <v>3811.4479000000001</v>
      </c>
      <c r="M149" s="50">
        <f>Table32[[#This Row],[C&amp;I CLM $ Collected]]/'1.) CLM Reference'!$B$4</f>
        <v>1.3097483384970254E-4</v>
      </c>
      <c r="N149" s="7">
        <v>595</v>
      </c>
      <c r="O149" s="55">
        <f>Table32[[#This Row],[C&amp;I Incentive Disbursements]]/'1.) CLM Reference'!$B$5</f>
        <v>3.541458401508515E-5</v>
      </c>
    </row>
    <row r="150" spans="1:15">
      <c r="A150" s="26" t="s">
        <v>192</v>
      </c>
      <c r="B150" s="27" t="s">
        <v>251</v>
      </c>
      <c r="C150" s="1" t="s">
        <v>237</v>
      </c>
      <c r="D150" s="10">
        <f>Table32[[#This Row],[Residential CLM $ Collected]]+Table32[[#This Row],[C&amp;I CLM $ Collected]]</f>
        <v>31918.416300000001</v>
      </c>
      <c r="E150" s="50">
        <f>Table32[[#This Row],[CLM $ Collected ]]/'1.) CLM Reference'!$B$4</f>
        <v>1.0968297039133442E-3</v>
      </c>
      <c r="F150" s="7">
        <f>Table32[[#This Row],[Residential Incentive Disbursements]]+Table32[[#This Row],[C&amp;I Incentive Disbursements]]</f>
        <v>46563</v>
      </c>
      <c r="G150" s="55">
        <f>Table32[[#This Row],[Incentive Disbursements]]/'1.) CLM Reference'!$B$5</f>
        <v>2.7714441604948063E-3</v>
      </c>
      <c r="H150" s="10">
        <v>0</v>
      </c>
      <c r="I150" s="50">
        <f>Table32[[#This Row],[Residential CLM $ Collected]]/'1.) CLM Reference'!$B$4</f>
        <v>0</v>
      </c>
      <c r="J150" s="7">
        <v>0</v>
      </c>
      <c r="K150" s="55">
        <f>Table32[[#This Row],[Residential Incentive Disbursements]]/'1.) CLM Reference'!$B$5</f>
        <v>0</v>
      </c>
      <c r="L150" s="10">
        <v>31918.416300000001</v>
      </c>
      <c r="M150" s="50">
        <f>Table32[[#This Row],[C&amp;I CLM $ Collected]]/'1.) CLM Reference'!$B$4</f>
        <v>1.0968297039133442E-3</v>
      </c>
      <c r="N150" s="7">
        <v>46563</v>
      </c>
      <c r="O150" s="55">
        <f>Table32[[#This Row],[C&amp;I Incentive Disbursements]]/'1.) CLM Reference'!$B$5</f>
        <v>2.7714441604948063E-3</v>
      </c>
    </row>
    <row r="151" spans="1:15">
      <c r="A151" s="26" t="s">
        <v>193</v>
      </c>
      <c r="B151" s="27" t="s">
        <v>251</v>
      </c>
      <c r="C151" s="1" t="s">
        <v>237</v>
      </c>
      <c r="D151" s="10">
        <f>Table32[[#This Row],[Residential CLM $ Collected]]+Table32[[#This Row],[C&amp;I CLM $ Collected]]</f>
        <v>107930.2703</v>
      </c>
      <c r="E151" s="50">
        <f>Table32[[#This Row],[CLM $ Collected ]]/'1.) CLM Reference'!$B$4</f>
        <v>3.7088659194045351E-3</v>
      </c>
      <c r="F151" s="7">
        <f>Table32[[#This Row],[Residential Incentive Disbursements]]+Table32[[#This Row],[C&amp;I Incentive Disbursements]]</f>
        <v>8117.9</v>
      </c>
      <c r="G151" s="55">
        <f>Table32[[#This Row],[Incentive Disbursements]]/'1.) CLM Reference'!$B$5</f>
        <v>4.8317991861522645E-4</v>
      </c>
      <c r="H151" s="10">
        <v>7557.6082999999999</v>
      </c>
      <c r="I151" s="50">
        <f>Table32[[#This Row],[Residential CLM $ Collected]]/'1.) CLM Reference'!$B$4</f>
        <v>2.597061582275945E-4</v>
      </c>
      <c r="J151" s="7">
        <v>0</v>
      </c>
      <c r="K151" s="55">
        <f>Table32[[#This Row],[Residential Incentive Disbursements]]/'1.) CLM Reference'!$B$5</f>
        <v>0</v>
      </c>
      <c r="L151" s="10">
        <v>100372.662</v>
      </c>
      <c r="M151" s="50">
        <f>Table32[[#This Row],[C&amp;I CLM $ Collected]]/'1.) CLM Reference'!$B$4</f>
        <v>3.4491597611769403E-3</v>
      </c>
      <c r="N151" s="7">
        <v>8117.9</v>
      </c>
      <c r="O151" s="55">
        <f>Table32[[#This Row],[C&amp;I Incentive Disbursements]]/'1.) CLM Reference'!$B$5</f>
        <v>4.8317991861522645E-4</v>
      </c>
    </row>
    <row r="152" spans="1:15">
      <c r="A152" s="26" t="s">
        <v>193</v>
      </c>
      <c r="B152" s="27" t="s">
        <v>249</v>
      </c>
      <c r="C152" s="1" t="s">
        <v>237</v>
      </c>
      <c r="D152" s="10">
        <f>Table32[[#This Row],[Residential CLM $ Collected]]+Table32[[#This Row],[C&amp;I CLM $ Collected]]</f>
        <v>2886.0785000000001</v>
      </c>
      <c r="E152" s="50">
        <f>Table32[[#This Row],[CLM $ Collected ]]/'1.) CLM Reference'!$B$4</f>
        <v>9.9175867526537286E-5</v>
      </c>
      <c r="F152" s="7">
        <f>Table32[[#This Row],[Residential Incentive Disbursements]]+Table32[[#This Row],[C&amp;I Incentive Disbursements]]</f>
        <v>0</v>
      </c>
      <c r="G152" s="55">
        <f>Table32[[#This Row],[Incentive Disbursements]]/'1.) CLM Reference'!$B$5</f>
        <v>0</v>
      </c>
      <c r="H152" s="10">
        <v>0</v>
      </c>
      <c r="I152" s="50">
        <f>Table32[[#This Row],[Residential CLM $ Collected]]/'1.) CLM Reference'!$B$4</f>
        <v>0</v>
      </c>
      <c r="J152" s="7">
        <v>0</v>
      </c>
      <c r="K152" s="55">
        <f>Table32[[#This Row],[Residential Incentive Disbursements]]/'1.) CLM Reference'!$B$5</f>
        <v>0</v>
      </c>
      <c r="L152" s="10">
        <v>2886.0785000000001</v>
      </c>
      <c r="M152" s="50">
        <f>Table32[[#This Row],[C&amp;I CLM $ Collected]]/'1.) CLM Reference'!$B$4</f>
        <v>9.9175867526537286E-5</v>
      </c>
      <c r="N152" s="7">
        <v>0</v>
      </c>
      <c r="O152" s="55">
        <f>Table32[[#This Row],[C&amp;I Incentive Disbursements]]/'1.) CLM Reference'!$B$5</f>
        <v>0</v>
      </c>
    </row>
    <row r="153" spans="1:15">
      <c r="A153" s="26" t="s">
        <v>194</v>
      </c>
      <c r="B153" s="27" t="s">
        <v>251</v>
      </c>
      <c r="C153" s="1" t="s">
        <v>242</v>
      </c>
      <c r="D153" s="10">
        <f>Table32[[#This Row],[Residential CLM $ Collected]]+Table32[[#This Row],[C&amp;I CLM $ Collected]]</f>
        <v>16559.529200000001</v>
      </c>
      <c r="E153" s="50">
        <f>Table32[[#This Row],[CLM $ Collected ]]/'1.) CLM Reference'!$B$4</f>
        <v>5.6904400702927039E-4</v>
      </c>
      <c r="F153" s="7">
        <f>Table32[[#This Row],[Residential Incentive Disbursements]]+Table32[[#This Row],[C&amp;I Incentive Disbursements]]</f>
        <v>830</v>
      </c>
      <c r="G153" s="55">
        <f>Table32[[#This Row],[Incentive Disbursements]]/'1.) CLM Reference'!$B$5</f>
        <v>4.9401856693312058E-5</v>
      </c>
      <c r="H153" s="10">
        <v>0</v>
      </c>
      <c r="I153" s="50">
        <f>Table32[[#This Row],[Residential CLM $ Collected]]/'1.) CLM Reference'!$B$4</f>
        <v>0</v>
      </c>
      <c r="J153" s="7">
        <v>0</v>
      </c>
      <c r="K153" s="55">
        <f>Table32[[#This Row],[Residential Incentive Disbursements]]/'1.) CLM Reference'!$B$5</f>
        <v>0</v>
      </c>
      <c r="L153" s="10">
        <v>16559.529200000001</v>
      </c>
      <c r="M153" s="50">
        <f>Table32[[#This Row],[C&amp;I CLM $ Collected]]/'1.) CLM Reference'!$B$4</f>
        <v>5.6904400702927039E-4</v>
      </c>
      <c r="N153" s="7">
        <v>830</v>
      </c>
      <c r="O153" s="55">
        <f>Table32[[#This Row],[C&amp;I Incentive Disbursements]]/'1.) CLM Reference'!$B$5</f>
        <v>4.9401856693312058E-5</v>
      </c>
    </row>
    <row r="154" spans="1:15">
      <c r="A154" s="26" t="s">
        <v>195</v>
      </c>
      <c r="B154" s="27" t="s">
        <v>251</v>
      </c>
      <c r="C154" s="1" t="s">
        <v>237</v>
      </c>
      <c r="D154" s="10">
        <f>Table32[[#This Row],[Residential CLM $ Collected]]+Table32[[#This Row],[C&amp;I CLM $ Collected]]</f>
        <v>19896.485000000001</v>
      </c>
      <c r="E154" s="50">
        <f>Table32[[#This Row],[CLM $ Collected ]]/'1.) CLM Reference'!$B$4</f>
        <v>6.8371361368158772E-4</v>
      </c>
      <c r="F154" s="7">
        <f>Table32[[#This Row],[Residential Incentive Disbursements]]+Table32[[#This Row],[C&amp;I Incentive Disbursements]]</f>
        <v>28247</v>
      </c>
      <c r="G154" s="55">
        <f>Table32[[#This Row],[Incentive Disbursements]]/'1.) CLM Reference'!$B$5</f>
        <v>1.6812701759228743E-3</v>
      </c>
      <c r="H154" s="10">
        <v>2069.29</v>
      </c>
      <c r="I154" s="50">
        <f>Table32[[#This Row],[Residential CLM $ Collected]]/'1.) CLM Reference'!$B$4</f>
        <v>7.1108125061043333E-5</v>
      </c>
      <c r="J154" s="7">
        <v>0</v>
      </c>
      <c r="K154" s="55">
        <f>Table32[[#This Row],[Residential Incentive Disbursements]]/'1.) CLM Reference'!$B$5</f>
        <v>0</v>
      </c>
      <c r="L154" s="10">
        <v>17827.195</v>
      </c>
      <c r="M154" s="50">
        <f>Table32[[#This Row],[C&amp;I CLM $ Collected]]/'1.) CLM Reference'!$B$4</f>
        <v>6.1260548862054442E-4</v>
      </c>
      <c r="N154" s="7">
        <v>28247</v>
      </c>
      <c r="O154" s="55">
        <f>Table32[[#This Row],[C&amp;I Incentive Disbursements]]/'1.) CLM Reference'!$B$5</f>
        <v>1.6812701759228743E-3</v>
      </c>
    </row>
    <row r="155" spans="1:15">
      <c r="A155" s="26" t="s">
        <v>196</v>
      </c>
      <c r="B155" s="27" t="s">
        <v>251</v>
      </c>
      <c r="C155" s="1" t="s">
        <v>237</v>
      </c>
      <c r="D155" s="10">
        <f>Table32[[#This Row],[Residential CLM $ Collected]]+Table32[[#This Row],[C&amp;I CLM $ Collected]]</f>
        <v>25404.7137</v>
      </c>
      <c r="E155" s="50">
        <f>Table32[[#This Row],[CLM $ Collected ]]/'1.) CLM Reference'!$B$4</f>
        <v>8.729958386304485E-4</v>
      </c>
      <c r="F155" s="7">
        <f>Table32[[#This Row],[Residential Incentive Disbursements]]+Table32[[#This Row],[C&amp;I Incentive Disbursements]]</f>
        <v>0</v>
      </c>
      <c r="G155" s="55">
        <f>Table32[[#This Row],[Incentive Disbursements]]/'1.) CLM Reference'!$B$5</f>
        <v>0</v>
      </c>
      <c r="H155" s="10">
        <v>0</v>
      </c>
      <c r="I155" s="50">
        <f>Table32[[#This Row],[Residential CLM $ Collected]]/'1.) CLM Reference'!$B$4</f>
        <v>0</v>
      </c>
      <c r="J155" s="7">
        <v>0</v>
      </c>
      <c r="K155" s="55">
        <f>Table32[[#This Row],[Residential Incentive Disbursements]]/'1.) CLM Reference'!$B$5</f>
        <v>0</v>
      </c>
      <c r="L155" s="10">
        <v>25404.7137</v>
      </c>
      <c r="M155" s="50">
        <f>Table32[[#This Row],[C&amp;I CLM $ Collected]]/'1.) CLM Reference'!$B$4</f>
        <v>8.729958386304485E-4</v>
      </c>
      <c r="N155" s="7">
        <v>0</v>
      </c>
      <c r="O155" s="55">
        <f>Table32[[#This Row],[C&amp;I Incentive Disbursements]]/'1.) CLM Reference'!$B$5</f>
        <v>0</v>
      </c>
    </row>
    <row r="156" spans="1:15">
      <c r="A156" s="26" t="s">
        <v>197</v>
      </c>
      <c r="B156" s="27" t="s">
        <v>251</v>
      </c>
      <c r="C156" s="1" t="s">
        <v>237</v>
      </c>
      <c r="D156" s="10">
        <f>Table32[[#This Row],[Residential CLM $ Collected]]+Table32[[#This Row],[C&amp;I CLM $ Collected]]</f>
        <v>115079.54239999999</v>
      </c>
      <c r="E156" s="50">
        <f>Table32[[#This Row],[CLM $ Collected ]]/'1.) CLM Reference'!$B$4</f>
        <v>3.9545402012027492E-3</v>
      </c>
      <c r="F156" s="7">
        <f>Table32[[#This Row],[Residential Incentive Disbursements]]+Table32[[#This Row],[C&amp;I Incentive Disbursements]]</f>
        <v>147584.07</v>
      </c>
      <c r="G156" s="55">
        <f>Table32[[#This Row],[Incentive Disbursements]]/'1.) CLM Reference'!$B$5</f>
        <v>8.784249489585224E-3</v>
      </c>
      <c r="H156" s="10">
        <v>5634.5207</v>
      </c>
      <c r="I156" s="50">
        <f>Table32[[#This Row],[Residential CLM $ Collected]]/'1.) CLM Reference'!$B$4</f>
        <v>1.9362206486023582E-4</v>
      </c>
      <c r="J156" s="7">
        <v>0</v>
      </c>
      <c r="K156" s="55">
        <f>Table32[[#This Row],[Residential Incentive Disbursements]]/'1.) CLM Reference'!$B$5</f>
        <v>0</v>
      </c>
      <c r="L156" s="10">
        <v>109445.0217</v>
      </c>
      <c r="M156" s="50">
        <f>Table32[[#This Row],[C&amp;I CLM $ Collected]]/'1.) CLM Reference'!$B$4</f>
        <v>3.7609181363425139E-3</v>
      </c>
      <c r="N156" s="7">
        <v>147584.07</v>
      </c>
      <c r="O156" s="55">
        <f>Table32[[#This Row],[C&amp;I Incentive Disbursements]]/'1.) CLM Reference'!$B$5</f>
        <v>8.784249489585224E-3</v>
      </c>
    </row>
    <row r="157" spans="1:15">
      <c r="A157" s="26" t="s">
        <v>198</v>
      </c>
      <c r="B157" s="27" t="s">
        <v>251</v>
      </c>
      <c r="C157" s="1" t="s">
        <v>237</v>
      </c>
      <c r="D157" s="10">
        <f>Table32[[#This Row],[Residential CLM $ Collected]]+Table32[[#This Row],[C&amp;I CLM $ Collected]]</f>
        <v>4752.5604000000003</v>
      </c>
      <c r="E157" s="50">
        <f>Table32[[#This Row],[CLM $ Collected ]]/'1.) CLM Reference'!$B$4</f>
        <v>1.6331478878425069E-4</v>
      </c>
      <c r="F157" s="7">
        <f>Table32[[#This Row],[Residential Incentive Disbursements]]+Table32[[#This Row],[C&amp;I Incentive Disbursements]]</f>
        <v>0</v>
      </c>
      <c r="G157" s="55">
        <f>Table32[[#This Row],[Incentive Disbursements]]/'1.) CLM Reference'!$B$5</f>
        <v>0</v>
      </c>
      <c r="H157" s="10">
        <v>0</v>
      </c>
      <c r="I157" s="50">
        <f>Table32[[#This Row],[Residential CLM $ Collected]]/'1.) CLM Reference'!$B$4</f>
        <v>0</v>
      </c>
      <c r="J157" s="7">
        <v>0</v>
      </c>
      <c r="K157" s="55">
        <f>Table32[[#This Row],[Residential Incentive Disbursements]]/'1.) CLM Reference'!$B$5</f>
        <v>0</v>
      </c>
      <c r="L157" s="10">
        <v>4752.5604000000003</v>
      </c>
      <c r="M157" s="50">
        <f>Table32[[#This Row],[C&amp;I CLM $ Collected]]/'1.) CLM Reference'!$B$4</f>
        <v>1.6331478878425069E-4</v>
      </c>
      <c r="N157" s="7">
        <v>0</v>
      </c>
      <c r="O157" s="55">
        <f>Table32[[#This Row],[C&amp;I Incentive Disbursements]]/'1.) CLM Reference'!$B$5</f>
        <v>0</v>
      </c>
    </row>
    <row r="158" spans="1:15">
      <c r="A158" s="26" t="s">
        <v>199</v>
      </c>
      <c r="B158" s="27" t="s">
        <v>251</v>
      </c>
      <c r="C158" s="1" t="s">
        <v>237</v>
      </c>
      <c r="D158" s="10">
        <f>Table32[[#This Row],[Residential CLM $ Collected]]+Table32[[#This Row],[C&amp;I CLM $ Collected]]</f>
        <v>98957.925600000002</v>
      </c>
      <c r="E158" s="50">
        <f>Table32[[#This Row],[CLM $ Collected ]]/'1.) CLM Reference'!$B$4</f>
        <v>3.4005444134684948E-3</v>
      </c>
      <c r="F158" s="7">
        <f>Table32[[#This Row],[Residential Incentive Disbursements]]+Table32[[#This Row],[C&amp;I Incentive Disbursements]]</f>
        <v>1708</v>
      </c>
      <c r="G158" s="55">
        <f>Table32[[#This Row],[Incentive Disbursements]]/'1.) CLM Reference'!$B$5</f>
        <v>1.0166068823153854E-4</v>
      </c>
      <c r="H158" s="10">
        <v>0</v>
      </c>
      <c r="I158" s="50">
        <f>Table32[[#This Row],[Residential CLM $ Collected]]/'1.) CLM Reference'!$B$4</f>
        <v>0</v>
      </c>
      <c r="J158" s="7">
        <v>0</v>
      </c>
      <c r="K158" s="55">
        <f>Table32[[#This Row],[Residential Incentive Disbursements]]/'1.) CLM Reference'!$B$5</f>
        <v>0</v>
      </c>
      <c r="L158" s="10">
        <v>98957.925600000002</v>
      </c>
      <c r="M158" s="50">
        <f>Table32[[#This Row],[C&amp;I CLM $ Collected]]/'1.) CLM Reference'!$B$4</f>
        <v>3.4005444134684948E-3</v>
      </c>
      <c r="N158" s="7">
        <v>1708</v>
      </c>
      <c r="O158" s="55">
        <f>Table32[[#This Row],[C&amp;I Incentive Disbursements]]/'1.) CLM Reference'!$B$5</f>
        <v>1.0166068823153854E-4</v>
      </c>
    </row>
    <row r="159" spans="1:15">
      <c r="A159" s="26" t="s">
        <v>200</v>
      </c>
      <c r="B159" s="27" t="s">
        <v>251</v>
      </c>
      <c r="C159" s="1" t="s">
        <v>237</v>
      </c>
      <c r="D159" s="10">
        <f>Table32[[#This Row],[Residential CLM $ Collected]]+Table32[[#This Row],[C&amp;I CLM $ Collected]]</f>
        <v>45290.201699999998</v>
      </c>
      <c r="E159" s="50">
        <f>Table32[[#This Row],[CLM $ Collected ]]/'1.) CLM Reference'!$B$4</f>
        <v>1.5563315564872382E-3</v>
      </c>
      <c r="F159" s="7">
        <f>Table32[[#This Row],[Residential Incentive Disbursements]]+Table32[[#This Row],[C&amp;I Incentive Disbursements]]</f>
        <v>50057</v>
      </c>
      <c r="G159" s="55">
        <f>Table32[[#This Row],[Incentive Disbursements]]/'1.) CLM Reference'!$B$5</f>
        <v>2.9794081210808695E-3</v>
      </c>
      <c r="H159" s="10">
        <v>0</v>
      </c>
      <c r="I159" s="50">
        <f>Table32[[#This Row],[Residential CLM $ Collected]]/'1.) CLM Reference'!$B$4</f>
        <v>0</v>
      </c>
      <c r="J159" s="7">
        <v>0</v>
      </c>
      <c r="K159" s="55">
        <f>Table32[[#This Row],[Residential Incentive Disbursements]]/'1.) CLM Reference'!$B$5</f>
        <v>0</v>
      </c>
      <c r="L159" s="10">
        <v>45290.201699999998</v>
      </c>
      <c r="M159" s="50">
        <f>Table32[[#This Row],[C&amp;I CLM $ Collected]]/'1.) CLM Reference'!$B$4</f>
        <v>1.5563315564872382E-3</v>
      </c>
      <c r="N159" s="7">
        <v>50057</v>
      </c>
      <c r="O159" s="55">
        <f>Table32[[#This Row],[C&amp;I Incentive Disbursements]]/'1.) CLM Reference'!$B$5</f>
        <v>2.9794081210808695E-3</v>
      </c>
    </row>
    <row r="160" spans="1:15">
      <c r="A160" s="26" t="s">
        <v>201</v>
      </c>
      <c r="B160" s="27" t="s">
        <v>251</v>
      </c>
      <c r="C160" s="1" t="s">
        <v>237</v>
      </c>
      <c r="D160" s="10">
        <f>Table32[[#This Row],[Residential CLM $ Collected]]+Table32[[#This Row],[C&amp;I CLM $ Collected]]</f>
        <v>105298.10710000001</v>
      </c>
      <c r="E160" s="50">
        <f>Table32[[#This Row],[CLM $ Collected ]]/'1.) CLM Reference'!$B$4</f>
        <v>3.6184154798785742E-3</v>
      </c>
      <c r="F160" s="7">
        <f>Table32[[#This Row],[Residential Incentive Disbursements]]+Table32[[#This Row],[C&amp;I Incentive Disbursements]]</f>
        <v>0</v>
      </c>
      <c r="G160" s="55">
        <f>Table32[[#This Row],[Incentive Disbursements]]/'1.) CLM Reference'!$B$5</f>
        <v>0</v>
      </c>
      <c r="H160" s="10">
        <v>2121.1496000000002</v>
      </c>
      <c r="I160" s="50">
        <f>Table32[[#This Row],[Residential CLM $ Collected]]/'1.) CLM Reference'!$B$4</f>
        <v>7.2890204384103746E-5</v>
      </c>
      <c r="J160" s="7">
        <v>0</v>
      </c>
      <c r="K160" s="55">
        <f>Table32[[#This Row],[Residential Incentive Disbursements]]/'1.) CLM Reference'!$B$5</f>
        <v>0</v>
      </c>
      <c r="L160" s="10">
        <v>103176.9575</v>
      </c>
      <c r="M160" s="50">
        <f>Table32[[#This Row],[C&amp;I CLM $ Collected]]/'1.) CLM Reference'!$B$4</f>
        <v>3.5455252754944704E-3</v>
      </c>
      <c r="N160" s="7">
        <v>0</v>
      </c>
      <c r="O160" s="55">
        <f>Table32[[#This Row],[C&amp;I Incentive Disbursements]]/'1.) CLM Reference'!$B$5</f>
        <v>0</v>
      </c>
    </row>
    <row r="161" spans="1:15">
      <c r="A161" s="26" t="s">
        <v>202</v>
      </c>
      <c r="B161" s="27" t="s">
        <v>252</v>
      </c>
      <c r="C161" s="1" t="s">
        <v>237</v>
      </c>
      <c r="D161" s="10">
        <f>Table32[[#This Row],[Residential CLM $ Collected]]+Table32[[#This Row],[C&amp;I CLM $ Collected]]</f>
        <v>93146.874100000001</v>
      </c>
      <c r="E161" s="50">
        <f>Table32[[#This Row],[CLM $ Collected ]]/'1.) CLM Reference'!$B$4</f>
        <v>3.2008561257958323E-3</v>
      </c>
      <c r="F161" s="7">
        <f>Table32[[#This Row],[Residential Incentive Disbursements]]+Table32[[#This Row],[C&amp;I Incentive Disbursements]]</f>
        <v>1581.66</v>
      </c>
      <c r="G161" s="55">
        <f>Table32[[#This Row],[Incentive Disbursements]]/'1.) CLM Reference'!$B$5</f>
        <v>9.4140892358486695E-5</v>
      </c>
      <c r="H161" s="10">
        <v>0</v>
      </c>
      <c r="I161" s="50">
        <f>Table32[[#This Row],[Residential CLM $ Collected]]/'1.) CLM Reference'!$B$4</f>
        <v>0</v>
      </c>
      <c r="J161" s="7">
        <v>0</v>
      </c>
      <c r="K161" s="55">
        <f>Table32[[#This Row],[Residential Incentive Disbursements]]/'1.) CLM Reference'!$B$5</f>
        <v>0</v>
      </c>
      <c r="L161" s="10">
        <v>93146.874100000001</v>
      </c>
      <c r="M161" s="50">
        <f>Table32[[#This Row],[C&amp;I CLM $ Collected]]/'1.) CLM Reference'!$B$4</f>
        <v>3.2008561257958323E-3</v>
      </c>
      <c r="N161" s="7">
        <v>1581.66</v>
      </c>
      <c r="O161" s="55">
        <f>Table32[[#This Row],[C&amp;I Incentive Disbursements]]/'1.) CLM Reference'!$B$5</f>
        <v>9.4140892358486695E-5</v>
      </c>
    </row>
    <row r="162" spans="1:15">
      <c r="A162" s="26" t="s">
        <v>203</v>
      </c>
      <c r="B162" s="27" t="s">
        <v>252</v>
      </c>
      <c r="C162" s="1" t="s">
        <v>237</v>
      </c>
      <c r="D162" s="10">
        <f>Table32[[#This Row],[Residential CLM $ Collected]]+Table32[[#This Row],[C&amp;I CLM $ Collected]]</f>
        <v>260614.27919999999</v>
      </c>
      <c r="E162" s="50">
        <f>Table32[[#This Row],[CLM $ Collected ]]/'1.) CLM Reference'!$B$4</f>
        <v>8.9556286253001088E-3</v>
      </c>
      <c r="F162" s="7">
        <f>Table32[[#This Row],[Residential Incentive Disbursements]]+Table32[[#This Row],[C&amp;I Incentive Disbursements]]</f>
        <v>113338.29</v>
      </c>
      <c r="G162" s="55">
        <f>Table32[[#This Row],[Incentive Disbursements]]/'1.) CLM Reference'!$B$5</f>
        <v>6.7459300728253532E-3</v>
      </c>
      <c r="H162" s="10">
        <v>0</v>
      </c>
      <c r="I162" s="50">
        <f>Table32[[#This Row],[Residential CLM $ Collected]]/'1.) CLM Reference'!$B$4</f>
        <v>0</v>
      </c>
      <c r="J162" s="7">
        <v>0</v>
      </c>
      <c r="K162" s="55">
        <f>Table32[[#This Row],[Residential Incentive Disbursements]]/'1.) CLM Reference'!$B$5</f>
        <v>0</v>
      </c>
      <c r="L162" s="10">
        <v>260614.27919999999</v>
      </c>
      <c r="M162" s="50">
        <f>Table32[[#This Row],[C&amp;I CLM $ Collected]]/'1.) CLM Reference'!$B$4</f>
        <v>8.9556286253001088E-3</v>
      </c>
      <c r="N162" s="7">
        <v>113338.29</v>
      </c>
      <c r="O162" s="55">
        <f>Table32[[#This Row],[C&amp;I Incentive Disbursements]]/'1.) CLM Reference'!$B$5</f>
        <v>6.7459300728253532E-3</v>
      </c>
    </row>
    <row r="163" spans="1:15">
      <c r="A163" s="26" t="s">
        <v>204</v>
      </c>
      <c r="B163" s="27" t="s">
        <v>252</v>
      </c>
      <c r="C163" s="1" t="s">
        <v>237</v>
      </c>
      <c r="D163" s="10">
        <f>Table32[[#This Row],[Residential CLM $ Collected]]+Table32[[#This Row],[C&amp;I CLM $ Collected]]</f>
        <v>216707.51319999999</v>
      </c>
      <c r="E163" s="50">
        <f>Table32[[#This Row],[CLM $ Collected ]]/'1.) CLM Reference'!$B$4</f>
        <v>7.4468368137348062E-3</v>
      </c>
      <c r="F163" s="7">
        <f>Table32[[#This Row],[Residential Incentive Disbursements]]+Table32[[#This Row],[C&amp;I Incentive Disbursements]]</f>
        <v>507461</v>
      </c>
      <c r="G163" s="55">
        <f>Table32[[#This Row],[Incentive Disbursements]]/'1.) CLM Reference'!$B$5</f>
        <v>3.0204235661981722E-2</v>
      </c>
      <c r="H163" s="10">
        <v>0</v>
      </c>
      <c r="I163" s="50">
        <f>Table32[[#This Row],[Residential CLM $ Collected]]/'1.) CLM Reference'!$B$4</f>
        <v>0</v>
      </c>
      <c r="J163" s="7">
        <v>0</v>
      </c>
      <c r="K163" s="55">
        <f>Table32[[#This Row],[Residential Incentive Disbursements]]/'1.) CLM Reference'!$B$5</f>
        <v>0</v>
      </c>
      <c r="L163" s="10">
        <v>216707.51319999999</v>
      </c>
      <c r="M163" s="50">
        <f>Table32[[#This Row],[C&amp;I CLM $ Collected]]/'1.) CLM Reference'!$B$4</f>
        <v>7.4468368137348062E-3</v>
      </c>
      <c r="N163" s="7">
        <v>507461</v>
      </c>
      <c r="O163" s="55">
        <f>Table32[[#This Row],[C&amp;I Incentive Disbursements]]/'1.) CLM Reference'!$B$5</f>
        <v>3.0204235661981722E-2</v>
      </c>
    </row>
    <row r="164" spans="1:15">
      <c r="A164" s="26" t="s">
        <v>205</v>
      </c>
      <c r="B164" s="27" t="s">
        <v>252</v>
      </c>
      <c r="C164" s="1" t="s">
        <v>237</v>
      </c>
      <c r="D164" s="10">
        <f>Table32[[#This Row],[Residential CLM $ Collected]]+Table32[[#This Row],[C&amp;I CLM $ Collected]]</f>
        <v>190974.886</v>
      </c>
      <c r="E164" s="50">
        <f>Table32[[#This Row],[CLM $ Collected ]]/'1.) CLM Reference'!$B$4</f>
        <v>6.5625727071635647E-3</v>
      </c>
      <c r="F164" s="7">
        <f>Table32[[#This Row],[Residential Incentive Disbursements]]+Table32[[#This Row],[C&amp;I Incentive Disbursements]]</f>
        <v>0</v>
      </c>
      <c r="G164" s="55">
        <f>Table32[[#This Row],[Incentive Disbursements]]/'1.) CLM Reference'!$B$5</f>
        <v>0</v>
      </c>
      <c r="H164" s="10">
        <v>0</v>
      </c>
      <c r="I164" s="50">
        <f>Table32[[#This Row],[Residential CLM $ Collected]]/'1.) CLM Reference'!$B$4</f>
        <v>0</v>
      </c>
      <c r="J164" s="7">
        <v>0</v>
      </c>
      <c r="K164" s="55">
        <f>Table32[[#This Row],[Residential Incentive Disbursements]]/'1.) CLM Reference'!$B$5</f>
        <v>0</v>
      </c>
      <c r="L164" s="10">
        <v>190974.886</v>
      </c>
      <c r="M164" s="50">
        <f>Table32[[#This Row],[C&amp;I CLM $ Collected]]/'1.) CLM Reference'!$B$4</f>
        <v>6.5625727071635647E-3</v>
      </c>
      <c r="N164" s="7">
        <v>0</v>
      </c>
      <c r="O164" s="55">
        <f>Table32[[#This Row],[C&amp;I Incentive Disbursements]]/'1.) CLM Reference'!$B$5</f>
        <v>0</v>
      </c>
    </row>
    <row r="165" spans="1:15">
      <c r="A165" s="26" t="s">
        <v>206</v>
      </c>
      <c r="B165" s="27" t="s">
        <v>260</v>
      </c>
      <c r="C165" s="1" t="s">
        <v>237</v>
      </c>
      <c r="D165" s="10">
        <f>Table32[[#This Row],[Residential CLM $ Collected]]+Table32[[#This Row],[C&amp;I CLM $ Collected]]</f>
        <v>24280.935099999999</v>
      </c>
      <c r="E165" s="50">
        <f>Table32[[#This Row],[CLM $ Collected ]]/'1.) CLM Reference'!$B$4</f>
        <v>8.3437883027022625E-4</v>
      </c>
      <c r="F165" s="7">
        <f>Table32[[#This Row],[Residential Incentive Disbursements]]+Table32[[#This Row],[C&amp;I Incentive Disbursements]]</f>
        <v>12866</v>
      </c>
      <c r="G165" s="55">
        <f>Table32[[#This Row],[Incentive Disbursements]]/'1.) CLM Reference'!$B$5</f>
        <v>7.6578829905560601E-4</v>
      </c>
      <c r="H165" s="10">
        <v>0</v>
      </c>
      <c r="I165" s="50">
        <f>Table32[[#This Row],[Residential CLM $ Collected]]/'1.) CLM Reference'!$B$4</f>
        <v>0</v>
      </c>
      <c r="J165" s="7">
        <v>0</v>
      </c>
      <c r="K165" s="55">
        <f>Table32[[#This Row],[Residential Incentive Disbursements]]/'1.) CLM Reference'!$B$5</f>
        <v>0</v>
      </c>
      <c r="L165" s="10">
        <v>24280.935099999999</v>
      </c>
      <c r="M165" s="50">
        <f>Table32[[#This Row],[C&amp;I CLM $ Collected]]/'1.) CLM Reference'!$B$4</f>
        <v>8.3437883027022625E-4</v>
      </c>
      <c r="N165" s="7">
        <v>12866</v>
      </c>
      <c r="O165" s="55">
        <f>Table32[[#This Row],[C&amp;I Incentive Disbursements]]/'1.) CLM Reference'!$B$5</f>
        <v>7.6578829905560601E-4</v>
      </c>
    </row>
    <row r="166" spans="1:15">
      <c r="A166" s="26" t="s">
        <v>207</v>
      </c>
      <c r="B166" s="27" t="s">
        <v>260</v>
      </c>
      <c r="C166" s="1" t="s">
        <v>237</v>
      </c>
      <c r="D166" s="10">
        <f>Table32[[#This Row],[Residential CLM $ Collected]]+Table32[[#This Row],[C&amp;I CLM $ Collected]]</f>
        <v>22798.3066</v>
      </c>
      <c r="E166" s="50">
        <f>Table32[[#This Row],[CLM $ Collected ]]/'1.) CLM Reference'!$B$4</f>
        <v>7.8343046981950795E-4</v>
      </c>
      <c r="F166" s="7">
        <f>Table32[[#This Row],[Residential Incentive Disbursements]]+Table32[[#This Row],[C&amp;I Incentive Disbursements]]</f>
        <v>30</v>
      </c>
      <c r="G166" s="55">
        <f>Table32[[#This Row],[Incentive Disbursements]]/'1.) CLM Reference'!$B$5</f>
        <v>1.7856092780715202E-6</v>
      </c>
      <c r="H166" s="10">
        <v>0</v>
      </c>
      <c r="I166" s="50">
        <f>Table32[[#This Row],[Residential CLM $ Collected]]/'1.) CLM Reference'!$B$4</f>
        <v>0</v>
      </c>
      <c r="J166" s="7">
        <v>0</v>
      </c>
      <c r="K166" s="55">
        <f>Table32[[#This Row],[Residential Incentive Disbursements]]/'1.) CLM Reference'!$B$5</f>
        <v>0</v>
      </c>
      <c r="L166" s="10">
        <v>22798.3066</v>
      </c>
      <c r="M166" s="50">
        <f>Table32[[#This Row],[C&amp;I CLM $ Collected]]/'1.) CLM Reference'!$B$4</f>
        <v>7.8343046981950795E-4</v>
      </c>
      <c r="N166" s="7">
        <v>30</v>
      </c>
      <c r="O166" s="55">
        <f>Table32[[#This Row],[C&amp;I Incentive Disbursements]]/'1.) CLM Reference'!$B$5</f>
        <v>1.7856092780715202E-6</v>
      </c>
    </row>
    <row r="167" spans="1:15">
      <c r="A167" s="26" t="s">
        <v>207</v>
      </c>
      <c r="B167" s="27" t="s">
        <v>249</v>
      </c>
      <c r="C167" s="1" t="s">
        <v>237</v>
      </c>
      <c r="D167" s="10">
        <f>Table32[[#This Row],[Residential CLM $ Collected]]+Table32[[#This Row],[C&amp;I CLM $ Collected]]</f>
        <v>2993.6754999999998</v>
      </c>
      <c r="E167" s="50">
        <f>Table32[[#This Row],[CLM $ Collected ]]/'1.) CLM Reference'!$B$4</f>
        <v>1.0287328109940192E-4</v>
      </c>
      <c r="F167" s="7">
        <f>Table32[[#This Row],[Residential Incentive Disbursements]]+Table32[[#This Row],[C&amp;I Incentive Disbursements]]</f>
        <v>0</v>
      </c>
      <c r="G167" s="55">
        <f>Table32[[#This Row],[Incentive Disbursements]]/'1.) CLM Reference'!$B$5</f>
        <v>0</v>
      </c>
      <c r="H167" s="10">
        <v>0</v>
      </c>
      <c r="I167" s="50">
        <f>Table32[[#This Row],[Residential CLM $ Collected]]/'1.) CLM Reference'!$B$4</f>
        <v>0</v>
      </c>
      <c r="J167" s="7">
        <v>0</v>
      </c>
      <c r="K167" s="55">
        <f>Table32[[#This Row],[Residential Incentive Disbursements]]/'1.) CLM Reference'!$B$5</f>
        <v>0</v>
      </c>
      <c r="L167" s="10">
        <v>2993.6754999999998</v>
      </c>
      <c r="M167" s="50">
        <f>Table32[[#This Row],[C&amp;I CLM $ Collected]]/'1.) CLM Reference'!$B$4</f>
        <v>1.0287328109940192E-4</v>
      </c>
      <c r="N167" s="7">
        <v>0</v>
      </c>
      <c r="O167" s="55">
        <f>Table32[[#This Row],[C&amp;I Incentive Disbursements]]/'1.) CLM Reference'!$B$5</f>
        <v>0</v>
      </c>
    </row>
    <row r="168" spans="1:15">
      <c r="A168" s="26" t="s">
        <v>208</v>
      </c>
      <c r="B168" s="27" t="s">
        <v>260</v>
      </c>
      <c r="C168" s="1" t="s">
        <v>237</v>
      </c>
      <c r="D168" s="10">
        <f>Table32[[#This Row],[Residential CLM $ Collected]]+Table32[[#This Row],[C&amp;I CLM $ Collected]]</f>
        <v>32315.9293</v>
      </c>
      <c r="E168" s="50">
        <f>Table32[[#This Row],[CLM $ Collected ]]/'1.) CLM Reference'!$B$4</f>
        <v>1.1104896569007893E-3</v>
      </c>
      <c r="F168" s="7">
        <f>Table32[[#This Row],[Residential Incentive Disbursements]]+Table32[[#This Row],[C&amp;I Incentive Disbursements]]</f>
        <v>0</v>
      </c>
      <c r="G168" s="55">
        <f>Table32[[#This Row],[Incentive Disbursements]]/'1.) CLM Reference'!$B$5</f>
        <v>0</v>
      </c>
      <c r="H168" s="10">
        <v>0</v>
      </c>
      <c r="I168" s="50">
        <f>Table32[[#This Row],[Residential CLM $ Collected]]/'1.) CLM Reference'!$B$4</f>
        <v>0</v>
      </c>
      <c r="J168" s="7">
        <v>0</v>
      </c>
      <c r="K168" s="55">
        <f>Table32[[#This Row],[Residential Incentive Disbursements]]/'1.) CLM Reference'!$B$5</f>
        <v>0</v>
      </c>
      <c r="L168" s="10">
        <v>32315.9293</v>
      </c>
      <c r="M168" s="50">
        <f>Table32[[#This Row],[C&amp;I CLM $ Collected]]/'1.) CLM Reference'!$B$4</f>
        <v>1.1104896569007893E-3</v>
      </c>
      <c r="N168" s="7">
        <v>0</v>
      </c>
      <c r="O168" s="55">
        <f>Table32[[#This Row],[C&amp;I Incentive Disbursements]]/'1.) CLM Reference'!$B$5</f>
        <v>0</v>
      </c>
    </row>
    <row r="169" spans="1:15">
      <c r="A169" s="26" t="s">
        <v>208</v>
      </c>
      <c r="B169" s="27" t="s">
        <v>252</v>
      </c>
      <c r="C169" s="1" t="s">
        <v>237</v>
      </c>
      <c r="D169" s="10">
        <f>Table32[[#This Row],[Residential CLM $ Collected]]+Table32[[#This Row],[C&amp;I CLM $ Collected]]</f>
        <v>10134.6129</v>
      </c>
      <c r="E169" s="50">
        <f>Table32[[#This Row],[CLM $ Collected ]]/'1.) CLM Reference'!$B$4</f>
        <v>3.4826115311940956E-4</v>
      </c>
      <c r="F169" s="7">
        <f>Table32[[#This Row],[Residential Incentive Disbursements]]+Table32[[#This Row],[C&amp;I Incentive Disbursements]]</f>
        <v>500</v>
      </c>
      <c r="G169" s="55">
        <f>Table32[[#This Row],[Incentive Disbursements]]/'1.) CLM Reference'!$B$5</f>
        <v>2.9760154634525338E-5</v>
      </c>
      <c r="H169" s="10">
        <v>0</v>
      </c>
      <c r="I169" s="50">
        <f>Table32[[#This Row],[Residential CLM $ Collected]]/'1.) CLM Reference'!$B$4</f>
        <v>0</v>
      </c>
      <c r="J169" s="7">
        <v>0</v>
      </c>
      <c r="K169" s="55">
        <f>Table32[[#This Row],[Residential Incentive Disbursements]]/'1.) CLM Reference'!$B$5</f>
        <v>0</v>
      </c>
      <c r="L169" s="10">
        <v>10134.6129</v>
      </c>
      <c r="M169" s="50">
        <f>Table32[[#This Row],[C&amp;I CLM $ Collected]]/'1.) CLM Reference'!$B$4</f>
        <v>3.4826115311940956E-4</v>
      </c>
      <c r="N169" s="7">
        <v>500</v>
      </c>
      <c r="O169" s="55">
        <f>Table32[[#This Row],[C&amp;I Incentive Disbursements]]/'1.) CLM Reference'!$B$5</f>
        <v>2.9760154634525338E-5</v>
      </c>
    </row>
    <row r="170" spans="1:15">
      <c r="A170" s="26" t="s">
        <v>209</v>
      </c>
      <c r="B170" s="27" t="s">
        <v>260</v>
      </c>
      <c r="C170" s="1" t="s">
        <v>237</v>
      </c>
      <c r="D170" s="10">
        <f>Table32[[#This Row],[Residential CLM $ Collected]]+Table32[[#This Row],[C&amp;I CLM $ Collected]]</f>
        <v>17417.411800000002</v>
      </c>
      <c r="E170" s="50">
        <f>Table32[[#This Row],[CLM $ Collected ]]/'1.) CLM Reference'!$B$4</f>
        <v>5.9852388815201927E-4</v>
      </c>
      <c r="F170" s="7">
        <f>Table32[[#This Row],[Residential Incentive Disbursements]]+Table32[[#This Row],[C&amp;I Incentive Disbursements]]</f>
        <v>29346</v>
      </c>
      <c r="G170" s="55">
        <f>Table32[[#This Row],[Incentive Disbursements]]/'1.) CLM Reference'!$B$5</f>
        <v>1.7466829958095609E-3</v>
      </c>
      <c r="H170" s="10">
        <v>0</v>
      </c>
      <c r="I170" s="50">
        <f>Table32[[#This Row],[Residential CLM $ Collected]]/'1.) CLM Reference'!$B$4</f>
        <v>0</v>
      </c>
      <c r="J170" s="7">
        <v>0</v>
      </c>
      <c r="K170" s="55">
        <f>Table32[[#This Row],[Residential Incentive Disbursements]]/'1.) CLM Reference'!$B$5</f>
        <v>0</v>
      </c>
      <c r="L170" s="10">
        <v>17417.411800000002</v>
      </c>
      <c r="M170" s="50">
        <f>Table32[[#This Row],[C&amp;I CLM $ Collected]]/'1.) CLM Reference'!$B$4</f>
        <v>5.9852388815201927E-4</v>
      </c>
      <c r="N170" s="7">
        <v>29346</v>
      </c>
      <c r="O170" s="55">
        <f>Table32[[#This Row],[C&amp;I Incentive Disbursements]]/'1.) CLM Reference'!$B$5</f>
        <v>1.7466829958095609E-3</v>
      </c>
    </row>
    <row r="171" spans="1:15">
      <c r="A171" s="26" t="s">
        <v>210</v>
      </c>
      <c r="B171" s="27" t="s">
        <v>260</v>
      </c>
      <c r="C171" s="1" t="s">
        <v>237</v>
      </c>
      <c r="D171" s="10">
        <f>Table32[[#This Row],[Residential CLM $ Collected]]+Table32[[#This Row],[C&amp;I CLM $ Collected]]</f>
        <v>20826.716400000001</v>
      </c>
      <c r="E171" s="50">
        <f>Table32[[#This Row],[CLM $ Collected ]]/'1.) CLM Reference'!$B$4</f>
        <v>7.1567965552536477E-4</v>
      </c>
      <c r="F171" s="7">
        <f>Table32[[#This Row],[Residential Incentive Disbursements]]+Table32[[#This Row],[C&amp;I Incentive Disbursements]]</f>
        <v>10040</v>
      </c>
      <c r="G171" s="55">
        <f>Table32[[#This Row],[Incentive Disbursements]]/'1.) CLM Reference'!$B$5</f>
        <v>5.9758390506126872E-4</v>
      </c>
      <c r="H171" s="10">
        <v>0</v>
      </c>
      <c r="I171" s="50">
        <f>Table32[[#This Row],[Residential CLM $ Collected]]/'1.) CLM Reference'!$B$4</f>
        <v>0</v>
      </c>
      <c r="J171" s="7">
        <v>0</v>
      </c>
      <c r="K171" s="55">
        <f>Table32[[#This Row],[Residential Incentive Disbursements]]/'1.) CLM Reference'!$B$5</f>
        <v>0</v>
      </c>
      <c r="L171" s="10">
        <v>20826.716400000001</v>
      </c>
      <c r="M171" s="50">
        <f>Table32[[#This Row],[C&amp;I CLM $ Collected]]/'1.) CLM Reference'!$B$4</f>
        <v>7.1567965552536477E-4</v>
      </c>
      <c r="N171" s="7">
        <v>10040</v>
      </c>
      <c r="O171" s="55">
        <f>Table32[[#This Row],[C&amp;I Incentive Disbursements]]/'1.) CLM Reference'!$B$5</f>
        <v>5.9758390506126872E-4</v>
      </c>
    </row>
    <row r="172" spans="1:15">
      <c r="A172" s="26" t="s">
        <v>210</v>
      </c>
      <c r="B172" s="27" t="s">
        <v>249</v>
      </c>
      <c r="C172" s="1" t="s">
        <v>237</v>
      </c>
      <c r="D172" s="10">
        <f>Table32[[#This Row],[Residential CLM $ Collected]]+Table32[[#This Row],[C&amp;I CLM $ Collected]]</f>
        <v>54047.178699999997</v>
      </c>
      <c r="E172" s="50">
        <f>Table32[[#This Row],[CLM $ Collected ]]/'1.) CLM Reference'!$B$4</f>
        <v>1.8572522663310397E-3</v>
      </c>
      <c r="F172" s="7">
        <f>Table32[[#This Row],[Residential Incentive Disbursements]]+Table32[[#This Row],[C&amp;I Incentive Disbursements]]</f>
        <v>0</v>
      </c>
      <c r="G172" s="55">
        <f>Table32[[#This Row],[Incentive Disbursements]]/'1.) CLM Reference'!$B$5</f>
        <v>0</v>
      </c>
      <c r="H172" s="10">
        <v>0</v>
      </c>
      <c r="I172" s="50">
        <f>Table32[[#This Row],[Residential CLM $ Collected]]/'1.) CLM Reference'!$B$4</f>
        <v>0</v>
      </c>
      <c r="J172" s="7">
        <v>0</v>
      </c>
      <c r="K172" s="55">
        <f>Table32[[#This Row],[Residential Incentive Disbursements]]/'1.) CLM Reference'!$B$5</f>
        <v>0</v>
      </c>
      <c r="L172" s="10">
        <v>54047.178699999997</v>
      </c>
      <c r="M172" s="50">
        <f>Table32[[#This Row],[C&amp;I CLM $ Collected]]/'1.) CLM Reference'!$B$4</f>
        <v>1.8572522663310397E-3</v>
      </c>
      <c r="N172" s="7">
        <v>0</v>
      </c>
      <c r="O172" s="55">
        <f>Table32[[#This Row],[C&amp;I Incentive Disbursements]]/'1.) CLM Reference'!$B$5</f>
        <v>0</v>
      </c>
    </row>
    <row r="173" spans="1:15">
      <c r="A173" s="26" t="s">
        <v>211</v>
      </c>
      <c r="B173" s="27" t="s">
        <v>260</v>
      </c>
      <c r="C173" s="1" t="s">
        <v>237</v>
      </c>
      <c r="D173" s="10">
        <f>Table32[[#This Row],[Residential CLM $ Collected]]+Table32[[#This Row],[C&amp;I CLM $ Collected]]</f>
        <v>5063.9494999999997</v>
      </c>
      <c r="E173" s="50">
        <f>Table32[[#This Row],[CLM $ Collected ]]/'1.) CLM Reference'!$B$4</f>
        <v>1.7401521988160567E-4</v>
      </c>
      <c r="F173" s="7">
        <f>Table32[[#This Row],[Residential Incentive Disbursements]]+Table32[[#This Row],[C&amp;I Incentive Disbursements]]</f>
        <v>1313</v>
      </c>
      <c r="G173" s="55">
        <f>Table32[[#This Row],[Incentive Disbursements]]/'1.) CLM Reference'!$B$5</f>
        <v>7.8150166070263527E-5</v>
      </c>
      <c r="H173" s="10">
        <v>0</v>
      </c>
      <c r="I173" s="50">
        <f>Table32[[#This Row],[Residential CLM $ Collected]]/'1.) CLM Reference'!$B$4</f>
        <v>0</v>
      </c>
      <c r="J173" s="7">
        <v>0</v>
      </c>
      <c r="K173" s="55">
        <f>Table32[[#This Row],[Residential Incentive Disbursements]]/'1.) CLM Reference'!$B$5</f>
        <v>0</v>
      </c>
      <c r="L173" s="10">
        <v>5063.9494999999997</v>
      </c>
      <c r="M173" s="50">
        <f>Table32[[#This Row],[C&amp;I CLM $ Collected]]/'1.) CLM Reference'!$B$4</f>
        <v>1.7401521988160567E-4</v>
      </c>
      <c r="N173" s="7">
        <v>1313</v>
      </c>
      <c r="O173" s="55">
        <f>Table32[[#This Row],[C&amp;I Incentive Disbursements]]/'1.) CLM Reference'!$B$5</f>
        <v>7.8150166070263527E-5</v>
      </c>
    </row>
    <row r="174" spans="1:15">
      <c r="A174" s="26" t="s">
        <v>212</v>
      </c>
      <c r="B174" s="27" t="s">
        <v>260</v>
      </c>
      <c r="C174" s="1" t="s">
        <v>237</v>
      </c>
      <c r="D174" s="10">
        <f>Table32[[#This Row],[Residential CLM $ Collected]]+Table32[[#This Row],[C&amp;I CLM $ Collected]]</f>
        <v>11356.438599999999</v>
      </c>
      <c r="E174" s="50">
        <f>Table32[[#This Row],[CLM $ Collected ]]/'1.) CLM Reference'!$B$4</f>
        <v>3.9024740670319763E-4</v>
      </c>
      <c r="F174" s="7">
        <f>Table32[[#This Row],[Residential Incentive Disbursements]]+Table32[[#This Row],[C&amp;I Incentive Disbursements]]</f>
        <v>0</v>
      </c>
      <c r="G174" s="55">
        <f>Table32[[#This Row],[Incentive Disbursements]]/'1.) CLM Reference'!$B$5</f>
        <v>0</v>
      </c>
      <c r="H174" s="10">
        <v>0</v>
      </c>
      <c r="I174" s="50">
        <f>Table32[[#This Row],[Residential CLM $ Collected]]/'1.) CLM Reference'!$B$4</f>
        <v>0</v>
      </c>
      <c r="J174" s="7">
        <v>0</v>
      </c>
      <c r="K174" s="55">
        <f>Table32[[#This Row],[Residential Incentive Disbursements]]/'1.) CLM Reference'!$B$5</f>
        <v>0</v>
      </c>
      <c r="L174" s="10">
        <v>11356.438599999999</v>
      </c>
      <c r="M174" s="50">
        <f>Table32[[#This Row],[C&amp;I CLM $ Collected]]/'1.) CLM Reference'!$B$4</f>
        <v>3.9024740670319763E-4</v>
      </c>
      <c r="N174" s="7">
        <v>0</v>
      </c>
      <c r="O174" s="55">
        <f>Table32[[#This Row],[C&amp;I Incentive Disbursements]]/'1.) CLM Reference'!$B$5</f>
        <v>0</v>
      </c>
    </row>
    <row r="175" spans="1:15">
      <c r="A175" s="26" t="s">
        <v>213</v>
      </c>
      <c r="B175" s="27" t="s">
        <v>253</v>
      </c>
      <c r="C175" s="1" t="s">
        <v>237</v>
      </c>
      <c r="D175" s="10">
        <f>Table32[[#This Row],[Residential CLM $ Collected]]+Table32[[#This Row],[C&amp;I CLM $ Collected]]</f>
        <v>118879.9354</v>
      </c>
      <c r="E175" s="50">
        <f>Table32[[#This Row],[CLM $ Collected ]]/'1.) CLM Reference'!$B$4</f>
        <v>4.0851351495788182E-3</v>
      </c>
      <c r="F175" s="7">
        <f>Table32[[#This Row],[Residential Incentive Disbursements]]+Table32[[#This Row],[C&amp;I Incentive Disbursements]]</f>
        <v>34728</v>
      </c>
      <c r="G175" s="55">
        <f>Table32[[#This Row],[Incentive Disbursements]]/'1.) CLM Reference'!$B$5</f>
        <v>2.0670213002955918E-3</v>
      </c>
      <c r="H175" s="10">
        <v>0</v>
      </c>
      <c r="I175" s="50">
        <f>Table32[[#This Row],[Residential CLM $ Collected]]/'1.) CLM Reference'!$B$4</f>
        <v>0</v>
      </c>
      <c r="J175" s="7">
        <v>0</v>
      </c>
      <c r="K175" s="55">
        <f>Table32[[#This Row],[Residential Incentive Disbursements]]/'1.) CLM Reference'!$B$5</f>
        <v>0</v>
      </c>
      <c r="L175" s="10">
        <v>118879.9354</v>
      </c>
      <c r="M175" s="50">
        <f>Table32[[#This Row],[C&amp;I CLM $ Collected]]/'1.) CLM Reference'!$B$4</f>
        <v>4.0851351495788182E-3</v>
      </c>
      <c r="N175" s="7">
        <v>34728</v>
      </c>
      <c r="O175" s="55">
        <f>Table32[[#This Row],[C&amp;I Incentive Disbursements]]/'1.) CLM Reference'!$B$5</f>
        <v>2.0670213002955918E-3</v>
      </c>
    </row>
    <row r="176" spans="1:15">
      <c r="A176" s="26" t="s">
        <v>214</v>
      </c>
      <c r="B176" s="27" t="s">
        <v>253</v>
      </c>
      <c r="C176" s="1" t="s">
        <v>237</v>
      </c>
      <c r="D176" s="10">
        <f>Table32[[#This Row],[Residential CLM $ Collected]]+Table32[[#This Row],[C&amp;I CLM $ Collected]]</f>
        <v>46838.580699999999</v>
      </c>
      <c r="E176" s="50">
        <f>Table32[[#This Row],[CLM $ Collected ]]/'1.) CLM Reference'!$B$4</f>
        <v>1.6095393367277521E-3</v>
      </c>
      <c r="F176" s="7">
        <f>Table32[[#This Row],[Residential Incentive Disbursements]]+Table32[[#This Row],[C&amp;I Incentive Disbursements]]</f>
        <v>8591</v>
      </c>
      <c r="G176" s="55">
        <f>Table32[[#This Row],[Incentive Disbursements]]/'1.) CLM Reference'!$B$5</f>
        <v>5.1133897693041435E-4</v>
      </c>
      <c r="H176" s="10">
        <v>0</v>
      </c>
      <c r="I176" s="50">
        <f>Table32[[#This Row],[Residential CLM $ Collected]]/'1.) CLM Reference'!$B$4</f>
        <v>0</v>
      </c>
      <c r="J176" s="7">
        <v>0</v>
      </c>
      <c r="K176" s="55">
        <f>Table32[[#This Row],[Residential Incentive Disbursements]]/'1.) CLM Reference'!$B$5</f>
        <v>0</v>
      </c>
      <c r="L176" s="10">
        <v>46838.580699999999</v>
      </c>
      <c r="M176" s="50">
        <f>Table32[[#This Row],[C&amp;I CLM $ Collected]]/'1.) CLM Reference'!$B$4</f>
        <v>1.6095393367277521E-3</v>
      </c>
      <c r="N176" s="7">
        <v>8591</v>
      </c>
      <c r="O176" s="55">
        <f>Table32[[#This Row],[C&amp;I Incentive Disbursements]]/'1.) CLM Reference'!$B$5</f>
        <v>5.1133897693041435E-4</v>
      </c>
    </row>
    <row r="177" spans="1:15">
      <c r="A177" s="26" t="s">
        <v>215</v>
      </c>
      <c r="B177" s="27" t="s">
        <v>249</v>
      </c>
      <c r="C177" s="1" t="s">
        <v>242</v>
      </c>
      <c r="D177" s="10">
        <f>Table32[[#This Row],[Residential CLM $ Collected]]+Table32[[#This Row],[C&amp;I CLM $ Collected]]</f>
        <v>54474.441500000001</v>
      </c>
      <c r="E177" s="50">
        <f>Table32[[#This Row],[CLM $ Collected ]]/'1.) CLM Reference'!$B$4</f>
        <v>1.8719345276942761E-3</v>
      </c>
      <c r="F177" s="7">
        <f>Table32[[#This Row],[Residential Incentive Disbursements]]+Table32[[#This Row],[C&amp;I Incentive Disbursements]]</f>
        <v>1985</v>
      </c>
      <c r="G177" s="55">
        <f>Table32[[#This Row],[Incentive Disbursements]]/'1.) CLM Reference'!$B$5</f>
        <v>1.1814781389906558E-4</v>
      </c>
      <c r="H177" s="10">
        <v>3688.5129000000002</v>
      </c>
      <c r="I177" s="50">
        <f>Table32[[#This Row],[Residential CLM $ Collected]]/'1.) CLM Reference'!$B$4</f>
        <v>1.2675035233460346E-4</v>
      </c>
      <c r="J177" s="7">
        <v>0</v>
      </c>
      <c r="K177" s="55">
        <f>Table32[[#This Row],[Residential Incentive Disbursements]]/'1.) CLM Reference'!$B$5</f>
        <v>0</v>
      </c>
      <c r="L177" s="10">
        <v>50785.928599999999</v>
      </c>
      <c r="M177" s="50">
        <f>Table32[[#This Row],[C&amp;I CLM $ Collected]]/'1.) CLM Reference'!$B$4</f>
        <v>1.7451841753596726E-3</v>
      </c>
      <c r="N177" s="7">
        <v>1985</v>
      </c>
      <c r="O177" s="55">
        <f>Table32[[#This Row],[C&amp;I Incentive Disbursements]]/'1.) CLM Reference'!$B$5</f>
        <v>1.1814781389906558E-4</v>
      </c>
    </row>
    <row r="178" spans="1:15">
      <c r="A178" s="26" t="s">
        <v>216</v>
      </c>
      <c r="B178" s="27" t="s">
        <v>249</v>
      </c>
      <c r="C178" s="1" t="s">
        <v>242</v>
      </c>
      <c r="D178" s="10">
        <f>Table32[[#This Row],[Residential CLM $ Collected]]+Table32[[#This Row],[C&amp;I CLM $ Collected]]</f>
        <v>119732.2037</v>
      </c>
      <c r="E178" s="50">
        <f>Table32[[#This Row],[CLM $ Collected ]]/'1.) CLM Reference'!$B$4</f>
        <v>4.1144221034914944E-3</v>
      </c>
      <c r="F178" s="7">
        <f>Table32[[#This Row],[Residential Incentive Disbursements]]+Table32[[#This Row],[C&amp;I Incentive Disbursements]]</f>
        <v>648547</v>
      </c>
      <c r="G178" s="55">
        <f>Table32[[#This Row],[Incentive Disbursements]]/'1.) CLM Reference'!$B$5</f>
        <v>3.8601718015515006E-2</v>
      </c>
      <c r="H178" s="10">
        <v>0</v>
      </c>
      <c r="I178" s="50">
        <f>Table32[[#This Row],[Residential CLM $ Collected]]/'1.) CLM Reference'!$B$4</f>
        <v>0</v>
      </c>
      <c r="J178" s="7">
        <v>0</v>
      </c>
      <c r="K178" s="55">
        <f>Table32[[#This Row],[Residential Incentive Disbursements]]/'1.) CLM Reference'!$B$5</f>
        <v>0</v>
      </c>
      <c r="L178" s="10">
        <v>119732.2037</v>
      </c>
      <c r="M178" s="50">
        <f>Table32[[#This Row],[C&amp;I CLM $ Collected]]/'1.) CLM Reference'!$B$4</f>
        <v>4.1144221034914944E-3</v>
      </c>
      <c r="N178" s="7">
        <v>648547</v>
      </c>
      <c r="O178" s="55">
        <f>Table32[[#This Row],[C&amp;I Incentive Disbursements]]/'1.) CLM Reference'!$B$5</f>
        <v>3.8601718015515006E-2</v>
      </c>
    </row>
    <row r="179" spans="1:15">
      <c r="A179" s="26" t="s">
        <v>217</v>
      </c>
      <c r="B179" s="27" t="s">
        <v>250</v>
      </c>
      <c r="C179" s="1" t="s">
        <v>237</v>
      </c>
      <c r="D179" s="10">
        <f>Table32[[#This Row],[Residential CLM $ Collected]]+Table32[[#This Row],[C&amp;I CLM $ Collected]]</f>
        <v>214352.32990000001</v>
      </c>
      <c r="E179" s="50">
        <f>Table32[[#This Row],[CLM $ Collected ]]/'1.) CLM Reference'!$B$4</f>
        <v>7.3659043834625485E-3</v>
      </c>
      <c r="F179" s="7">
        <f>Table32[[#This Row],[Residential Incentive Disbursements]]+Table32[[#This Row],[C&amp;I Incentive Disbursements]]</f>
        <v>3517</v>
      </c>
      <c r="G179" s="55">
        <f>Table32[[#This Row],[Incentive Disbursements]]/'1.) CLM Reference'!$B$5</f>
        <v>2.0933292769925122E-4</v>
      </c>
      <c r="H179" s="10">
        <v>0</v>
      </c>
      <c r="I179" s="50">
        <f>Table32[[#This Row],[Residential CLM $ Collected]]/'1.) CLM Reference'!$B$4</f>
        <v>0</v>
      </c>
      <c r="J179" s="7">
        <v>0</v>
      </c>
      <c r="K179" s="55">
        <f>Table32[[#This Row],[Residential Incentive Disbursements]]/'1.) CLM Reference'!$B$5</f>
        <v>0</v>
      </c>
      <c r="L179" s="10">
        <v>214352.32990000001</v>
      </c>
      <c r="M179" s="50">
        <f>Table32[[#This Row],[C&amp;I CLM $ Collected]]/'1.) CLM Reference'!$B$4</f>
        <v>7.3659043834625485E-3</v>
      </c>
      <c r="N179" s="7">
        <v>3517</v>
      </c>
      <c r="O179" s="55">
        <f>Table32[[#This Row],[C&amp;I Incentive Disbursements]]/'1.) CLM Reference'!$B$5</f>
        <v>2.0933292769925122E-4</v>
      </c>
    </row>
    <row r="180" spans="1:15" ht="16" thickBot="1">
      <c r="A180" s="26"/>
      <c r="B180" s="27"/>
      <c r="C180" s="1"/>
      <c r="D180" s="10"/>
      <c r="E180" s="50">
        <f>Table32[[#This Row],[CLM $ Collected ]]/'1.) CLM Reference'!$B$4</f>
        <v>0</v>
      </c>
      <c r="F180" s="7"/>
      <c r="G180" s="55">
        <f>Table32[[#This Row],[Incentive Disbursements]]/'1.) CLM Reference'!$B$5</f>
        <v>0</v>
      </c>
      <c r="H180" s="10"/>
      <c r="I180" s="50">
        <f>Table32[[#This Row],[Residential CLM $ Collected]]/'1.) CLM Reference'!$B$4</f>
        <v>0</v>
      </c>
      <c r="J180" s="7"/>
      <c r="K180" s="55">
        <f>Table32[[#This Row],[Residential Incentive Disbursements]]/'1.) CLM Reference'!$B$5</f>
        <v>0</v>
      </c>
      <c r="L180" s="10"/>
      <c r="M180" s="50">
        <f>Table32[[#This Row],[C&amp;I CLM $ Collected]]/'1.) CLM Reference'!$B$4</f>
        <v>0</v>
      </c>
      <c r="N180" s="7"/>
      <c r="O180" s="55">
        <f>Table32[[#This Row],[C&amp;I Incentive Disbursements]]/'1.) CLM Reference'!$B$5</f>
        <v>0</v>
      </c>
    </row>
    <row r="181" spans="1:15" ht="16" thickBot="1">
      <c r="A181" s="17"/>
      <c r="B181" s="18"/>
      <c r="C181" s="88" t="s">
        <v>23</v>
      </c>
      <c r="D181" s="61">
        <f>SUBTOTAL(109,D2:D180)</f>
        <v>11552693.690900004</v>
      </c>
      <c r="E181" s="62">
        <f>SUBTOTAL(109,E6:E180)</f>
        <v>0.39699142593084746</v>
      </c>
      <c r="F181" s="61">
        <f>SUBTOTAL(109, F6:F180)</f>
        <v>5150527.3599999994</v>
      </c>
      <c r="G181" s="62">
        <f>Table32[[#This Row],[Incentive Disbursements]]/'1.) CLM Reference'!$B$5</f>
        <v>0.30656098136590704</v>
      </c>
      <c r="H181" s="93">
        <f>SUM(H6:H180)</f>
        <v>155286.23139999996</v>
      </c>
      <c r="I181" s="94">
        <f>Table32[[#This Row],[Residential CLM $ Collected]]/'1.) CLM Reference'!$B$4</f>
        <v>5.3361842770463831E-3</v>
      </c>
      <c r="J181" s="93">
        <f>SUBTOTAL(109,J6:J180)</f>
        <v>800</v>
      </c>
      <c r="K181" s="94">
        <f>Table32[[#This Row],[Residential Incentive Disbursements]]/'1.) CLM Reference'!$B$5</f>
        <v>4.7616247415240537E-5</v>
      </c>
      <c r="L181" s="92">
        <f>SUBTOTAL(109,L6:L180)</f>
        <v>11397407.459500005</v>
      </c>
      <c r="M181" s="94">
        <f>Table32[[#This Row],[C&amp;I CLM $ Collected]]/'1.) CLM Reference'!$B$4</f>
        <v>0.39165524165380133</v>
      </c>
      <c r="N181" s="93">
        <f>SUBTOTAL(109,N6:N180)</f>
        <v>5149727.3599999994</v>
      </c>
      <c r="O181" s="95">
        <f>Table32[[#This Row],[C&amp;I Incentive Disbursements]]/'1.) CLM Reference'!$B$5</f>
        <v>0.30651336511849181</v>
      </c>
    </row>
    <row r="182" spans="1:15">
      <c r="A182" s="99"/>
      <c r="C182" s="1"/>
      <c r="D182" s="104"/>
      <c r="E182" s="105"/>
      <c r="F182" s="106"/>
      <c r="G182" s="105"/>
      <c r="H182" s="100"/>
      <c r="I182" s="107"/>
      <c r="J182" s="101"/>
      <c r="K182" s="107"/>
      <c r="L182" s="101"/>
      <c r="M182" s="107"/>
      <c r="N182" s="102"/>
      <c r="O182" s="103"/>
    </row>
    <row r="183" spans="1:15">
      <c r="I183" s="98"/>
      <c r="K183" s="98"/>
    </row>
  </sheetData>
  <mergeCells count="7">
    <mergeCell ref="A1:O2"/>
    <mergeCell ref="A3:C3"/>
    <mergeCell ref="D3:O3"/>
    <mergeCell ref="A4:C4"/>
    <mergeCell ref="D4:G4"/>
    <mergeCell ref="H4:K4"/>
    <mergeCell ref="L4:O4"/>
  </mergeCells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339"/>
  <sheetViews>
    <sheetView zoomScale="80" zoomScaleNormal="80" workbookViewId="0">
      <pane ySplit="5" topLeftCell="A302" activePane="bottomLeft" state="frozen"/>
      <selection pane="bottomLeft" activeCell="A6" sqref="A6:O339"/>
    </sheetView>
  </sheetViews>
  <sheetFormatPr baseColWidth="10" defaultColWidth="8.6640625" defaultRowHeight="15"/>
  <cols>
    <col min="1" max="2" width="15.6640625" customWidth="1"/>
    <col min="3" max="3" width="20" customWidth="1"/>
    <col min="4" max="4" width="22.6640625" style="8" customWidth="1"/>
    <col min="5" max="5" width="25" style="8" customWidth="1"/>
    <col min="6" max="6" width="16.6640625" bestFit="1" customWidth="1"/>
    <col min="7" max="7" width="19" bestFit="1" customWidth="1"/>
    <col min="8" max="8" width="14.83203125" bestFit="1" customWidth="1"/>
    <col min="9" max="9" width="14.1640625" bestFit="1" customWidth="1"/>
    <col min="10" max="10" width="16.1640625" bestFit="1" customWidth="1"/>
    <col min="11" max="11" width="17.83203125" bestFit="1" customWidth="1"/>
    <col min="12" max="12" width="19" bestFit="1" customWidth="1"/>
    <col min="13" max="13" width="16" bestFit="1" customWidth="1"/>
    <col min="14" max="14" width="14.1640625" bestFit="1" customWidth="1"/>
    <col min="15" max="15" width="16.1640625" bestFit="1" customWidth="1"/>
    <col min="16" max="16" width="14.33203125" customWidth="1"/>
  </cols>
  <sheetData>
    <row r="1" spans="1:16" ht="18.75" customHeight="1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6" ht="15.75" customHeight="1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</row>
    <row r="3" spans="1:16" ht="17" thickBot="1">
      <c r="A3" s="152" t="s">
        <v>255</v>
      </c>
      <c r="B3" s="153"/>
      <c r="C3" s="153"/>
      <c r="D3" s="154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55"/>
    </row>
    <row r="4" spans="1:16" ht="16" thickBot="1">
      <c r="A4" s="156"/>
      <c r="B4" s="157"/>
      <c r="C4" s="157"/>
      <c r="D4" s="158" t="s">
        <v>41</v>
      </c>
      <c r="E4" s="159"/>
      <c r="F4" s="149" t="s">
        <v>39</v>
      </c>
      <c r="G4" s="150"/>
      <c r="H4" s="150"/>
      <c r="I4" s="150"/>
      <c r="J4" s="151"/>
      <c r="K4" s="160" t="s">
        <v>40</v>
      </c>
      <c r="L4" s="160"/>
      <c r="M4" s="160"/>
      <c r="N4" s="160"/>
      <c r="O4" s="161"/>
    </row>
    <row r="5" spans="1:16" ht="21" thickBot="1">
      <c r="A5" s="69" t="s">
        <v>1</v>
      </c>
      <c r="B5" s="70" t="s">
        <v>2</v>
      </c>
      <c r="C5" s="71" t="s">
        <v>11</v>
      </c>
      <c r="D5" s="72" t="s">
        <v>8</v>
      </c>
      <c r="E5" s="72" t="s">
        <v>10</v>
      </c>
      <c r="F5" s="73" t="s">
        <v>42</v>
      </c>
      <c r="G5" s="73" t="s">
        <v>43</v>
      </c>
      <c r="H5" s="73" t="s">
        <v>44</v>
      </c>
      <c r="I5" s="73" t="s">
        <v>45</v>
      </c>
      <c r="J5" s="73" t="s">
        <v>46</v>
      </c>
      <c r="K5" s="73" t="s">
        <v>47</v>
      </c>
      <c r="L5" s="73" t="s">
        <v>48</v>
      </c>
      <c r="M5" s="73" t="s">
        <v>49</v>
      </c>
      <c r="N5" s="73" t="s">
        <v>50</v>
      </c>
      <c r="O5" s="74" t="s">
        <v>51</v>
      </c>
    </row>
    <row r="6" spans="1:16" s="35" customFormat="1">
      <c r="A6" s="66" t="s">
        <v>79</v>
      </c>
      <c r="B6" s="67" t="s">
        <v>258</v>
      </c>
      <c r="C6" s="68" t="s">
        <v>242</v>
      </c>
      <c r="D6" s="75">
        <v>0</v>
      </c>
      <c r="E6" s="76">
        <v>377.41483207616631</v>
      </c>
      <c r="F6" s="79">
        <f>Table323[[#This Row],[Single Family]]+Table323[[#This Row],[2-4 Units]]+Table323[[#This Row],[&gt;4 Units]]</f>
        <v>0</v>
      </c>
      <c r="G6" s="80"/>
      <c r="H6" s="80"/>
      <c r="I6" s="80"/>
      <c r="J6" s="81">
        <v>0</v>
      </c>
      <c r="K6" s="79">
        <f>SUM(Table323[[#This Row],[Single Family ]:[&gt;4 Units ]])</f>
        <v>1</v>
      </c>
      <c r="L6" s="84">
        <v>1</v>
      </c>
      <c r="M6" s="84">
        <v>0</v>
      </c>
      <c r="N6" s="84">
        <v>0</v>
      </c>
      <c r="O6" s="85">
        <f>Table323[[#This Row],[Incentive Disbursements]]-Table323[[#This Row],[Incentives]]</f>
        <v>377.41483207616631</v>
      </c>
      <c r="P6" s="64"/>
    </row>
    <row r="7" spans="1:16" s="35" customFormat="1">
      <c r="A7" s="34" t="s">
        <v>130</v>
      </c>
      <c r="B7" s="35" t="s">
        <v>245</v>
      </c>
      <c r="C7" s="63" t="s">
        <v>237</v>
      </c>
      <c r="D7" s="77">
        <v>185.57749999999999</v>
      </c>
      <c r="E7" s="78">
        <v>0</v>
      </c>
      <c r="F7" s="82">
        <f>Table323[[#This Row],[Single Family]]+Table323[[#This Row],[2-4 Units]]+Table323[[#This Row],[&gt;4 Units]]</f>
        <v>0</v>
      </c>
      <c r="G7"/>
      <c r="H7"/>
      <c r="I7"/>
      <c r="J7" s="83">
        <v>0</v>
      </c>
      <c r="K7" s="82">
        <f>SUM(Table323[[#This Row],[Single Family ]:[&gt;4 Units ]])</f>
        <v>0</v>
      </c>
      <c r="L7" s="65"/>
      <c r="M7" s="65"/>
      <c r="N7" s="65"/>
      <c r="O7" s="86">
        <f>Table323[[#This Row],[Incentive Disbursements]]-Table323[[#This Row],[Incentives]]</f>
        <v>0</v>
      </c>
      <c r="P7" s="64"/>
    </row>
    <row r="8" spans="1:16" s="35" customFormat="1">
      <c r="A8" s="34" t="s">
        <v>131</v>
      </c>
      <c r="B8" s="35" t="s">
        <v>245</v>
      </c>
      <c r="C8" s="63" t="s">
        <v>237</v>
      </c>
      <c r="D8" s="77">
        <v>53.532299999999999</v>
      </c>
      <c r="E8" s="78">
        <v>157.10302618683548</v>
      </c>
      <c r="F8" s="82">
        <f>Table323[[#This Row],[Single Family]]+Table323[[#This Row],[2-4 Units]]+Table323[[#This Row],[&gt;4 Units]]</f>
        <v>1</v>
      </c>
      <c r="G8">
        <v>1</v>
      </c>
      <c r="H8">
        <v>0</v>
      </c>
      <c r="I8">
        <v>0</v>
      </c>
      <c r="J8" s="83">
        <v>157.10302618683548</v>
      </c>
      <c r="K8" s="82">
        <f>SUM(Table323[[#This Row],[Single Family ]:[&gt;4 Units ]])</f>
        <v>0</v>
      </c>
      <c r="L8" s="65"/>
      <c r="M8" s="65"/>
      <c r="N8" s="65"/>
      <c r="O8" s="86">
        <f>Table323[[#This Row],[Incentive Disbursements]]-Table323[[#This Row],[Incentives]]</f>
        <v>0</v>
      </c>
      <c r="P8" s="64"/>
    </row>
    <row r="9" spans="1:16" s="35" customFormat="1">
      <c r="A9" s="34" t="s">
        <v>132</v>
      </c>
      <c r="B9" s="35" t="s">
        <v>245</v>
      </c>
      <c r="C9" s="63" t="s">
        <v>237</v>
      </c>
      <c r="D9" s="77">
        <v>74097.026599999997</v>
      </c>
      <c r="E9" s="78">
        <v>61060.649343701472</v>
      </c>
      <c r="F9" s="82">
        <f>Table323[[#This Row],[Single Family]]+Table323[[#This Row],[2-4 Units]]+Table323[[#This Row],[&gt;4 Units]]</f>
        <v>38</v>
      </c>
      <c r="G9">
        <v>38</v>
      </c>
      <c r="H9">
        <v>0</v>
      </c>
      <c r="I9">
        <v>0</v>
      </c>
      <c r="J9" s="83">
        <v>48691.616642728746</v>
      </c>
      <c r="K9" s="82">
        <f>SUM(Table323[[#This Row],[Single Family ]:[&gt;4 Units ]])</f>
        <v>6</v>
      </c>
      <c r="L9" s="65">
        <v>6</v>
      </c>
      <c r="M9" s="65">
        <v>0</v>
      </c>
      <c r="N9" s="65">
        <v>0</v>
      </c>
      <c r="O9" s="86">
        <f>Table323[[#This Row],[Incentive Disbursements]]-Table323[[#This Row],[Incentives]]</f>
        <v>12369.032700972726</v>
      </c>
      <c r="P9" s="64"/>
    </row>
    <row r="10" spans="1:16" s="35" customFormat="1">
      <c r="A10" s="34" t="s">
        <v>133</v>
      </c>
      <c r="B10" s="35" t="s">
        <v>245</v>
      </c>
      <c r="C10" s="63" t="s">
        <v>237</v>
      </c>
      <c r="D10" s="77">
        <v>85166.804499999998</v>
      </c>
      <c r="E10" s="78">
        <v>36715.046139093654</v>
      </c>
      <c r="F10" s="82">
        <f>Table323[[#This Row],[Single Family]]+Table323[[#This Row],[2-4 Units]]+Table323[[#This Row],[&gt;4 Units]]</f>
        <v>19</v>
      </c>
      <c r="G10">
        <v>16</v>
      </c>
      <c r="H10">
        <v>3</v>
      </c>
      <c r="I10">
        <v>0</v>
      </c>
      <c r="J10" s="83">
        <v>22750.861445680752</v>
      </c>
      <c r="K10" s="82">
        <f>SUM(Table323[[#This Row],[Single Family ]:[&gt;4 Units ]])</f>
        <v>6</v>
      </c>
      <c r="L10" s="65">
        <v>5</v>
      </c>
      <c r="M10" s="65">
        <v>1</v>
      </c>
      <c r="N10" s="65">
        <v>0</v>
      </c>
      <c r="O10" s="86">
        <f>Table323[[#This Row],[Incentive Disbursements]]-Table323[[#This Row],[Incentives]]</f>
        <v>13964.184693412903</v>
      </c>
      <c r="P10" s="64"/>
    </row>
    <row r="11" spans="1:16" s="35" customFormat="1">
      <c r="A11" s="34" t="s">
        <v>134</v>
      </c>
      <c r="B11" s="35" t="s">
        <v>245</v>
      </c>
      <c r="C11" s="63" t="s">
        <v>242</v>
      </c>
      <c r="D11" s="77">
        <v>72329.1342</v>
      </c>
      <c r="E11" s="78">
        <v>31286.639381320583</v>
      </c>
      <c r="F11" s="82">
        <f>Table323[[#This Row],[Single Family]]+Table323[[#This Row],[2-4 Units]]+Table323[[#This Row],[&gt;4 Units]]</f>
        <v>19</v>
      </c>
      <c r="G11">
        <v>14</v>
      </c>
      <c r="H11">
        <v>5</v>
      </c>
      <c r="I11">
        <v>0</v>
      </c>
      <c r="J11" s="83">
        <v>26535.560972400028</v>
      </c>
      <c r="K11" s="82">
        <f>SUM(Table323[[#This Row],[Single Family ]:[&gt;4 Units ]])</f>
        <v>4</v>
      </c>
      <c r="L11" s="65">
        <v>2</v>
      </c>
      <c r="M11" s="65">
        <v>2</v>
      </c>
      <c r="N11" s="65">
        <v>0</v>
      </c>
      <c r="O11" s="86">
        <f>Table323[[#This Row],[Incentive Disbursements]]-Table323[[#This Row],[Incentives]]</f>
        <v>4751.0784089205554</v>
      </c>
      <c r="P11" s="64"/>
    </row>
    <row r="12" spans="1:16" s="35" customFormat="1">
      <c r="A12" s="34" t="s">
        <v>135</v>
      </c>
      <c r="B12" s="35" t="s">
        <v>245</v>
      </c>
      <c r="C12" s="63" t="s">
        <v>237</v>
      </c>
      <c r="D12" s="77">
        <v>50934.988800000101</v>
      </c>
      <c r="E12" s="78">
        <v>31475.363206699189</v>
      </c>
      <c r="F12" s="82">
        <f>Table323[[#This Row],[Single Family]]+Table323[[#This Row],[2-4 Units]]+Table323[[#This Row],[&gt;4 Units]]</f>
        <v>13</v>
      </c>
      <c r="G12">
        <v>13</v>
      </c>
      <c r="H12">
        <v>0</v>
      </c>
      <c r="I12">
        <v>0</v>
      </c>
      <c r="J12" s="83">
        <v>15889.771576006031</v>
      </c>
      <c r="K12" s="82">
        <f>SUM(Table323[[#This Row],[Single Family ]:[&gt;4 Units ]])</f>
        <v>9</v>
      </c>
      <c r="L12" s="65">
        <v>7</v>
      </c>
      <c r="M12" s="65">
        <v>2</v>
      </c>
      <c r="N12" s="65">
        <v>0</v>
      </c>
      <c r="O12" s="86">
        <f>Table323[[#This Row],[Incentive Disbursements]]-Table323[[#This Row],[Incentives]]</f>
        <v>15585.591630693158</v>
      </c>
      <c r="P12" s="64"/>
    </row>
    <row r="13" spans="1:16" s="35" customFormat="1">
      <c r="A13" s="34" t="s">
        <v>230</v>
      </c>
      <c r="B13" s="35" t="s">
        <v>245</v>
      </c>
      <c r="C13" s="63" t="s">
        <v>237</v>
      </c>
      <c r="D13" s="77">
        <v>151.18</v>
      </c>
      <c r="E13" s="78">
        <v>0</v>
      </c>
      <c r="F13" s="82">
        <f>Table323[[#This Row],[Single Family]]+Table323[[#This Row],[2-4 Units]]+Table323[[#This Row],[&gt;4 Units]]</f>
        <v>0</v>
      </c>
      <c r="G13"/>
      <c r="H13"/>
      <c r="I13"/>
      <c r="J13" s="83">
        <v>0</v>
      </c>
      <c r="K13" s="82">
        <f>SUM(Table323[[#This Row],[Single Family ]:[&gt;4 Units ]])</f>
        <v>0</v>
      </c>
      <c r="L13" s="65"/>
      <c r="M13" s="65"/>
      <c r="N13" s="65"/>
      <c r="O13" s="86">
        <f>Table323[[#This Row],[Incentive Disbursements]]-Table323[[#This Row],[Incentives]]</f>
        <v>0</v>
      </c>
      <c r="P13" s="64"/>
    </row>
    <row r="14" spans="1:16" s="35" customFormat="1">
      <c r="A14" s="34" t="s">
        <v>231</v>
      </c>
      <c r="B14" s="35" t="s">
        <v>245</v>
      </c>
      <c r="C14" s="63" t="s">
        <v>237</v>
      </c>
      <c r="D14" s="77">
        <v>65.553799999999995</v>
      </c>
      <c r="E14" s="78">
        <v>0</v>
      </c>
      <c r="F14" s="82">
        <f>Table323[[#This Row],[Single Family]]+Table323[[#This Row],[2-4 Units]]+Table323[[#This Row],[&gt;4 Units]]</f>
        <v>0</v>
      </c>
      <c r="G14"/>
      <c r="H14"/>
      <c r="I14"/>
      <c r="J14" s="83">
        <v>0</v>
      </c>
      <c r="K14" s="82">
        <f>SUM(Table323[[#This Row],[Single Family ]:[&gt;4 Units ]])</f>
        <v>0</v>
      </c>
      <c r="L14" s="65"/>
      <c r="M14" s="65"/>
      <c r="N14" s="65"/>
      <c r="O14" s="86">
        <f>Table323[[#This Row],[Incentive Disbursements]]-Table323[[#This Row],[Incentives]]</f>
        <v>0</v>
      </c>
      <c r="P14" s="64"/>
    </row>
    <row r="15" spans="1:16" s="35" customFormat="1">
      <c r="A15" s="34" t="s">
        <v>188</v>
      </c>
      <c r="B15" s="35" t="s">
        <v>245</v>
      </c>
      <c r="C15" s="63" t="s">
        <v>237</v>
      </c>
      <c r="D15" s="77">
        <v>364.3947</v>
      </c>
      <c r="E15" s="78">
        <v>0</v>
      </c>
      <c r="F15" s="82">
        <f>Table323[[#This Row],[Single Family]]+Table323[[#This Row],[2-4 Units]]+Table323[[#This Row],[&gt;4 Units]]</f>
        <v>0</v>
      </c>
      <c r="G15"/>
      <c r="H15"/>
      <c r="I15"/>
      <c r="J15" s="83">
        <v>0</v>
      </c>
      <c r="K15" s="82">
        <f>SUM(Table323[[#This Row],[Single Family ]:[&gt;4 Units ]])</f>
        <v>0</v>
      </c>
      <c r="L15" s="65"/>
      <c r="M15" s="65"/>
      <c r="N15" s="65"/>
      <c r="O15" s="86">
        <f>Table323[[#This Row],[Incentive Disbursements]]-Table323[[#This Row],[Incentives]]</f>
        <v>0</v>
      </c>
      <c r="P15" s="64"/>
    </row>
    <row r="16" spans="1:16" s="35" customFormat="1">
      <c r="A16" s="34" t="s">
        <v>53</v>
      </c>
      <c r="B16" s="35" t="s">
        <v>238</v>
      </c>
      <c r="C16" s="63" t="s">
        <v>237</v>
      </c>
      <c r="D16" s="77">
        <v>0</v>
      </c>
      <c r="E16" s="78">
        <v>0</v>
      </c>
      <c r="F16" s="82">
        <f>Table323[[#This Row],[Single Family]]+Table323[[#This Row],[2-4 Units]]+Table323[[#This Row],[&gt;4 Units]]</f>
        <v>0</v>
      </c>
      <c r="G16"/>
      <c r="H16"/>
      <c r="I16"/>
      <c r="J16" s="83">
        <v>0</v>
      </c>
      <c r="K16" s="82">
        <f>SUM(Table323[[#This Row],[Single Family ]:[&gt;4 Units ]])</f>
        <v>0</v>
      </c>
      <c r="L16" s="65"/>
      <c r="M16" s="65"/>
      <c r="N16" s="65"/>
      <c r="O16" s="86">
        <f>Table323[[#This Row],[Incentive Disbursements]]-Table323[[#This Row],[Incentives]]</f>
        <v>0</v>
      </c>
      <c r="P16" s="64"/>
    </row>
    <row r="17" spans="1:16" s="35" customFormat="1">
      <c r="A17" s="34" t="s">
        <v>65</v>
      </c>
      <c r="B17" s="35" t="s">
        <v>238</v>
      </c>
      <c r="C17" s="63" t="s">
        <v>237</v>
      </c>
      <c r="D17" s="77">
        <v>0</v>
      </c>
      <c r="E17" s="78">
        <v>0</v>
      </c>
      <c r="F17" s="82">
        <f>Table323[[#This Row],[Single Family]]+Table323[[#This Row],[2-4 Units]]+Table323[[#This Row],[&gt;4 Units]]</f>
        <v>0</v>
      </c>
      <c r="G17"/>
      <c r="H17"/>
      <c r="I17"/>
      <c r="J17" s="83">
        <v>0</v>
      </c>
      <c r="K17" s="82">
        <f>SUM(Table323[[#This Row],[Single Family ]:[&gt;4 Units ]])</f>
        <v>0</v>
      </c>
      <c r="L17" s="65"/>
      <c r="M17" s="65"/>
      <c r="N17" s="65"/>
      <c r="O17" s="86">
        <f>Table323[[#This Row],[Incentive Disbursements]]-Table323[[#This Row],[Incentives]]</f>
        <v>0</v>
      </c>
      <c r="P17" s="64"/>
    </row>
    <row r="18" spans="1:16" s="35" customFormat="1">
      <c r="A18" s="34" t="s">
        <v>67</v>
      </c>
      <c r="B18" s="35" t="s">
        <v>238</v>
      </c>
      <c r="C18" s="63" t="s">
        <v>242</v>
      </c>
      <c r="D18" s="77">
        <v>87876.710500000394</v>
      </c>
      <c r="E18" s="78">
        <v>19354.242950006465</v>
      </c>
      <c r="F18" s="82">
        <f>Table323[[#This Row],[Single Family]]+Table323[[#This Row],[2-4 Units]]+Table323[[#This Row],[&gt;4 Units]]</f>
        <v>14</v>
      </c>
      <c r="G18">
        <v>12</v>
      </c>
      <c r="H18">
        <v>2</v>
      </c>
      <c r="I18">
        <v>0</v>
      </c>
      <c r="J18" s="83">
        <v>15213.99560034698</v>
      </c>
      <c r="K18" s="82">
        <f>SUM(Table323[[#This Row],[Single Family ]:[&gt;4 Units ]])</f>
        <v>5</v>
      </c>
      <c r="L18" s="65">
        <v>4</v>
      </c>
      <c r="M18" s="65">
        <v>1</v>
      </c>
      <c r="N18" s="65">
        <v>0</v>
      </c>
      <c r="O18" s="86">
        <f>Table323[[#This Row],[Incentive Disbursements]]-Table323[[#This Row],[Incentives]]</f>
        <v>4140.2473496594848</v>
      </c>
      <c r="P18" s="64"/>
    </row>
    <row r="19" spans="1:16" s="35" customFormat="1">
      <c r="A19" s="34" t="s">
        <v>68</v>
      </c>
      <c r="B19" s="35" t="s">
        <v>238</v>
      </c>
      <c r="C19" s="63" t="s">
        <v>242</v>
      </c>
      <c r="D19" s="77">
        <v>45704.852400000003</v>
      </c>
      <c r="E19" s="78">
        <v>3888.8271258603008</v>
      </c>
      <c r="F19" s="82">
        <f>Table323[[#This Row],[Single Family]]+Table323[[#This Row],[2-4 Units]]+Table323[[#This Row],[&gt;4 Units]]</f>
        <v>7</v>
      </c>
      <c r="G19">
        <v>7</v>
      </c>
      <c r="H19">
        <v>0</v>
      </c>
      <c r="I19">
        <v>0</v>
      </c>
      <c r="J19" s="83">
        <v>1396.6878677964014</v>
      </c>
      <c r="K19" s="82">
        <f>SUM(Table323[[#This Row],[Single Family ]:[&gt;4 Units ]])</f>
        <v>8</v>
      </c>
      <c r="L19" s="65">
        <v>4</v>
      </c>
      <c r="M19" s="65">
        <v>4</v>
      </c>
      <c r="N19" s="65">
        <v>0</v>
      </c>
      <c r="O19" s="86">
        <f>Table323[[#This Row],[Incentive Disbursements]]-Table323[[#This Row],[Incentives]]</f>
        <v>2492.1392580638994</v>
      </c>
      <c r="P19" s="64"/>
    </row>
    <row r="20" spans="1:16" s="35" customFormat="1">
      <c r="A20" s="34" t="s">
        <v>69</v>
      </c>
      <c r="B20" s="35" t="s">
        <v>238</v>
      </c>
      <c r="C20" s="63" t="s">
        <v>242</v>
      </c>
      <c r="D20" s="77">
        <v>16956.723999999998</v>
      </c>
      <c r="E20" s="78">
        <v>353697.67061659927</v>
      </c>
      <c r="F20" s="82">
        <f>Table323[[#This Row],[Single Family]]+Table323[[#This Row],[2-4 Units]]+Table323[[#This Row],[&gt;4 Units]]</f>
        <v>0</v>
      </c>
      <c r="G20"/>
      <c r="H20"/>
      <c r="I20"/>
      <c r="J20" s="83">
        <v>0</v>
      </c>
      <c r="K20" s="82">
        <f>SUM(Table323[[#This Row],[Single Family ]:[&gt;4 Units ]])</f>
        <v>2</v>
      </c>
      <c r="L20" s="65">
        <v>0</v>
      </c>
      <c r="M20" s="65">
        <v>1</v>
      </c>
      <c r="N20" s="65">
        <v>1</v>
      </c>
      <c r="O20" s="86">
        <f>Table323[[#This Row],[Incentive Disbursements]]-Table323[[#This Row],[Incentives]]</f>
        <v>353697.67061659927</v>
      </c>
      <c r="P20" s="64"/>
    </row>
    <row r="21" spans="1:16" s="35" customFormat="1">
      <c r="A21" s="34" t="s">
        <v>70</v>
      </c>
      <c r="B21" s="35" t="s">
        <v>238</v>
      </c>
      <c r="C21" s="63" t="s">
        <v>242</v>
      </c>
      <c r="D21" s="77">
        <v>17866.1715</v>
      </c>
      <c r="E21" s="78">
        <v>1797.0332061092386</v>
      </c>
      <c r="F21" s="82">
        <f>Table323[[#This Row],[Single Family]]+Table323[[#This Row],[2-4 Units]]+Table323[[#This Row],[&gt;4 Units]]</f>
        <v>3</v>
      </c>
      <c r="G21">
        <v>3</v>
      </c>
      <c r="H21">
        <v>0</v>
      </c>
      <c r="I21">
        <v>0</v>
      </c>
      <c r="J21" s="83">
        <v>663.70470631353817</v>
      </c>
      <c r="K21" s="82">
        <f>SUM(Table323[[#This Row],[Single Family ]:[&gt;4 Units ]])</f>
        <v>6</v>
      </c>
      <c r="L21" s="65">
        <v>2</v>
      </c>
      <c r="M21" s="65">
        <v>4</v>
      </c>
      <c r="N21" s="65">
        <v>0</v>
      </c>
      <c r="O21" s="86">
        <f>Table323[[#This Row],[Incentive Disbursements]]-Table323[[#This Row],[Incentives]]</f>
        <v>1133.3284997957003</v>
      </c>
      <c r="P21" s="64"/>
    </row>
    <row r="22" spans="1:16" s="35" customFormat="1">
      <c r="A22" s="34" t="s">
        <v>71</v>
      </c>
      <c r="B22" s="35" t="s">
        <v>238</v>
      </c>
      <c r="C22" s="63" t="s">
        <v>242</v>
      </c>
      <c r="D22" s="77">
        <v>23101.568599999999</v>
      </c>
      <c r="E22" s="78">
        <v>627.93963837653951</v>
      </c>
      <c r="F22" s="82">
        <f>Table323[[#This Row],[Single Family]]+Table323[[#This Row],[2-4 Units]]+Table323[[#This Row],[&gt;4 Units]]</f>
        <v>0</v>
      </c>
      <c r="G22"/>
      <c r="H22"/>
      <c r="I22"/>
      <c r="J22" s="83">
        <v>130.91166887627648</v>
      </c>
      <c r="K22" s="82">
        <f>SUM(Table323[[#This Row],[Single Family ]:[&gt;4 Units ]])</f>
        <v>7</v>
      </c>
      <c r="L22" s="65">
        <v>0</v>
      </c>
      <c r="M22" s="65">
        <v>7</v>
      </c>
      <c r="N22" s="65">
        <v>0</v>
      </c>
      <c r="O22" s="86">
        <f>Table323[[#This Row],[Incentive Disbursements]]-Table323[[#This Row],[Incentives]]</f>
        <v>497.027969500263</v>
      </c>
      <c r="P22" s="64"/>
    </row>
    <row r="23" spans="1:16" s="35" customFormat="1">
      <c r="A23" s="34" t="s">
        <v>72</v>
      </c>
      <c r="B23" s="35" t="s">
        <v>238</v>
      </c>
      <c r="C23" s="63" t="s">
        <v>242</v>
      </c>
      <c r="D23" s="77">
        <v>35967.757299999997</v>
      </c>
      <c r="E23" s="78">
        <v>168919.14897179071</v>
      </c>
      <c r="F23" s="82">
        <f>Table323[[#This Row],[Single Family]]+Table323[[#This Row],[2-4 Units]]+Table323[[#This Row],[&gt;4 Units]]</f>
        <v>0</v>
      </c>
      <c r="G23"/>
      <c r="H23"/>
      <c r="I23"/>
      <c r="J23" s="83">
        <v>0</v>
      </c>
      <c r="K23" s="82">
        <f>SUM(Table323[[#This Row],[Single Family ]:[&gt;4 Units ]])</f>
        <v>4</v>
      </c>
      <c r="L23" s="65">
        <v>1</v>
      </c>
      <c r="M23" s="65">
        <v>1</v>
      </c>
      <c r="N23" s="65">
        <v>2</v>
      </c>
      <c r="O23" s="86">
        <f>Table323[[#This Row],[Incentive Disbursements]]-Table323[[#This Row],[Incentives]]</f>
        <v>168919.14897179071</v>
      </c>
      <c r="P23" s="64"/>
    </row>
    <row r="24" spans="1:16" s="35" customFormat="1">
      <c r="A24" s="34" t="s">
        <v>73</v>
      </c>
      <c r="B24" s="35" t="s">
        <v>238</v>
      </c>
      <c r="C24" s="63" t="s">
        <v>242</v>
      </c>
      <c r="D24" s="77">
        <v>29174.958600000002</v>
      </c>
      <c r="E24" s="78">
        <v>7278.7062444101557</v>
      </c>
      <c r="F24" s="82">
        <f>Table323[[#This Row],[Single Family]]+Table323[[#This Row],[2-4 Units]]+Table323[[#This Row],[&gt;4 Units]]</f>
        <v>1</v>
      </c>
      <c r="G24">
        <v>0</v>
      </c>
      <c r="H24">
        <v>1</v>
      </c>
      <c r="I24">
        <v>0</v>
      </c>
      <c r="J24" s="83">
        <v>2273.6738650431698</v>
      </c>
      <c r="K24" s="82">
        <f>SUM(Table323[[#This Row],[Single Family ]:[&gt;4 Units ]])</f>
        <v>12</v>
      </c>
      <c r="L24" s="65">
        <v>4</v>
      </c>
      <c r="M24" s="65">
        <v>8</v>
      </c>
      <c r="N24" s="65">
        <v>0</v>
      </c>
      <c r="O24" s="86">
        <f>Table323[[#This Row],[Incentive Disbursements]]-Table323[[#This Row],[Incentives]]</f>
        <v>5005.0323793669859</v>
      </c>
      <c r="P24" s="64"/>
    </row>
    <row r="25" spans="1:16" s="35" customFormat="1">
      <c r="A25" s="34" t="s">
        <v>74</v>
      </c>
      <c r="B25" s="35" t="s">
        <v>238</v>
      </c>
      <c r="C25" s="63" t="s">
        <v>242</v>
      </c>
      <c r="D25" s="77">
        <v>37249.348899999997</v>
      </c>
      <c r="E25" s="78">
        <v>25099.257901418896</v>
      </c>
      <c r="F25" s="82">
        <f>Table323[[#This Row],[Single Family]]+Table323[[#This Row],[2-4 Units]]+Table323[[#This Row],[&gt;4 Units]]</f>
        <v>1</v>
      </c>
      <c r="G25">
        <v>1</v>
      </c>
      <c r="H25">
        <v>0</v>
      </c>
      <c r="I25">
        <v>0</v>
      </c>
      <c r="J25" s="83">
        <v>206.87534660288378</v>
      </c>
      <c r="K25" s="82">
        <f>SUM(Table323[[#This Row],[Single Family ]:[&gt;4 Units ]])</f>
        <v>17</v>
      </c>
      <c r="L25" s="65">
        <v>2</v>
      </c>
      <c r="M25" s="65">
        <v>14</v>
      </c>
      <c r="N25" s="65">
        <v>1</v>
      </c>
      <c r="O25" s="86">
        <f>Table323[[#This Row],[Incentive Disbursements]]-Table323[[#This Row],[Incentives]]</f>
        <v>24892.382554816013</v>
      </c>
      <c r="P25" s="64"/>
    </row>
    <row r="26" spans="1:16" s="35" customFormat="1">
      <c r="A26" s="34" t="s">
        <v>75</v>
      </c>
      <c r="B26" s="35" t="s">
        <v>238</v>
      </c>
      <c r="C26" s="63" t="s">
        <v>237</v>
      </c>
      <c r="D26" s="77">
        <v>51783.790099999998</v>
      </c>
      <c r="E26" s="78">
        <v>37395.057853621838</v>
      </c>
      <c r="F26" s="82">
        <f>Table323[[#This Row],[Single Family]]+Table323[[#This Row],[2-4 Units]]+Table323[[#This Row],[&gt;4 Units]]</f>
        <v>5</v>
      </c>
      <c r="G26">
        <v>4</v>
      </c>
      <c r="H26">
        <v>1</v>
      </c>
      <c r="I26">
        <v>0</v>
      </c>
      <c r="J26" s="83">
        <v>2175.9613953939165</v>
      </c>
      <c r="K26" s="82">
        <f>SUM(Table323[[#This Row],[Single Family ]:[&gt;4 Units ]])</f>
        <v>19</v>
      </c>
      <c r="L26" s="65">
        <v>9</v>
      </c>
      <c r="M26" s="65">
        <v>10</v>
      </c>
      <c r="N26" s="65">
        <v>0</v>
      </c>
      <c r="O26" s="86">
        <f>Table323[[#This Row],[Incentive Disbursements]]-Table323[[#This Row],[Incentives]]</f>
        <v>35219.096458227919</v>
      </c>
      <c r="P26" s="64"/>
    </row>
    <row r="27" spans="1:16" s="35" customFormat="1">
      <c r="A27" s="34" t="s">
        <v>76</v>
      </c>
      <c r="B27" s="35" t="s">
        <v>238</v>
      </c>
      <c r="C27" s="63" t="s">
        <v>242</v>
      </c>
      <c r="D27" s="77">
        <v>45169.658199999998</v>
      </c>
      <c r="E27" s="78">
        <v>8018.5317224529517</v>
      </c>
      <c r="F27" s="82">
        <f>Table323[[#This Row],[Single Family]]+Table323[[#This Row],[2-4 Units]]+Table323[[#This Row],[&gt;4 Units]]</f>
        <v>2</v>
      </c>
      <c r="G27">
        <v>2</v>
      </c>
      <c r="H27">
        <v>0</v>
      </c>
      <c r="I27">
        <v>0</v>
      </c>
      <c r="J27" s="83">
        <v>1665.789894338476</v>
      </c>
      <c r="K27" s="82">
        <f>SUM(Table323[[#This Row],[Single Family ]:[&gt;4 Units ]])</f>
        <v>21</v>
      </c>
      <c r="L27" s="65">
        <v>8</v>
      </c>
      <c r="M27" s="65">
        <v>13</v>
      </c>
      <c r="N27" s="65">
        <v>0</v>
      </c>
      <c r="O27" s="86">
        <f>Table323[[#This Row],[Incentive Disbursements]]-Table323[[#This Row],[Incentives]]</f>
        <v>6352.7418281144755</v>
      </c>
      <c r="P27" s="64"/>
    </row>
    <row r="28" spans="1:16" s="35" customFormat="1">
      <c r="A28" s="34" t="s">
        <v>77</v>
      </c>
      <c r="B28" s="35" t="s">
        <v>238</v>
      </c>
      <c r="C28" s="63" t="s">
        <v>242</v>
      </c>
      <c r="D28" s="77">
        <v>34389.4211</v>
      </c>
      <c r="E28" s="78">
        <v>2744.4671361006267</v>
      </c>
      <c r="F28" s="82">
        <f>Table323[[#This Row],[Single Family]]+Table323[[#This Row],[2-4 Units]]+Table323[[#This Row],[&gt;4 Units]]</f>
        <v>1</v>
      </c>
      <c r="G28">
        <v>0</v>
      </c>
      <c r="H28">
        <v>1</v>
      </c>
      <c r="I28">
        <v>0</v>
      </c>
      <c r="J28" s="83">
        <v>20.998231687754746</v>
      </c>
      <c r="K28" s="82">
        <f>SUM(Table323[[#This Row],[Single Family ]:[&gt;4 Units ]])</f>
        <v>12</v>
      </c>
      <c r="L28" s="65">
        <v>2</v>
      </c>
      <c r="M28" s="65">
        <v>10</v>
      </c>
      <c r="N28" s="65">
        <v>0</v>
      </c>
      <c r="O28" s="86">
        <f>Table323[[#This Row],[Incentive Disbursements]]-Table323[[#This Row],[Incentives]]</f>
        <v>2723.4689044128718</v>
      </c>
      <c r="P28" s="64"/>
    </row>
    <row r="29" spans="1:16" s="35" customFormat="1">
      <c r="A29" s="34" t="s">
        <v>78</v>
      </c>
      <c r="B29" s="35" t="s">
        <v>238</v>
      </c>
      <c r="C29" s="63" t="s">
        <v>237</v>
      </c>
      <c r="D29" s="77">
        <v>38432.275500000003</v>
      </c>
      <c r="E29" s="78">
        <v>5807.5209095785594</v>
      </c>
      <c r="F29" s="82">
        <f>Table323[[#This Row],[Single Family]]+Table323[[#This Row],[2-4 Units]]+Table323[[#This Row],[&gt;4 Units]]</f>
        <v>2</v>
      </c>
      <c r="G29">
        <v>1</v>
      </c>
      <c r="H29">
        <v>1</v>
      </c>
      <c r="I29">
        <v>0</v>
      </c>
      <c r="J29" s="83">
        <v>1618.1380468675111</v>
      </c>
      <c r="K29" s="82">
        <f>SUM(Table323[[#This Row],[Single Family ]:[&gt;4 Units ]])</f>
        <v>15</v>
      </c>
      <c r="L29" s="65">
        <v>2</v>
      </c>
      <c r="M29" s="65">
        <v>13</v>
      </c>
      <c r="N29" s="65">
        <v>0</v>
      </c>
      <c r="O29" s="86">
        <f>Table323[[#This Row],[Incentive Disbursements]]-Table323[[#This Row],[Incentives]]</f>
        <v>4189.3828627110488</v>
      </c>
      <c r="P29" s="64"/>
    </row>
    <row r="30" spans="1:16" s="35" customFormat="1">
      <c r="A30" s="34" t="s">
        <v>222</v>
      </c>
      <c r="B30" s="35" t="s">
        <v>238</v>
      </c>
      <c r="C30" s="63" t="s">
        <v>242</v>
      </c>
      <c r="D30" s="77">
        <v>24529.813099999999</v>
      </c>
      <c r="E30" s="78">
        <v>2322.983926986567</v>
      </c>
      <c r="F30" s="82">
        <f>Table323[[#This Row],[Single Family]]+Table323[[#This Row],[2-4 Units]]+Table323[[#This Row],[&gt;4 Units]]</f>
        <v>0</v>
      </c>
      <c r="G30"/>
      <c r="H30"/>
      <c r="I30"/>
      <c r="J30" s="83">
        <v>0</v>
      </c>
      <c r="K30" s="82">
        <f>SUM(Table323[[#This Row],[Single Family ]:[&gt;4 Units ]])</f>
        <v>8</v>
      </c>
      <c r="L30" s="65">
        <v>1</v>
      </c>
      <c r="M30" s="65">
        <v>7</v>
      </c>
      <c r="N30" s="65">
        <v>0</v>
      </c>
      <c r="O30" s="86">
        <f>Table323[[#This Row],[Incentive Disbursements]]-Table323[[#This Row],[Incentives]]</f>
        <v>2322.983926986567</v>
      </c>
      <c r="P30" s="64"/>
    </row>
    <row r="31" spans="1:16" s="35" customFormat="1">
      <c r="A31" s="34" t="s">
        <v>79</v>
      </c>
      <c r="B31" s="35" t="s">
        <v>238</v>
      </c>
      <c r="C31" s="63" t="s">
        <v>242</v>
      </c>
      <c r="D31" s="77">
        <v>46534.635900000103</v>
      </c>
      <c r="E31" s="78">
        <v>5917.6088956589165</v>
      </c>
      <c r="F31" s="82">
        <f>Table323[[#This Row],[Single Family]]+Table323[[#This Row],[2-4 Units]]+Table323[[#This Row],[&gt;4 Units]]</f>
        <v>2</v>
      </c>
      <c r="G31">
        <v>2</v>
      </c>
      <c r="H31">
        <v>0</v>
      </c>
      <c r="I31">
        <v>0</v>
      </c>
      <c r="J31" s="83">
        <v>705.70116968904756</v>
      </c>
      <c r="K31" s="82">
        <f>SUM(Table323[[#This Row],[Single Family ]:[&gt;4 Units ]])</f>
        <v>10</v>
      </c>
      <c r="L31" s="65">
        <v>3</v>
      </c>
      <c r="M31" s="65">
        <v>6</v>
      </c>
      <c r="N31" s="65">
        <v>1</v>
      </c>
      <c r="O31" s="86">
        <f>Table323[[#This Row],[Incentive Disbursements]]-Table323[[#This Row],[Incentives]]</f>
        <v>5211.9077259698688</v>
      </c>
      <c r="P31" s="64"/>
    </row>
    <row r="32" spans="1:16" s="35" customFormat="1">
      <c r="A32" s="34" t="s">
        <v>80</v>
      </c>
      <c r="B32" s="35" t="s">
        <v>238</v>
      </c>
      <c r="C32" s="63" t="s">
        <v>242</v>
      </c>
      <c r="D32" s="77">
        <v>43927.019899999999</v>
      </c>
      <c r="E32" s="78">
        <v>33220.616376051868</v>
      </c>
      <c r="F32" s="82">
        <f>Table323[[#This Row],[Single Family]]+Table323[[#This Row],[2-4 Units]]+Table323[[#This Row],[&gt;4 Units]]</f>
        <v>6</v>
      </c>
      <c r="G32">
        <v>5</v>
      </c>
      <c r="H32">
        <v>1</v>
      </c>
      <c r="I32">
        <v>0</v>
      </c>
      <c r="J32" s="83">
        <v>3852.3464074667791</v>
      </c>
      <c r="K32" s="82">
        <f>SUM(Table323[[#This Row],[Single Family ]:[&gt;4 Units ]])</f>
        <v>21</v>
      </c>
      <c r="L32" s="65">
        <v>14</v>
      </c>
      <c r="M32" s="65">
        <v>6</v>
      </c>
      <c r="N32" s="65">
        <v>1</v>
      </c>
      <c r="O32" s="86">
        <f>Table323[[#This Row],[Incentive Disbursements]]-Table323[[#This Row],[Incentives]]</f>
        <v>29368.269968585089</v>
      </c>
      <c r="P32" s="64"/>
    </row>
    <row r="33" spans="1:16" s="35" customFormat="1">
      <c r="A33" s="34" t="s">
        <v>81</v>
      </c>
      <c r="B33" s="35" t="s">
        <v>238</v>
      </c>
      <c r="C33" s="63" t="s">
        <v>237</v>
      </c>
      <c r="D33" s="77">
        <v>119833.8798</v>
      </c>
      <c r="E33" s="78">
        <v>77884.535916584369</v>
      </c>
      <c r="F33" s="82">
        <f>Table323[[#This Row],[Single Family]]+Table323[[#This Row],[2-4 Units]]+Table323[[#This Row],[&gt;4 Units]]</f>
        <v>17</v>
      </c>
      <c r="G33">
        <v>16</v>
      </c>
      <c r="H33">
        <v>1</v>
      </c>
      <c r="I33">
        <v>0</v>
      </c>
      <c r="J33" s="83">
        <v>15859.73922569069</v>
      </c>
      <c r="K33" s="82">
        <f>SUM(Table323[[#This Row],[Single Family ]:[&gt;4 Units ]])</f>
        <v>35</v>
      </c>
      <c r="L33" s="65">
        <v>21</v>
      </c>
      <c r="M33" s="65">
        <v>14</v>
      </c>
      <c r="N33" s="65">
        <v>0</v>
      </c>
      <c r="O33" s="86">
        <f>Table323[[#This Row],[Incentive Disbursements]]-Table323[[#This Row],[Incentives]]</f>
        <v>62024.79669089368</v>
      </c>
      <c r="P33" s="64"/>
    </row>
    <row r="34" spans="1:16" s="35" customFormat="1">
      <c r="A34" s="34" t="s">
        <v>82</v>
      </c>
      <c r="B34" s="35" t="s">
        <v>238</v>
      </c>
      <c r="C34" s="63" t="s">
        <v>242</v>
      </c>
      <c r="D34" s="77">
        <v>41166.362699999998</v>
      </c>
      <c r="E34" s="78">
        <v>40282.271073465155</v>
      </c>
      <c r="F34" s="82">
        <f>Table323[[#This Row],[Single Family]]+Table323[[#This Row],[2-4 Units]]+Table323[[#This Row],[&gt;4 Units]]</f>
        <v>19</v>
      </c>
      <c r="G34">
        <v>17</v>
      </c>
      <c r="H34">
        <v>2</v>
      </c>
      <c r="I34">
        <v>0</v>
      </c>
      <c r="J34" s="83">
        <v>19171.594989590285</v>
      </c>
      <c r="K34" s="82">
        <f>SUM(Table323[[#This Row],[Single Family ]:[&gt;4 Units ]])</f>
        <v>10</v>
      </c>
      <c r="L34" s="65">
        <v>6</v>
      </c>
      <c r="M34" s="65">
        <v>4</v>
      </c>
      <c r="N34" s="65">
        <v>0</v>
      </c>
      <c r="O34" s="86">
        <f>Table323[[#This Row],[Incentive Disbursements]]-Table323[[#This Row],[Incentives]]</f>
        <v>21110.676083874871</v>
      </c>
      <c r="P34" s="64"/>
    </row>
    <row r="35" spans="1:16" s="35" customFormat="1">
      <c r="A35" s="34" t="s">
        <v>83</v>
      </c>
      <c r="B35" s="35" t="s">
        <v>238</v>
      </c>
      <c r="C35" s="63" t="s">
        <v>237</v>
      </c>
      <c r="D35" s="77">
        <v>62912.309300000103</v>
      </c>
      <c r="E35" s="78">
        <v>26888.366587838827</v>
      </c>
      <c r="F35" s="82">
        <f>Table323[[#This Row],[Single Family]]+Table323[[#This Row],[2-4 Units]]+Table323[[#This Row],[&gt;4 Units]]</f>
        <v>14</v>
      </c>
      <c r="G35">
        <v>12</v>
      </c>
      <c r="H35">
        <v>2</v>
      </c>
      <c r="I35">
        <v>0</v>
      </c>
      <c r="J35" s="83">
        <v>13558.573910183504</v>
      </c>
      <c r="K35" s="82">
        <f>SUM(Table323[[#This Row],[Single Family ]:[&gt;4 Units ]])</f>
        <v>11</v>
      </c>
      <c r="L35" s="65">
        <v>7</v>
      </c>
      <c r="M35" s="65">
        <v>4</v>
      </c>
      <c r="N35" s="65">
        <v>0</v>
      </c>
      <c r="O35" s="86">
        <f>Table323[[#This Row],[Incentive Disbursements]]-Table323[[#This Row],[Incentives]]</f>
        <v>13329.792677655323</v>
      </c>
      <c r="P35" s="64"/>
    </row>
    <row r="36" spans="1:16" s="35" customFormat="1">
      <c r="A36" s="34" t="s">
        <v>84</v>
      </c>
      <c r="B36" s="35" t="s">
        <v>238</v>
      </c>
      <c r="C36" s="63" t="s">
        <v>237</v>
      </c>
      <c r="D36" s="77">
        <v>38727.082199999997</v>
      </c>
      <c r="E36" s="78">
        <v>51045.79357869424</v>
      </c>
      <c r="F36" s="82">
        <f>Table323[[#This Row],[Single Family]]+Table323[[#This Row],[2-4 Units]]+Table323[[#This Row],[&gt;4 Units]]</f>
        <v>12</v>
      </c>
      <c r="G36">
        <v>11</v>
      </c>
      <c r="H36">
        <v>1</v>
      </c>
      <c r="I36">
        <v>0</v>
      </c>
      <c r="J36" s="83">
        <v>9566.5709343595117</v>
      </c>
      <c r="K36" s="82">
        <f>SUM(Table323[[#This Row],[Single Family ]:[&gt;4 Units ]])</f>
        <v>8</v>
      </c>
      <c r="L36" s="65">
        <v>8</v>
      </c>
      <c r="M36" s="65">
        <v>0</v>
      </c>
      <c r="N36" s="65">
        <v>0</v>
      </c>
      <c r="O36" s="86">
        <f>Table323[[#This Row],[Incentive Disbursements]]-Table323[[#This Row],[Incentives]]</f>
        <v>41479.222644334732</v>
      </c>
      <c r="P36" s="64"/>
    </row>
    <row r="37" spans="1:16" s="35" customFormat="1">
      <c r="A37" s="34" t="s">
        <v>85</v>
      </c>
      <c r="B37" s="35" t="s">
        <v>238</v>
      </c>
      <c r="C37" s="63" t="s">
        <v>237</v>
      </c>
      <c r="D37" s="77">
        <v>78001.035200000304</v>
      </c>
      <c r="E37" s="78">
        <v>32669.687708752946</v>
      </c>
      <c r="F37" s="82">
        <f>Table323[[#This Row],[Single Family]]+Table323[[#This Row],[2-4 Units]]+Table323[[#This Row],[&gt;4 Units]]</f>
        <v>31</v>
      </c>
      <c r="G37">
        <v>30</v>
      </c>
      <c r="H37">
        <v>1</v>
      </c>
      <c r="I37">
        <v>0</v>
      </c>
      <c r="J37" s="83">
        <v>23172.8839664599</v>
      </c>
      <c r="K37" s="82">
        <f>SUM(Table323[[#This Row],[Single Family ]:[&gt;4 Units ]])</f>
        <v>14</v>
      </c>
      <c r="L37" s="65">
        <v>12</v>
      </c>
      <c r="M37" s="65">
        <v>2</v>
      </c>
      <c r="N37" s="65">
        <v>0</v>
      </c>
      <c r="O37" s="86">
        <f>Table323[[#This Row],[Incentive Disbursements]]-Table323[[#This Row],[Incentives]]</f>
        <v>9496.8037422930465</v>
      </c>
      <c r="P37" s="64"/>
    </row>
    <row r="38" spans="1:16" s="35" customFormat="1">
      <c r="A38" s="34" t="s">
        <v>86</v>
      </c>
      <c r="B38" s="35" t="s">
        <v>238</v>
      </c>
      <c r="C38" s="63" t="s">
        <v>237</v>
      </c>
      <c r="D38" s="77">
        <v>118351.0931</v>
      </c>
      <c r="E38" s="78">
        <v>75183.601274107394</v>
      </c>
      <c r="F38" s="82">
        <f>Table323[[#This Row],[Single Family]]+Table323[[#This Row],[2-4 Units]]+Table323[[#This Row],[&gt;4 Units]]</f>
        <v>21</v>
      </c>
      <c r="G38">
        <v>20</v>
      </c>
      <c r="H38">
        <v>1</v>
      </c>
      <c r="I38">
        <v>0</v>
      </c>
      <c r="J38" s="83">
        <v>29577.309721446731</v>
      </c>
      <c r="K38" s="82">
        <f>SUM(Table323[[#This Row],[Single Family ]:[&gt;4 Units ]])</f>
        <v>18</v>
      </c>
      <c r="L38" s="65">
        <v>14</v>
      </c>
      <c r="M38" s="65">
        <v>4</v>
      </c>
      <c r="N38" s="65">
        <v>0</v>
      </c>
      <c r="O38" s="86">
        <f>Table323[[#This Row],[Incentive Disbursements]]-Table323[[#This Row],[Incentives]]</f>
        <v>45606.291552660667</v>
      </c>
      <c r="P38" s="64"/>
    </row>
    <row r="39" spans="1:16" s="35" customFormat="1">
      <c r="A39" s="34" t="s">
        <v>87</v>
      </c>
      <c r="B39" s="35" t="s">
        <v>238</v>
      </c>
      <c r="C39" s="63" t="s">
        <v>237</v>
      </c>
      <c r="D39" s="77">
        <v>59967.633300000001</v>
      </c>
      <c r="E39" s="78">
        <v>82640.050655073166</v>
      </c>
      <c r="F39" s="82">
        <f>Table323[[#This Row],[Single Family]]+Table323[[#This Row],[2-4 Units]]+Table323[[#This Row],[&gt;4 Units]]</f>
        <v>15</v>
      </c>
      <c r="G39">
        <v>13</v>
      </c>
      <c r="H39">
        <v>2</v>
      </c>
      <c r="I39">
        <v>0</v>
      </c>
      <c r="J39" s="83">
        <v>23591.050746629091</v>
      </c>
      <c r="K39" s="82">
        <f>SUM(Table323[[#This Row],[Single Family ]:[&gt;4 Units ]])</f>
        <v>22</v>
      </c>
      <c r="L39" s="65">
        <v>19</v>
      </c>
      <c r="M39" s="65">
        <v>3</v>
      </c>
      <c r="N39" s="65">
        <v>0</v>
      </c>
      <c r="O39" s="86">
        <f>Table323[[#This Row],[Incentive Disbursements]]-Table323[[#This Row],[Incentives]]</f>
        <v>59048.999908444079</v>
      </c>
      <c r="P39" s="64"/>
    </row>
    <row r="40" spans="1:16" s="35" customFormat="1">
      <c r="A40" s="34" t="s">
        <v>88</v>
      </c>
      <c r="B40" s="35" t="s">
        <v>238</v>
      </c>
      <c r="C40" s="63" t="s">
        <v>237</v>
      </c>
      <c r="D40" s="77">
        <v>67221.614200000098</v>
      </c>
      <c r="E40" s="78">
        <v>418730.78254849138</v>
      </c>
      <c r="F40" s="82">
        <f>Table323[[#This Row],[Single Family]]+Table323[[#This Row],[2-4 Units]]+Table323[[#This Row],[&gt;4 Units]]</f>
        <v>9</v>
      </c>
      <c r="G40">
        <v>9</v>
      </c>
      <c r="H40">
        <v>0</v>
      </c>
      <c r="I40">
        <v>0</v>
      </c>
      <c r="J40" s="83">
        <v>8861.7425091296391</v>
      </c>
      <c r="K40" s="82">
        <f>SUM(Table323[[#This Row],[Single Family ]:[&gt;4 Units ]])</f>
        <v>21</v>
      </c>
      <c r="L40" s="65">
        <v>17</v>
      </c>
      <c r="M40" s="65">
        <v>3</v>
      </c>
      <c r="N40" s="65">
        <v>1</v>
      </c>
      <c r="O40" s="86">
        <f>Table323[[#This Row],[Incentive Disbursements]]-Table323[[#This Row],[Incentives]]</f>
        <v>409869.04003936175</v>
      </c>
      <c r="P40" s="64"/>
    </row>
    <row r="41" spans="1:16" s="35" customFormat="1">
      <c r="A41" s="34" t="s">
        <v>89</v>
      </c>
      <c r="B41" s="35" t="s">
        <v>238</v>
      </c>
      <c r="C41" s="63" t="s">
        <v>237</v>
      </c>
      <c r="D41" s="77">
        <v>67436.167800000097</v>
      </c>
      <c r="E41" s="78">
        <v>93920.360064358247</v>
      </c>
      <c r="F41" s="82">
        <f>Table323[[#This Row],[Single Family]]+Table323[[#This Row],[2-4 Units]]+Table323[[#This Row],[&gt;4 Units]]</f>
        <v>19</v>
      </c>
      <c r="G41">
        <v>18</v>
      </c>
      <c r="H41">
        <v>1</v>
      </c>
      <c r="I41">
        <v>0</v>
      </c>
      <c r="J41" s="83">
        <v>14588.970928464083</v>
      </c>
      <c r="K41" s="82">
        <f>SUM(Table323[[#This Row],[Single Family ]:[&gt;4 Units ]])</f>
        <v>30</v>
      </c>
      <c r="L41" s="65">
        <v>23</v>
      </c>
      <c r="M41" s="65">
        <v>7</v>
      </c>
      <c r="N41" s="65">
        <v>0</v>
      </c>
      <c r="O41" s="86">
        <f>Table323[[#This Row],[Incentive Disbursements]]-Table323[[#This Row],[Incentives]]</f>
        <v>79331.389135894162</v>
      </c>
      <c r="P41" s="64"/>
    </row>
    <row r="42" spans="1:16" s="35" customFormat="1">
      <c r="A42" s="34" t="s">
        <v>90</v>
      </c>
      <c r="B42" s="35" t="s">
        <v>238</v>
      </c>
      <c r="C42" s="63" t="s">
        <v>237</v>
      </c>
      <c r="D42" s="77">
        <v>27045.101699999999</v>
      </c>
      <c r="E42" s="78">
        <v>30857.905121283649</v>
      </c>
      <c r="F42" s="82">
        <f>Table323[[#This Row],[Single Family]]+Table323[[#This Row],[2-4 Units]]+Table323[[#This Row],[&gt;4 Units]]</f>
        <v>5</v>
      </c>
      <c r="G42">
        <v>5</v>
      </c>
      <c r="H42">
        <v>0</v>
      </c>
      <c r="I42">
        <v>0</v>
      </c>
      <c r="J42" s="83">
        <v>3583.925121602862</v>
      </c>
      <c r="K42" s="82">
        <f>SUM(Table323[[#This Row],[Single Family ]:[&gt;4 Units ]])</f>
        <v>20</v>
      </c>
      <c r="L42" s="65">
        <v>11</v>
      </c>
      <c r="M42" s="65">
        <v>9</v>
      </c>
      <c r="N42" s="65">
        <v>0</v>
      </c>
      <c r="O42" s="86">
        <f>Table323[[#This Row],[Incentive Disbursements]]-Table323[[#This Row],[Incentives]]</f>
        <v>27273.979999680789</v>
      </c>
      <c r="P42" s="64"/>
    </row>
    <row r="43" spans="1:16" s="35" customFormat="1">
      <c r="A43" s="34" t="s">
        <v>91</v>
      </c>
      <c r="B43" s="35" t="s">
        <v>238</v>
      </c>
      <c r="C43" s="63" t="s">
        <v>242</v>
      </c>
      <c r="D43" s="77">
        <v>69620.792000000001</v>
      </c>
      <c r="E43" s="78">
        <v>61012.13384002354</v>
      </c>
      <c r="F43" s="82">
        <f>Table323[[#This Row],[Single Family]]+Table323[[#This Row],[2-4 Units]]+Table323[[#This Row],[&gt;4 Units]]</f>
        <v>14</v>
      </c>
      <c r="G43">
        <v>13</v>
      </c>
      <c r="H43">
        <v>1</v>
      </c>
      <c r="I43">
        <v>0</v>
      </c>
      <c r="J43" s="83">
        <v>14517.266243698254</v>
      </c>
      <c r="K43" s="82">
        <f>SUM(Table323[[#This Row],[Single Family ]:[&gt;4 Units ]])</f>
        <v>30</v>
      </c>
      <c r="L43" s="65">
        <v>18</v>
      </c>
      <c r="M43" s="65">
        <v>12</v>
      </c>
      <c r="N43" s="65">
        <v>0</v>
      </c>
      <c r="O43" s="86">
        <f>Table323[[#This Row],[Incentive Disbursements]]-Table323[[#This Row],[Incentives]]</f>
        <v>46494.86759632529</v>
      </c>
      <c r="P43" s="64"/>
    </row>
    <row r="44" spans="1:16" s="35" customFormat="1">
      <c r="A44" s="34" t="s">
        <v>223</v>
      </c>
      <c r="B44" s="35" t="s">
        <v>238</v>
      </c>
      <c r="C44" s="63" t="s">
        <v>237</v>
      </c>
      <c r="D44" s="77">
        <v>24172.335500000001</v>
      </c>
      <c r="E44" s="78">
        <v>5329.0300323911779</v>
      </c>
      <c r="F44" s="82">
        <f>Table323[[#This Row],[Single Family]]+Table323[[#This Row],[2-4 Units]]+Table323[[#This Row],[&gt;4 Units]]</f>
        <v>3</v>
      </c>
      <c r="G44">
        <v>3</v>
      </c>
      <c r="H44">
        <v>0</v>
      </c>
      <c r="I44">
        <v>0</v>
      </c>
      <c r="J44" s="83">
        <v>983.05935881491871</v>
      </c>
      <c r="K44" s="82">
        <f>SUM(Table323[[#This Row],[Single Family ]:[&gt;4 Units ]])</f>
        <v>7</v>
      </c>
      <c r="L44" s="65">
        <v>4</v>
      </c>
      <c r="M44" s="65">
        <v>3</v>
      </c>
      <c r="N44" s="65">
        <v>0</v>
      </c>
      <c r="O44" s="86">
        <f>Table323[[#This Row],[Incentive Disbursements]]-Table323[[#This Row],[Incentives]]</f>
        <v>4345.9706735762593</v>
      </c>
      <c r="P44" s="64"/>
    </row>
    <row r="45" spans="1:16" s="35" customFormat="1">
      <c r="A45" s="34" t="s">
        <v>92</v>
      </c>
      <c r="B45" s="35" t="s">
        <v>238</v>
      </c>
      <c r="C45" s="63" t="s">
        <v>242</v>
      </c>
      <c r="D45" s="77">
        <v>49786.050399999898</v>
      </c>
      <c r="E45" s="78">
        <v>37368.56133184128</v>
      </c>
      <c r="F45" s="82">
        <f>Table323[[#This Row],[Single Family]]+Table323[[#This Row],[2-4 Units]]+Table323[[#This Row],[&gt;4 Units]]</f>
        <v>3</v>
      </c>
      <c r="G45">
        <v>3</v>
      </c>
      <c r="H45">
        <v>0</v>
      </c>
      <c r="I45">
        <v>0</v>
      </c>
      <c r="J45" s="83">
        <v>2492.017073839615</v>
      </c>
      <c r="K45" s="82">
        <f>SUM(Table323[[#This Row],[Single Family ]:[&gt;4 Units ]])</f>
        <v>22</v>
      </c>
      <c r="L45" s="65">
        <v>19</v>
      </c>
      <c r="M45" s="65">
        <v>2</v>
      </c>
      <c r="N45" s="65">
        <v>1</v>
      </c>
      <c r="O45" s="86">
        <f>Table323[[#This Row],[Incentive Disbursements]]-Table323[[#This Row],[Incentives]]</f>
        <v>34876.544258001668</v>
      </c>
      <c r="P45" s="64"/>
    </row>
    <row r="46" spans="1:16" s="35" customFormat="1">
      <c r="A46" s="34" t="s">
        <v>93</v>
      </c>
      <c r="B46" s="35" t="s">
        <v>238</v>
      </c>
      <c r="C46" s="63" t="s">
        <v>242</v>
      </c>
      <c r="D46" s="77">
        <v>53978.008699999998</v>
      </c>
      <c r="E46" s="78">
        <v>84524.637585326869</v>
      </c>
      <c r="F46" s="82">
        <f>Table323[[#This Row],[Single Family]]+Table323[[#This Row],[2-4 Units]]+Table323[[#This Row],[&gt;4 Units]]</f>
        <v>9</v>
      </c>
      <c r="G46">
        <v>7</v>
      </c>
      <c r="H46">
        <v>2</v>
      </c>
      <c r="I46">
        <v>0</v>
      </c>
      <c r="J46" s="83">
        <v>8508.2984580528773</v>
      </c>
      <c r="K46" s="82">
        <f>SUM(Table323[[#This Row],[Single Family ]:[&gt;4 Units ]])</f>
        <v>29</v>
      </c>
      <c r="L46" s="65">
        <v>7</v>
      </c>
      <c r="M46" s="65">
        <v>22</v>
      </c>
      <c r="N46" s="65">
        <v>0</v>
      </c>
      <c r="O46" s="86">
        <f>Table323[[#This Row],[Incentive Disbursements]]-Table323[[#This Row],[Incentives]]</f>
        <v>76016.339127273997</v>
      </c>
      <c r="P46" s="64"/>
    </row>
    <row r="47" spans="1:16" s="35" customFormat="1">
      <c r="A47" s="34" t="s">
        <v>94</v>
      </c>
      <c r="B47" s="35" t="s">
        <v>238</v>
      </c>
      <c r="C47" s="63" t="s">
        <v>242</v>
      </c>
      <c r="D47" s="77">
        <v>38030.339099999997</v>
      </c>
      <c r="E47" s="78">
        <v>12529.503463480869</v>
      </c>
      <c r="F47" s="82">
        <f>Table323[[#This Row],[Single Family]]+Table323[[#This Row],[2-4 Units]]+Table323[[#This Row],[&gt;4 Units]]</f>
        <v>5</v>
      </c>
      <c r="G47">
        <v>4</v>
      </c>
      <c r="H47">
        <v>1</v>
      </c>
      <c r="I47">
        <v>0</v>
      </c>
      <c r="J47" s="83">
        <v>875.15323388249976</v>
      </c>
      <c r="K47" s="82">
        <f>SUM(Table323[[#This Row],[Single Family ]:[&gt;4 Units ]])</f>
        <v>17</v>
      </c>
      <c r="L47" s="65">
        <v>4</v>
      </c>
      <c r="M47" s="65">
        <v>13</v>
      </c>
      <c r="N47" s="65">
        <v>0</v>
      </c>
      <c r="O47" s="86">
        <f>Table323[[#This Row],[Incentive Disbursements]]-Table323[[#This Row],[Incentives]]</f>
        <v>11654.350229598369</v>
      </c>
      <c r="P47" s="64"/>
    </row>
    <row r="48" spans="1:16" s="35" customFormat="1">
      <c r="A48" s="34" t="s">
        <v>95</v>
      </c>
      <c r="B48" s="35" t="s">
        <v>238</v>
      </c>
      <c r="C48" s="63" t="s">
        <v>242</v>
      </c>
      <c r="D48" s="77">
        <v>24351.613000000001</v>
      </c>
      <c r="E48" s="78">
        <v>1477.329455824188</v>
      </c>
      <c r="F48" s="82">
        <f>Table323[[#This Row],[Single Family]]+Table323[[#This Row],[2-4 Units]]+Table323[[#This Row],[&gt;4 Units]]</f>
        <v>1</v>
      </c>
      <c r="G48">
        <v>1</v>
      </c>
      <c r="H48">
        <v>0</v>
      </c>
      <c r="I48">
        <v>0</v>
      </c>
      <c r="J48" s="83">
        <v>234.76825951812245</v>
      </c>
      <c r="K48" s="82">
        <f>SUM(Table323[[#This Row],[Single Family ]:[&gt;4 Units ]])</f>
        <v>7</v>
      </c>
      <c r="L48" s="65">
        <v>1</v>
      </c>
      <c r="M48" s="65">
        <v>6</v>
      </c>
      <c r="N48" s="65">
        <v>0</v>
      </c>
      <c r="O48" s="86">
        <f>Table323[[#This Row],[Incentive Disbursements]]-Table323[[#This Row],[Incentives]]</f>
        <v>1242.5611963060655</v>
      </c>
      <c r="P48" s="64"/>
    </row>
    <row r="49" spans="1:16" s="35" customFormat="1">
      <c r="A49" s="34" t="s">
        <v>96</v>
      </c>
      <c r="B49" s="35" t="s">
        <v>238</v>
      </c>
      <c r="C49" s="63" t="s">
        <v>242</v>
      </c>
      <c r="D49" s="77">
        <v>64008.1363000001</v>
      </c>
      <c r="E49" s="78">
        <v>42797.346055916183</v>
      </c>
      <c r="F49" s="82">
        <f>Table323[[#This Row],[Single Family]]+Table323[[#This Row],[2-4 Units]]+Table323[[#This Row],[&gt;4 Units]]</f>
        <v>3</v>
      </c>
      <c r="G49">
        <v>3</v>
      </c>
      <c r="H49">
        <v>0</v>
      </c>
      <c r="I49">
        <v>0</v>
      </c>
      <c r="J49" s="83">
        <v>6515.2119366345269</v>
      </c>
      <c r="K49" s="82">
        <f>SUM(Table323[[#This Row],[Single Family ]:[&gt;4 Units ]])</f>
        <v>29</v>
      </c>
      <c r="L49" s="65">
        <v>13</v>
      </c>
      <c r="M49" s="65">
        <v>16</v>
      </c>
      <c r="N49" s="65">
        <v>0</v>
      </c>
      <c r="O49" s="86">
        <f>Table323[[#This Row],[Incentive Disbursements]]-Table323[[#This Row],[Incentives]]</f>
        <v>36282.134119281654</v>
      </c>
      <c r="P49" s="64"/>
    </row>
    <row r="50" spans="1:16" s="35" customFormat="1">
      <c r="A50" s="34" t="s">
        <v>97</v>
      </c>
      <c r="B50" s="35" t="s">
        <v>238</v>
      </c>
      <c r="C50" s="63" t="s">
        <v>242</v>
      </c>
      <c r="D50" s="77">
        <v>25510.301599999999</v>
      </c>
      <c r="E50" s="78">
        <v>4385.1743546824082</v>
      </c>
      <c r="F50" s="82">
        <f>Table323[[#This Row],[Single Family]]+Table323[[#This Row],[2-4 Units]]+Table323[[#This Row],[&gt;4 Units]]</f>
        <v>1</v>
      </c>
      <c r="G50">
        <v>1</v>
      </c>
      <c r="H50">
        <v>0</v>
      </c>
      <c r="I50">
        <v>0</v>
      </c>
      <c r="J50" s="83">
        <v>4.0844440689398258</v>
      </c>
      <c r="K50" s="82">
        <f>SUM(Table323[[#This Row],[Single Family ]:[&gt;4 Units ]])</f>
        <v>4</v>
      </c>
      <c r="L50" s="65">
        <v>1</v>
      </c>
      <c r="M50" s="65">
        <v>3</v>
      </c>
      <c r="N50" s="65">
        <v>0</v>
      </c>
      <c r="O50" s="86">
        <f>Table323[[#This Row],[Incentive Disbursements]]-Table323[[#This Row],[Incentives]]</f>
        <v>4381.0899106134684</v>
      </c>
      <c r="P50" s="64"/>
    </row>
    <row r="51" spans="1:16" s="35" customFormat="1">
      <c r="A51" s="34" t="s">
        <v>98</v>
      </c>
      <c r="B51" s="35" t="s">
        <v>238</v>
      </c>
      <c r="C51" s="63" t="s">
        <v>242</v>
      </c>
      <c r="D51" s="77">
        <v>35070.078800000003</v>
      </c>
      <c r="E51" s="78">
        <v>186375.69636976667</v>
      </c>
      <c r="F51" s="82">
        <f>Table323[[#This Row],[Single Family]]+Table323[[#This Row],[2-4 Units]]+Table323[[#This Row],[&gt;4 Units]]</f>
        <v>2</v>
      </c>
      <c r="G51">
        <v>2</v>
      </c>
      <c r="H51">
        <v>0</v>
      </c>
      <c r="I51">
        <v>0</v>
      </c>
      <c r="J51" s="83">
        <v>296.85530034384448</v>
      </c>
      <c r="K51" s="82">
        <f>SUM(Table323[[#This Row],[Single Family ]:[&gt;4 Units ]])</f>
        <v>24</v>
      </c>
      <c r="L51" s="65">
        <v>5</v>
      </c>
      <c r="M51" s="65">
        <v>17</v>
      </c>
      <c r="N51" s="65">
        <v>2</v>
      </c>
      <c r="O51" s="86">
        <f>Table323[[#This Row],[Incentive Disbursements]]-Table323[[#This Row],[Incentives]]</f>
        <v>186078.84106942281</v>
      </c>
      <c r="P51" s="64"/>
    </row>
    <row r="52" spans="1:16" s="35" customFormat="1">
      <c r="A52" s="34" t="s">
        <v>99</v>
      </c>
      <c r="B52" s="35" t="s">
        <v>238</v>
      </c>
      <c r="C52" s="63" t="s">
        <v>242</v>
      </c>
      <c r="D52" s="77">
        <v>26942.261399999999</v>
      </c>
      <c r="E52" s="78">
        <v>23412.347591168382</v>
      </c>
      <c r="F52" s="82">
        <f>Table323[[#This Row],[Single Family]]+Table323[[#This Row],[2-4 Units]]+Table323[[#This Row],[&gt;4 Units]]</f>
        <v>1</v>
      </c>
      <c r="G52">
        <v>1</v>
      </c>
      <c r="H52">
        <v>0</v>
      </c>
      <c r="I52">
        <v>0</v>
      </c>
      <c r="J52" s="83">
        <v>319.58156606076608</v>
      </c>
      <c r="K52" s="82">
        <f>SUM(Table323[[#This Row],[Single Family ]:[&gt;4 Units ]])</f>
        <v>15</v>
      </c>
      <c r="L52" s="65">
        <v>2</v>
      </c>
      <c r="M52" s="65">
        <v>13</v>
      </c>
      <c r="N52" s="65">
        <v>0</v>
      </c>
      <c r="O52" s="86">
        <f>Table323[[#This Row],[Incentive Disbursements]]-Table323[[#This Row],[Incentives]]</f>
        <v>23092.766025107616</v>
      </c>
      <c r="P52" s="64"/>
    </row>
    <row r="53" spans="1:16" s="35" customFormat="1">
      <c r="A53" s="34" t="s">
        <v>100</v>
      </c>
      <c r="B53" s="35" t="s">
        <v>238</v>
      </c>
      <c r="C53" s="63" t="s">
        <v>242</v>
      </c>
      <c r="D53" s="77">
        <v>51549.295899999903</v>
      </c>
      <c r="E53" s="78">
        <v>14469.701670673205</v>
      </c>
      <c r="F53" s="82">
        <f>Table323[[#This Row],[Single Family]]+Table323[[#This Row],[2-4 Units]]+Table323[[#This Row],[&gt;4 Units]]</f>
        <v>2</v>
      </c>
      <c r="G53">
        <v>0</v>
      </c>
      <c r="H53">
        <v>2</v>
      </c>
      <c r="I53">
        <v>0</v>
      </c>
      <c r="J53" s="83">
        <v>961.53748045165878</v>
      </c>
      <c r="K53" s="82">
        <f>SUM(Table323[[#This Row],[Single Family ]:[&gt;4 Units ]])</f>
        <v>26</v>
      </c>
      <c r="L53" s="65">
        <v>4</v>
      </c>
      <c r="M53" s="65">
        <v>22</v>
      </c>
      <c r="N53" s="65">
        <v>0</v>
      </c>
      <c r="O53" s="86">
        <f>Table323[[#This Row],[Incentive Disbursements]]-Table323[[#This Row],[Incentives]]</f>
        <v>13508.164190221545</v>
      </c>
      <c r="P53" s="64"/>
    </row>
    <row r="54" spans="1:16" s="35" customFormat="1">
      <c r="A54" s="34" t="s">
        <v>101</v>
      </c>
      <c r="B54" s="35" t="s">
        <v>238</v>
      </c>
      <c r="C54" s="63" t="s">
        <v>242</v>
      </c>
      <c r="D54" s="77">
        <v>54299.358399999903</v>
      </c>
      <c r="E54" s="78">
        <v>35142.539314269074</v>
      </c>
      <c r="F54" s="82">
        <f>Table323[[#This Row],[Single Family]]+Table323[[#This Row],[2-4 Units]]+Table323[[#This Row],[&gt;4 Units]]</f>
        <v>9</v>
      </c>
      <c r="G54">
        <v>5</v>
      </c>
      <c r="H54">
        <v>4</v>
      </c>
      <c r="I54">
        <v>0</v>
      </c>
      <c r="J54" s="83">
        <v>6111.5676242660074</v>
      </c>
      <c r="K54" s="82">
        <f>SUM(Table323[[#This Row],[Single Family ]:[&gt;4 Units ]])</f>
        <v>25</v>
      </c>
      <c r="L54" s="65">
        <v>7</v>
      </c>
      <c r="M54" s="65">
        <v>17</v>
      </c>
      <c r="N54" s="65">
        <v>1</v>
      </c>
      <c r="O54" s="86">
        <f>Table323[[#This Row],[Incentive Disbursements]]-Table323[[#This Row],[Incentives]]</f>
        <v>29030.971690003065</v>
      </c>
      <c r="P54" s="64"/>
    </row>
    <row r="55" spans="1:16" s="35" customFormat="1">
      <c r="A55" s="34" t="s">
        <v>102</v>
      </c>
      <c r="B55" s="35" t="s">
        <v>238</v>
      </c>
      <c r="C55" s="63" t="s">
        <v>237</v>
      </c>
      <c r="D55" s="77">
        <v>255.44900000000001</v>
      </c>
      <c r="E55" s="78">
        <v>0</v>
      </c>
      <c r="F55" s="82">
        <f>Table323[[#This Row],[Single Family]]+Table323[[#This Row],[2-4 Units]]+Table323[[#This Row],[&gt;4 Units]]</f>
        <v>0</v>
      </c>
      <c r="G55"/>
      <c r="H55"/>
      <c r="I55"/>
      <c r="J55" s="83">
        <v>0</v>
      </c>
      <c r="K55" s="82">
        <f>SUM(Table323[[#This Row],[Single Family ]:[&gt;4 Units ]])</f>
        <v>0</v>
      </c>
      <c r="L55" s="65"/>
      <c r="M55" s="65"/>
      <c r="N55" s="65"/>
      <c r="O55" s="86">
        <f>Table323[[#This Row],[Incentive Disbursements]]-Table323[[#This Row],[Incentives]]</f>
        <v>0</v>
      </c>
      <c r="P55" s="64"/>
    </row>
    <row r="56" spans="1:16" s="35" customFormat="1">
      <c r="A56" s="34" t="s">
        <v>104</v>
      </c>
      <c r="B56" s="35" t="s">
        <v>238</v>
      </c>
      <c r="C56" s="63" t="s">
        <v>237</v>
      </c>
      <c r="D56" s="77">
        <v>0</v>
      </c>
      <c r="E56" s="78">
        <v>0</v>
      </c>
      <c r="F56" s="82">
        <f>Table323[[#This Row],[Single Family]]+Table323[[#This Row],[2-4 Units]]+Table323[[#This Row],[&gt;4 Units]]</f>
        <v>0</v>
      </c>
      <c r="G56"/>
      <c r="H56"/>
      <c r="I56"/>
      <c r="J56" s="83">
        <v>0</v>
      </c>
      <c r="K56" s="82">
        <f>SUM(Table323[[#This Row],[Single Family ]:[&gt;4 Units ]])</f>
        <v>0</v>
      </c>
      <c r="L56" s="65"/>
      <c r="M56" s="65"/>
      <c r="N56" s="65"/>
      <c r="O56" s="86">
        <f>Table323[[#This Row],[Incentive Disbursements]]-Table323[[#This Row],[Incentives]]</f>
        <v>0</v>
      </c>
      <c r="P56" s="64"/>
    </row>
    <row r="57" spans="1:16" s="35" customFormat="1">
      <c r="A57" s="34" t="s">
        <v>105</v>
      </c>
      <c r="B57" s="35" t="s">
        <v>238</v>
      </c>
      <c r="C57" s="63" t="s">
        <v>237</v>
      </c>
      <c r="D57" s="77">
        <v>0</v>
      </c>
      <c r="E57" s="78">
        <v>0</v>
      </c>
      <c r="F57" s="82">
        <f>Table323[[#This Row],[Single Family]]+Table323[[#This Row],[2-4 Units]]+Table323[[#This Row],[&gt;4 Units]]</f>
        <v>0</v>
      </c>
      <c r="G57"/>
      <c r="H57"/>
      <c r="I57"/>
      <c r="J57" s="83">
        <v>0</v>
      </c>
      <c r="K57" s="82">
        <f>SUM(Table323[[#This Row],[Single Family ]:[&gt;4 Units ]])</f>
        <v>0</v>
      </c>
      <c r="L57" s="65"/>
      <c r="M57" s="65"/>
      <c r="N57" s="65"/>
      <c r="O57" s="86">
        <f>Table323[[#This Row],[Incentive Disbursements]]-Table323[[#This Row],[Incentives]]</f>
        <v>0</v>
      </c>
      <c r="P57" s="64"/>
    </row>
    <row r="58" spans="1:16" s="35" customFormat="1">
      <c r="A58" s="34" t="s">
        <v>109</v>
      </c>
      <c r="B58" s="35" t="s">
        <v>238</v>
      </c>
      <c r="C58" s="63" t="s">
        <v>237</v>
      </c>
      <c r="D58" s="77">
        <v>0</v>
      </c>
      <c r="E58" s="78">
        <v>0</v>
      </c>
      <c r="F58" s="82">
        <f>Table323[[#This Row],[Single Family]]+Table323[[#This Row],[2-4 Units]]+Table323[[#This Row],[&gt;4 Units]]</f>
        <v>0</v>
      </c>
      <c r="G58"/>
      <c r="H58"/>
      <c r="I58"/>
      <c r="J58" s="83">
        <v>0</v>
      </c>
      <c r="K58" s="82">
        <f>SUM(Table323[[#This Row],[Single Family ]:[&gt;4 Units ]])</f>
        <v>0</v>
      </c>
      <c r="L58" s="65"/>
      <c r="M58" s="65"/>
      <c r="N58" s="65"/>
      <c r="O58" s="86">
        <f>Table323[[#This Row],[Incentive Disbursements]]-Table323[[#This Row],[Incentives]]</f>
        <v>0</v>
      </c>
      <c r="P58" s="64"/>
    </row>
    <row r="59" spans="1:16" s="35" customFormat="1">
      <c r="A59" s="34" t="s">
        <v>110</v>
      </c>
      <c r="B59" s="35" t="s">
        <v>238</v>
      </c>
      <c r="C59" s="63" t="s">
        <v>237</v>
      </c>
      <c r="D59" s="77">
        <v>71.845299999999995</v>
      </c>
      <c r="E59" s="78">
        <v>0</v>
      </c>
      <c r="F59" s="82">
        <f>Table323[[#This Row],[Single Family]]+Table323[[#This Row],[2-4 Units]]+Table323[[#This Row],[&gt;4 Units]]</f>
        <v>0</v>
      </c>
      <c r="G59"/>
      <c r="H59"/>
      <c r="I59"/>
      <c r="J59" s="83">
        <v>0</v>
      </c>
      <c r="K59" s="82">
        <f>SUM(Table323[[#This Row],[Single Family ]:[&gt;4 Units ]])</f>
        <v>0</v>
      </c>
      <c r="L59" s="65"/>
      <c r="M59" s="65"/>
      <c r="N59" s="65"/>
      <c r="O59" s="86">
        <f>Table323[[#This Row],[Incentive Disbursements]]-Table323[[#This Row],[Incentives]]</f>
        <v>0</v>
      </c>
      <c r="P59" s="64"/>
    </row>
    <row r="60" spans="1:16" s="35" customFormat="1">
      <c r="A60" s="34" t="s">
        <v>112</v>
      </c>
      <c r="B60" s="35" t="s">
        <v>238</v>
      </c>
      <c r="C60" s="63" t="s">
        <v>237</v>
      </c>
      <c r="D60" s="77">
        <v>120.8455</v>
      </c>
      <c r="E60" s="78">
        <v>0</v>
      </c>
      <c r="F60" s="82">
        <f>Table323[[#This Row],[Single Family]]+Table323[[#This Row],[2-4 Units]]+Table323[[#This Row],[&gt;4 Units]]</f>
        <v>0</v>
      </c>
      <c r="G60"/>
      <c r="H60"/>
      <c r="I60"/>
      <c r="J60" s="83">
        <v>0</v>
      </c>
      <c r="K60" s="82">
        <f>SUM(Table323[[#This Row],[Single Family ]:[&gt;4 Units ]])</f>
        <v>0</v>
      </c>
      <c r="L60" s="65"/>
      <c r="M60" s="65"/>
      <c r="N60" s="65"/>
      <c r="O60" s="86">
        <f>Table323[[#This Row],[Incentive Disbursements]]-Table323[[#This Row],[Incentives]]</f>
        <v>0</v>
      </c>
      <c r="P60" s="64"/>
    </row>
    <row r="61" spans="1:16" s="35" customFormat="1">
      <c r="A61" s="34" t="s">
        <v>115</v>
      </c>
      <c r="B61" s="35" t="s">
        <v>238</v>
      </c>
      <c r="C61" s="63" t="s">
        <v>237</v>
      </c>
      <c r="D61" s="77">
        <v>0</v>
      </c>
      <c r="E61" s="78">
        <v>0</v>
      </c>
      <c r="F61" s="82">
        <f>Table323[[#This Row],[Single Family]]+Table323[[#This Row],[2-4 Units]]+Table323[[#This Row],[&gt;4 Units]]</f>
        <v>0</v>
      </c>
      <c r="G61"/>
      <c r="H61"/>
      <c r="I61"/>
      <c r="J61" s="83">
        <v>0</v>
      </c>
      <c r="K61" s="82">
        <f>SUM(Table323[[#This Row],[Single Family ]:[&gt;4 Units ]])</f>
        <v>0</v>
      </c>
      <c r="L61" s="65"/>
      <c r="M61" s="65"/>
      <c r="N61" s="65"/>
      <c r="O61" s="86">
        <f>Table323[[#This Row],[Incentive Disbursements]]-Table323[[#This Row],[Incentives]]</f>
        <v>0</v>
      </c>
      <c r="P61" s="64"/>
    </row>
    <row r="62" spans="1:16" s="35" customFormat="1">
      <c r="A62" s="34" t="s">
        <v>116</v>
      </c>
      <c r="B62" s="35" t="s">
        <v>238</v>
      </c>
      <c r="C62" s="63" t="s">
        <v>237</v>
      </c>
      <c r="D62" s="77">
        <v>190.06890000000001</v>
      </c>
      <c r="E62" s="78">
        <v>0</v>
      </c>
      <c r="F62" s="82">
        <f>Table323[[#This Row],[Single Family]]+Table323[[#This Row],[2-4 Units]]+Table323[[#This Row],[&gt;4 Units]]</f>
        <v>0</v>
      </c>
      <c r="G62"/>
      <c r="H62"/>
      <c r="I62"/>
      <c r="J62" s="83">
        <v>0</v>
      </c>
      <c r="K62" s="82">
        <f>SUM(Table323[[#This Row],[Single Family ]:[&gt;4 Units ]])</f>
        <v>0</v>
      </c>
      <c r="L62" s="65"/>
      <c r="M62" s="65"/>
      <c r="N62" s="65"/>
      <c r="O62" s="86">
        <f>Table323[[#This Row],[Incentive Disbursements]]-Table323[[#This Row],[Incentives]]</f>
        <v>0</v>
      </c>
      <c r="P62" s="64"/>
    </row>
    <row r="63" spans="1:16" s="35" customFormat="1">
      <c r="A63" s="34" t="s">
        <v>117</v>
      </c>
      <c r="B63" s="35" t="s">
        <v>238</v>
      </c>
      <c r="C63" s="63" t="s">
        <v>237</v>
      </c>
      <c r="D63" s="77">
        <v>0</v>
      </c>
      <c r="E63" s="78">
        <v>0</v>
      </c>
      <c r="F63" s="82">
        <f>Table323[[#This Row],[Single Family]]+Table323[[#This Row],[2-4 Units]]+Table323[[#This Row],[&gt;4 Units]]</f>
        <v>0</v>
      </c>
      <c r="G63"/>
      <c r="H63"/>
      <c r="I63"/>
      <c r="J63" s="83">
        <v>0</v>
      </c>
      <c r="K63" s="82">
        <f>SUM(Table323[[#This Row],[Single Family ]:[&gt;4 Units ]])</f>
        <v>0</v>
      </c>
      <c r="L63" s="65"/>
      <c r="M63" s="65"/>
      <c r="N63" s="65"/>
      <c r="O63" s="86">
        <f>Table323[[#This Row],[Incentive Disbursements]]-Table323[[#This Row],[Incentives]]</f>
        <v>0</v>
      </c>
      <c r="P63" s="64"/>
    </row>
    <row r="64" spans="1:16" s="35" customFormat="1">
      <c r="A64" s="34" t="s">
        <v>118</v>
      </c>
      <c r="B64" s="35" t="s">
        <v>238</v>
      </c>
      <c r="C64" s="63" t="s">
        <v>237</v>
      </c>
      <c r="D64" s="77">
        <v>338.9221</v>
      </c>
      <c r="E64" s="78">
        <v>9723.0191061112546</v>
      </c>
      <c r="F64" s="82">
        <f>Table323[[#This Row],[Single Family]]+Table323[[#This Row],[2-4 Units]]+Table323[[#This Row],[&gt;4 Units]]</f>
        <v>0</v>
      </c>
      <c r="G64"/>
      <c r="H64"/>
      <c r="I64"/>
      <c r="J64" s="83">
        <v>0</v>
      </c>
      <c r="K64" s="82">
        <f>SUM(Table323[[#This Row],[Single Family ]:[&gt;4 Units ]])</f>
        <v>1</v>
      </c>
      <c r="L64" s="65">
        <v>1</v>
      </c>
      <c r="M64" s="65">
        <v>0</v>
      </c>
      <c r="N64" s="65">
        <v>0</v>
      </c>
      <c r="O64" s="86">
        <f>Table323[[#This Row],[Incentive Disbursements]]-Table323[[#This Row],[Incentives]]</f>
        <v>9723.0191061112546</v>
      </c>
      <c r="P64" s="64"/>
    </row>
    <row r="65" spans="1:16" s="35" customFormat="1">
      <c r="A65" s="34" t="s">
        <v>120</v>
      </c>
      <c r="B65" s="35" t="s">
        <v>238</v>
      </c>
      <c r="C65" s="63" t="s">
        <v>237</v>
      </c>
      <c r="D65" s="77">
        <v>0</v>
      </c>
      <c r="E65" s="78">
        <v>0</v>
      </c>
      <c r="F65" s="82">
        <f>Table323[[#This Row],[Single Family]]+Table323[[#This Row],[2-4 Units]]+Table323[[#This Row],[&gt;4 Units]]</f>
        <v>0</v>
      </c>
      <c r="G65"/>
      <c r="H65"/>
      <c r="I65"/>
      <c r="J65" s="83">
        <v>0</v>
      </c>
      <c r="K65" s="82">
        <f>SUM(Table323[[#This Row],[Single Family ]:[&gt;4 Units ]])</f>
        <v>0</v>
      </c>
      <c r="L65" s="65"/>
      <c r="M65" s="65"/>
      <c r="N65" s="65"/>
      <c r="O65" s="86">
        <f>Table323[[#This Row],[Incentive Disbursements]]-Table323[[#This Row],[Incentives]]</f>
        <v>0</v>
      </c>
      <c r="P65" s="64"/>
    </row>
    <row r="66" spans="1:16" s="35" customFormat="1">
      <c r="A66" s="34" t="s">
        <v>129</v>
      </c>
      <c r="B66" s="35" t="s">
        <v>238</v>
      </c>
      <c r="C66" s="63" t="s">
        <v>237</v>
      </c>
      <c r="D66" s="77">
        <v>46248.605099999899</v>
      </c>
      <c r="E66" s="78">
        <v>12568.811873922119</v>
      </c>
      <c r="F66" s="82">
        <f>Table323[[#This Row],[Single Family]]+Table323[[#This Row],[2-4 Units]]+Table323[[#This Row],[&gt;4 Units]]</f>
        <v>1</v>
      </c>
      <c r="G66">
        <v>0</v>
      </c>
      <c r="H66">
        <v>1</v>
      </c>
      <c r="I66">
        <v>0</v>
      </c>
      <c r="J66" s="83">
        <v>839.91181262100633</v>
      </c>
      <c r="K66" s="82">
        <f>SUM(Table323[[#This Row],[Single Family ]:[&gt;4 Units ]])</f>
        <v>15</v>
      </c>
      <c r="L66" s="65">
        <v>5</v>
      </c>
      <c r="M66" s="65">
        <v>10</v>
      </c>
      <c r="N66" s="65">
        <v>0</v>
      </c>
      <c r="O66" s="86">
        <f>Table323[[#This Row],[Incentive Disbursements]]-Table323[[#This Row],[Incentives]]</f>
        <v>11728.900061301112</v>
      </c>
      <c r="P66" s="64"/>
    </row>
    <row r="67" spans="1:16" s="35" customFormat="1">
      <c r="A67" s="34" t="s">
        <v>143</v>
      </c>
      <c r="B67" s="35" t="s">
        <v>256</v>
      </c>
      <c r="C67" s="63" t="s">
        <v>242</v>
      </c>
      <c r="D67" s="77">
        <v>0</v>
      </c>
      <c r="E67" s="78">
        <v>480.00945254634701</v>
      </c>
      <c r="F67" s="82">
        <f>Table323[[#This Row],[Single Family]]+Table323[[#This Row],[2-4 Units]]+Table323[[#This Row],[&gt;4 Units]]</f>
        <v>0</v>
      </c>
      <c r="G67"/>
      <c r="H67"/>
      <c r="I67"/>
      <c r="J67" s="83">
        <v>480.00945254634701</v>
      </c>
      <c r="K67" s="82">
        <f>SUM(Table323[[#This Row],[Single Family ]:[&gt;4 Units ]])</f>
        <v>0</v>
      </c>
      <c r="L67" s="65"/>
      <c r="M67" s="65"/>
      <c r="N67" s="65"/>
      <c r="O67" s="86">
        <f>Table323[[#This Row],[Incentive Disbursements]]-Table323[[#This Row],[Incentives]]</f>
        <v>0</v>
      </c>
      <c r="P67" s="64"/>
    </row>
    <row r="68" spans="1:16" s="35" customFormat="1">
      <c r="A68" s="34" t="s">
        <v>130</v>
      </c>
      <c r="B68" s="35" t="s">
        <v>246</v>
      </c>
      <c r="C68" s="63" t="s">
        <v>237</v>
      </c>
      <c r="D68" s="77">
        <v>113942.43889999999</v>
      </c>
      <c r="E68" s="78">
        <v>64672.499630382859</v>
      </c>
      <c r="F68" s="82">
        <f>Table323[[#This Row],[Single Family]]+Table323[[#This Row],[2-4 Units]]+Table323[[#This Row],[&gt;4 Units]]</f>
        <v>33</v>
      </c>
      <c r="G68">
        <v>31</v>
      </c>
      <c r="H68">
        <v>2</v>
      </c>
      <c r="I68">
        <v>0</v>
      </c>
      <c r="J68" s="83">
        <v>43532.496788284894</v>
      </c>
      <c r="K68" s="82">
        <f>SUM(Table323[[#This Row],[Single Family ]:[&gt;4 Units ]])</f>
        <v>9</v>
      </c>
      <c r="L68" s="65">
        <v>8</v>
      </c>
      <c r="M68" s="65">
        <v>1</v>
      </c>
      <c r="N68" s="65">
        <v>0</v>
      </c>
      <c r="O68" s="86">
        <f>Table323[[#This Row],[Incentive Disbursements]]-Table323[[#This Row],[Incentives]]</f>
        <v>21140.002842097965</v>
      </c>
      <c r="P68" s="64"/>
    </row>
    <row r="69" spans="1:16" s="35" customFormat="1">
      <c r="A69" s="34" t="s">
        <v>131</v>
      </c>
      <c r="B69" s="35" t="s">
        <v>246</v>
      </c>
      <c r="C69" s="63" t="s">
        <v>237</v>
      </c>
      <c r="D69" s="77">
        <v>98942.964100000099</v>
      </c>
      <c r="E69" s="78">
        <v>30463.684920785367</v>
      </c>
      <c r="F69" s="82">
        <f>Table323[[#This Row],[Single Family]]+Table323[[#This Row],[2-4 Units]]+Table323[[#This Row],[&gt;4 Units]]</f>
        <v>15</v>
      </c>
      <c r="G69">
        <v>10</v>
      </c>
      <c r="H69">
        <v>5</v>
      </c>
      <c r="I69">
        <v>0</v>
      </c>
      <c r="J69" s="83">
        <v>15961.190811798711</v>
      </c>
      <c r="K69" s="82">
        <f>SUM(Table323[[#This Row],[Single Family ]:[&gt;4 Units ]])</f>
        <v>9</v>
      </c>
      <c r="L69" s="65">
        <v>3</v>
      </c>
      <c r="M69" s="65">
        <v>6</v>
      </c>
      <c r="N69" s="65">
        <v>0</v>
      </c>
      <c r="O69" s="86">
        <f>Table323[[#This Row],[Incentive Disbursements]]-Table323[[#This Row],[Incentives]]</f>
        <v>14502.494108986655</v>
      </c>
      <c r="P69" s="64"/>
    </row>
    <row r="70" spans="1:16" s="35" customFormat="1">
      <c r="A70" s="34" t="s">
        <v>132</v>
      </c>
      <c r="B70" s="35" t="s">
        <v>246</v>
      </c>
      <c r="C70" s="63" t="s">
        <v>237</v>
      </c>
      <c r="D70" s="77">
        <v>700.05820000000006</v>
      </c>
      <c r="E70" s="78">
        <v>0</v>
      </c>
      <c r="F70" s="82">
        <f>Table323[[#This Row],[Single Family]]+Table323[[#This Row],[2-4 Units]]+Table323[[#This Row],[&gt;4 Units]]</f>
        <v>0</v>
      </c>
      <c r="G70"/>
      <c r="H70"/>
      <c r="I70"/>
      <c r="J70" s="83">
        <v>0</v>
      </c>
      <c r="K70" s="82">
        <f>SUM(Table323[[#This Row],[Single Family ]:[&gt;4 Units ]])</f>
        <v>0</v>
      </c>
      <c r="L70" s="65"/>
      <c r="M70" s="65"/>
      <c r="N70" s="65"/>
      <c r="O70" s="86">
        <f>Table323[[#This Row],[Incentive Disbursements]]-Table323[[#This Row],[Incentives]]</f>
        <v>0</v>
      </c>
      <c r="P70" s="64"/>
    </row>
    <row r="71" spans="1:16" s="35" customFormat="1">
      <c r="A71" s="34" t="s">
        <v>134</v>
      </c>
      <c r="B71" s="35" t="s">
        <v>259</v>
      </c>
      <c r="C71" s="63" t="s">
        <v>242</v>
      </c>
      <c r="D71" s="77">
        <v>0</v>
      </c>
      <c r="E71" s="78">
        <v>409.26801905976697</v>
      </c>
      <c r="F71" s="82">
        <f>Table323[[#This Row],[Single Family]]+Table323[[#This Row],[2-4 Units]]+Table323[[#This Row],[&gt;4 Units]]</f>
        <v>0</v>
      </c>
      <c r="G71"/>
      <c r="H71"/>
      <c r="I71"/>
      <c r="J71" s="83">
        <v>409.26801905976697</v>
      </c>
      <c r="K71" s="82">
        <f>SUM(Table323[[#This Row],[Single Family ]:[&gt;4 Units ]])</f>
        <v>0</v>
      </c>
      <c r="L71" s="65"/>
      <c r="M71" s="65"/>
      <c r="N71" s="65"/>
      <c r="O71" s="86">
        <f>Table323[[#This Row],[Incentive Disbursements]]-Table323[[#This Row],[Incentives]]</f>
        <v>0</v>
      </c>
      <c r="P71" s="64"/>
    </row>
    <row r="72" spans="1:16" s="35" customFormat="1">
      <c r="A72" s="34" t="s">
        <v>231</v>
      </c>
      <c r="B72" s="35" t="s">
        <v>246</v>
      </c>
      <c r="C72" s="63" t="s">
        <v>237</v>
      </c>
      <c r="D72" s="77">
        <v>128.1962</v>
      </c>
      <c r="E72" s="78">
        <v>0</v>
      </c>
      <c r="F72" s="82">
        <f>Table323[[#This Row],[Single Family]]+Table323[[#This Row],[2-4 Units]]+Table323[[#This Row],[&gt;4 Units]]</f>
        <v>0</v>
      </c>
      <c r="G72"/>
      <c r="H72"/>
      <c r="I72"/>
      <c r="J72" s="83">
        <v>0</v>
      </c>
      <c r="K72" s="82">
        <f>SUM(Table323[[#This Row],[Single Family ]:[&gt;4 Units ]])</f>
        <v>0</v>
      </c>
      <c r="L72" s="65"/>
      <c r="M72" s="65"/>
      <c r="N72" s="65"/>
      <c r="O72" s="86">
        <f>Table323[[#This Row],[Incentive Disbursements]]-Table323[[#This Row],[Incentives]]</f>
        <v>0</v>
      </c>
      <c r="P72" s="64"/>
    </row>
    <row r="73" spans="1:16" s="35" customFormat="1">
      <c r="A73" s="34" t="s">
        <v>186</v>
      </c>
      <c r="B73" s="35" t="s">
        <v>246</v>
      </c>
      <c r="C73" s="63" t="s">
        <v>237</v>
      </c>
      <c r="D73" s="77">
        <v>7500.3773000000001</v>
      </c>
      <c r="E73" s="78">
        <v>9929.3823761751064</v>
      </c>
      <c r="F73" s="82">
        <f>Table323[[#This Row],[Single Family]]+Table323[[#This Row],[2-4 Units]]+Table323[[#This Row],[&gt;4 Units]]</f>
        <v>5</v>
      </c>
      <c r="G73">
        <v>4</v>
      </c>
      <c r="H73">
        <v>1</v>
      </c>
      <c r="I73">
        <v>0</v>
      </c>
      <c r="J73" s="83">
        <v>9929.3823761751064</v>
      </c>
      <c r="K73" s="82">
        <f>SUM(Table323[[#This Row],[Single Family ]:[&gt;4 Units ]])</f>
        <v>0</v>
      </c>
      <c r="L73" s="65"/>
      <c r="M73" s="65"/>
      <c r="N73" s="65"/>
      <c r="O73" s="86">
        <f>Table323[[#This Row],[Incentive Disbursements]]-Table323[[#This Row],[Incentives]]</f>
        <v>0</v>
      </c>
      <c r="P73" s="64"/>
    </row>
    <row r="74" spans="1:16" s="35" customFormat="1">
      <c r="A74" s="34" t="s">
        <v>143</v>
      </c>
      <c r="B74" s="35" t="s">
        <v>260</v>
      </c>
      <c r="C74" s="63" t="s">
        <v>242</v>
      </c>
      <c r="D74" s="77">
        <v>0</v>
      </c>
      <c r="E74" s="78">
        <v>186.36376906745218</v>
      </c>
      <c r="F74" s="82">
        <f>Table323[[#This Row],[Single Family]]+Table323[[#This Row],[2-4 Units]]+Table323[[#This Row],[&gt;4 Units]]</f>
        <v>0</v>
      </c>
      <c r="G74"/>
      <c r="H74"/>
      <c r="I74"/>
      <c r="J74" s="83">
        <v>186.36376906745218</v>
      </c>
      <c r="K74" s="82">
        <f>SUM(Table323[[#This Row],[Single Family ]:[&gt;4 Units ]])</f>
        <v>0</v>
      </c>
      <c r="L74" s="65"/>
      <c r="M74" s="65"/>
      <c r="N74" s="65"/>
      <c r="O74" s="86">
        <f>Table323[[#This Row],[Incentive Disbursements]]-Table323[[#This Row],[Incentives]]</f>
        <v>0</v>
      </c>
      <c r="P74" s="64"/>
    </row>
    <row r="75" spans="1:16" s="35" customFormat="1">
      <c r="A75" s="34" t="s">
        <v>157</v>
      </c>
      <c r="B75" s="35" t="s">
        <v>268</v>
      </c>
      <c r="C75" s="63" t="s">
        <v>242</v>
      </c>
      <c r="D75" s="77">
        <v>0</v>
      </c>
      <c r="E75" s="78">
        <v>0</v>
      </c>
      <c r="F75" s="82">
        <f>Table323[[#This Row],[Single Family]]+Table323[[#This Row],[2-4 Units]]+Table323[[#This Row],[&gt;4 Units]]</f>
        <v>0</v>
      </c>
      <c r="G75"/>
      <c r="H75"/>
      <c r="I75"/>
      <c r="J75" s="83">
        <v>0</v>
      </c>
      <c r="K75" s="82">
        <f>SUM(Table323[[#This Row],[Single Family ]:[&gt;4 Units ]])</f>
        <v>0</v>
      </c>
      <c r="L75" s="65"/>
      <c r="M75" s="65"/>
      <c r="N75" s="65"/>
      <c r="O75" s="86">
        <f>Table323[[#This Row],[Incentive Disbursements]]-Table323[[#This Row],[Incentives]]</f>
        <v>0</v>
      </c>
      <c r="P75" s="64"/>
    </row>
    <row r="76" spans="1:16" s="35" customFormat="1">
      <c r="A76" s="34" t="s">
        <v>160</v>
      </c>
      <c r="B76" s="35" t="s">
        <v>260</v>
      </c>
      <c r="C76" s="63" t="s">
        <v>237</v>
      </c>
      <c r="D76" s="77">
        <v>67.625799999999998</v>
      </c>
      <c r="E76" s="78">
        <v>0</v>
      </c>
      <c r="F76" s="82">
        <f>Table323[[#This Row],[Single Family]]+Table323[[#This Row],[2-4 Units]]+Table323[[#This Row],[&gt;4 Units]]</f>
        <v>0</v>
      </c>
      <c r="G76"/>
      <c r="H76"/>
      <c r="I76"/>
      <c r="J76" s="83">
        <v>0</v>
      </c>
      <c r="K76" s="82">
        <f>SUM(Table323[[#This Row],[Single Family ]:[&gt;4 Units ]])</f>
        <v>0</v>
      </c>
      <c r="L76" s="65"/>
      <c r="M76" s="65"/>
      <c r="N76" s="65"/>
      <c r="O76" s="86">
        <f>Table323[[#This Row],[Incentive Disbursements]]-Table323[[#This Row],[Incentives]]</f>
        <v>0</v>
      </c>
      <c r="P76" s="64"/>
    </row>
    <row r="77" spans="1:16" s="35" customFormat="1">
      <c r="A77" s="34" t="s">
        <v>161</v>
      </c>
      <c r="B77" s="35" t="s">
        <v>260</v>
      </c>
      <c r="C77" s="63" t="s">
        <v>242</v>
      </c>
      <c r="D77" s="77">
        <v>0</v>
      </c>
      <c r="E77" s="78">
        <v>0</v>
      </c>
      <c r="F77" s="82">
        <f>Table323[[#This Row],[Single Family]]+Table323[[#This Row],[2-4 Units]]+Table323[[#This Row],[&gt;4 Units]]</f>
        <v>0</v>
      </c>
      <c r="G77"/>
      <c r="H77"/>
      <c r="I77"/>
      <c r="J77" s="83">
        <v>0</v>
      </c>
      <c r="K77" s="82">
        <f>SUM(Table323[[#This Row],[Single Family ]:[&gt;4 Units ]])</f>
        <v>0</v>
      </c>
      <c r="L77" s="65"/>
      <c r="M77" s="65"/>
      <c r="N77" s="65"/>
      <c r="O77" s="86">
        <f>Table323[[#This Row],[Incentive Disbursements]]-Table323[[#This Row],[Incentives]]</f>
        <v>0</v>
      </c>
      <c r="P77" s="64"/>
    </row>
    <row r="78" spans="1:16" s="35" customFormat="1">
      <c r="A78" s="34" t="s">
        <v>162</v>
      </c>
      <c r="B78" s="35" t="s">
        <v>260</v>
      </c>
      <c r="C78" s="63" t="s">
        <v>237</v>
      </c>
      <c r="D78" s="77">
        <v>588.71630000000005</v>
      </c>
      <c r="E78" s="78">
        <v>0</v>
      </c>
      <c r="F78" s="82">
        <f>Table323[[#This Row],[Single Family]]+Table323[[#This Row],[2-4 Units]]+Table323[[#This Row],[&gt;4 Units]]</f>
        <v>0</v>
      </c>
      <c r="G78"/>
      <c r="H78"/>
      <c r="I78"/>
      <c r="J78" s="83">
        <v>0</v>
      </c>
      <c r="K78" s="82">
        <f>SUM(Table323[[#This Row],[Single Family ]:[&gt;4 Units ]])</f>
        <v>0</v>
      </c>
      <c r="L78" s="65"/>
      <c r="M78" s="65"/>
      <c r="N78" s="65"/>
      <c r="O78" s="86">
        <f>Table323[[#This Row],[Incentive Disbursements]]-Table323[[#This Row],[Incentives]]</f>
        <v>0</v>
      </c>
      <c r="P78" s="64"/>
    </row>
    <row r="79" spans="1:16" s="35" customFormat="1">
      <c r="A79" s="34" t="s">
        <v>163</v>
      </c>
      <c r="B79" s="35" t="s">
        <v>260</v>
      </c>
      <c r="C79" s="63" t="s">
        <v>237</v>
      </c>
      <c r="D79" s="77">
        <v>752.1549</v>
      </c>
      <c r="E79" s="78">
        <v>0</v>
      </c>
      <c r="F79" s="82">
        <f>Table323[[#This Row],[Single Family]]+Table323[[#This Row],[2-4 Units]]+Table323[[#This Row],[&gt;4 Units]]</f>
        <v>0</v>
      </c>
      <c r="G79"/>
      <c r="H79"/>
      <c r="I79"/>
      <c r="J79" s="83">
        <v>0</v>
      </c>
      <c r="K79" s="82">
        <f>SUM(Table323[[#This Row],[Single Family ]:[&gt;4 Units ]])</f>
        <v>0</v>
      </c>
      <c r="L79" s="65"/>
      <c r="M79" s="65"/>
      <c r="N79" s="65"/>
      <c r="O79" s="86">
        <f>Table323[[#This Row],[Incentive Disbursements]]-Table323[[#This Row],[Incentives]]</f>
        <v>0</v>
      </c>
      <c r="P79" s="64"/>
    </row>
    <row r="80" spans="1:16" s="35" customFormat="1">
      <c r="A80" s="34" t="s">
        <v>164</v>
      </c>
      <c r="B80" s="35" t="s">
        <v>260</v>
      </c>
      <c r="C80" s="63" t="s">
        <v>237</v>
      </c>
      <c r="D80" s="77">
        <v>897.51229999999998</v>
      </c>
      <c r="E80" s="78">
        <v>831.41960029237703</v>
      </c>
      <c r="F80" s="82">
        <f>Table323[[#This Row],[Single Family]]+Table323[[#This Row],[2-4 Units]]+Table323[[#This Row],[&gt;4 Units]]</f>
        <v>0</v>
      </c>
      <c r="G80"/>
      <c r="H80"/>
      <c r="I80"/>
      <c r="J80" s="83">
        <v>0</v>
      </c>
      <c r="K80" s="82">
        <f>SUM(Table323[[#This Row],[Single Family ]:[&gt;4 Units ]])</f>
        <v>1</v>
      </c>
      <c r="L80" s="65">
        <v>0</v>
      </c>
      <c r="M80" s="65">
        <v>1</v>
      </c>
      <c r="N80" s="65">
        <v>0</v>
      </c>
      <c r="O80" s="86">
        <f>Table323[[#This Row],[Incentive Disbursements]]-Table323[[#This Row],[Incentives]]</f>
        <v>831.41960029237703</v>
      </c>
      <c r="P80" s="64"/>
    </row>
    <row r="81" spans="1:16" s="35" customFormat="1">
      <c r="A81" s="34" t="s">
        <v>176</v>
      </c>
      <c r="B81" s="35" t="s">
        <v>268</v>
      </c>
      <c r="C81" s="63" t="s">
        <v>237</v>
      </c>
      <c r="D81" s="77">
        <v>88.630099999999999</v>
      </c>
      <c r="E81" s="78">
        <v>0</v>
      </c>
      <c r="F81" s="82">
        <f>Table323[[#This Row],[Single Family]]+Table323[[#This Row],[2-4 Units]]+Table323[[#This Row],[&gt;4 Units]]</f>
        <v>0</v>
      </c>
      <c r="G81"/>
      <c r="H81"/>
      <c r="I81"/>
      <c r="J81" s="83">
        <v>0</v>
      </c>
      <c r="K81" s="82">
        <f>SUM(Table323[[#This Row],[Single Family ]:[&gt;4 Units ]])</f>
        <v>0</v>
      </c>
      <c r="L81" s="65"/>
      <c r="M81" s="65"/>
      <c r="N81" s="65"/>
      <c r="O81" s="86">
        <f>Table323[[#This Row],[Incentive Disbursements]]-Table323[[#This Row],[Incentives]]</f>
        <v>0</v>
      </c>
      <c r="P81" s="64"/>
    </row>
    <row r="82" spans="1:16" s="35" customFormat="1">
      <c r="A82" s="34" t="s">
        <v>177</v>
      </c>
      <c r="B82" s="35" t="s">
        <v>260</v>
      </c>
      <c r="C82" s="63" t="s">
        <v>237</v>
      </c>
      <c r="D82" s="77">
        <v>546.85829999999999</v>
      </c>
      <c r="E82" s="78">
        <v>0</v>
      </c>
      <c r="F82" s="82">
        <f>Table323[[#This Row],[Single Family]]+Table323[[#This Row],[2-4 Units]]+Table323[[#This Row],[&gt;4 Units]]</f>
        <v>0</v>
      </c>
      <c r="G82"/>
      <c r="H82"/>
      <c r="I82"/>
      <c r="J82" s="83">
        <v>0</v>
      </c>
      <c r="K82" s="82">
        <f>SUM(Table323[[#This Row],[Single Family ]:[&gt;4 Units ]])</f>
        <v>0</v>
      </c>
      <c r="L82" s="65"/>
      <c r="M82" s="65"/>
      <c r="N82" s="65"/>
      <c r="O82" s="86">
        <f>Table323[[#This Row],[Incentive Disbursements]]-Table323[[#This Row],[Incentives]]</f>
        <v>0</v>
      </c>
      <c r="P82" s="64"/>
    </row>
    <row r="83" spans="1:16" s="35" customFormat="1">
      <c r="A83" s="34" t="s">
        <v>178</v>
      </c>
      <c r="B83" s="35" t="s">
        <v>260</v>
      </c>
      <c r="C83" s="63" t="s">
        <v>242</v>
      </c>
      <c r="D83" s="77">
        <v>645.16579999999999</v>
      </c>
      <c r="E83" s="78">
        <v>0</v>
      </c>
      <c r="F83" s="82">
        <f>Table323[[#This Row],[Single Family]]+Table323[[#This Row],[2-4 Units]]+Table323[[#This Row],[&gt;4 Units]]</f>
        <v>0</v>
      </c>
      <c r="G83"/>
      <c r="H83"/>
      <c r="I83"/>
      <c r="J83" s="83">
        <v>0</v>
      </c>
      <c r="K83" s="82">
        <f>SUM(Table323[[#This Row],[Single Family ]:[&gt;4 Units ]])</f>
        <v>0</v>
      </c>
      <c r="L83" s="65"/>
      <c r="M83" s="65"/>
      <c r="N83" s="65"/>
      <c r="O83" s="86">
        <f>Table323[[#This Row],[Incentive Disbursements]]-Table323[[#This Row],[Incentives]]</f>
        <v>0</v>
      </c>
      <c r="P83" s="64"/>
    </row>
    <row r="84" spans="1:16" s="35" customFormat="1">
      <c r="A84" s="34" t="s">
        <v>179</v>
      </c>
      <c r="B84" s="35" t="s">
        <v>260</v>
      </c>
      <c r="C84" s="63" t="s">
        <v>237</v>
      </c>
      <c r="D84" s="77">
        <v>123.0565</v>
      </c>
      <c r="E84" s="78">
        <v>0</v>
      </c>
      <c r="F84" s="82">
        <f>Table323[[#This Row],[Single Family]]+Table323[[#This Row],[2-4 Units]]+Table323[[#This Row],[&gt;4 Units]]</f>
        <v>0</v>
      </c>
      <c r="G84"/>
      <c r="H84"/>
      <c r="I84"/>
      <c r="J84" s="83">
        <v>0</v>
      </c>
      <c r="K84" s="82">
        <f>SUM(Table323[[#This Row],[Single Family ]:[&gt;4 Units ]])</f>
        <v>0</v>
      </c>
      <c r="L84" s="65"/>
      <c r="M84" s="65"/>
      <c r="N84" s="65"/>
      <c r="O84" s="86">
        <f>Table323[[#This Row],[Incentive Disbursements]]-Table323[[#This Row],[Incentives]]</f>
        <v>0</v>
      </c>
      <c r="P84" s="64"/>
    </row>
    <row r="85" spans="1:16" s="35" customFormat="1">
      <c r="A85" s="34" t="s">
        <v>233</v>
      </c>
      <c r="B85" s="35" t="s">
        <v>260</v>
      </c>
      <c r="C85" s="63" t="s">
        <v>237</v>
      </c>
      <c r="D85" s="77">
        <v>147.84030000000001</v>
      </c>
      <c r="E85" s="78">
        <v>0</v>
      </c>
      <c r="F85" s="82">
        <f>Table323[[#This Row],[Single Family]]+Table323[[#This Row],[2-4 Units]]+Table323[[#This Row],[&gt;4 Units]]</f>
        <v>0</v>
      </c>
      <c r="G85"/>
      <c r="H85"/>
      <c r="I85"/>
      <c r="J85" s="83">
        <v>0</v>
      </c>
      <c r="K85" s="82">
        <f>SUM(Table323[[#This Row],[Single Family ]:[&gt;4 Units ]])</f>
        <v>0</v>
      </c>
      <c r="L85" s="65"/>
      <c r="M85" s="65"/>
      <c r="N85" s="65"/>
      <c r="O85" s="86">
        <f>Table323[[#This Row],[Incentive Disbursements]]-Table323[[#This Row],[Incentives]]</f>
        <v>0</v>
      </c>
      <c r="P85" s="64"/>
    </row>
    <row r="86" spans="1:16" s="35" customFormat="1">
      <c r="A86" s="34" t="s">
        <v>181</v>
      </c>
      <c r="B86" s="35" t="s">
        <v>260</v>
      </c>
      <c r="C86" s="63" t="s">
        <v>237</v>
      </c>
      <c r="D86" s="77">
        <v>40.914700000000003</v>
      </c>
      <c r="E86" s="78">
        <v>0</v>
      </c>
      <c r="F86" s="82">
        <f>Table323[[#This Row],[Single Family]]+Table323[[#This Row],[2-4 Units]]+Table323[[#This Row],[&gt;4 Units]]</f>
        <v>0</v>
      </c>
      <c r="G86"/>
      <c r="H86"/>
      <c r="I86"/>
      <c r="J86" s="83">
        <v>0</v>
      </c>
      <c r="K86" s="82">
        <f>SUM(Table323[[#This Row],[Single Family ]:[&gt;4 Units ]])</f>
        <v>0</v>
      </c>
      <c r="L86" s="65"/>
      <c r="M86" s="65"/>
      <c r="N86" s="65"/>
      <c r="O86" s="86">
        <f>Table323[[#This Row],[Incentive Disbursements]]-Table323[[#This Row],[Incentives]]</f>
        <v>0</v>
      </c>
      <c r="P86" s="64"/>
    </row>
    <row r="87" spans="1:16" s="35" customFormat="1">
      <c r="A87" s="34" t="s">
        <v>182</v>
      </c>
      <c r="B87" s="35" t="s">
        <v>260</v>
      </c>
      <c r="C87" s="63" t="s">
        <v>237</v>
      </c>
      <c r="D87" s="77">
        <v>151.34780000000001</v>
      </c>
      <c r="E87" s="78">
        <v>0</v>
      </c>
      <c r="F87" s="82">
        <f>Table323[[#This Row],[Single Family]]+Table323[[#This Row],[2-4 Units]]+Table323[[#This Row],[&gt;4 Units]]</f>
        <v>0</v>
      </c>
      <c r="G87"/>
      <c r="H87"/>
      <c r="I87"/>
      <c r="J87" s="83">
        <v>0</v>
      </c>
      <c r="K87" s="82">
        <f>SUM(Table323[[#This Row],[Single Family ]:[&gt;4 Units ]])</f>
        <v>0</v>
      </c>
      <c r="L87" s="65"/>
      <c r="M87" s="65"/>
      <c r="N87" s="65"/>
      <c r="O87" s="86">
        <f>Table323[[#This Row],[Incentive Disbursements]]-Table323[[#This Row],[Incentives]]</f>
        <v>0</v>
      </c>
      <c r="P87" s="64"/>
    </row>
    <row r="88" spans="1:16" s="35" customFormat="1">
      <c r="A88" s="34" t="s">
        <v>183</v>
      </c>
      <c r="B88" s="35" t="s">
        <v>260</v>
      </c>
      <c r="C88" s="63" t="s">
        <v>242</v>
      </c>
      <c r="D88" s="77">
        <v>102.4053</v>
      </c>
      <c r="E88" s="78">
        <v>0</v>
      </c>
      <c r="F88" s="82">
        <f>Table323[[#This Row],[Single Family]]+Table323[[#This Row],[2-4 Units]]+Table323[[#This Row],[&gt;4 Units]]</f>
        <v>0</v>
      </c>
      <c r="G88"/>
      <c r="H88"/>
      <c r="I88"/>
      <c r="J88" s="83">
        <v>0</v>
      </c>
      <c r="K88" s="82">
        <f>SUM(Table323[[#This Row],[Single Family ]:[&gt;4 Units ]])</f>
        <v>0</v>
      </c>
      <c r="L88" s="65"/>
      <c r="M88" s="65"/>
      <c r="N88" s="65"/>
      <c r="O88" s="86">
        <f>Table323[[#This Row],[Incentive Disbursements]]-Table323[[#This Row],[Incentives]]</f>
        <v>0</v>
      </c>
      <c r="P88" s="64"/>
    </row>
    <row r="89" spans="1:16" s="35" customFormat="1">
      <c r="A89" s="34" t="s">
        <v>203</v>
      </c>
      <c r="B89" s="35" t="s">
        <v>260</v>
      </c>
      <c r="C89" s="63" t="s">
        <v>237</v>
      </c>
      <c r="D89" s="77">
        <v>0</v>
      </c>
      <c r="E89" s="78">
        <v>0</v>
      </c>
      <c r="F89" s="82">
        <f>Table323[[#This Row],[Single Family]]+Table323[[#This Row],[2-4 Units]]+Table323[[#This Row],[&gt;4 Units]]</f>
        <v>0</v>
      </c>
      <c r="G89"/>
      <c r="H89"/>
      <c r="I89"/>
      <c r="J89" s="83">
        <v>0</v>
      </c>
      <c r="K89" s="82">
        <f>SUM(Table323[[#This Row],[Single Family ]:[&gt;4 Units ]])</f>
        <v>0</v>
      </c>
      <c r="L89" s="65"/>
      <c r="M89" s="65"/>
      <c r="N89" s="65"/>
      <c r="O89" s="86">
        <f>Table323[[#This Row],[Incentive Disbursements]]-Table323[[#This Row],[Incentives]]</f>
        <v>0</v>
      </c>
      <c r="P89" s="64"/>
    </row>
    <row r="90" spans="1:16" s="35" customFormat="1">
      <c r="A90" s="34" t="s">
        <v>204</v>
      </c>
      <c r="B90" s="35" t="s">
        <v>260</v>
      </c>
      <c r="C90" s="63" t="s">
        <v>237</v>
      </c>
      <c r="D90" s="77">
        <v>34.721600000000002</v>
      </c>
      <c r="E90" s="78">
        <v>0</v>
      </c>
      <c r="F90" s="82">
        <f>Table323[[#This Row],[Single Family]]+Table323[[#This Row],[2-4 Units]]+Table323[[#This Row],[&gt;4 Units]]</f>
        <v>0</v>
      </c>
      <c r="G90"/>
      <c r="H90"/>
      <c r="I90"/>
      <c r="J90" s="83">
        <v>0</v>
      </c>
      <c r="K90" s="82">
        <f>SUM(Table323[[#This Row],[Single Family ]:[&gt;4 Units ]])</f>
        <v>0</v>
      </c>
      <c r="L90" s="65"/>
      <c r="M90" s="65"/>
      <c r="N90" s="65"/>
      <c r="O90" s="86">
        <f>Table323[[#This Row],[Incentive Disbursements]]-Table323[[#This Row],[Incentives]]</f>
        <v>0</v>
      </c>
      <c r="P90" s="64"/>
    </row>
    <row r="91" spans="1:16" s="35" customFormat="1">
      <c r="A91" s="34" t="s">
        <v>205</v>
      </c>
      <c r="B91" s="35" t="s">
        <v>260</v>
      </c>
      <c r="C91" s="63" t="s">
        <v>237</v>
      </c>
      <c r="D91" s="77">
        <v>442.22449999999998</v>
      </c>
      <c r="E91" s="78">
        <v>0</v>
      </c>
      <c r="F91" s="82">
        <f>Table323[[#This Row],[Single Family]]+Table323[[#This Row],[2-4 Units]]+Table323[[#This Row],[&gt;4 Units]]</f>
        <v>0</v>
      </c>
      <c r="G91"/>
      <c r="H91"/>
      <c r="I91"/>
      <c r="J91" s="83">
        <v>0</v>
      </c>
      <c r="K91" s="82">
        <f>SUM(Table323[[#This Row],[Single Family ]:[&gt;4 Units ]])</f>
        <v>0</v>
      </c>
      <c r="L91" s="65"/>
      <c r="M91" s="65"/>
      <c r="N91" s="65"/>
      <c r="O91" s="86">
        <f>Table323[[#This Row],[Incentive Disbursements]]-Table323[[#This Row],[Incentives]]</f>
        <v>0</v>
      </c>
      <c r="P91" s="64"/>
    </row>
    <row r="92" spans="1:16" s="35" customFormat="1">
      <c r="A92" s="34" t="s">
        <v>206</v>
      </c>
      <c r="B92" s="35" t="s">
        <v>260</v>
      </c>
      <c r="C92" s="63" t="s">
        <v>237</v>
      </c>
      <c r="D92" s="77">
        <v>115517.04399999999</v>
      </c>
      <c r="E92" s="78">
        <v>39829.376708361866</v>
      </c>
      <c r="F92" s="82">
        <f>Table323[[#This Row],[Single Family]]+Table323[[#This Row],[2-4 Units]]+Table323[[#This Row],[&gt;4 Units]]</f>
        <v>26</v>
      </c>
      <c r="G92">
        <v>26</v>
      </c>
      <c r="H92">
        <v>0</v>
      </c>
      <c r="I92">
        <v>0</v>
      </c>
      <c r="J92" s="83">
        <v>25539.358681646943</v>
      </c>
      <c r="K92" s="82">
        <f>SUM(Table323[[#This Row],[Single Family ]:[&gt;4 Units ]])</f>
        <v>7</v>
      </c>
      <c r="L92" s="65">
        <v>6</v>
      </c>
      <c r="M92" s="65">
        <v>1</v>
      </c>
      <c r="N92" s="65">
        <v>0</v>
      </c>
      <c r="O92" s="86">
        <f>Table323[[#This Row],[Incentive Disbursements]]-Table323[[#This Row],[Incentives]]</f>
        <v>14290.018026714923</v>
      </c>
      <c r="P92" s="64"/>
    </row>
    <row r="93" spans="1:16" s="35" customFormat="1">
      <c r="A93" s="34" t="s">
        <v>207</v>
      </c>
      <c r="B93" s="35" t="s">
        <v>260</v>
      </c>
      <c r="C93" s="63" t="s">
        <v>237</v>
      </c>
      <c r="D93" s="77">
        <v>93038.672899999801</v>
      </c>
      <c r="E93" s="78">
        <v>66112.64872964361</v>
      </c>
      <c r="F93" s="82">
        <f>Table323[[#This Row],[Single Family]]+Table323[[#This Row],[2-4 Units]]+Table323[[#This Row],[&gt;4 Units]]</f>
        <v>43</v>
      </c>
      <c r="G93">
        <v>35</v>
      </c>
      <c r="H93">
        <v>8</v>
      </c>
      <c r="I93">
        <v>0</v>
      </c>
      <c r="J93" s="83">
        <v>35007.23112590237</v>
      </c>
      <c r="K93" s="82">
        <f>SUM(Table323[[#This Row],[Single Family ]:[&gt;4 Units ]])</f>
        <v>15</v>
      </c>
      <c r="L93" s="65">
        <v>14</v>
      </c>
      <c r="M93" s="65">
        <v>1</v>
      </c>
      <c r="N93" s="65">
        <v>0</v>
      </c>
      <c r="O93" s="86">
        <f>Table323[[#This Row],[Incentive Disbursements]]-Table323[[#This Row],[Incentives]]</f>
        <v>31105.41760374124</v>
      </c>
      <c r="P93" s="64"/>
    </row>
    <row r="94" spans="1:16" s="35" customFormat="1">
      <c r="A94" s="34" t="s">
        <v>208</v>
      </c>
      <c r="B94" s="35" t="s">
        <v>260</v>
      </c>
      <c r="C94" s="63" t="s">
        <v>237</v>
      </c>
      <c r="D94" s="77">
        <v>39263.134100000003</v>
      </c>
      <c r="E94" s="78">
        <v>9805.783841896362</v>
      </c>
      <c r="F94" s="82">
        <f>Table323[[#This Row],[Single Family]]+Table323[[#This Row],[2-4 Units]]+Table323[[#This Row],[&gt;4 Units]]</f>
        <v>8</v>
      </c>
      <c r="G94">
        <v>8</v>
      </c>
      <c r="H94">
        <v>0</v>
      </c>
      <c r="I94">
        <v>0</v>
      </c>
      <c r="J94" s="83">
        <v>2352.4359726168004</v>
      </c>
      <c r="K94" s="82">
        <f>SUM(Table323[[#This Row],[Single Family ]:[&gt;4 Units ]])</f>
        <v>6</v>
      </c>
      <c r="L94" s="65">
        <v>3</v>
      </c>
      <c r="M94" s="65">
        <v>1</v>
      </c>
      <c r="N94" s="65">
        <v>2</v>
      </c>
      <c r="O94" s="86">
        <f>Table323[[#This Row],[Incentive Disbursements]]-Table323[[#This Row],[Incentives]]</f>
        <v>7453.3478692795616</v>
      </c>
      <c r="P94" s="64"/>
    </row>
    <row r="95" spans="1:16" s="35" customFormat="1">
      <c r="A95" s="34" t="s">
        <v>209</v>
      </c>
      <c r="B95" s="35" t="s">
        <v>260</v>
      </c>
      <c r="C95" s="63" t="s">
        <v>237</v>
      </c>
      <c r="D95" s="77">
        <v>44023.715199999999</v>
      </c>
      <c r="E95" s="78">
        <v>42924.845028250595</v>
      </c>
      <c r="F95" s="82">
        <f>Table323[[#This Row],[Single Family]]+Table323[[#This Row],[2-4 Units]]+Table323[[#This Row],[&gt;4 Units]]</f>
        <v>16</v>
      </c>
      <c r="G95">
        <v>15</v>
      </c>
      <c r="H95">
        <v>1</v>
      </c>
      <c r="I95">
        <v>0</v>
      </c>
      <c r="J95" s="83">
        <v>16829.732645083684</v>
      </c>
      <c r="K95" s="82">
        <f>SUM(Table323[[#This Row],[Single Family ]:[&gt;4 Units ]])</f>
        <v>10</v>
      </c>
      <c r="L95" s="65">
        <v>10</v>
      </c>
      <c r="M95" s="65">
        <v>0</v>
      </c>
      <c r="N95" s="65">
        <v>0</v>
      </c>
      <c r="O95" s="86">
        <f>Table323[[#This Row],[Incentive Disbursements]]-Table323[[#This Row],[Incentives]]</f>
        <v>26095.11238316691</v>
      </c>
      <c r="P95" s="64"/>
    </row>
    <row r="96" spans="1:16" s="35" customFormat="1">
      <c r="A96" s="34" t="s">
        <v>210</v>
      </c>
      <c r="B96" s="35" t="s">
        <v>260</v>
      </c>
      <c r="C96" s="63" t="s">
        <v>237</v>
      </c>
      <c r="D96" s="77">
        <v>82435.041299999997</v>
      </c>
      <c r="E96" s="78">
        <v>61530.929351441955</v>
      </c>
      <c r="F96" s="82">
        <f>Table323[[#This Row],[Single Family]]+Table323[[#This Row],[2-4 Units]]+Table323[[#This Row],[&gt;4 Units]]</f>
        <v>30</v>
      </c>
      <c r="G96">
        <v>30</v>
      </c>
      <c r="H96">
        <v>0</v>
      </c>
      <c r="I96">
        <v>0</v>
      </c>
      <c r="J96" s="83">
        <v>42346.947922533262</v>
      </c>
      <c r="K96" s="82">
        <f>SUM(Table323[[#This Row],[Single Family ]:[&gt;4 Units ]])</f>
        <v>8</v>
      </c>
      <c r="L96" s="65">
        <v>5</v>
      </c>
      <c r="M96" s="65">
        <v>3</v>
      </c>
      <c r="N96" s="65">
        <v>0</v>
      </c>
      <c r="O96" s="86">
        <f>Table323[[#This Row],[Incentive Disbursements]]-Table323[[#This Row],[Incentives]]</f>
        <v>19183.981428908693</v>
      </c>
      <c r="P96" s="64"/>
    </row>
    <row r="97" spans="1:16" s="35" customFormat="1">
      <c r="A97" s="34" t="s">
        <v>211</v>
      </c>
      <c r="B97" s="35" t="s">
        <v>260</v>
      </c>
      <c r="C97" s="63" t="s">
        <v>237</v>
      </c>
      <c r="D97" s="77">
        <v>52661.118400000101</v>
      </c>
      <c r="E97" s="78">
        <v>62406.398569877536</v>
      </c>
      <c r="F97" s="82">
        <f>Table323[[#This Row],[Single Family]]+Table323[[#This Row],[2-4 Units]]+Table323[[#This Row],[&gt;4 Units]]</f>
        <v>23</v>
      </c>
      <c r="G97">
        <v>23</v>
      </c>
      <c r="H97">
        <v>0</v>
      </c>
      <c r="I97">
        <v>0</v>
      </c>
      <c r="J97" s="83">
        <v>37392.111336497728</v>
      </c>
      <c r="K97" s="82">
        <f>SUM(Table323[[#This Row],[Single Family ]:[&gt;4 Units ]])</f>
        <v>5</v>
      </c>
      <c r="L97" s="65">
        <v>5</v>
      </c>
      <c r="M97" s="65">
        <v>0</v>
      </c>
      <c r="N97" s="65">
        <v>0</v>
      </c>
      <c r="O97" s="86">
        <f>Table323[[#This Row],[Incentive Disbursements]]-Table323[[#This Row],[Incentives]]</f>
        <v>25014.287233379808</v>
      </c>
      <c r="P97" s="64"/>
    </row>
    <row r="98" spans="1:16" s="35" customFormat="1">
      <c r="A98" s="34" t="s">
        <v>212</v>
      </c>
      <c r="B98" s="35" t="s">
        <v>260</v>
      </c>
      <c r="C98" s="63" t="s">
        <v>237</v>
      </c>
      <c r="D98" s="77">
        <v>71853.173799999902</v>
      </c>
      <c r="E98" s="78">
        <v>64916.125563587266</v>
      </c>
      <c r="F98" s="82">
        <f>Table323[[#This Row],[Single Family]]+Table323[[#This Row],[2-4 Units]]+Table323[[#This Row],[&gt;4 Units]]</f>
        <v>26</v>
      </c>
      <c r="G98">
        <v>25</v>
      </c>
      <c r="H98">
        <v>1</v>
      </c>
      <c r="I98">
        <v>0</v>
      </c>
      <c r="J98" s="83">
        <v>39317.74039362841</v>
      </c>
      <c r="K98" s="82">
        <f>SUM(Table323[[#This Row],[Single Family ]:[&gt;4 Units ]])</f>
        <v>3</v>
      </c>
      <c r="L98" s="65">
        <v>3</v>
      </c>
      <c r="M98" s="65">
        <v>0</v>
      </c>
      <c r="N98" s="65">
        <v>0</v>
      </c>
      <c r="O98" s="86">
        <f>Table323[[#This Row],[Incentive Disbursements]]-Table323[[#This Row],[Incentives]]</f>
        <v>25598.385169958856</v>
      </c>
      <c r="P98" s="64"/>
    </row>
    <row r="99" spans="1:16" s="35" customFormat="1">
      <c r="A99" s="34" t="s">
        <v>213</v>
      </c>
      <c r="B99" s="35" t="s">
        <v>260</v>
      </c>
      <c r="C99" s="63" t="s">
        <v>237</v>
      </c>
      <c r="D99" s="77">
        <v>70.791799999999995</v>
      </c>
      <c r="E99" s="78">
        <v>0</v>
      </c>
      <c r="F99" s="82">
        <f>Table323[[#This Row],[Single Family]]+Table323[[#This Row],[2-4 Units]]+Table323[[#This Row],[&gt;4 Units]]</f>
        <v>0</v>
      </c>
      <c r="G99"/>
      <c r="H99"/>
      <c r="I99"/>
      <c r="J99" s="83">
        <v>0</v>
      </c>
      <c r="K99" s="82">
        <f>SUM(Table323[[#This Row],[Single Family ]:[&gt;4 Units ]])</f>
        <v>0</v>
      </c>
      <c r="L99" s="65"/>
      <c r="M99" s="65"/>
      <c r="N99" s="65"/>
      <c r="O99" s="86">
        <f>Table323[[#This Row],[Incentive Disbursements]]-Table323[[#This Row],[Incentives]]</f>
        <v>0</v>
      </c>
      <c r="P99" s="64"/>
    </row>
    <row r="100" spans="1:16" s="35" customFormat="1">
      <c r="A100" s="34" t="s">
        <v>217</v>
      </c>
      <c r="B100" s="35" t="s">
        <v>260</v>
      </c>
      <c r="C100" s="63" t="s">
        <v>237</v>
      </c>
      <c r="D100" s="77">
        <v>192.12350000000001</v>
      </c>
      <c r="E100" s="78">
        <v>0</v>
      </c>
      <c r="F100" s="82">
        <f>Table323[[#This Row],[Single Family]]+Table323[[#This Row],[2-4 Units]]+Table323[[#This Row],[&gt;4 Units]]</f>
        <v>0</v>
      </c>
      <c r="G100"/>
      <c r="H100"/>
      <c r="I100"/>
      <c r="J100" s="83">
        <v>0</v>
      </c>
      <c r="K100" s="82">
        <f>SUM(Table323[[#This Row],[Single Family ]:[&gt;4 Units ]])</f>
        <v>0</v>
      </c>
      <c r="L100" s="65"/>
      <c r="M100" s="65"/>
      <c r="N100" s="65"/>
      <c r="O100" s="86">
        <f>Table323[[#This Row],[Incentive Disbursements]]-Table323[[#This Row],[Incentives]]</f>
        <v>0</v>
      </c>
      <c r="P100" s="64"/>
    </row>
    <row r="101" spans="1:16" s="35" customFormat="1">
      <c r="A101" s="34" t="s">
        <v>218</v>
      </c>
      <c r="B101" s="35" t="s">
        <v>236</v>
      </c>
      <c r="C101" s="63" t="s">
        <v>237</v>
      </c>
      <c r="D101" s="77">
        <v>394.428</v>
      </c>
      <c r="E101" s="78">
        <v>0</v>
      </c>
      <c r="F101" s="82">
        <f>Table323[[#This Row],[Single Family]]+Table323[[#This Row],[2-4 Units]]+Table323[[#This Row],[&gt;4 Units]]</f>
        <v>0</v>
      </c>
      <c r="G101"/>
      <c r="H101"/>
      <c r="I101"/>
      <c r="J101" s="83">
        <v>0</v>
      </c>
      <c r="K101" s="82">
        <f>SUM(Table323[[#This Row],[Single Family ]:[&gt;4 Units ]])</f>
        <v>0</v>
      </c>
      <c r="L101" s="65"/>
      <c r="M101" s="65"/>
      <c r="N101" s="65"/>
      <c r="O101" s="86">
        <f>Table323[[#This Row],[Incentive Disbursements]]-Table323[[#This Row],[Incentives]]</f>
        <v>0</v>
      </c>
      <c r="P101" s="64"/>
    </row>
    <row r="102" spans="1:16" s="35" customFormat="1">
      <c r="A102" s="34" t="s">
        <v>219</v>
      </c>
      <c r="B102" s="35" t="s">
        <v>236</v>
      </c>
      <c r="C102" s="63" t="s">
        <v>237</v>
      </c>
      <c r="D102" s="77">
        <v>887.51059999999995</v>
      </c>
      <c r="E102" s="78">
        <v>0</v>
      </c>
      <c r="F102" s="82">
        <f>Table323[[#This Row],[Single Family]]+Table323[[#This Row],[2-4 Units]]+Table323[[#This Row],[&gt;4 Units]]</f>
        <v>0</v>
      </c>
      <c r="G102"/>
      <c r="H102"/>
      <c r="I102"/>
      <c r="J102" s="83">
        <v>0</v>
      </c>
      <c r="K102" s="82">
        <f>SUM(Table323[[#This Row],[Single Family ]:[&gt;4 Units ]])</f>
        <v>0</v>
      </c>
      <c r="L102" s="65"/>
      <c r="M102" s="65"/>
      <c r="N102" s="65"/>
      <c r="O102" s="86">
        <f>Table323[[#This Row],[Incentive Disbursements]]-Table323[[#This Row],[Incentives]]</f>
        <v>0</v>
      </c>
      <c r="P102" s="64"/>
    </row>
    <row r="103" spans="1:16" s="35" customFormat="1">
      <c r="A103" s="34" t="s">
        <v>121</v>
      </c>
      <c r="B103" s="35" t="s">
        <v>236</v>
      </c>
      <c r="C103" s="63" t="s">
        <v>237</v>
      </c>
      <c r="D103" s="77">
        <v>107348.76489999999</v>
      </c>
      <c r="E103" s="78">
        <v>56362.320156393798</v>
      </c>
      <c r="F103" s="82">
        <f>Table323[[#This Row],[Single Family]]+Table323[[#This Row],[2-4 Units]]+Table323[[#This Row],[&gt;4 Units]]</f>
        <v>23</v>
      </c>
      <c r="G103">
        <v>23</v>
      </c>
      <c r="H103">
        <v>0</v>
      </c>
      <c r="I103">
        <v>0</v>
      </c>
      <c r="J103" s="83">
        <v>54766.024673860171</v>
      </c>
      <c r="K103" s="82">
        <f>SUM(Table323[[#This Row],[Single Family ]:[&gt;4 Units ]])</f>
        <v>0</v>
      </c>
      <c r="L103" s="65"/>
      <c r="M103" s="65"/>
      <c r="N103" s="65"/>
      <c r="O103" s="86">
        <f>Table323[[#This Row],[Incentive Disbursements]]-Table323[[#This Row],[Incentives]]</f>
        <v>1596.2954825336274</v>
      </c>
      <c r="P103" s="64"/>
    </row>
    <row r="104" spans="1:16" s="35" customFormat="1">
      <c r="A104" s="34" t="s">
        <v>226</v>
      </c>
      <c r="B104" s="35" t="s">
        <v>236</v>
      </c>
      <c r="C104" s="63" t="s">
        <v>237</v>
      </c>
      <c r="D104" s="77">
        <v>95201.057400000005</v>
      </c>
      <c r="E104" s="78">
        <v>31579.819487596895</v>
      </c>
      <c r="F104" s="82">
        <f>Table323[[#This Row],[Single Family]]+Table323[[#This Row],[2-4 Units]]+Table323[[#This Row],[&gt;4 Units]]</f>
        <v>17</v>
      </c>
      <c r="G104">
        <v>17</v>
      </c>
      <c r="H104">
        <v>0</v>
      </c>
      <c r="I104">
        <v>0</v>
      </c>
      <c r="J104" s="83">
        <v>29835.720345843005</v>
      </c>
      <c r="K104" s="82">
        <f>SUM(Table323[[#This Row],[Single Family ]:[&gt;4 Units ]])</f>
        <v>1</v>
      </c>
      <c r="L104" s="65">
        <v>1</v>
      </c>
      <c r="M104" s="65">
        <v>0</v>
      </c>
      <c r="N104" s="65">
        <v>0</v>
      </c>
      <c r="O104" s="86">
        <f>Table323[[#This Row],[Incentive Disbursements]]-Table323[[#This Row],[Incentives]]</f>
        <v>1744.0991417538899</v>
      </c>
      <c r="P104" s="64"/>
    </row>
    <row r="105" spans="1:16" s="35" customFormat="1">
      <c r="A105" s="34" t="s">
        <v>228</v>
      </c>
      <c r="B105" s="35" t="s">
        <v>236</v>
      </c>
      <c r="C105" s="63" t="s">
        <v>237</v>
      </c>
      <c r="D105" s="77">
        <v>1588.1765</v>
      </c>
      <c r="E105" s="78">
        <v>0</v>
      </c>
      <c r="F105" s="82">
        <f>Table323[[#This Row],[Single Family]]+Table323[[#This Row],[2-4 Units]]+Table323[[#This Row],[&gt;4 Units]]</f>
        <v>0</v>
      </c>
      <c r="G105"/>
      <c r="H105"/>
      <c r="I105"/>
      <c r="J105" s="83">
        <v>0</v>
      </c>
      <c r="K105" s="82">
        <f>SUM(Table323[[#This Row],[Single Family ]:[&gt;4 Units ]])</f>
        <v>0</v>
      </c>
      <c r="L105" s="65"/>
      <c r="M105" s="65"/>
      <c r="N105" s="65"/>
      <c r="O105" s="86">
        <f>Table323[[#This Row],[Incentive Disbursements]]-Table323[[#This Row],[Incentives]]</f>
        <v>0</v>
      </c>
      <c r="P105" s="64"/>
    </row>
    <row r="106" spans="1:16" s="35" customFormat="1">
      <c r="A106" s="34" t="s">
        <v>53</v>
      </c>
      <c r="B106" s="35" t="s">
        <v>239</v>
      </c>
      <c r="C106" s="63" t="s">
        <v>237</v>
      </c>
      <c r="D106" s="77">
        <v>58128.328499999901</v>
      </c>
      <c r="E106" s="78">
        <v>37945.033378141554</v>
      </c>
      <c r="F106" s="82">
        <f>Table323[[#This Row],[Single Family]]+Table323[[#This Row],[2-4 Units]]+Table323[[#This Row],[&gt;4 Units]]</f>
        <v>16</v>
      </c>
      <c r="G106">
        <v>15</v>
      </c>
      <c r="H106">
        <v>1</v>
      </c>
      <c r="I106">
        <v>0</v>
      </c>
      <c r="J106" s="83">
        <v>29908.833349700421</v>
      </c>
      <c r="K106" s="82">
        <f>SUM(Table323[[#This Row],[Single Family ]:[&gt;4 Units ]])</f>
        <v>2</v>
      </c>
      <c r="L106" s="65">
        <v>2</v>
      </c>
      <c r="M106" s="65">
        <v>0</v>
      </c>
      <c r="N106" s="65">
        <v>0</v>
      </c>
      <c r="O106" s="86">
        <f>Table323[[#This Row],[Incentive Disbursements]]-Table323[[#This Row],[Incentives]]</f>
        <v>8036.2000284411333</v>
      </c>
      <c r="P106" s="64"/>
    </row>
    <row r="107" spans="1:16" s="35" customFormat="1">
      <c r="A107" s="34" t="s">
        <v>54</v>
      </c>
      <c r="B107" s="35" t="s">
        <v>239</v>
      </c>
      <c r="C107" s="63" t="s">
        <v>237</v>
      </c>
      <c r="D107" s="77">
        <v>78630.955100000006</v>
      </c>
      <c r="E107" s="78">
        <v>56668.911862418056</v>
      </c>
      <c r="F107" s="82">
        <f>Table323[[#This Row],[Single Family]]+Table323[[#This Row],[2-4 Units]]+Table323[[#This Row],[&gt;4 Units]]</f>
        <v>26</v>
      </c>
      <c r="G107">
        <v>26</v>
      </c>
      <c r="H107">
        <v>0</v>
      </c>
      <c r="I107">
        <v>0</v>
      </c>
      <c r="J107" s="83">
        <v>38573.641664578478</v>
      </c>
      <c r="K107" s="82">
        <f>SUM(Table323[[#This Row],[Single Family ]:[&gt;4 Units ]])</f>
        <v>3</v>
      </c>
      <c r="L107" s="65">
        <v>3</v>
      </c>
      <c r="M107" s="65">
        <v>0</v>
      </c>
      <c r="N107" s="65">
        <v>0</v>
      </c>
      <c r="O107" s="86">
        <f>Table323[[#This Row],[Incentive Disbursements]]-Table323[[#This Row],[Incentives]]</f>
        <v>18095.270197839578</v>
      </c>
      <c r="P107" s="64"/>
    </row>
    <row r="108" spans="1:16" s="35" customFormat="1">
      <c r="A108" s="34" t="s">
        <v>55</v>
      </c>
      <c r="B108" s="35" t="s">
        <v>239</v>
      </c>
      <c r="C108" s="63" t="s">
        <v>237</v>
      </c>
      <c r="D108" s="77">
        <v>92872.916500000298</v>
      </c>
      <c r="E108" s="78">
        <v>37339.125843879199</v>
      </c>
      <c r="F108" s="82">
        <f>Table323[[#This Row],[Single Family]]+Table323[[#This Row],[2-4 Units]]+Table323[[#This Row],[&gt;4 Units]]</f>
        <v>15</v>
      </c>
      <c r="G108">
        <v>15</v>
      </c>
      <c r="H108">
        <v>0</v>
      </c>
      <c r="I108">
        <v>0</v>
      </c>
      <c r="J108" s="83">
        <v>21137.514940023459</v>
      </c>
      <c r="K108" s="82">
        <f>SUM(Table323[[#This Row],[Single Family ]:[&gt;4 Units ]])</f>
        <v>2</v>
      </c>
      <c r="L108" s="65">
        <v>2</v>
      </c>
      <c r="M108" s="65">
        <v>0</v>
      </c>
      <c r="N108" s="65">
        <v>0</v>
      </c>
      <c r="O108" s="86">
        <f>Table323[[#This Row],[Incentive Disbursements]]-Table323[[#This Row],[Incentives]]</f>
        <v>16201.610903855741</v>
      </c>
      <c r="P108" s="64"/>
    </row>
    <row r="109" spans="1:16" s="35" customFormat="1">
      <c r="A109" s="34" t="s">
        <v>56</v>
      </c>
      <c r="B109" s="35" t="s">
        <v>239</v>
      </c>
      <c r="C109" s="63" t="s">
        <v>237</v>
      </c>
      <c r="D109" s="77">
        <v>158569.57990000001</v>
      </c>
      <c r="E109" s="78">
        <v>31264.419848664111</v>
      </c>
      <c r="F109" s="82">
        <f>Table323[[#This Row],[Single Family]]+Table323[[#This Row],[2-4 Units]]+Table323[[#This Row],[&gt;4 Units]]</f>
        <v>15</v>
      </c>
      <c r="G109">
        <v>15</v>
      </c>
      <c r="H109">
        <v>0</v>
      </c>
      <c r="I109">
        <v>0</v>
      </c>
      <c r="J109" s="83">
        <v>31264.419848664111</v>
      </c>
      <c r="K109" s="82">
        <f>SUM(Table323[[#This Row],[Single Family ]:[&gt;4 Units ]])</f>
        <v>0</v>
      </c>
      <c r="L109" s="65"/>
      <c r="M109" s="65"/>
      <c r="N109" s="65"/>
      <c r="O109" s="86">
        <f>Table323[[#This Row],[Incentive Disbursements]]-Table323[[#This Row],[Incentives]]</f>
        <v>0</v>
      </c>
      <c r="P109" s="64"/>
    </row>
    <row r="110" spans="1:16" s="35" customFormat="1">
      <c r="A110" s="34" t="s">
        <v>57</v>
      </c>
      <c r="B110" s="35" t="s">
        <v>239</v>
      </c>
      <c r="C110" s="63" t="s">
        <v>237</v>
      </c>
      <c r="D110" s="77">
        <v>71345.134499999898</v>
      </c>
      <c r="E110" s="78">
        <v>14048.096787631112</v>
      </c>
      <c r="F110" s="82">
        <f>Table323[[#This Row],[Single Family]]+Table323[[#This Row],[2-4 Units]]+Table323[[#This Row],[&gt;4 Units]]</f>
        <v>13</v>
      </c>
      <c r="G110">
        <v>13</v>
      </c>
      <c r="H110">
        <v>0</v>
      </c>
      <c r="I110">
        <v>0</v>
      </c>
      <c r="J110" s="83">
        <v>14048.096787631112</v>
      </c>
      <c r="K110" s="82">
        <f>SUM(Table323[[#This Row],[Single Family ]:[&gt;4 Units ]])</f>
        <v>0</v>
      </c>
      <c r="L110" s="65"/>
      <c r="M110" s="65"/>
      <c r="N110" s="65"/>
      <c r="O110" s="86">
        <f>Table323[[#This Row],[Incentive Disbursements]]-Table323[[#This Row],[Incentives]]</f>
        <v>0</v>
      </c>
      <c r="P110" s="64"/>
    </row>
    <row r="111" spans="1:16" s="35" customFormat="1">
      <c r="A111" s="34" t="s">
        <v>58</v>
      </c>
      <c r="B111" s="35" t="s">
        <v>239</v>
      </c>
      <c r="C111" s="63" t="s">
        <v>237</v>
      </c>
      <c r="D111" s="77">
        <v>73188.417499999807</v>
      </c>
      <c r="E111" s="78">
        <v>12030.63431743593</v>
      </c>
      <c r="F111" s="82">
        <f>Table323[[#This Row],[Single Family]]+Table323[[#This Row],[2-4 Units]]+Table323[[#This Row],[&gt;4 Units]]</f>
        <v>9</v>
      </c>
      <c r="G111">
        <v>9</v>
      </c>
      <c r="H111">
        <v>0</v>
      </c>
      <c r="I111">
        <v>0</v>
      </c>
      <c r="J111" s="83">
        <v>12030.63431743593</v>
      </c>
      <c r="K111" s="82">
        <f>SUM(Table323[[#This Row],[Single Family ]:[&gt;4 Units ]])</f>
        <v>0</v>
      </c>
      <c r="L111" s="65"/>
      <c r="M111" s="65"/>
      <c r="N111" s="65"/>
      <c r="O111" s="86">
        <f>Table323[[#This Row],[Incentive Disbursements]]-Table323[[#This Row],[Incentives]]</f>
        <v>0</v>
      </c>
      <c r="P111" s="64"/>
    </row>
    <row r="112" spans="1:16" s="35" customFormat="1">
      <c r="A112" s="34" t="s">
        <v>59</v>
      </c>
      <c r="B112" s="35" t="s">
        <v>239</v>
      </c>
      <c r="C112" s="63" t="s">
        <v>237</v>
      </c>
      <c r="D112" s="77">
        <v>98856.620699999999</v>
      </c>
      <c r="E112" s="78">
        <v>15928.819710215792</v>
      </c>
      <c r="F112" s="82">
        <f>Table323[[#This Row],[Single Family]]+Table323[[#This Row],[2-4 Units]]+Table323[[#This Row],[&gt;4 Units]]</f>
        <v>15</v>
      </c>
      <c r="G112">
        <v>15</v>
      </c>
      <c r="H112">
        <v>0</v>
      </c>
      <c r="I112">
        <v>0</v>
      </c>
      <c r="J112" s="83">
        <v>15928.819710215792</v>
      </c>
      <c r="K112" s="82">
        <f>SUM(Table323[[#This Row],[Single Family ]:[&gt;4 Units ]])</f>
        <v>0</v>
      </c>
      <c r="L112" s="65"/>
      <c r="M112" s="65"/>
      <c r="N112" s="65"/>
      <c r="O112" s="86">
        <f>Table323[[#This Row],[Incentive Disbursements]]-Table323[[#This Row],[Incentives]]</f>
        <v>0</v>
      </c>
      <c r="P112" s="64"/>
    </row>
    <row r="113" spans="1:16" s="35" customFormat="1">
      <c r="A113" s="34" t="s">
        <v>220</v>
      </c>
      <c r="B113" s="35" t="s">
        <v>239</v>
      </c>
      <c r="C113" s="63" t="s">
        <v>237</v>
      </c>
      <c r="D113" s="77">
        <v>39085.891300000003</v>
      </c>
      <c r="E113" s="78">
        <v>8383.8387357745378</v>
      </c>
      <c r="F113" s="82">
        <f>Table323[[#This Row],[Single Family]]+Table323[[#This Row],[2-4 Units]]+Table323[[#This Row],[&gt;4 Units]]</f>
        <v>7</v>
      </c>
      <c r="G113">
        <v>7</v>
      </c>
      <c r="H113">
        <v>0</v>
      </c>
      <c r="I113">
        <v>0</v>
      </c>
      <c r="J113" s="83">
        <v>8129.5062345593651</v>
      </c>
      <c r="K113" s="82">
        <f>SUM(Table323[[#This Row],[Single Family ]:[&gt;4 Units ]])</f>
        <v>1</v>
      </c>
      <c r="L113" s="65">
        <v>1</v>
      </c>
      <c r="M113" s="65">
        <v>0</v>
      </c>
      <c r="N113" s="65">
        <v>0</v>
      </c>
      <c r="O113" s="86">
        <f>Table323[[#This Row],[Incentive Disbursements]]-Table323[[#This Row],[Incentives]]</f>
        <v>254.33250121517267</v>
      </c>
      <c r="P113" s="64"/>
    </row>
    <row r="114" spans="1:16" s="35" customFormat="1">
      <c r="A114" s="34" t="s">
        <v>60</v>
      </c>
      <c r="B114" s="35" t="s">
        <v>239</v>
      </c>
      <c r="C114" s="63" t="s">
        <v>237</v>
      </c>
      <c r="D114" s="77">
        <v>48889.4</v>
      </c>
      <c r="E114" s="78">
        <v>57394.495163405467</v>
      </c>
      <c r="F114" s="82">
        <f>Table323[[#This Row],[Single Family]]+Table323[[#This Row],[2-4 Units]]+Table323[[#This Row],[&gt;4 Units]]</f>
        <v>13</v>
      </c>
      <c r="G114">
        <v>13</v>
      </c>
      <c r="H114">
        <v>0</v>
      </c>
      <c r="I114">
        <v>0</v>
      </c>
      <c r="J114" s="83">
        <v>19140.058940810417</v>
      </c>
      <c r="K114" s="82">
        <f>SUM(Table323[[#This Row],[Single Family ]:[&gt;4 Units ]])</f>
        <v>1</v>
      </c>
      <c r="L114" s="65">
        <v>1</v>
      </c>
      <c r="M114" s="65">
        <v>0</v>
      </c>
      <c r="N114" s="65">
        <v>0</v>
      </c>
      <c r="O114" s="86">
        <f>Table323[[#This Row],[Incentive Disbursements]]-Table323[[#This Row],[Incentives]]</f>
        <v>38254.436222595046</v>
      </c>
      <c r="P114" s="64"/>
    </row>
    <row r="115" spans="1:16" s="35" customFormat="1">
      <c r="A115" s="34" t="s">
        <v>61</v>
      </c>
      <c r="B115" s="35" t="s">
        <v>239</v>
      </c>
      <c r="C115" s="63" t="s">
        <v>237</v>
      </c>
      <c r="D115" s="77">
        <v>73580.641299999901</v>
      </c>
      <c r="E115" s="78">
        <v>144242.10798744447</v>
      </c>
      <c r="F115" s="82">
        <f>Table323[[#This Row],[Single Family]]+Table323[[#This Row],[2-4 Units]]+Table323[[#This Row],[&gt;4 Units]]</f>
        <v>17</v>
      </c>
      <c r="G115">
        <v>17</v>
      </c>
      <c r="H115">
        <v>0</v>
      </c>
      <c r="I115">
        <v>0</v>
      </c>
      <c r="J115" s="83">
        <v>27026.372858092134</v>
      </c>
      <c r="K115" s="82">
        <f>SUM(Table323[[#This Row],[Single Family ]:[&gt;4 Units ]])</f>
        <v>3</v>
      </c>
      <c r="L115" s="65">
        <v>3</v>
      </c>
      <c r="M115" s="65">
        <v>0</v>
      </c>
      <c r="N115" s="65">
        <v>0</v>
      </c>
      <c r="O115" s="86">
        <f>Table323[[#This Row],[Incentive Disbursements]]-Table323[[#This Row],[Incentives]]</f>
        <v>117215.73512935234</v>
      </c>
      <c r="P115" s="64"/>
    </row>
    <row r="116" spans="1:16" s="35" customFormat="1">
      <c r="A116" s="34" t="s">
        <v>62</v>
      </c>
      <c r="B116" s="35" t="s">
        <v>239</v>
      </c>
      <c r="C116" s="63" t="s">
        <v>237</v>
      </c>
      <c r="D116" s="77">
        <v>67549.058600000004</v>
      </c>
      <c r="E116" s="78">
        <v>7974.0595856198152</v>
      </c>
      <c r="F116" s="82">
        <f>Table323[[#This Row],[Single Family]]+Table323[[#This Row],[2-4 Units]]+Table323[[#This Row],[&gt;4 Units]]</f>
        <v>12</v>
      </c>
      <c r="G116">
        <v>12</v>
      </c>
      <c r="H116">
        <v>0</v>
      </c>
      <c r="I116">
        <v>0</v>
      </c>
      <c r="J116" s="83">
        <v>7974.0595856198152</v>
      </c>
      <c r="K116" s="82">
        <f>SUM(Table323[[#This Row],[Single Family ]:[&gt;4 Units ]])</f>
        <v>0</v>
      </c>
      <c r="L116" s="65"/>
      <c r="M116" s="65"/>
      <c r="N116" s="65"/>
      <c r="O116" s="86">
        <f>Table323[[#This Row],[Incentive Disbursements]]-Table323[[#This Row],[Incentives]]</f>
        <v>0</v>
      </c>
      <c r="P116" s="64"/>
    </row>
    <row r="117" spans="1:16" s="35" customFormat="1">
      <c r="A117" s="34" t="s">
        <v>221</v>
      </c>
      <c r="B117" s="35" t="s">
        <v>239</v>
      </c>
      <c r="C117" s="63" t="s">
        <v>237</v>
      </c>
      <c r="D117" s="77">
        <v>35405.151700000002</v>
      </c>
      <c r="E117" s="78">
        <v>36712.982538107695</v>
      </c>
      <c r="F117" s="82">
        <f>Table323[[#This Row],[Single Family]]+Table323[[#This Row],[2-4 Units]]+Table323[[#This Row],[&gt;4 Units]]</f>
        <v>12</v>
      </c>
      <c r="G117">
        <v>9</v>
      </c>
      <c r="H117">
        <v>3</v>
      </c>
      <c r="I117">
        <v>0</v>
      </c>
      <c r="J117" s="83">
        <v>10793.309565280708</v>
      </c>
      <c r="K117" s="82">
        <f>SUM(Table323[[#This Row],[Single Family ]:[&gt;4 Units ]])</f>
        <v>1</v>
      </c>
      <c r="L117" s="65">
        <v>1</v>
      </c>
      <c r="M117" s="65">
        <v>0</v>
      </c>
      <c r="N117" s="65">
        <v>0</v>
      </c>
      <c r="O117" s="86">
        <f>Table323[[#This Row],[Incentive Disbursements]]-Table323[[#This Row],[Incentives]]</f>
        <v>25919.672972826986</v>
      </c>
      <c r="P117" s="64"/>
    </row>
    <row r="118" spans="1:16" s="35" customFormat="1">
      <c r="A118" s="34" t="s">
        <v>63</v>
      </c>
      <c r="B118" s="35" t="s">
        <v>239</v>
      </c>
      <c r="C118" s="63" t="s">
        <v>237</v>
      </c>
      <c r="D118" s="77">
        <v>51750.383699999998</v>
      </c>
      <c r="E118" s="78">
        <v>13804.254785526917</v>
      </c>
      <c r="F118" s="82">
        <f>Table323[[#This Row],[Single Family]]+Table323[[#This Row],[2-4 Units]]+Table323[[#This Row],[&gt;4 Units]]</f>
        <v>9</v>
      </c>
      <c r="G118">
        <v>8</v>
      </c>
      <c r="H118">
        <v>1</v>
      </c>
      <c r="I118">
        <v>0</v>
      </c>
      <c r="J118" s="83">
        <v>9274.9196921357052</v>
      </c>
      <c r="K118" s="82">
        <f>SUM(Table323[[#This Row],[Single Family ]:[&gt;4 Units ]])</f>
        <v>3</v>
      </c>
      <c r="L118" s="65">
        <v>3</v>
      </c>
      <c r="M118" s="65">
        <v>0</v>
      </c>
      <c r="N118" s="65">
        <v>0</v>
      </c>
      <c r="O118" s="86">
        <f>Table323[[#This Row],[Incentive Disbursements]]-Table323[[#This Row],[Incentives]]</f>
        <v>4529.3350933912116</v>
      </c>
      <c r="P118" s="64"/>
    </row>
    <row r="119" spans="1:16" s="35" customFormat="1">
      <c r="A119" s="34" t="s">
        <v>64</v>
      </c>
      <c r="B119" s="35" t="s">
        <v>239</v>
      </c>
      <c r="C119" s="63" t="s">
        <v>237</v>
      </c>
      <c r="D119" s="77">
        <v>47281.252</v>
      </c>
      <c r="E119" s="78">
        <v>10125.892164646331</v>
      </c>
      <c r="F119" s="82">
        <f>Table323[[#This Row],[Single Family]]+Table323[[#This Row],[2-4 Units]]+Table323[[#This Row],[&gt;4 Units]]</f>
        <v>6</v>
      </c>
      <c r="G119">
        <v>5</v>
      </c>
      <c r="H119">
        <v>1</v>
      </c>
      <c r="I119">
        <v>0</v>
      </c>
      <c r="J119" s="83">
        <v>6454.2174758037117</v>
      </c>
      <c r="K119" s="82">
        <f>SUM(Table323[[#This Row],[Single Family ]:[&gt;4 Units ]])</f>
        <v>2</v>
      </c>
      <c r="L119" s="65">
        <v>2</v>
      </c>
      <c r="M119" s="65">
        <v>0</v>
      </c>
      <c r="N119" s="65">
        <v>0</v>
      </c>
      <c r="O119" s="86">
        <f>Table323[[#This Row],[Incentive Disbursements]]-Table323[[#This Row],[Incentives]]</f>
        <v>3671.6746888426196</v>
      </c>
      <c r="P119" s="64"/>
    </row>
    <row r="120" spans="1:16" s="35" customFormat="1">
      <c r="A120" s="34" t="s">
        <v>65</v>
      </c>
      <c r="B120" s="35" t="s">
        <v>239</v>
      </c>
      <c r="C120" s="63" t="s">
        <v>237</v>
      </c>
      <c r="D120" s="77">
        <v>104123.3682</v>
      </c>
      <c r="E120" s="78">
        <v>26593.3579211998</v>
      </c>
      <c r="F120" s="82">
        <f>Table323[[#This Row],[Single Family]]+Table323[[#This Row],[2-4 Units]]+Table323[[#This Row],[&gt;4 Units]]</f>
        <v>18</v>
      </c>
      <c r="G120">
        <v>18</v>
      </c>
      <c r="H120">
        <v>0</v>
      </c>
      <c r="I120">
        <v>0</v>
      </c>
      <c r="J120" s="83">
        <v>15480.460746390636</v>
      </c>
      <c r="K120" s="82">
        <f>SUM(Table323[[#This Row],[Single Family ]:[&gt;4 Units ]])</f>
        <v>4</v>
      </c>
      <c r="L120" s="65">
        <v>4</v>
      </c>
      <c r="M120" s="65">
        <v>0</v>
      </c>
      <c r="N120" s="65">
        <v>0</v>
      </c>
      <c r="O120" s="86">
        <f>Table323[[#This Row],[Incentive Disbursements]]-Table323[[#This Row],[Incentives]]</f>
        <v>11112.897174809164</v>
      </c>
      <c r="P120" s="64"/>
    </row>
    <row r="121" spans="1:16" s="35" customFormat="1">
      <c r="A121" s="34" t="s">
        <v>66</v>
      </c>
      <c r="B121" s="35" t="s">
        <v>239</v>
      </c>
      <c r="C121" s="63" t="s">
        <v>237</v>
      </c>
      <c r="D121" s="77">
        <v>114122.9146</v>
      </c>
      <c r="E121" s="78">
        <v>19932.865512968005</v>
      </c>
      <c r="F121" s="82">
        <f>Table323[[#This Row],[Single Family]]+Table323[[#This Row],[2-4 Units]]+Table323[[#This Row],[&gt;4 Units]]</f>
        <v>21</v>
      </c>
      <c r="G121">
        <v>20</v>
      </c>
      <c r="H121">
        <v>1</v>
      </c>
      <c r="I121">
        <v>0</v>
      </c>
      <c r="J121" s="83">
        <v>17882.326441750778</v>
      </c>
      <c r="K121" s="82">
        <f>SUM(Table323[[#This Row],[Single Family ]:[&gt;4 Units ]])</f>
        <v>2</v>
      </c>
      <c r="L121" s="65">
        <v>2</v>
      </c>
      <c r="M121" s="65">
        <v>0</v>
      </c>
      <c r="N121" s="65">
        <v>0</v>
      </c>
      <c r="O121" s="86">
        <f>Table323[[#This Row],[Incentive Disbursements]]-Table323[[#This Row],[Incentives]]</f>
        <v>2050.5390712172266</v>
      </c>
      <c r="P121" s="64"/>
    </row>
    <row r="122" spans="1:16" s="35" customFormat="1">
      <c r="A122" s="34" t="s">
        <v>81</v>
      </c>
      <c r="B122" s="35" t="s">
        <v>239</v>
      </c>
      <c r="C122" s="63" t="s">
        <v>237</v>
      </c>
      <c r="D122" s="77">
        <v>302.35410000000002</v>
      </c>
      <c r="E122" s="78">
        <v>0</v>
      </c>
      <c r="F122" s="82">
        <f>Table323[[#This Row],[Single Family]]+Table323[[#This Row],[2-4 Units]]+Table323[[#This Row],[&gt;4 Units]]</f>
        <v>0</v>
      </c>
      <c r="G122"/>
      <c r="H122"/>
      <c r="I122"/>
      <c r="J122" s="83">
        <v>0</v>
      </c>
      <c r="K122" s="82">
        <f>SUM(Table323[[#This Row],[Single Family ]:[&gt;4 Units ]])</f>
        <v>0</v>
      </c>
      <c r="L122" s="65"/>
      <c r="M122" s="65"/>
      <c r="N122" s="65"/>
      <c r="O122" s="86">
        <f>Table323[[#This Row],[Incentive Disbursements]]-Table323[[#This Row],[Incentives]]</f>
        <v>0</v>
      </c>
      <c r="P122" s="64"/>
    </row>
    <row r="123" spans="1:16" s="35" customFormat="1">
      <c r="A123" s="34" t="s">
        <v>82</v>
      </c>
      <c r="B123" s="35" t="s">
        <v>239</v>
      </c>
      <c r="C123" s="63" t="s">
        <v>242</v>
      </c>
      <c r="D123" s="77">
        <v>0</v>
      </c>
      <c r="E123" s="78">
        <v>0</v>
      </c>
      <c r="F123" s="82">
        <f>Table323[[#This Row],[Single Family]]+Table323[[#This Row],[2-4 Units]]+Table323[[#This Row],[&gt;4 Units]]</f>
        <v>0</v>
      </c>
      <c r="G123"/>
      <c r="H123"/>
      <c r="I123"/>
      <c r="J123" s="83">
        <v>0</v>
      </c>
      <c r="K123" s="82">
        <f>SUM(Table323[[#This Row],[Single Family ]:[&gt;4 Units ]])</f>
        <v>0</v>
      </c>
      <c r="L123" s="65"/>
      <c r="M123" s="65"/>
      <c r="N123" s="65"/>
      <c r="O123" s="86">
        <f>Table323[[#This Row],[Incentive Disbursements]]-Table323[[#This Row],[Incentives]]</f>
        <v>0</v>
      </c>
      <c r="P123" s="64"/>
    </row>
    <row r="124" spans="1:16" s="35" customFormat="1">
      <c r="A124" s="34" t="s">
        <v>85</v>
      </c>
      <c r="B124" s="35" t="s">
        <v>239</v>
      </c>
      <c r="C124" s="63" t="s">
        <v>237</v>
      </c>
      <c r="D124" s="77">
        <v>0</v>
      </c>
      <c r="E124" s="78">
        <v>0</v>
      </c>
      <c r="F124" s="82">
        <f>Table323[[#This Row],[Single Family]]+Table323[[#This Row],[2-4 Units]]+Table323[[#This Row],[&gt;4 Units]]</f>
        <v>0</v>
      </c>
      <c r="G124"/>
      <c r="H124"/>
      <c r="I124"/>
      <c r="J124" s="83">
        <v>0</v>
      </c>
      <c r="K124" s="82">
        <f>SUM(Table323[[#This Row],[Single Family ]:[&gt;4 Units ]])</f>
        <v>0</v>
      </c>
      <c r="L124" s="65"/>
      <c r="M124" s="65"/>
      <c r="N124" s="65"/>
      <c r="O124" s="86">
        <f>Table323[[#This Row],[Incentive Disbursements]]-Table323[[#This Row],[Incentives]]</f>
        <v>0</v>
      </c>
      <c r="P124" s="64"/>
    </row>
    <row r="125" spans="1:16" s="35" customFormat="1">
      <c r="A125" s="34" t="s">
        <v>114</v>
      </c>
      <c r="B125" s="35" t="s">
        <v>239</v>
      </c>
      <c r="C125" s="63" t="s">
        <v>237</v>
      </c>
      <c r="D125" s="77">
        <v>462.76580000000001</v>
      </c>
      <c r="E125" s="78">
        <v>0</v>
      </c>
      <c r="F125" s="82">
        <f>Table323[[#This Row],[Single Family]]+Table323[[#This Row],[2-4 Units]]+Table323[[#This Row],[&gt;4 Units]]</f>
        <v>0</v>
      </c>
      <c r="G125"/>
      <c r="H125"/>
      <c r="I125"/>
      <c r="J125" s="83">
        <v>0</v>
      </c>
      <c r="K125" s="82">
        <f>SUM(Table323[[#This Row],[Single Family ]:[&gt;4 Units ]])</f>
        <v>0</v>
      </c>
      <c r="L125" s="65"/>
      <c r="M125" s="65"/>
      <c r="N125" s="65"/>
      <c r="O125" s="86">
        <f>Table323[[#This Row],[Incentive Disbursements]]-Table323[[#This Row],[Incentives]]</f>
        <v>0</v>
      </c>
      <c r="P125" s="64"/>
    </row>
    <row r="126" spans="1:16" s="35" customFormat="1">
      <c r="A126" s="34" t="s">
        <v>121</v>
      </c>
      <c r="B126" s="35" t="s">
        <v>239</v>
      </c>
      <c r="C126" s="63" t="s">
        <v>237</v>
      </c>
      <c r="D126" s="77">
        <v>155.9145</v>
      </c>
      <c r="E126" s="78">
        <v>0</v>
      </c>
      <c r="F126" s="82">
        <f>Table323[[#This Row],[Single Family]]+Table323[[#This Row],[2-4 Units]]+Table323[[#This Row],[&gt;4 Units]]</f>
        <v>0</v>
      </c>
      <c r="G126"/>
      <c r="H126"/>
      <c r="I126"/>
      <c r="J126" s="83">
        <v>0</v>
      </c>
      <c r="K126" s="82">
        <f>SUM(Table323[[#This Row],[Single Family ]:[&gt;4 Units ]])</f>
        <v>0</v>
      </c>
      <c r="L126" s="65"/>
      <c r="M126" s="65"/>
      <c r="N126" s="65"/>
      <c r="O126" s="86">
        <f>Table323[[#This Row],[Incentive Disbursements]]-Table323[[#This Row],[Incentives]]</f>
        <v>0</v>
      </c>
      <c r="P126" s="64"/>
    </row>
    <row r="127" spans="1:16" s="35" customFormat="1">
      <c r="A127" s="34" t="s">
        <v>128</v>
      </c>
      <c r="B127" s="35" t="s">
        <v>239</v>
      </c>
      <c r="C127" s="63" t="s">
        <v>237</v>
      </c>
      <c r="D127" s="77">
        <v>729.55909999999994</v>
      </c>
      <c r="E127" s="78">
        <v>0</v>
      </c>
      <c r="F127" s="82">
        <f>Table323[[#This Row],[Single Family]]+Table323[[#This Row],[2-4 Units]]+Table323[[#This Row],[&gt;4 Units]]</f>
        <v>0</v>
      </c>
      <c r="G127"/>
      <c r="H127"/>
      <c r="I127"/>
      <c r="J127" s="83">
        <v>0</v>
      </c>
      <c r="K127" s="82">
        <f>SUM(Table323[[#This Row],[Single Family ]:[&gt;4 Units ]])</f>
        <v>0</v>
      </c>
      <c r="L127" s="65"/>
      <c r="M127" s="65"/>
      <c r="N127" s="65"/>
      <c r="O127" s="86">
        <f>Table323[[#This Row],[Incentive Disbursements]]-Table323[[#This Row],[Incentives]]</f>
        <v>0</v>
      </c>
      <c r="P127" s="64"/>
    </row>
    <row r="128" spans="1:16" s="35" customFormat="1">
      <c r="A128" s="34" t="s">
        <v>143</v>
      </c>
      <c r="B128" s="35" t="s">
        <v>239</v>
      </c>
      <c r="C128" s="63" t="s">
        <v>242</v>
      </c>
      <c r="D128" s="77">
        <v>0</v>
      </c>
      <c r="E128" s="78">
        <v>1643.3204436141837</v>
      </c>
      <c r="F128" s="82">
        <f>Table323[[#This Row],[Single Family]]+Table323[[#This Row],[2-4 Units]]+Table323[[#This Row],[&gt;4 Units]]</f>
        <v>0</v>
      </c>
      <c r="G128"/>
      <c r="H128"/>
      <c r="I128"/>
      <c r="J128" s="83">
        <v>1643.3204436141837</v>
      </c>
      <c r="K128" s="82">
        <f>SUM(Table323[[#This Row],[Single Family ]:[&gt;4 Units ]])</f>
        <v>0</v>
      </c>
      <c r="L128" s="65"/>
      <c r="M128" s="65"/>
      <c r="N128" s="65"/>
      <c r="O128" s="86">
        <f>Table323[[#This Row],[Incentive Disbursements]]-Table323[[#This Row],[Incentives]]</f>
        <v>0</v>
      </c>
      <c r="P128" s="64"/>
    </row>
    <row r="129" spans="1:16" s="35" customFormat="1">
      <c r="A129" s="34" t="s">
        <v>170</v>
      </c>
      <c r="B129" s="35" t="s">
        <v>239</v>
      </c>
      <c r="C129" s="63" t="s">
        <v>237</v>
      </c>
      <c r="D129" s="77">
        <v>454.1302</v>
      </c>
      <c r="E129" s="78">
        <v>0</v>
      </c>
      <c r="F129" s="82">
        <f>Table323[[#This Row],[Single Family]]+Table323[[#This Row],[2-4 Units]]+Table323[[#This Row],[&gt;4 Units]]</f>
        <v>0</v>
      </c>
      <c r="G129"/>
      <c r="H129"/>
      <c r="I129"/>
      <c r="J129" s="83">
        <v>0</v>
      </c>
      <c r="K129" s="82">
        <f>SUM(Table323[[#This Row],[Single Family ]:[&gt;4 Units ]])</f>
        <v>0</v>
      </c>
      <c r="L129" s="65"/>
      <c r="M129" s="65"/>
      <c r="N129" s="65"/>
      <c r="O129" s="86">
        <f>Table323[[#This Row],[Incentive Disbursements]]-Table323[[#This Row],[Incentives]]</f>
        <v>0</v>
      </c>
      <c r="P129" s="64"/>
    </row>
    <row r="130" spans="1:16" s="35" customFormat="1">
      <c r="A130" s="34" t="s">
        <v>143</v>
      </c>
      <c r="B130" s="35" t="s">
        <v>261</v>
      </c>
      <c r="C130" s="63" t="s">
        <v>242</v>
      </c>
      <c r="D130" s="77">
        <v>0</v>
      </c>
      <c r="E130" s="78">
        <v>220.1552791986999</v>
      </c>
      <c r="F130" s="82">
        <f>Table323[[#This Row],[Single Family]]+Table323[[#This Row],[2-4 Units]]+Table323[[#This Row],[&gt;4 Units]]</f>
        <v>0</v>
      </c>
      <c r="G130"/>
      <c r="H130"/>
      <c r="I130"/>
      <c r="J130" s="83">
        <v>220.1552791986999</v>
      </c>
      <c r="K130" s="82">
        <f>SUM(Table323[[#This Row],[Single Family ]:[&gt;4 Units ]])</f>
        <v>0</v>
      </c>
      <c r="L130" s="65"/>
      <c r="M130" s="65"/>
      <c r="N130" s="65"/>
      <c r="O130" s="86">
        <f>Table323[[#This Row],[Incentive Disbursements]]-Table323[[#This Row],[Incentives]]</f>
        <v>0</v>
      </c>
      <c r="P130" s="64"/>
    </row>
    <row r="131" spans="1:16" s="35" customFormat="1">
      <c r="A131" s="34" t="s">
        <v>144</v>
      </c>
      <c r="B131" s="35" t="s">
        <v>261</v>
      </c>
      <c r="C131" s="63" t="s">
        <v>242</v>
      </c>
      <c r="D131" s="77">
        <v>0</v>
      </c>
      <c r="E131" s="78">
        <v>137.83140834478607</v>
      </c>
      <c r="F131" s="82">
        <f>Table323[[#This Row],[Single Family]]+Table323[[#This Row],[2-4 Units]]+Table323[[#This Row],[&gt;4 Units]]</f>
        <v>0</v>
      </c>
      <c r="G131"/>
      <c r="H131"/>
      <c r="I131"/>
      <c r="J131" s="83">
        <v>0</v>
      </c>
      <c r="K131" s="82">
        <f>SUM(Table323[[#This Row],[Single Family ]:[&gt;4 Units ]])</f>
        <v>1</v>
      </c>
      <c r="L131" s="65">
        <v>1</v>
      </c>
      <c r="M131" s="65">
        <v>0</v>
      </c>
      <c r="N131" s="65">
        <v>0</v>
      </c>
      <c r="O131" s="86">
        <f>Table323[[#This Row],[Incentive Disbursements]]-Table323[[#This Row],[Incentives]]</f>
        <v>137.83140834478607</v>
      </c>
      <c r="P131" s="64"/>
    </row>
    <row r="132" spans="1:16" s="35" customFormat="1">
      <c r="A132" s="34" t="s">
        <v>148</v>
      </c>
      <c r="B132" s="35" t="s">
        <v>251</v>
      </c>
      <c r="C132" s="63" t="s">
        <v>242</v>
      </c>
      <c r="D132" s="77">
        <v>143.75399999999999</v>
      </c>
      <c r="E132" s="78">
        <v>0</v>
      </c>
      <c r="F132" s="82">
        <f>Table323[[#This Row],[Single Family]]+Table323[[#This Row],[2-4 Units]]+Table323[[#This Row],[&gt;4 Units]]</f>
        <v>0</v>
      </c>
      <c r="G132"/>
      <c r="H132"/>
      <c r="I132"/>
      <c r="J132" s="83">
        <v>0</v>
      </c>
      <c r="K132" s="82">
        <f>SUM(Table323[[#This Row],[Single Family ]:[&gt;4 Units ]])</f>
        <v>0</v>
      </c>
      <c r="L132" s="65"/>
      <c r="M132" s="65"/>
      <c r="N132" s="65"/>
      <c r="O132" s="86">
        <f>Table323[[#This Row],[Incentive Disbursements]]-Table323[[#This Row],[Incentives]]</f>
        <v>0</v>
      </c>
      <c r="P132" s="64"/>
    </row>
    <row r="133" spans="1:16" s="35" customFormat="1">
      <c r="A133" s="34" t="s">
        <v>149</v>
      </c>
      <c r="B133" s="35" t="s">
        <v>251</v>
      </c>
      <c r="C133" s="63" t="s">
        <v>237</v>
      </c>
      <c r="D133" s="77">
        <v>152.922</v>
      </c>
      <c r="E133" s="78">
        <v>0</v>
      </c>
      <c r="F133" s="82">
        <f>Table323[[#This Row],[Single Family]]+Table323[[#This Row],[2-4 Units]]+Table323[[#This Row],[&gt;4 Units]]</f>
        <v>0</v>
      </c>
      <c r="G133"/>
      <c r="H133"/>
      <c r="I133"/>
      <c r="J133" s="83">
        <v>0</v>
      </c>
      <c r="K133" s="82">
        <f>SUM(Table323[[#This Row],[Single Family ]:[&gt;4 Units ]])</f>
        <v>0</v>
      </c>
      <c r="L133" s="65"/>
      <c r="M133" s="65"/>
      <c r="N133" s="65"/>
      <c r="O133" s="86">
        <f>Table323[[#This Row],[Incentive Disbursements]]-Table323[[#This Row],[Incentives]]</f>
        <v>0</v>
      </c>
      <c r="P133" s="64"/>
    </row>
    <row r="134" spans="1:16" s="35" customFormat="1">
      <c r="A134" s="34" t="s">
        <v>150</v>
      </c>
      <c r="B134" s="35" t="s">
        <v>251</v>
      </c>
      <c r="C134" s="63" t="s">
        <v>242</v>
      </c>
      <c r="D134" s="77">
        <v>94.991</v>
      </c>
      <c r="E134" s="78">
        <v>0</v>
      </c>
      <c r="F134" s="82">
        <f>Table323[[#This Row],[Single Family]]+Table323[[#This Row],[2-4 Units]]+Table323[[#This Row],[&gt;4 Units]]</f>
        <v>0</v>
      </c>
      <c r="G134"/>
      <c r="H134"/>
      <c r="I134"/>
      <c r="J134" s="83">
        <v>0</v>
      </c>
      <c r="K134" s="82">
        <f>SUM(Table323[[#This Row],[Single Family ]:[&gt;4 Units ]])</f>
        <v>0</v>
      </c>
      <c r="L134" s="65"/>
      <c r="M134" s="65"/>
      <c r="N134" s="65"/>
      <c r="O134" s="86">
        <f>Table323[[#This Row],[Incentive Disbursements]]-Table323[[#This Row],[Incentives]]</f>
        <v>0</v>
      </c>
      <c r="P134" s="64"/>
    </row>
    <row r="135" spans="1:16" s="35" customFormat="1">
      <c r="A135" s="34" t="s">
        <v>152</v>
      </c>
      <c r="B135" s="35" t="s">
        <v>251</v>
      </c>
      <c r="C135" s="63" t="s">
        <v>237</v>
      </c>
      <c r="D135" s="77">
        <v>177.19649999999999</v>
      </c>
      <c r="E135" s="78">
        <v>0</v>
      </c>
      <c r="F135" s="82">
        <f>Table323[[#This Row],[Single Family]]+Table323[[#This Row],[2-4 Units]]+Table323[[#This Row],[&gt;4 Units]]</f>
        <v>0</v>
      </c>
      <c r="G135"/>
      <c r="H135"/>
      <c r="I135"/>
      <c r="J135" s="83">
        <v>0</v>
      </c>
      <c r="K135" s="82">
        <f>SUM(Table323[[#This Row],[Single Family ]:[&gt;4 Units ]])</f>
        <v>0</v>
      </c>
      <c r="L135" s="65"/>
      <c r="M135" s="65"/>
      <c r="N135" s="65"/>
      <c r="O135" s="86">
        <f>Table323[[#This Row],[Incentive Disbursements]]-Table323[[#This Row],[Incentives]]</f>
        <v>0</v>
      </c>
      <c r="P135" s="64"/>
    </row>
    <row r="136" spans="1:16" s="35" customFormat="1">
      <c r="A136" s="34" t="s">
        <v>153</v>
      </c>
      <c r="B136" s="35" t="s">
        <v>251</v>
      </c>
      <c r="C136" s="63" t="s">
        <v>237</v>
      </c>
      <c r="D136" s="77">
        <v>41.586100000000002</v>
      </c>
      <c r="E136" s="78">
        <v>0</v>
      </c>
      <c r="F136" s="82">
        <f>Table323[[#This Row],[Single Family]]+Table323[[#This Row],[2-4 Units]]+Table323[[#This Row],[&gt;4 Units]]</f>
        <v>0</v>
      </c>
      <c r="G136"/>
      <c r="H136"/>
      <c r="I136"/>
      <c r="J136" s="83">
        <v>0</v>
      </c>
      <c r="K136" s="82">
        <f>SUM(Table323[[#This Row],[Single Family ]:[&gt;4 Units ]])</f>
        <v>0</v>
      </c>
      <c r="L136" s="65"/>
      <c r="M136" s="65"/>
      <c r="N136" s="65"/>
      <c r="O136" s="86">
        <f>Table323[[#This Row],[Incentive Disbursements]]-Table323[[#This Row],[Incentives]]</f>
        <v>0</v>
      </c>
      <c r="P136" s="64"/>
    </row>
    <row r="137" spans="1:16" s="35" customFormat="1">
      <c r="A137" s="34" t="s">
        <v>159</v>
      </c>
      <c r="B137" s="35" t="s">
        <v>251</v>
      </c>
      <c r="C137" s="63" t="s">
        <v>242</v>
      </c>
      <c r="D137" s="77">
        <v>231.15710000000001</v>
      </c>
      <c r="E137" s="78">
        <v>0</v>
      </c>
      <c r="F137" s="82">
        <f>Table323[[#This Row],[Single Family]]+Table323[[#This Row],[2-4 Units]]+Table323[[#This Row],[&gt;4 Units]]</f>
        <v>0</v>
      </c>
      <c r="G137"/>
      <c r="H137"/>
      <c r="I137"/>
      <c r="J137" s="83">
        <v>0</v>
      </c>
      <c r="K137" s="82">
        <f>SUM(Table323[[#This Row],[Single Family ]:[&gt;4 Units ]])</f>
        <v>0</v>
      </c>
      <c r="L137" s="65"/>
      <c r="M137" s="65"/>
      <c r="N137" s="65"/>
      <c r="O137" s="86">
        <f>Table323[[#This Row],[Incentive Disbursements]]-Table323[[#This Row],[Incentives]]</f>
        <v>0</v>
      </c>
      <c r="P137" s="64"/>
    </row>
    <row r="138" spans="1:16" s="35" customFormat="1">
      <c r="A138" s="34" t="s">
        <v>185</v>
      </c>
      <c r="B138" s="35" t="s">
        <v>261</v>
      </c>
      <c r="C138" s="63" t="s">
        <v>237</v>
      </c>
      <c r="D138" s="77">
        <v>0</v>
      </c>
      <c r="E138" s="78">
        <v>172.8716066533791</v>
      </c>
      <c r="F138" s="82">
        <f>Table323[[#This Row],[Single Family]]+Table323[[#This Row],[2-4 Units]]+Table323[[#This Row],[&gt;4 Units]]</f>
        <v>1</v>
      </c>
      <c r="G138">
        <v>1</v>
      </c>
      <c r="H138">
        <v>0</v>
      </c>
      <c r="I138">
        <v>0</v>
      </c>
      <c r="J138" s="83">
        <v>172.8716066533791</v>
      </c>
      <c r="K138" s="82">
        <f>SUM(Table323[[#This Row],[Single Family ]:[&gt;4 Units ]])</f>
        <v>0</v>
      </c>
      <c r="L138" s="65"/>
      <c r="M138" s="65"/>
      <c r="N138" s="65"/>
      <c r="O138" s="86">
        <f>Table323[[#This Row],[Incentive Disbursements]]-Table323[[#This Row],[Incentives]]</f>
        <v>0</v>
      </c>
      <c r="P138" s="64"/>
    </row>
    <row r="139" spans="1:16" s="35" customFormat="1">
      <c r="A139" s="34" t="s">
        <v>190</v>
      </c>
      <c r="B139" s="35" t="s">
        <v>251</v>
      </c>
      <c r="C139" s="63" t="s">
        <v>237</v>
      </c>
      <c r="D139" s="77">
        <v>60626.775900000102</v>
      </c>
      <c r="E139" s="78">
        <v>41345.829001136641</v>
      </c>
      <c r="F139" s="82">
        <f>Table323[[#This Row],[Single Family]]+Table323[[#This Row],[2-4 Units]]+Table323[[#This Row],[&gt;4 Units]]</f>
        <v>31</v>
      </c>
      <c r="G139">
        <v>30</v>
      </c>
      <c r="H139">
        <v>1</v>
      </c>
      <c r="I139">
        <v>0</v>
      </c>
      <c r="J139" s="83">
        <v>23129.257968420214</v>
      </c>
      <c r="K139" s="82">
        <f>SUM(Table323[[#This Row],[Single Family ]:[&gt;4 Units ]])</f>
        <v>12</v>
      </c>
      <c r="L139" s="65">
        <v>9</v>
      </c>
      <c r="M139" s="65">
        <v>3</v>
      </c>
      <c r="N139" s="65">
        <v>0</v>
      </c>
      <c r="O139" s="86">
        <f>Table323[[#This Row],[Incentive Disbursements]]-Table323[[#This Row],[Incentives]]</f>
        <v>18216.571032716427</v>
      </c>
      <c r="P139" s="64"/>
    </row>
    <row r="140" spans="1:16" s="35" customFormat="1">
      <c r="A140" s="34" t="s">
        <v>191</v>
      </c>
      <c r="B140" s="35" t="s">
        <v>251</v>
      </c>
      <c r="C140" s="63" t="s">
        <v>237</v>
      </c>
      <c r="D140" s="77">
        <v>48468.042599999899</v>
      </c>
      <c r="E140" s="78">
        <v>18985.367471244685</v>
      </c>
      <c r="F140" s="82">
        <f>Table323[[#This Row],[Single Family]]+Table323[[#This Row],[2-4 Units]]+Table323[[#This Row],[&gt;4 Units]]</f>
        <v>14</v>
      </c>
      <c r="G140">
        <v>14</v>
      </c>
      <c r="H140">
        <v>0</v>
      </c>
      <c r="I140">
        <v>0</v>
      </c>
      <c r="J140" s="83">
        <v>16913.805718949716</v>
      </c>
      <c r="K140" s="82">
        <f>SUM(Table323[[#This Row],[Single Family ]:[&gt;4 Units ]])</f>
        <v>2</v>
      </c>
      <c r="L140" s="65">
        <v>2</v>
      </c>
      <c r="M140" s="65">
        <v>0</v>
      </c>
      <c r="N140" s="65">
        <v>0</v>
      </c>
      <c r="O140" s="86">
        <f>Table323[[#This Row],[Incentive Disbursements]]-Table323[[#This Row],[Incentives]]</f>
        <v>2071.5617522949688</v>
      </c>
      <c r="P140" s="64"/>
    </row>
    <row r="141" spans="1:16" s="35" customFormat="1">
      <c r="A141" s="34" t="s">
        <v>192</v>
      </c>
      <c r="B141" s="35" t="s">
        <v>251</v>
      </c>
      <c r="C141" s="63" t="s">
        <v>237</v>
      </c>
      <c r="D141" s="77">
        <v>34716.817999999999</v>
      </c>
      <c r="E141" s="78">
        <v>19427.680732504472</v>
      </c>
      <c r="F141" s="82">
        <f>Table323[[#This Row],[Single Family]]+Table323[[#This Row],[2-4 Units]]+Table323[[#This Row],[&gt;4 Units]]</f>
        <v>18</v>
      </c>
      <c r="G141">
        <v>18</v>
      </c>
      <c r="H141">
        <v>0</v>
      </c>
      <c r="I141">
        <v>0</v>
      </c>
      <c r="J141" s="83">
        <v>19171.008084091587</v>
      </c>
      <c r="K141" s="82">
        <f>SUM(Table323[[#This Row],[Single Family ]:[&gt;4 Units ]])</f>
        <v>1</v>
      </c>
      <c r="L141" s="65">
        <v>1</v>
      </c>
      <c r="M141" s="65">
        <v>0</v>
      </c>
      <c r="N141" s="65">
        <v>0</v>
      </c>
      <c r="O141" s="86">
        <f>Table323[[#This Row],[Incentive Disbursements]]-Table323[[#This Row],[Incentives]]</f>
        <v>256.67264841288488</v>
      </c>
      <c r="P141" s="64"/>
    </row>
    <row r="142" spans="1:16" s="35" customFormat="1">
      <c r="A142" s="34" t="s">
        <v>193</v>
      </c>
      <c r="B142" s="35" t="s">
        <v>251</v>
      </c>
      <c r="C142" s="63" t="s">
        <v>237</v>
      </c>
      <c r="D142" s="77">
        <v>82247.570100000201</v>
      </c>
      <c r="E142" s="78">
        <v>132744.2874101249</v>
      </c>
      <c r="F142" s="82">
        <f>Table323[[#This Row],[Single Family]]+Table323[[#This Row],[2-4 Units]]+Table323[[#This Row],[&gt;4 Units]]</f>
        <v>34</v>
      </c>
      <c r="G142">
        <v>32</v>
      </c>
      <c r="H142">
        <v>2</v>
      </c>
      <c r="I142">
        <v>0</v>
      </c>
      <c r="J142" s="83">
        <v>19414.954337010149</v>
      </c>
      <c r="K142" s="82">
        <f>SUM(Table323[[#This Row],[Single Family ]:[&gt;4 Units ]])</f>
        <v>14</v>
      </c>
      <c r="L142" s="65">
        <v>10</v>
      </c>
      <c r="M142" s="65">
        <v>4</v>
      </c>
      <c r="N142" s="65">
        <v>0</v>
      </c>
      <c r="O142" s="86">
        <f>Table323[[#This Row],[Incentive Disbursements]]-Table323[[#This Row],[Incentives]]</f>
        <v>113329.33307311476</v>
      </c>
      <c r="P142" s="64"/>
    </row>
    <row r="143" spans="1:16" s="35" customFormat="1">
      <c r="A143" s="34" t="s">
        <v>194</v>
      </c>
      <c r="B143" s="35" t="s">
        <v>251</v>
      </c>
      <c r="C143" s="63" t="s">
        <v>242</v>
      </c>
      <c r="D143" s="77">
        <v>67465.568400000004</v>
      </c>
      <c r="E143" s="78">
        <v>59812.183952561987</v>
      </c>
      <c r="F143" s="82">
        <f>Table323[[#This Row],[Single Family]]+Table323[[#This Row],[2-4 Units]]+Table323[[#This Row],[&gt;4 Units]]</f>
        <v>12</v>
      </c>
      <c r="G143">
        <v>10</v>
      </c>
      <c r="H143">
        <v>2</v>
      </c>
      <c r="I143">
        <v>0</v>
      </c>
      <c r="J143" s="83">
        <v>6371.492629939974</v>
      </c>
      <c r="K143" s="82">
        <f>SUM(Table323[[#This Row],[Single Family ]:[&gt;4 Units ]])</f>
        <v>21</v>
      </c>
      <c r="L143" s="65">
        <v>11</v>
      </c>
      <c r="M143" s="65">
        <v>9</v>
      </c>
      <c r="N143" s="65">
        <v>1</v>
      </c>
      <c r="O143" s="86">
        <f>Table323[[#This Row],[Incentive Disbursements]]-Table323[[#This Row],[Incentives]]</f>
        <v>53440.691322622013</v>
      </c>
      <c r="P143" s="64"/>
    </row>
    <row r="144" spans="1:16" s="35" customFormat="1">
      <c r="A144" s="34" t="s">
        <v>195</v>
      </c>
      <c r="B144" s="35" t="s">
        <v>251</v>
      </c>
      <c r="C144" s="63" t="s">
        <v>237</v>
      </c>
      <c r="D144" s="77">
        <v>85902.613000000201</v>
      </c>
      <c r="E144" s="78">
        <v>41845.496263519286</v>
      </c>
      <c r="F144" s="82">
        <f>Table323[[#This Row],[Single Family]]+Table323[[#This Row],[2-4 Units]]+Table323[[#This Row],[&gt;4 Units]]</f>
        <v>22</v>
      </c>
      <c r="G144">
        <v>21</v>
      </c>
      <c r="H144">
        <v>1</v>
      </c>
      <c r="I144">
        <v>0</v>
      </c>
      <c r="J144" s="83">
        <v>18156.66038964158</v>
      </c>
      <c r="K144" s="82">
        <f>SUM(Table323[[#This Row],[Single Family ]:[&gt;4 Units ]])</f>
        <v>16</v>
      </c>
      <c r="L144" s="65">
        <v>13</v>
      </c>
      <c r="M144" s="65">
        <v>3</v>
      </c>
      <c r="N144" s="65">
        <v>0</v>
      </c>
      <c r="O144" s="86">
        <f>Table323[[#This Row],[Incentive Disbursements]]-Table323[[#This Row],[Incentives]]</f>
        <v>23688.835873877706</v>
      </c>
      <c r="P144" s="64"/>
    </row>
    <row r="145" spans="1:16" s="35" customFormat="1">
      <c r="A145" s="34" t="s">
        <v>196</v>
      </c>
      <c r="B145" s="35" t="s">
        <v>251</v>
      </c>
      <c r="C145" s="63" t="s">
        <v>237</v>
      </c>
      <c r="D145" s="77">
        <v>67016.043900000004</v>
      </c>
      <c r="E145" s="78">
        <v>76277.412637469548</v>
      </c>
      <c r="F145" s="82">
        <f>Table323[[#This Row],[Single Family]]+Table323[[#This Row],[2-4 Units]]+Table323[[#This Row],[&gt;4 Units]]</f>
        <v>25</v>
      </c>
      <c r="G145">
        <v>24</v>
      </c>
      <c r="H145">
        <v>1</v>
      </c>
      <c r="I145">
        <v>0</v>
      </c>
      <c r="J145" s="83">
        <v>22175.61631676344</v>
      </c>
      <c r="K145" s="82">
        <f>SUM(Table323[[#This Row],[Single Family ]:[&gt;4 Units ]])</f>
        <v>19</v>
      </c>
      <c r="L145" s="65">
        <v>14</v>
      </c>
      <c r="M145" s="65">
        <v>5</v>
      </c>
      <c r="N145" s="65">
        <v>0</v>
      </c>
      <c r="O145" s="86">
        <f>Table323[[#This Row],[Incentive Disbursements]]-Table323[[#This Row],[Incentives]]</f>
        <v>54101.796320706111</v>
      </c>
      <c r="P145" s="64"/>
    </row>
    <row r="146" spans="1:16" s="35" customFormat="1">
      <c r="A146" s="34" t="s">
        <v>197</v>
      </c>
      <c r="B146" s="35" t="s">
        <v>251</v>
      </c>
      <c r="C146" s="63" t="s">
        <v>237</v>
      </c>
      <c r="D146" s="77">
        <v>77328.733099999998</v>
      </c>
      <c r="E146" s="78">
        <v>17862.944840057709</v>
      </c>
      <c r="F146" s="82">
        <f>Table323[[#This Row],[Single Family]]+Table323[[#This Row],[2-4 Units]]+Table323[[#This Row],[&gt;4 Units]]</f>
        <v>15</v>
      </c>
      <c r="G146">
        <v>13</v>
      </c>
      <c r="H146">
        <v>2</v>
      </c>
      <c r="I146">
        <v>0</v>
      </c>
      <c r="J146" s="83">
        <v>14735.731422221777</v>
      </c>
      <c r="K146" s="82">
        <f>SUM(Table323[[#This Row],[Single Family ]:[&gt;4 Units ]])</f>
        <v>3</v>
      </c>
      <c r="L146" s="65">
        <v>2</v>
      </c>
      <c r="M146" s="65">
        <v>1</v>
      </c>
      <c r="N146" s="65">
        <v>0</v>
      </c>
      <c r="O146" s="86">
        <f>Table323[[#This Row],[Incentive Disbursements]]-Table323[[#This Row],[Incentives]]</f>
        <v>3127.213417835932</v>
      </c>
      <c r="P146" s="64"/>
    </row>
    <row r="147" spans="1:16" s="35" customFormat="1">
      <c r="A147" s="34" t="s">
        <v>198</v>
      </c>
      <c r="B147" s="35" t="s">
        <v>251</v>
      </c>
      <c r="C147" s="63" t="s">
        <v>237</v>
      </c>
      <c r="D147" s="77">
        <v>76841.958499999906</v>
      </c>
      <c r="E147" s="78">
        <v>71150.180831295031</v>
      </c>
      <c r="F147" s="82">
        <f>Table323[[#This Row],[Single Family]]+Table323[[#This Row],[2-4 Units]]+Table323[[#This Row],[&gt;4 Units]]</f>
        <v>34</v>
      </c>
      <c r="G147">
        <v>34</v>
      </c>
      <c r="H147">
        <v>0</v>
      </c>
      <c r="I147">
        <v>0</v>
      </c>
      <c r="J147" s="83">
        <v>48680.650115018121</v>
      </c>
      <c r="K147" s="82">
        <f>SUM(Table323[[#This Row],[Single Family ]:[&gt;4 Units ]])</f>
        <v>7</v>
      </c>
      <c r="L147" s="65">
        <v>7</v>
      </c>
      <c r="M147" s="65">
        <v>0</v>
      </c>
      <c r="N147" s="65">
        <v>0</v>
      </c>
      <c r="O147" s="86">
        <f>Table323[[#This Row],[Incentive Disbursements]]-Table323[[#This Row],[Incentives]]</f>
        <v>22469.53071627691</v>
      </c>
      <c r="P147" s="64"/>
    </row>
    <row r="148" spans="1:16" s="35" customFormat="1">
      <c r="A148" s="34" t="s">
        <v>199</v>
      </c>
      <c r="B148" s="35" t="s">
        <v>251</v>
      </c>
      <c r="C148" s="63" t="s">
        <v>237</v>
      </c>
      <c r="D148" s="77">
        <v>144930.68359999999</v>
      </c>
      <c r="E148" s="78">
        <v>92801.685547901579</v>
      </c>
      <c r="F148" s="82">
        <f>Table323[[#This Row],[Single Family]]+Table323[[#This Row],[2-4 Units]]+Table323[[#This Row],[&gt;4 Units]]</f>
        <v>60</v>
      </c>
      <c r="G148">
        <v>60</v>
      </c>
      <c r="H148">
        <v>0</v>
      </c>
      <c r="I148">
        <v>0</v>
      </c>
      <c r="J148" s="83">
        <v>76745.207096850805</v>
      </c>
      <c r="K148" s="82">
        <f>SUM(Table323[[#This Row],[Single Family ]:[&gt;4 Units ]])</f>
        <v>8</v>
      </c>
      <c r="L148" s="65">
        <v>6</v>
      </c>
      <c r="M148" s="65">
        <v>2</v>
      </c>
      <c r="N148" s="65">
        <v>0</v>
      </c>
      <c r="O148" s="86">
        <f>Table323[[#This Row],[Incentive Disbursements]]-Table323[[#This Row],[Incentives]]</f>
        <v>16056.478451050774</v>
      </c>
      <c r="P148" s="64"/>
    </row>
    <row r="149" spans="1:16" s="35" customFormat="1">
      <c r="A149" s="34" t="s">
        <v>200</v>
      </c>
      <c r="B149" s="35" t="s">
        <v>251</v>
      </c>
      <c r="C149" s="63" t="s">
        <v>237</v>
      </c>
      <c r="D149" s="77">
        <v>103220.78479999999</v>
      </c>
      <c r="E149" s="78">
        <v>90071.575439474502</v>
      </c>
      <c r="F149" s="82">
        <f>Table323[[#This Row],[Single Family]]+Table323[[#This Row],[2-4 Units]]+Table323[[#This Row],[&gt;4 Units]]</f>
        <v>18</v>
      </c>
      <c r="G149">
        <v>17</v>
      </c>
      <c r="H149">
        <v>0</v>
      </c>
      <c r="I149">
        <v>1</v>
      </c>
      <c r="J149" s="83">
        <v>40844.102221626003</v>
      </c>
      <c r="K149" s="82">
        <f>SUM(Table323[[#This Row],[Single Family ]:[&gt;4 Units ]])</f>
        <v>5</v>
      </c>
      <c r="L149" s="65">
        <v>3</v>
      </c>
      <c r="M149" s="65">
        <v>0</v>
      </c>
      <c r="N149" s="65">
        <v>2</v>
      </c>
      <c r="O149" s="86">
        <f>Table323[[#This Row],[Incentive Disbursements]]-Table323[[#This Row],[Incentives]]</f>
        <v>49227.473217848499</v>
      </c>
      <c r="P149" s="64"/>
    </row>
    <row r="150" spans="1:16" s="35" customFormat="1">
      <c r="A150" s="34" t="s">
        <v>201</v>
      </c>
      <c r="B150" s="35" t="s">
        <v>251</v>
      </c>
      <c r="C150" s="63" t="s">
        <v>237</v>
      </c>
      <c r="D150" s="77">
        <v>88585.424700000105</v>
      </c>
      <c r="E150" s="78">
        <v>36535.308318547446</v>
      </c>
      <c r="F150" s="82">
        <f>Table323[[#This Row],[Single Family]]+Table323[[#This Row],[2-4 Units]]+Table323[[#This Row],[&gt;4 Units]]</f>
        <v>27</v>
      </c>
      <c r="G150">
        <v>27</v>
      </c>
      <c r="H150">
        <v>0</v>
      </c>
      <c r="I150">
        <v>0</v>
      </c>
      <c r="J150" s="83">
        <v>35938.843751149368</v>
      </c>
      <c r="K150" s="82">
        <f>SUM(Table323[[#This Row],[Single Family ]:[&gt;4 Units ]])</f>
        <v>3</v>
      </c>
      <c r="L150" s="65">
        <v>1</v>
      </c>
      <c r="M150" s="65">
        <v>2</v>
      </c>
      <c r="N150" s="65">
        <v>0</v>
      </c>
      <c r="O150" s="86">
        <f>Table323[[#This Row],[Incentive Disbursements]]-Table323[[#This Row],[Incentives]]</f>
        <v>596.46456739807763</v>
      </c>
      <c r="P150" s="64"/>
    </row>
    <row r="151" spans="1:16" s="35" customFormat="1">
      <c r="A151" s="34" t="s">
        <v>202</v>
      </c>
      <c r="B151" s="35" t="s">
        <v>251</v>
      </c>
      <c r="C151" s="63" t="s">
        <v>237</v>
      </c>
      <c r="D151" s="77">
        <v>695.01679999999999</v>
      </c>
      <c r="E151" s="78">
        <v>0</v>
      </c>
      <c r="F151" s="82">
        <f>Table323[[#This Row],[Single Family]]+Table323[[#This Row],[2-4 Units]]+Table323[[#This Row],[&gt;4 Units]]</f>
        <v>0</v>
      </c>
      <c r="G151"/>
      <c r="H151"/>
      <c r="I151"/>
      <c r="J151" s="83">
        <v>0</v>
      </c>
      <c r="K151" s="82">
        <f>SUM(Table323[[#This Row],[Single Family ]:[&gt;4 Units ]])</f>
        <v>0</v>
      </c>
      <c r="L151" s="65"/>
      <c r="M151" s="65"/>
      <c r="N151" s="65"/>
      <c r="O151" s="86">
        <f>Table323[[#This Row],[Incentive Disbursements]]-Table323[[#This Row],[Incentives]]</f>
        <v>0</v>
      </c>
      <c r="P151" s="64"/>
    </row>
    <row r="152" spans="1:16" s="35" customFormat="1">
      <c r="A152" s="34" t="s">
        <v>203</v>
      </c>
      <c r="B152" s="35" t="s">
        <v>261</v>
      </c>
      <c r="C152" s="63" t="s">
        <v>237</v>
      </c>
      <c r="D152" s="77">
        <v>0</v>
      </c>
      <c r="E152" s="78">
        <v>683.34778306636463</v>
      </c>
      <c r="F152" s="82">
        <f>Table323[[#This Row],[Single Family]]+Table323[[#This Row],[2-4 Units]]+Table323[[#This Row],[&gt;4 Units]]</f>
        <v>0</v>
      </c>
      <c r="G152"/>
      <c r="H152"/>
      <c r="I152"/>
      <c r="J152" s="83">
        <v>0</v>
      </c>
      <c r="K152" s="82">
        <f>SUM(Table323[[#This Row],[Single Family ]:[&gt;4 Units ]])</f>
        <v>1</v>
      </c>
      <c r="L152" s="65">
        <v>1</v>
      </c>
      <c r="M152" s="65">
        <v>0</v>
      </c>
      <c r="N152" s="65">
        <v>0</v>
      </c>
      <c r="O152" s="86">
        <f>Table323[[#This Row],[Incentive Disbursements]]-Table323[[#This Row],[Incentives]]</f>
        <v>683.34778306636463</v>
      </c>
      <c r="P152" s="64"/>
    </row>
    <row r="153" spans="1:16" s="35" customFormat="1">
      <c r="A153" s="34" t="s">
        <v>108</v>
      </c>
      <c r="B153" s="35" t="s">
        <v>243</v>
      </c>
      <c r="C153" s="63" t="s">
        <v>237</v>
      </c>
      <c r="D153" s="77">
        <v>0</v>
      </c>
      <c r="E153" s="78">
        <v>0</v>
      </c>
      <c r="F153" s="82">
        <f>Table323[[#This Row],[Single Family]]+Table323[[#This Row],[2-4 Units]]+Table323[[#This Row],[&gt;4 Units]]</f>
        <v>0</v>
      </c>
      <c r="G153"/>
      <c r="H153"/>
      <c r="I153"/>
      <c r="J153" s="83">
        <v>0</v>
      </c>
      <c r="K153" s="82">
        <f>SUM(Table323[[#This Row],[Single Family ]:[&gt;4 Units ]])</f>
        <v>0</v>
      </c>
      <c r="L153" s="65"/>
      <c r="M153" s="65"/>
      <c r="N153" s="65"/>
      <c r="O153" s="86">
        <f>Table323[[#This Row],[Incentive Disbursements]]-Table323[[#This Row],[Incentives]]</f>
        <v>0</v>
      </c>
      <c r="P153" s="64"/>
    </row>
    <row r="154" spans="1:16" s="35" customFormat="1">
      <c r="A154" s="34" t="s">
        <v>143</v>
      </c>
      <c r="B154" s="35" t="s">
        <v>262</v>
      </c>
      <c r="C154" s="63" t="s">
        <v>242</v>
      </c>
      <c r="D154" s="77">
        <v>0</v>
      </c>
      <c r="E154" s="78">
        <v>142.07684249041586</v>
      </c>
      <c r="F154" s="82">
        <f>Table323[[#This Row],[Single Family]]+Table323[[#This Row],[2-4 Units]]+Table323[[#This Row],[&gt;4 Units]]</f>
        <v>0</v>
      </c>
      <c r="G154"/>
      <c r="H154"/>
      <c r="I154"/>
      <c r="J154" s="83">
        <v>142.07684249041586</v>
      </c>
      <c r="K154" s="82">
        <f>SUM(Table323[[#This Row],[Single Family ]:[&gt;4 Units ]])</f>
        <v>0</v>
      </c>
      <c r="L154" s="65"/>
      <c r="M154" s="65"/>
      <c r="N154" s="65"/>
      <c r="O154" s="86">
        <f>Table323[[#This Row],[Incentive Disbursements]]-Table323[[#This Row],[Incentives]]</f>
        <v>0</v>
      </c>
      <c r="P154" s="64"/>
    </row>
    <row r="155" spans="1:16" s="35" customFormat="1">
      <c r="A155" s="34" t="s">
        <v>165</v>
      </c>
      <c r="B155" s="35" t="s">
        <v>243</v>
      </c>
      <c r="C155" s="63" t="s">
        <v>237</v>
      </c>
      <c r="D155" s="77">
        <v>88019.366599999994</v>
      </c>
      <c r="E155" s="78">
        <v>16430.678348475052</v>
      </c>
      <c r="F155" s="82">
        <f>Table323[[#This Row],[Single Family]]+Table323[[#This Row],[2-4 Units]]+Table323[[#This Row],[&gt;4 Units]]</f>
        <v>31</v>
      </c>
      <c r="G155">
        <v>16</v>
      </c>
      <c r="H155">
        <v>0</v>
      </c>
      <c r="I155">
        <v>15</v>
      </c>
      <c r="J155" s="83">
        <v>16430.678348475052</v>
      </c>
      <c r="K155" s="82">
        <f>SUM(Table323[[#This Row],[Single Family ]:[&gt;4 Units ]])</f>
        <v>0</v>
      </c>
      <c r="L155" s="65"/>
      <c r="M155" s="65"/>
      <c r="N155" s="65"/>
      <c r="O155" s="86">
        <f>Table323[[#This Row],[Incentive Disbursements]]-Table323[[#This Row],[Incentives]]</f>
        <v>0</v>
      </c>
      <c r="P155" s="64"/>
    </row>
    <row r="156" spans="1:16" s="35" customFormat="1">
      <c r="A156" s="34" t="s">
        <v>166</v>
      </c>
      <c r="B156" s="35" t="s">
        <v>243</v>
      </c>
      <c r="C156" s="63" t="s">
        <v>237</v>
      </c>
      <c r="D156" s="77">
        <v>58587.509199999899</v>
      </c>
      <c r="E156" s="78">
        <v>450608.31139306683</v>
      </c>
      <c r="F156" s="82">
        <f>Table323[[#This Row],[Single Family]]+Table323[[#This Row],[2-4 Units]]+Table323[[#This Row],[&gt;4 Units]]</f>
        <v>17</v>
      </c>
      <c r="G156">
        <v>16</v>
      </c>
      <c r="H156">
        <v>1</v>
      </c>
      <c r="I156">
        <v>0</v>
      </c>
      <c r="J156" s="83">
        <v>16288.810882384094</v>
      </c>
      <c r="K156" s="82">
        <f>SUM(Table323[[#This Row],[Single Family ]:[&gt;4 Units ]])</f>
        <v>4</v>
      </c>
      <c r="L156" s="65">
        <v>1</v>
      </c>
      <c r="M156" s="65">
        <v>2</v>
      </c>
      <c r="N156" s="65">
        <v>1</v>
      </c>
      <c r="O156" s="86">
        <f>Table323[[#This Row],[Incentive Disbursements]]-Table323[[#This Row],[Incentives]]</f>
        <v>434319.50051068276</v>
      </c>
      <c r="P156" s="64"/>
    </row>
    <row r="157" spans="1:16" s="35" customFormat="1">
      <c r="A157" s="34" t="s">
        <v>167</v>
      </c>
      <c r="B157" s="35" t="s">
        <v>243</v>
      </c>
      <c r="C157" s="63" t="s">
        <v>237</v>
      </c>
      <c r="D157" s="77">
        <v>70907.985900000102</v>
      </c>
      <c r="E157" s="78">
        <v>14802.193579849905</v>
      </c>
      <c r="F157" s="82">
        <f>Table323[[#This Row],[Single Family]]+Table323[[#This Row],[2-4 Units]]+Table323[[#This Row],[&gt;4 Units]]</f>
        <v>24</v>
      </c>
      <c r="G157">
        <v>19</v>
      </c>
      <c r="H157">
        <v>1</v>
      </c>
      <c r="I157">
        <v>4</v>
      </c>
      <c r="J157" s="83">
        <v>13518.402186563611</v>
      </c>
      <c r="K157" s="82">
        <f>SUM(Table323[[#This Row],[Single Family ]:[&gt;4 Units ]])</f>
        <v>2</v>
      </c>
      <c r="L157" s="65">
        <v>2</v>
      </c>
      <c r="M157" s="65">
        <v>0</v>
      </c>
      <c r="N157" s="65">
        <v>0</v>
      </c>
      <c r="O157" s="86">
        <f>Table323[[#This Row],[Incentive Disbursements]]-Table323[[#This Row],[Incentives]]</f>
        <v>1283.7913932862939</v>
      </c>
      <c r="P157" s="64"/>
    </row>
    <row r="158" spans="1:16" s="35" customFormat="1">
      <c r="A158" s="34" t="s">
        <v>232</v>
      </c>
      <c r="B158" s="35" t="s">
        <v>243</v>
      </c>
      <c r="C158" s="63" t="s">
        <v>237</v>
      </c>
      <c r="D158" s="77">
        <v>72449.754100000006</v>
      </c>
      <c r="E158" s="78">
        <v>23314.839763591452</v>
      </c>
      <c r="F158" s="82">
        <f>Table323[[#This Row],[Single Family]]+Table323[[#This Row],[2-4 Units]]+Table323[[#This Row],[&gt;4 Units]]</f>
        <v>37</v>
      </c>
      <c r="G158">
        <v>19</v>
      </c>
      <c r="H158">
        <v>3</v>
      </c>
      <c r="I158">
        <v>15</v>
      </c>
      <c r="J158" s="83">
        <v>16671.102276883041</v>
      </c>
      <c r="K158" s="82">
        <f>SUM(Table323[[#This Row],[Single Family ]:[&gt;4 Units ]])</f>
        <v>4</v>
      </c>
      <c r="L158" s="65">
        <v>4</v>
      </c>
      <c r="M158" s="65">
        <v>0</v>
      </c>
      <c r="N158" s="65">
        <v>0</v>
      </c>
      <c r="O158" s="86">
        <f>Table323[[#This Row],[Incentive Disbursements]]-Table323[[#This Row],[Incentives]]</f>
        <v>6643.7374867084109</v>
      </c>
      <c r="P158" s="64"/>
    </row>
    <row r="159" spans="1:16" s="35" customFormat="1">
      <c r="A159" s="34" t="s">
        <v>168</v>
      </c>
      <c r="B159" s="35" t="s">
        <v>243</v>
      </c>
      <c r="C159" s="63" t="s">
        <v>237</v>
      </c>
      <c r="D159" s="77">
        <v>76013.063599999805</v>
      </c>
      <c r="E159" s="78">
        <v>34521.322702779704</v>
      </c>
      <c r="F159" s="82">
        <f>Table323[[#This Row],[Single Family]]+Table323[[#This Row],[2-4 Units]]+Table323[[#This Row],[&gt;4 Units]]</f>
        <v>33</v>
      </c>
      <c r="G159">
        <v>33</v>
      </c>
      <c r="H159">
        <v>0</v>
      </c>
      <c r="I159">
        <v>0</v>
      </c>
      <c r="J159" s="83">
        <v>30762.941555195077</v>
      </c>
      <c r="K159" s="82">
        <f>SUM(Table323[[#This Row],[Single Family ]:[&gt;4 Units ]])</f>
        <v>5</v>
      </c>
      <c r="L159" s="65">
        <v>5</v>
      </c>
      <c r="M159" s="65">
        <v>0</v>
      </c>
      <c r="N159" s="65">
        <v>0</v>
      </c>
      <c r="O159" s="86">
        <f>Table323[[#This Row],[Incentive Disbursements]]-Table323[[#This Row],[Incentives]]</f>
        <v>3758.3811475846269</v>
      </c>
      <c r="P159" s="64"/>
    </row>
    <row r="160" spans="1:16" s="35" customFormat="1">
      <c r="A160" s="34" t="s">
        <v>169</v>
      </c>
      <c r="B160" s="35" t="s">
        <v>243</v>
      </c>
      <c r="C160" s="63" t="s">
        <v>237</v>
      </c>
      <c r="D160" s="77">
        <v>118660.9953</v>
      </c>
      <c r="E160" s="78">
        <v>180631.4276423564</v>
      </c>
      <c r="F160" s="82">
        <f>Table323[[#This Row],[Single Family]]+Table323[[#This Row],[2-4 Units]]+Table323[[#This Row],[&gt;4 Units]]</f>
        <v>24</v>
      </c>
      <c r="G160">
        <v>24</v>
      </c>
      <c r="H160">
        <v>0</v>
      </c>
      <c r="I160">
        <v>0</v>
      </c>
      <c r="J160" s="83">
        <v>23039.853773815532</v>
      </c>
      <c r="K160" s="82">
        <f>SUM(Table323[[#This Row],[Single Family ]:[&gt;4 Units ]])</f>
        <v>3</v>
      </c>
      <c r="L160" s="65">
        <v>3</v>
      </c>
      <c r="M160" s="65">
        <v>0</v>
      </c>
      <c r="N160" s="65">
        <v>0</v>
      </c>
      <c r="O160" s="86">
        <f>Table323[[#This Row],[Incentive Disbursements]]-Table323[[#This Row],[Incentives]]</f>
        <v>157591.57386854087</v>
      </c>
      <c r="P160" s="64"/>
    </row>
    <row r="161" spans="1:16" s="35" customFormat="1">
      <c r="A161" s="34" t="s">
        <v>170</v>
      </c>
      <c r="B161" s="35" t="s">
        <v>243</v>
      </c>
      <c r="C161" s="63" t="s">
        <v>237</v>
      </c>
      <c r="D161" s="77">
        <v>83005.870799999801</v>
      </c>
      <c r="E161" s="78">
        <v>28551.343514075052</v>
      </c>
      <c r="F161" s="82">
        <f>Table323[[#This Row],[Single Family]]+Table323[[#This Row],[2-4 Units]]+Table323[[#This Row],[&gt;4 Units]]</f>
        <v>25</v>
      </c>
      <c r="G161">
        <v>25</v>
      </c>
      <c r="H161">
        <v>0</v>
      </c>
      <c r="I161">
        <v>0</v>
      </c>
      <c r="J161" s="83">
        <v>23624.537369306352</v>
      </c>
      <c r="K161" s="82">
        <f>SUM(Table323[[#This Row],[Single Family ]:[&gt;4 Units ]])</f>
        <v>1</v>
      </c>
      <c r="L161" s="65">
        <v>1</v>
      </c>
      <c r="M161" s="65">
        <v>0</v>
      </c>
      <c r="N161" s="65">
        <v>0</v>
      </c>
      <c r="O161" s="86">
        <f>Table323[[#This Row],[Incentive Disbursements]]-Table323[[#This Row],[Incentives]]</f>
        <v>4926.8061447686996</v>
      </c>
      <c r="P161" s="64"/>
    </row>
    <row r="162" spans="1:16" s="35" customFormat="1">
      <c r="A162" s="34" t="s">
        <v>171</v>
      </c>
      <c r="B162" s="35" t="s">
        <v>243</v>
      </c>
      <c r="C162" s="63" t="s">
        <v>237</v>
      </c>
      <c r="D162" s="77">
        <v>69671.752900000007</v>
      </c>
      <c r="E162" s="78">
        <v>14513.343881338336</v>
      </c>
      <c r="F162" s="82">
        <f>Table323[[#This Row],[Single Family]]+Table323[[#This Row],[2-4 Units]]+Table323[[#This Row],[&gt;4 Units]]</f>
        <v>16</v>
      </c>
      <c r="G162">
        <v>16</v>
      </c>
      <c r="H162">
        <v>0</v>
      </c>
      <c r="I162">
        <v>0</v>
      </c>
      <c r="J162" s="83">
        <v>14359.482138649768</v>
      </c>
      <c r="K162" s="82">
        <f>SUM(Table323[[#This Row],[Single Family ]:[&gt;4 Units ]])</f>
        <v>1</v>
      </c>
      <c r="L162" s="65">
        <v>0</v>
      </c>
      <c r="M162" s="65">
        <v>1</v>
      </c>
      <c r="N162" s="65">
        <v>0</v>
      </c>
      <c r="O162" s="86">
        <f>Table323[[#This Row],[Incentive Disbursements]]-Table323[[#This Row],[Incentives]]</f>
        <v>153.86174268856848</v>
      </c>
      <c r="P162" s="64"/>
    </row>
    <row r="163" spans="1:16" s="35" customFormat="1">
      <c r="A163" s="34" t="s">
        <v>172</v>
      </c>
      <c r="B163" s="35" t="s">
        <v>243</v>
      </c>
      <c r="C163" s="63" t="s">
        <v>237</v>
      </c>
      <c r="D163" s="77">
        <v>80824.2261</v>
      </c>
      <c r="E163" s="78">
        <v>27171.67268529339</v>
      </c>
      <c r="F163" s="82">
        <f>Table323[[#This Row],[Single Family]]+Table323[[#This Row],[2-4 Units]]+Table323[[#This Row],[&gt;4 Units]]</f>
        <v>29</v>
      </c>
      <c r="G163">
        <v>29</v>
      </c>
      <c r="H163">
        <v>0</v>
      </c>
      <c r="I163">
        <v>0</v>
      </c>
      <c r="J163" s="83">
        <v>25909.432105694326</v>
      </c>
      <c r="K163" s="82">
        <f>SUM(Table323[[#This Row],[Single Family ]:[&gt;4 Units ]])</f>
        <v>2</v>
      </c>
      <c r="L163" s="65">
        <v>2</v>
      </c>
      <c r="M163" s="65">
        <v>0</v>
      </c>
      <c r="N163" s="65">
        <v>0</v>
      </c>
      <c r="O163" s="86">
        <f>Table323[[#This Row],[Incentive Disbursements]]-Table323[[#This Row],[Incentives]]</f>
        <v>1262.2405795990635</v>
      </c>
      <c r="P163" s="64"/>
    </row>
    <row r="164" spans="1:16" s="35" customFormat="1">
      <c r="A164" s="34" t="s">
        <v>173</v>
      </c>
      <c r="B164" s="35" t="s">
        <v>243</v>
      </c>
      <c r="C164" s="63" t="s">
        <v>237</v>
      </c>
      <c r="D164" s="77">
        <v>77262.277400000094</v>
      </c>
      <c r="E164" s="78">
        <v>17322.008636431503</v>
      </c>
      <c r="F164" s="82">
        <f>Table323[[#This Row],[Single Family]]+Table323[[#This Row],[2-4 Units]]+Table323[[#This Row],[&gt;4 Units]]</f>
        <v>28</v>
      </c>
      <c r="G164">
        <v>25</v>
      </c>
      <c r="H164">
        <v>1</v>
      </c>
      <c r="I164">
        <v>2</v>
      </c>
      <c r="J164" s="83">
        <v>15955.393921701851</v>
      </c>
      <c r="K164" s="82">
        <f>SUM(Table323[[#This Row],[Single Family ]:[&gt;4 Units ]])</f>
        <v>3</v>
      </c>
      <c r="L164" s="65">
        <v>2</v>
      </c>
      <c r="M164" s="65">
        <v>1</v>
      </c>
      <c r="N164" s="65">
        <v>0</v>
      </c>
      <c r="O164" s="86">
        <f>Table323[[#This Row],[Incentive Disbursements]]-Table323[[#This Row],[Incentives]]</f>
        <v>1366.6147147296524</v>
      </c>
      <c r="P164" s="64"/>
    </row>
    <row r="165" spans="1:16" s="35" customFormat="1">
      <c r="A165" s="34" t="s">
        <v>174</v>
      </c>
      <c r="B165" s="35" t="s">
        <v>243</v>
      </c>
      <c r="C165" s="63" t="s">
        <v>237</v>
      </c>
      <c r="D165" s="77">
        <v>116407.5059</v>
      </c>
      <c r="E165" s="78">
        <v>34321.772038637639</v>
      </c>
      <c r="F165" s="82">
        <f>Table323[[#This Row],[Single Family]]+Table323[[#This Row],[2-4 Units]]+Table323[[#This Row],[&gt;4 Units]]</f>
        <v>43</v>
      </c>
      <c r="G165">
        <v>40</v>
      </c>
      <c r="H165">
        <v>1</v>
      </c>
      <c r="I165">
        <v>2</v>
      </c>
      <c r="J165" s="83">
        <v>34321.772038637639</v>
      </c>
      <c r="K165" s="82">
        <f>SUM(Table323[[#This Row],[Single Family ]:[&gt;4 Units ]])</f>
        <v>0</v>
      </c>
      <c r="L165" s="65"/>
      <c r="M165" s="65"/>
      <c r="N165" s="65"/>
      <c r="O165" s="86">
        <f>Table323[[#This Row],[Incentive Disbursements]]-Table323[[#This Row],[Incentives]]</f>
        <v>0</v>
      </c>
      <c r="P165" s="64"/>
    </row>
    <row r="166" spans="1:16" s="35" customFormat="1">
      <c r="A166" s="34" t="s">
        <v>175</v>
      </c>
      <c r="B166" s="35" t="s">
        <v>243</v>
      </c>
      <c r="C166" s="63" t="s">
        <v>237</v>
      </c>
      <c r="D166" s="77">
        <v>55146.045800000102</v>
      </c>
      <c r="E166" s="78">
        <v>31569.609000484343</v>
      </c>
      <c r="F166" s="82">
        <f>Table323[[#This Row],[Single Family]]+Table323[[#This Row],[2-4 Units]]+Table323[[#This Row],[&gt;4 Units]]</f>
        <v>19</v>
      </c>
      <c r="G166">
        <v>18</v>
      </c>
      <c r="H166">
        <v>1</v>
      </c>
      <c r="I166">
        <v>0</v>
      </c>
      <c r="J166" s="83">
        <v>17108.160555297767</v>
      </c>
      <c r="K166" s="82">
        <f>SUM(Table323[[#This Row],[Single Family ]:[&gt;4 Units ]])</f>
        <v>4</v>
      </c>
      <c r="L166" s="65">
        <v>4</v>
      </c>
      <c r="M166" s="65">
        <v>0</v>
      </c>
      <c r="N166" s="65">
        <v>0</v>
      </c>
      <c r="O166" s="86">
        <f>Table323[[#This Row],[Incentive Disbursements]]-Table323[[#This Row],[Incentives]]</f>
        <v>14461.448445186576</v>
      </c>
      <c r="P166" s="64"/>
    </row>
    <row r="167" spans="1:16" s="35" customFormat="1">
      <c r="A167" s="34" t="s">
        <v>184</v>
      </c>
      <c r="B167" s="35" t="s">
        <v>243</v>
      </c>
      <c r="C167" s="63" t="s">
        <v>237</v>
      </c>
      <c r="D167" s="77">
        <v>104.54689999999999</v>
      </c>
      <c r="E167" s="78">
        <v>0</v>
      </c>
      <c r="F167" s="82">
        <f>Table323[[#This Row],[Single Family]]+Table323[[#This Row],[2-4 Units]]+Table323[[#This Row],[&gt;4 Units]]</f>
        <v>0</v>
      </c>
      <c r="G167"/>
      <c r="H167"/>
      <c r="I167"/>
      <c r="J167" s="83">
        <v>0</v>
      </c>
      <c r="K167" s="82">
        <f>SUM(Table323[[#This Row],[Single Family ]:[&gt;4 Units ]])</f>
        <v>0</v>
      </c>
      <c r="L167" s="65"/>
      <c r="M167" s="65"/>
      <c r="N167" s="65"/>
      <c r="O167" s="86">
        <f>Table323[[#This Row],[Incentive Disbursements]]-Table323[[#This Row],[Incentives]]</f>
        <v>0</v>
      </c>
      <c r="P167" s="64"/>
    </row>
    <row r="168" spans="1:16" s="35" customFormat="1">
      <c r="A168" s="34" t="s">
        <v>185</v>
      </c>
      <c r="B168" s="35" t="s">
        <v>243</v>
      </c>
      <c r="C168" s="63" t="s">
        <v>237</v>
      </c>
      <c r="D168" s="77">
        <v>71.1738</v>
      </c>
      <c r="E168" s="78">
        <v>0</v>
      </c>
      <c r="F168" s="82">
        <f>Table323[[#This Row],[Single Family]]+Table323[[#This Row],[2-4 Units]]+Table323[[#This Row],[&gt;4 Units]]</f>
        <v>0</v>
      </c>
      <c r="G168"/>
      <c r="H168"/>
      <c r="I168"/>
      <c r="J168" s="83">
        <v>0</v>
      </c>
      <c r="K168" s="82">
        <f>SUM(Table323[[#This Row],[Single Family ]:[&gt;4 Units ]])</f>
        <v>0</v>
      </c>
      <c r="L168" s="65"/>
      <c r="M168" s="65"/>
      <c r="N168" s="65"/>
      <c r="O168" s="86">
        <f>Table323[[#This Row],[Incentive Disbursements]]-Table323[[#This Row],[Incentives]]</f>
        <v>0</v>
      </c>
      <c r="P168" s="64"/>
    </row>
    <row r="169" spans="1:16" s="35" customFormat="1">
      <c r="A169" s="34" t="s">
        <v>136</v>
      </c>
      <c r="B169" s="35" t="s">
        <v>249</v>
      </c>
      <c r="C169" s="63" t="s">
        <v>242</v>
      </c>
      <c r="D169" s="77">
        <v>53179.4405999999</v>
      </c>
      <c r="E169" s="78">
        <v>934.0638205089158</v>
      </c>
      <c r="F169" s="82">
        <f>Table323[[#This Row],[Single Family]]+Table323[[#This Row],[2-4 Units]]+Table323[[#This Row],[&gt;4 Units]]</f>
        <v>2</v>
      </c>
      <c r="G169">
        <v>2</v>
      </c>
      <c r="H169">
        <v>0</v>
      </c>
      <c r="I169">
        <v>0</v>
      </c>
      <c r="J169" s="83">
        <v>934.0638205089158</v>
      </c>
      <c r="K169" s="82">
        <f>SUM(Table323[[#This Row],[Single Family ]:[&gt;4 Units ]])</f>
        <v>0</v>
      </c>
      <c r="L169" s="65"/>
      <c r="M169" s="65"/>
      <c r="N169" s="65"/>
      <c r="O169" s="86">
        <f>Table323[[#This Row],[Incentive Disbursements]]-Table323[[#This Row],[Incentives]]</f>
        <v>0</v>
      </c>
      <c r="P169" s="64"/>
    </row>
    <row r="170" spans="1:16" s="35" customFormat="1">
      <c r="A170" s="34" t="s">
        <v>137</v>
      </c>
      <c r="B170" s="35" t="s">
        <v>249</v>
      </c>
      <c r="C170" s="63" t="s">
        <v>242</v>
      </c>
      <c r="D170" s="77">
        <v>5569.7996999999996</v>
      </c>
      <c r="E170" s="78">
        <v>0</v>
      </c>
      <c r="F170" s="82">
        <f>Table323[[#This Row],[Single Family]]+Table323[[#This Row],[2-4 Units]]+Table323[[#This Row],[&gt;4 Units]]</f>
        <v>0</v>
      </c>
      <c r="G170"/>
      <c r="H170"/>
      <c r="I170"/>
      <c r="J170" s="83">
        <v>0</v>
      </c>
      <c r="K170" s="82">
        <f>SUM(Table323[[#This Row],[Single Family ]:[&gt;4 Units ]])</f>
        <v>0</v>
      </c>
      <c r="L170" s="65"/>
      <c r="M170" s="65"/>
      <c r="N170" s="65"/>
      <c r="O170" s="86">
        <f>Table323[[#This Row],[Incentive Disbursements]]-Table323[[#This Row],[Incentives]]</f>
        <v>0</v>
      </c>
      <c r="P170" s="64"/>
    </row>
    <row r="171" spans="1:16" s="35" customFormat="1">
      <c r="A171" s="34" t="s">
        <v>138</v>
      </c>
      <c r="B171" s="35" t="s">
        <v>249</v>
      </c>
      <c r="C171" s="63" t="s">
        <v>242</v>
      </c>
      <c r="D171" s="77">
        <v>27566.794900000001</v>
      </c>
      <c r="E171" s="78">
        <v>5483.3159863546116</v>
      </c>
      <c r="F171" s="82">
        <f>Table323[[#This Row],[Single Family]]+Table323[[#This Row],[2-4 Units]]+Table323[[#This Row],[&gt;4 Units]]</f>
        <v>1</v>
      </c>
      <c r="G171">
        <v>1</v>
      </c>
      <c r="H171">
        <v>0</v>
      </c>
      <c r="I171">
        <v>0</v>
      </c>
      <c r="J171" s="83">
        <v>716.56698046978624</v>
      </c>
      <c r="K171" s="82">
        <f>SUM(Table323[[#This Row],[Single Family ]:[&gt;4 Units ]])</f>
        <v>10</v>
      </c>
      <c r="L171" s="65">
        <v>2</v>
      </c>
      <c r="M171" s="65">
        <v>8</v>
      </c>
      <c r="N171" s="65">
        <v>0</v>
      </c>
      <c r="O171" s="86">
        <f>Table323[[#This Row],[Incentive Disbursements]]-Table323[[#This Row],[Incentives]]</f>
        <v>4766.7490058848252</v>
      </c>
      <c r="P171" s="64"/>
    </row>
    <row r="172" spans="1:16" s="35" customFormat="1">
      <c r="A172" s="34" t="s">
        <v>139</v>
      </c>
      <c r="B172" s="35" t="s">
        <v>249</v>
      </c>
      <c r="C172" s="63" t="s">
        <v>242</v>
      </c>
      <c r="D172" s="77">
        <v>41243.352400000098</v>
      </c>
      <c r="E172" s="78">
        <v>3866.9803392835288</v>
      </c>
      <c r="F172" s="82">
        <f>Table323[[#This Row],[Single Family]]+Table323[[#This Row],[2-4 Units]]+Table323[[#This Row],[&gt;4 Units]]</f>
        <v>4</v>
      </c>
      <c r="G172">
        <v>4</v>
      </c>
      <c r="H172">
        <v>0</v>
      </c>
      <c r="I172">
        <v>0</v>
      </c>
      <c r="J172" s="83">
        <v>2304.0291339936448</v>
      </c>
      <c r="K172" s="82">
        <f>SUM(Table323[[#This Row],[Single Family ]:[&gt;4 Units ]])</f>
        <v>4</v>
      </c>
      <c r="L172" s="65">
        <v>1</v>
      </c>
      <c r="M172" s="65">
        <v>3</v>
      </c>
      <c r="N172" s="65">
        <v>0</v>
      </c>
      <c r="O172" s="86">
        <f>Table323[[#This Row],[Incentive Disbursements]]-Table323[[#This Row],[Incentives]]</f>
        <v>1562.951205289884</v>
      </c>
      <c r="P172" s="64"/>
    </row>
    <row r="173" spans="1:16" s="35" customFormat="1">
      <c r="A173" s="34" t="s">
        <v>140</v>
      </c>
      <c r="B173" s="35" t="s">
        <v>249</v>
      </c>
      <c r="C173" s="63" t="s">
        <v>242</v>
      </c>
      <c r="D173" s="77">
        <v>40619.569599999901</v>
      </c>
      <c r="E173" s="78">
        <v>5691.3564420442126</v>
      </c>
      <c r="F173" s="82">
        <f>Table323[[#This Row],[Single Family]]+Table323[[#This Row],[2-4 Units]]+Table323[[#This Row],[&gt;4 Units]]</f>
        <v>4</v>
      </c>
      <c r="G173">
        <v>4</v>
      </c>
      <c r="H173">
        <v>0</v>
      </c>
      <c r="I173">
        <v>0</v>
      </c>
      <c r="J173" s="83">
        <v>3213.3550530441962</v>
      </c>
      <c r="K173" s="82">
        <f>SUM(Table323[[#This Row],[Single Family ]:[&gt;4 Units ]])</f>
        <v>5</v>
      </c>
      <c r="L173" s="65">
        <v>3</v>
      </c>
      <c r="M173" s="65">
        <v>2</v>
      </c>
      <c r="N173" s="65">
        <v>0</v>
      </c>
      <c r="O173" s="86">
        <f>Table323[[#This Row],[Incentive Disbursements]]-Table323[[#This Row],[Incentives]]</f>
        <v>2478.0013890000164</v>
      </c>
      <c r="P173" s="64"/>
    </row>
    <row r="174" spans="1:16" s="35" customFormat="1">
      <c r="A174" s="34" t="s">
        <v>141</v>
      </c>
      <c r="B174" s="35" t="s">
        <v>249</v>
      </c>
      <c r="C174" s="63" t="s">
        <v>242</v>
      </c>
      <c r="D174" s="77">
        <v>52288.773399999904</v>
      </c>
      <c r="E174" s="78">
        <v>10085.927376956573</v>
      </c>
      <c r="F174" s="82">
        <f>Table323[[#This Row],[Single Family]]+Table323[[#This Row],[2-4 Units]]+Table323[[#This Row],[&gt;4 Units]]</f>
        <v>4</v>
      </c>
      <c r="G174">
        <v>3</v>
      </c>
      <c r="H174">
        <v>1</v>
      </c>
      <c r="I174">
        <v>0</v>
      </c>
      <c r="J174" s="83">
        <v>888.19405215747486</v>
      </c>
      <c r="K174" s="82">
        <f>SUM(Table323[[#This Row],[Single Family ]:[&gt;4 Units ]])</f>
        <v>13</v>
      </c>
      <c r="L174" s="65">
        <v>5</v>
      </c>
      <c r="M174" s="65">
        <v>8</v>
      </c>
      <c r="N174" s="65">
        <v>0</v>
      </c>
      <c r="O174" s="86">
        <f>Table323[[#This Row],[Incentive Disbursements]]-Table323[[#This Row],[Incentives]]</f>
        <v>9197.7333247990991</v>
      </c>
      <c r="P174" s="64"/>
    </row>
    <row r="175" spans="1:16" s="35" customFormat="1">
      <c r="A175" s="34" t="s">
        <v>142</v>
      </c>
      <c r="B175" s="35" t="s">
        <v>249</v>
      </c>
      <c r="C175" s="63" t="s">
        <v>242</v>
      </c>
      <c r="D175" s="77">
        <v>46744.9413999998</v>
      </c>
      <c r="E175" s="78">
        <v>6995.2783672318437</v>
      </c>
      <c r="F175" s="82">
        <f>Table323[[#This Row],[Single Family]]+Table323[[#This Row],[2-4 Units]]+Table323[[#This Row],[&gt;4 Units]]</f>
        <v>2</v>
      </c>
      <c r="G175">
        <v>1</v>
      </c>
      <c r="H175">
        <v>1</v>
      </c>
      <c r="I175">
        <v>0</v>
      </c>
      <c r="J175" s="83">
        <v>3328.6472910336342</v>
      </c>
      <c r="K175" s="82">
        <f>SUM(Table323[[#This Row],[Single Family ]:[&gt;4 Units ]])</f>
        <v>4</v>
      </c>
      <c r="L175" s="65">
        <v>0</v>
      </c>
      <c r="M175" s="65">
        <v>4</v>
      </c>
      <c r="N175" s="65">
        <v>0</v>
      </c>
      <c r="O175" s="86">
        <f>Table323[[#This Row],[Incentive Disbursements]]-Table323[[#This Row],[Incentives]]</f>
        <v>3666.6310761982095</v>
      </c>
      <c r="P175" s="64"/>
    </row>
    <row r="176" spans="1:16" s="35" customFormat="1">
      <c r="A176" s="34" t="s">
        <v>143</v>
      </c>
      <c r="B176" s="35" t="s">
        <v>249</v>
      </c>
      <c r="C176" s="63" t="s">
        <v>242</v>
      </c>
      <c r="D176" s="77">
        <v>50564.050300000003</v>
      </c>
      <c r="E176" s="78">
        <v>9715.3884126046942</v>
      </c>
      <c r="F176" s="82">
        <f>Table323[[#This Row],[Single Family]]+Table323[[#This Row],[2-4 Units]]+Table323[[#This Row],[&gt;4 Units]]</f>
        <v>2</v>
      </c>
      <c r="G176">
        <v>1</v>
      </c>
      <c r="H176">
        <v>1</v>
      </c>
      <c r="I176">
        <v>0</v>
      </c>
      <c r="J176" s="83">
        <v>3145.6977751514455</v>
      </c>
      <c r="K176" s="82">
        <f>SUM(Table323[[#This Row],[Single Family ]:[&gt;4 Units ]])</f>
        <v>11</v>
      </c>
      <c r="L176" s="65">
        <v>5</v>
      </c>
      <c r="M176" s="65">
        <v>6</v>
      </c>
      <c r="N176" s="65">
        <v>0</v>
      </c>
      <c r="O176" s="86">
        <f>Table323[[#This Row],[Incentive Disbursements]]-Table323[[#This Row],[Incentives]]</f>
        <v>6569.6906374532482</v>
      </c>
      <c r="P176" s="64"/>
    </row>
    <row r="177" spans="1:16" s="35" customFormat="1">
      <c r="A177" s="34" t="s">
        <v>144</v>
      </c>
      <c r="B177" s="35" t="s">
        <v>249</v>
      </c>
      <c r="C177" s="63" t="s">
        <v>242</v>
      </c>
      <c r="D177" s="77">
        <v>55064.527799999902</v>
      </c>
      <c r="E177" s="78">
        <v>13434.798721985731</v>
      </c>
      <c r="F177" s="82">
        <f>Table323[[#This Row],[Single Family]]+Table323[[#This Row],[2-4 Units]]+Table323[[#This Row],[&gt;4 Units]]</f>
        <v>5</v>
      </c>
      <c r="G177">
        <v>4</v>
      </c>
      <c r="H177">
        <v>1</v>
      </c>
      <c r="I177">
        <v>0</v>
      </c>
      <c r="J177" s="83">
        <v>3635.3367482575063</v>
      </c>
      <c r="K177" s="82">
        <f>SUM(Table323[[#This Row],[Single Family ]:[&gt;4 Units ]])</f>
        <v>21</v>
      </c>
      <c r="L177" s="65">
        <v>2</v>
      </c>
      <c r="M177" s="65">
        <v>19</v>
      </c>
      <c r="N177" s="65">
        <v>0</v>
      </c>
      <c r="O177" s="86">
        <f>Table323[[#This Row],[Incentive Disbursements]]-Table323[[#This Row],[Incentives]]</f>
        <v>9799.4619737282246</v>
      </c>
      <c r="P177" s="64"/>
    </row>
    <row r="178" spans="1:16" s="35" customFormat="1">
      <c r="A178" s="34" t="s">
        <v>145</v>
      </c>
      <c r="B178" s="35" t="s">
        <v>249</v>
      </c>
      <c r="C178" s="63" t="s">
        <v>237</v>
      </c>
      <c r="D178" s="77">
        <v>59341.469599999902</v>
      </c>
      <c r="E178" s="78">
        <v>22632.002489261256</v>
      </c>
      <c r="F178" s="82">
        <f>Table323[[#This Row],[Single Family]]+Table323[[#This Row],[2-4 Units]]+Table323[[#This Row],[&gt;4 Units]]</f>
        <v>22</v>
      </c>
      <c r="G178">
        <v>16</v>
      </c>
      <c r="H178">
        <v>6</v>
      </c>
      <c r="I178">
        <v>0</v>
      </c>
      <c r="J178" s="83">
        <v>18977.652104204964</v>
      </c>
      <c r="K178" s="82">
        <f>SUM(Table323[[#This Row],[Single Family ]:[&gt;4 Units ]])</f>
        <v>4</v>
      </c>
      <c r="L178" s="65">
        <v>4</v>
      </c>
      <c r="M178" s="65">
        <v>0</v>
      </c>
      <c r="N178" s="65">
        <v>0</v>
      </c>
      <c r="O178" s="86">
        <f>Table323[[#This Row],[Incentive Disbursements]]-Table323[[#This Row],[Incentives]]</f>
        <v>3654.350385056292</v>
      </c>
      <c r="P178" s="64"/>
    </row>
    <row r="179" spans="1:16" s="35" customFormat="1">
      <c r="A179" s="34" t="s">
        <v>146</v>
      </c>
      <c r="B179" s="35" t="s">
        <v>249</v>
      </c>
      <c r="C179" s="63" t="s">
        <v>237</v>
      </c>
      <c r="D179" s="77">
        <v>50898.5147</v>
      </c>
      <c r="E179" s="78">
        <v>65844.451187410043</v>
      </c>
      <c r="F179" s="82">
        <f>Table323[[#This Row],[Single Family]]+Table323[[#This Row],[2-4 Units]]+Table323[[#This Row],[&gt;4 Units]]</f>
        <v>15</v>
      </c>
      <c r="G179">
        <v>15</v>
      </c>
      <c r="H179">
        <v>0</v>
      </c>
      <c r="I179">
        <v>0</v>
      </c>
      <c r="J179" s="83">
        <v>25367.923609266516</v>
      </c>
      <c r="K179" s="82">
        <f>SUM(Table323[[#This Row],[Single Family ]:[&gt;4 Units ]])</f>
        <v>4</v>
      </c>
      <c r="L179" s="65">
        <v>4</v>
      </c>
      <c r="M179" s="65">
        <v>0</v>
      </c>
      <c r="N179" s="65">
        <v>0</v>
      </c>
      <c r="O179" s="86">
        <f>Table323[[#This Row],[Incentive Disbursements]]-Table323[[#This Row],[Incentives]]</f>
        <v>40476.527578143527</v>
      </c>
      <c r="P179" s="64"/>
    </row>
    <row r="180" spans="1:16" s="35" customFormat="1">
      <c r="A180" s="34" t="s">
        <v>147</v>
      </c>
      <c r="B180" s="35" t="s">
        <v>249</v>
      </c>
      <c r="C180" s="63" t="s">
        <v>237</v>
      </c>
      <c r="D180" s="77">
        <v>62230.979699999902</v>
      </c>
      <c r="E180" s="78">
        <v>45394.301346346532</v>
      </c>
      <c r="F180" s="82">
        <f>Table323[[#This Row],[Single Family]]+Table323[[#This Row],[2-4 Units]]+Table323[[#This Row],[&gt;4 Units]]</f>
        <v>10</v>
      </c>
      <c r="G180">
        <v>9</v>
      </c>
      <c r="H180">
        <v>1</v>
      </c>
      <c r="I180">
        <v>0</v>
      </c>
      <c r="J180" s="83">
        <v>11141.915513012062</v>
      </c>
      <c r="K180" s="82">
        <f>SUM(Table323[[#This Row],[Single Family ]:[&gt;4 Units ]])</f>
        <v>16</v>
      </c>
      <c r="L180" s="65">
        <v>4</v>
      </c>
      <c r="M180" s="65">
        <v>12</v>
      </c>
      <c r="N180" s="65">
        <v>0</v>
      </c>
      <c r="O180" s="86">
        <f>Table323[[#This Row],[Incentive Disbursements]]-Table323[[#This Row],[Incentives]]</f>
        <v>34252.385833334469</v>
      </c>
      <c r="P180" s="64"/>
    </row>
    <row r="181" spans="1:16" s="35" customFormat="1">
      <c r="A181" s="34" t="s">
        <v>148</v>
      </c>
      <c r="B181" s="35" t="s">
        <v>249</v>
      </c>
      <c r="C181" s="63" t="s">
        <v>242</v>
      </c>
      <c r="D181" s="77">
        <v>76079.437600000005</v>
      </c>
      <c r="E181" s="78">
        <v>13057.400726852327</v>
      </c>
      <c r="F181" s="82">
        <f>Table323[[#This Row],[Single Family]]+Table323[[#This Row],[2-4 Units]]+Table323[[#This Row],[&gt;4 Units]]</f>
        <v>2</v>
      </c>
      <c r="G181">
        <v>2</v>
      </c>
      <c r="H181">
        <v>0</v>
      </c>
      <c r="I181">
        <v>0</v>
      </c>
      <c r="J181" s="83">
        <v>3621.8204228939153</v>
      </c>
      <c r="K181" s="82">
        <f>SUM(Table323[[#This Row],[Single Family ]:[&gt;4 Units ]])</f>
        <v>7</v>
      </c>
      <c r="L181" s="65">
        <v>3</v>
      </c>
      <c r="M181" s="65">
        <v>3</v>
      </c>
      <c r="N181" s="65">
        <v>1</v>
      </c>
      <c r="O181" s="86">
        <f>Table323[[#This Row],[Incentive Disbursements]]-Table323[[#This Row],[Incentives]]</f>
        <v>9435.5803039584116</v>
      </c>
      <c r="P181" s="64"/>
    </row>
    <row r="182" spans="1:16" s="35" customFormat="1">
      <c r="A182" s="34" t="s">
        <v>149</v>
      </c>
      <c r="B182" s="35" t="s">
        <v>249</v>
      </c>
      <c r="C182" s="63" t="s">
        <v>237</v>
      </c>
      <c r="D182" s="77">
        <v>67783.353199999998</v>
      </c>
      <c r="E182" s="78">
        <v>31754.185607363866</v>
      </c>
      <c r="F182" s="82">
        <f>Table323[[#This Row],[Single Family]]+Table323[[#This Row],[2-4 Units]]+Table323[[#This Row],[&gt;4 Units]]</f>
        <v>12</v>
      </c>
      <c r="G182">
        <v>11</v>
      </c>
      <c r="H182">
        <v>1</v>
      </c>
      <c r="I182">
        <v>0</v>
      </c>
      <c r="J182" s="83">
        <v>8807.0207405015608</v>
      </c>
      <c r="K182" s="82">
        <f>SUM(Table323[[#This Row],[Single Family ]:[&gt;4 Units ]])</f>
        <v>14</v>
      </c>
      <c r="L182" s="65">
        <v>5</v>
      </c>
      <c r="M182" s="65">
        <v>9</v>
      </c>
      <c r="N182" s="65">
        <v>0</v>
      </c>
      <c r="O182" s="86">
        <f>Table323[[#This Row],[Incentive Disbursements]]-Table323[[#This Row],[Incentives]]</f>
        <v>22947.164866862306</v>
      </c>
      <c r="P182" s="64"/>
    </row>
    <row r="183" spans="1:16" s="35" customFormat="1">
      <c r="A183" s="34" t="s">
        <v>150</v>
      </c>
      <c r="B183" s="35" t="s">
        <v>249</v>
      </c>
      <c r="C183" s="63" t="s">
        <v>242</v>
      </c>
      <c r="D183" s="77">
        <v>89500.176099999997</v>
      </c>
      <c r="E183" s="78">
        <v>119656.22067310745</v>
      </c>
      <c r="F183" s="82">
        <f>Table323[[#This Row],[Single Family]]+Table323[[#This Row],[2-4 Units]]+Table323[[#This Row],[&gt;4 Units]]</f>
        <v>9</v>
      </c>
      <c r="G183">
        <v>7</v>
      </c>
      <c r="H183">
        <v>2</v>
      </c>
      <c r="I183">
        <v>0</v>
      </c>
      <c r="J183" s="83">
        <v>7316.7702180908418</v>
      </c>
      <c r="K183" s="82">
        <f>SUM(Table323[[#This Row],[Single Family ]:[&gt;4 Units ]])</f>
        <v>53</v>
      </c>
      <c r="L183" s="65">
        <v>19</v>
      </c>
      <c r="M183" s="65">
        <v>34</v>
      </c>
      <c r="N183" s="65">
        <v>0</v>
      </c>
      <c r="O183" s="86">
        <f>Table323[[#This Row],[Incentive Disbursements]]-Table323[[#This Row],[Incentives]]</f>
        <v>112339.45045501662</v>
      </c>
      <c r="P183" s="64"/>
    </row>
    <row r="184" spans="1:16" s="35" customFormat="1">
      <c r="A184" s="34" t="s">
        <v>151</v>
      </c>
      <c r="B184" s="35" t="s">
        <v>249</v>
      </c>
      <c r="C184" s="63" t="s">
        <v>242</v>
      </c>
      <c r="D184" s="77">
        <v>59212.536800000104</v>
      </c>
      <c r="E184" s="78">
        <v>27274.406345206029</v>
      </c>
      <c r="F184" s="82">
        <f>Table323[[#This Row],[Single Family]]+Table323[[#This Row],[2-4 Units]]+Table323[[#This Row],[&gt;4 Units]]</f>
        <v>4</v>
      </c>
      <c r="G184">
        <v>1</v>
      </c>
      <c r="H184">
        <v>3</v>
      </c>
      <c r="I184">
        <v>0</v>
      </c>
      <c r="J184" s="83">
        <v>1221.260517460295</v>
      </c>
      <c r="K184" s="82">
        <f>SUM(Table323[[#This Row],[Single Family ]:[&gt;4 Units ]])</f>
        <v>18</v>
      </c>
      <c r="L184" s="65">
        <v>5</v>
      </c>
      <c r="M184" s="65">
        <v>13</v>
      </c>
      <c r="N184" s="65">
        <v>0</v>
      </c>
      <c r="O184" s="86">
        <f>Table323[[#This Row],[Incentive Disbursements]]-Table323[[#This Row],[Incentives]]</f>
        <v>26053.145827745735</v>
      </c>
      <c r="P184" s="64"/>
    </row>
    <row r="185" spans="1:16" s="35" customFormat="1">
      <c r="A185" s="34" t="s">
        <v>152</v>
      </c>
      <c r="B185" s="35" t="s">
        <v>249</v>
      </c>
      <c r="C185" s="63" t="s">
        <v>237</v>
      </c>
      <c r="D185" s="77">
        <v>54159.681900000003</v>
      </c>
      <c r="E185" s="78">
        <v>16060.471008987966</v>
      </c>
      <c r="F185" s="82">
        <f>Table323[[#This Row],[Single Family]]+Table323[[#This Row],[2-4 Units]]+Table323[[#This Row],[&gt;4 Units]]</f>
        <v>13</v>
      </c>
      <c r="G185">
        <v>8</v>
      </c>
      <c r="H185">
        <v>5</v>
      </c>
      <c r="I185">
        <v>0</v>
      </c>
      <c r="J185" s="83">
        <v>13416.54159593491</v>
      </c>
      <c r="K185" s="82">
        <f>SUM(Table323[[#This Row],[Single Family ]:[&gt;4 Units ]])</f>
        <v>4</v>
      </c>
      <c r="L185" s="65">
        <v>1</v>
      </c>
      <c r="M185" s="65">
        <v>3</v>
      </c>
      <c r="N185" s="65">
        <v>0</v>
      </c>
      <c r="O185" s="86">
        <f>Table323[[#This Row],[Incentive Disbursements]]-Table323[[#This Row],[Incentives]]</f>
        <v>2643.9294130530561</v>
      </c>
      <c r="P185" s="64"/>
    </row>
    <row r="186" spans="1:16" s="35" customFormat="1">
      <c r="A186" s="34" t="s">
        <v>153</v>
      </c>
      <c r="B186" s="35" t="s">
        <v>249</v>
      </c>
      <c r="C186" s="63" t="s">
        <v>237</v>
      </c>
      <c r="D186" s="77">
        <v>72665.771399999896</v>
      </c>
      <c r="E186" s="78">
        <v>24250.178979152381</v>
      </c>
      <c r="F186" s="82">
        <f>Table323[[#This Row],[Single Family]]+Table323[[#This Row],[2-4 Units]]+Table323[[#This Row],[&gt;4 Units]]</f>
        <v>17</v>
      </c>
      <c r="G186">
        <v>6</v>
      </c>
      <c r="H186">
        <v>11</v>
      </c>
      <c r="I186">
        <v>0</v>
      </c>
      <c r="J186" s="83">
        <v>24250.178979152381</v>
      </c>
      <c r="K186" s="82">
        <f>SUM(Table323[[#This Row],[Single Family ]:[&gt;4 Units ]])</f>
        <v>0</v>
      </c>
      <c r="L186" s="65"/>
      <c r="M186" s="65"/>
      <c r="N186" s="65"/>
      <c r="O186" s="86">
        <f>Table323[[#This Row],[Incentive Disbursements]]-Table323[[#This Row],[Incentives]]</f>
        <v>0</v>
      </c>
      <c r="P186" s="64"/>
    </row>
    <row r="187" spans="1:16" s="35" customFormat="1">
      <c r="A187" s="34" t="s">
        <v>154</v>
      </c>
      <c r="B187" s="35" t="s">
        <v>249</v>
      </c>
      <c r="C187" s="63" t="s">
        <v>237</v>
      </c>
      <c r="D187" s="77">
        <v>47650.880900000098</v>
      </c>
      <c r="E187" s="78">
        <v>6555.0647629926461</v>
      </c>
      <c r="F187" s="82">
        <f>Table323[[#This Row],[Single Family]]+Table323[[#This Row],[2-4 Units]]+Table323[[#This Row],[&gt;4 Units]]</f>
        <v>4</v>
      </c>
      <c r="G187">
        <v>4</v>
      </c>
      <c r="H187">
        <v>0</v>
      </c>
      <c r="I187">
        <v>0</v>
      </c>
      <c r="J187" s="83">
        <v>4816.3004598763491</v>
      </c>
      <c r="K187" s="82">
        <f>SUM(Table323[[#This Row],[Single Family ]:[&gt;4 Units ]])</f>
        <v>2</v>
      </c>
      <c r="L187" s="65">
        <v>0</v>
      </c>
      <c r="M187" s="65">
        <v>2</v>
      </c>
      <c r="N187" s="65">
        <v>0</v>
      </c>
      <c r="O187" s="86">
        <f>Table323[[#This Row],[Incentive Disbursements]]-Table323[[#This Row],[Incentives]]</f>
        <v>1738.764303116297</v>
      </c>
      <c r="P187" s="64"/>
    </row>
    <row r="188" spans="1:16" s="35" customFormat="1">
      <c r="A188" s="34" t="s">
        <v>155</v>
      </c>
      <c r="B188" s="35" t="s">
        <v>249</v>
      </c>
      <c r="C188" s="63" t="s">
        <v>242</v>
      </c>
      <c r="D188" s="77">
        <v>14835.8009</v>
      </c>
      <c r="E188" s="78">
        <v>68.035533266732926</v>
      </c>
      <c r="F188" s="82">
        <f>Table323[[#This Row],[Single Family]]+Table323[[#This Row],[2-4 Units]]+Table323[[#This Row],[&gt;4 Units]]</f>
        <v>1</v>
      </c>
      <c r="G188">
        <v>0</v>
      </c>
      <c r="H188">
        <v>1</v>
      </c>
      <c r="I188">
        <v>0</v>
      </c>
      <c r="J188" s="83">
        <v>68.035533266732926</v>
      </c>
      <c r="K188" s="82">
        <f>SUM(Table323[[#This Row],[Single Family ]:[&gt;4 Units ]])</f>
        <v>0</v>
      </c>
      <c r="L188" s="65"/>
      <c r="M188" s="65"/>
      <c r="N188" s="65"/>
      <c r="O188" s="86">
        <f>Table323[[#This Row],[Incentive Disbursements]]-Table323[[#This Row],[Incentives]]</f>
        <v>0</v>
      </c>
      <c r="P188" s="64"/>
    </row>
    <row r="189" spans="1:16" s="35" customFormat="1">
      <c r="A189" s="34" t="s">
        <v>156</v>
      </c>
      <c r="B189" s="35" t="s">
        <v>249</v>
      </c>
      <c r="C189" s="63" t="s">
        <v>237</v>
      </c>
      <c r="D189" s="77">
        <v>31597.2291</v>
      </c>
      <c r="E189" s="78">
        <v>9450.8618210672466</v>
      </c>
      <c r="F189" s="82">
        <f>Table323[[#This Row],[Single Family]]+Table323[[#This Row],[2-4 Units]]+Table323[[#This Row],[&gt;4 Units]]</f>
        <v>1</v>
      </c>
      <c r="G189">
        <v>0</v>
      </c>
      <c r="H189">
        <v>1</v>
      </c>
      <c r="I189">
        <v>0</v>
      </c>
      <c r="J189" s="83">
        <v>3467.6939665090849</v>
      </c>
      <c r="K189" s="82">
        <f>SUM(Table323[[#This Row],[Single Family ]:[&gt;4 Units ]])</f>
        <v>1</v>
      </c>
      <c r="L189" s="65">
        <v>0</v>
      </c>
      <c r="M189" s="65">
        <v>1</v>
      </c>
      <c r="N189" s="65">
        <v>0</v>
      </c>
      <c r="O189" s="86">
        <f>Table323[[#This Row],[Incentive Disbursements]]-Table323[[#This Row],[Incentives]]</f>
        <v>5983.1678545581617</v>
      </c>
      <c r="P189" s="64"/>
    </row>
    <row r="190" spans="1:16" s="35" customFormat="1">
      <c r="A190" s="34" t="s">
        <v>157</v>
      </c>
      <c r="B190" s="35" t="s">
        <v>249</v>
      </c>
      <c r="C190" s="63" t="s">
        <v>242</v>
      </c>
      <c r="D190" s="77">
        <v>53392.115599999903</v>
      </c>
      <c r="E190" s="78">
        <v>26226.5633082036</v>
      </c>
      <c r="F190" s="82">
        <f>Table323[[#This Row],[Single Family]]+Table323[[#This Row],[2-4 Units]]+Table323[[#This Row],[&gt;4 Units]]</f>
        <v>10</v>
      </c>
      <c r="G190">
        <v>3</v>
      </c>
      <c r="H190">
        <v>7</v>
      </c>
      <c r="I190">
        <v>0</v>
      </c>
      <c r="J190" s="83">
        <v>7485.018208437632</v>
      </c>
      <c r="K190" s="82">
        <f>SUM(Table323[[#This Row],[Single Family ]:[&gt;4 Units ]])</f>
        <v>17</v>
      </c>
      <c r="L190" s="65">
        <v>2</v>
      </c>
      <c r="M190" s="65">
        <v>14</v>
      </c>
      <c r="N190" s="65">
        <v>1</v>
      </c>
      <c r="O190" s="86">
        <f>Table323[[#This Row],[Incentive Disbursements]]-Table323[[#This Row],[Incentives]]</f>
        <v>18741.545099765968</v>
      </c>
      <c r="P190" s="64"/>
    </row>
    <row r="191" spans="1:16" s="35" customFormat="1">
      <c r="A191" s="34" t="s">
        <v>158</v>
      </c>
      <c r="B191" s="35" t="s">
        <v>249</v>
      </c>
      <c r="C191" s="63" t="s">
        <v>242</v>
      </c>
      <c r="D191" s="77">
        <v>54491.1928999999</v>
      </c>
      <c r="E191" s="78">
        <v>17186.33552113023</v>
      </c>
      <c r="F191" s="82">
        <f>Table323[[#This Row],[Single Family]]+Table323[[#This Row],[2-4 Units]]+Table323[[#This Row],[&gt;4 Units]]</f>
        <v>6</v>
      </c>
      <c r="G191">
        <v>5</v>
      </c>
      <c r="H191">
        <v>1</v>
      </c>
      <c r="I191">
        <v>0</v>
      </c>
      <c r="J191" s="83">
        <v>5496.8070946932712</v>
      </c>
      <c r="K191" s="82">
        <f>SUM(Table323[[#This Row],[Single Family ]:[&gt;4 Units ]])</f>
        <v>18</v>
      </c>
      <c r="L191" s="65">
        <v>6</v>
      </c>
      <c r="M191" s="65">
        <v>12</v>
      </c>
      <c r="N191" s="65">
        <v>0</v>
      </c>
      <c r="O191" s="86">
        <f>Table323[[#This Row],[Incentive Disbursements]]-Table323[[#This Row],[Incentives]]</f>
        <v>11689.528426436958</v>
      </c>
      <c r="P191" s="64"/>
    </row>
    <row r="192" spans="1:16" s="35" customFormat="1">
      <c r="A192" s="34" t="s">
        <v>159</v>
      </c>
      <c r="B192" s="35" t="s">
        <v>249</v>
      </c>
      <c r="C192" s="63" t="s">
        <v>242</v>
      </c>
      <c r="D192" s="77">
        <v>64777.257400000097</v>
      </c>
      <c r="E192" s="78">
        <v>18540.590628082278</v>
      </c>
      <c r="F192" s="82">
        <f>Table323[[#This Row],[Single Family]]+Table323[[#This Row],[2-4 Units]]+Table323[[#This Row],[&gt;4 Units]]</f>
        <v>9</v>
      </c>
      <c r="G192">
        <v>2</v>
      </c>
      <c r="H192">
        <v>7</v>
      </c>
      <c r="I192">
        <v>0</v>
      </c>
      <c r="J192" s="83">
        <v>5507.3478111148779</v>
      </c>
      <c r="K192" s="82">
        <f>SUM(Table323[[#This Row],[Single Family ]:[&gt;4 Units ]])</f>
        <v>8</v>
      </c>
      <c r="L192" s="65">
        <v>2</v>
      </c>
      <c r="M192" s="65">
        <v>6</v>
      </c>
      <c r="N192" s="65">
        <v>0</v>
      </c>
      <c r="O192" s="86">
        <f>Table323[[#This Row],[Incentive Disbursements]]-Table323[[#This Row],[Incentives]]</f>
        <v>13033.2428169674</v>
      </c>
      <c r="P192" s="64"/>
    </row>
    <row r="193" spans="1:16" s="35" customFormat="1">
      <c r="A193" s="34" t="s">
        <v>160</v>
      </c>
      <c r="B193" s="35" t="s">
        <v>249</v>
      </c>
      <c r="C193" s="63" t="s">
        <v>237</v>
      </c>
      <c r="D193" s="77">
        <v>92154.619600000093</v>
      </c>
      <c r="E193" s="78">
        <v>64480.336223709543</v>
      </c>
      <c r="F193" s="82">
        <f>Table323[[#This Row],[Single Family]]+Table323[[#This Row],[2-4 Units]]+Table323[[#This Row],[&gt;4 Units]]</f>
        <v>12</v>
      </c>
      <c r="G193">
        <v>11</v>
      </c>
      <c r="H193">
        <v>1</v>
      </c>
      <c r="I193">
        <v>0</v>
      </c>
      <c r="J193" s="83">
        <v>13651.740787476352</v>
      </c>
      <c r="K193" s="82">
        <f>SUM(Table323[[#This Row],[Single Family ]:[&gt;4 Units ]])</f>
        <v>22</v>
      </c>
      <c r="L193" s="65">
        <v>16</v>
      </c>
      <c r="M193" s="65">
        <v>5</v>
      </c>
      <c r="N193" s="65">
        <v>1</v>
      </c>
      <c r="O193" s="86">
        <f>Table323[[#This Row],[Incentive Disbursements]]-Table323[[#This Row],[Incentives]]</f>
        <v>50828.59543623319</v>
      </c>
      <c r="P193" s="64"/>
    </row>
    <row r="194" spans="1:16" s="35" customFormat="1">
      <c r="A194" s="34" t="s">
        <v>161</v>
      </c>
      <c r="B194" s="35" t="s">
        <v>249</v>
      </c>
      <c r="C194" s="63" t="s">
        <v>242</v>
      </c>
      <c r="D194" s="77">
        <v>45179.0501</v>
      </c>
      <c r="E194" s="78">
        <v>35783.866191509129</v>
      </c>
      <c r="F194" s="82">
        <f>Table323[[#This Row],[Single Family]]+Table323[[#This Row],[2-4 Units]]+Table323[[#This Row],[&gt;4 Units]]</f>
        <v>3</v>
      </c>
      <c r="G194">
        <v>3</v>
      </c>
      <c r="H194">
        <v>0</v>
      </c>
      <c r="I194">
        <v>0</v>
      </c>
      <c r="J194" s="83">
        <v>4761.2516944496329</v>
      </c>
      <c r="K194" s="82">
        <f>SUM(Table323[[#This Row],[Single Family ]:[&gt;4 Units ]])</f>
        <v>7</v>
      </c>
      <c r="L194" s="65">
        <v>3</v>
      </c>
      <c r="M194" s="65">
        <v>4</v>
      </c>
      <c r="N194" s="65">
        <v>0</v>
      </c>
      <c r="O194" s="86">
        <f>Table323[[#This Row],[Incentive Disbursements]]-Table323[[#This Row],[Incentives]]</f>
        <v>31022.614497059498</v>
      </c>
      <c r="P194" s="64"/>
    </row>
    <row r="195" spans="1:16" s="35" customFormat="1">
      <c r="A195" s="34" t="s">
        <v>162</v>
      </c>
      <c r="B195" s="35" t="s">
        <v>249</v>
      </c>
      <c r="C195" s="63" t="s">
        <v>237</v>
      </c>
      <c r="D195" s="77">
        <v>40066.7255</v>
      </c>
      <c r="E195" s="78">
        <v>42283.201329401898</v>
      </c>
      <c r="F195" s="82">
        <f>Table323[[#This Row],[Single Family]]+Table323[[#This Row],[2-4 Units]]+Table323[[#This Row],[&gt;4 Units]]</f>
        <v>9</v>
      </c>
      <c r="G195">
        <v>8</v>
      </c>
      <c r="H195">
        <v>1</v>
      </c>
      <c r="I195">
        <v>0</v>
      </c>
      <c r="J195" s="83">
        <v>12671.857632665862</v>
      </c>
      <c r="K195" s="82">
        <f>SUM(Table323[[#This Row],[Single Family ]:[&gt;4 Units ]])</f>
        <v>11</v>
      </c>
      <c r="L195" s="65">
        <v>6</v>
      </c>
      <c r="M195" s="65">
        <v>5</v>
      </c>
      <c r="N195" s="65">
        <v>0</v>
      </c>
      <c r="O195" s="86">
        <f>Table323[[#This Row],[Incentive Disbursements]]-Table323[[#This Row],[Incentives]]</f>
        <v>29611.343696736036</v>
      </c>
      <c r="P195" s="64"/>
    </row>
    <row r="196" spans="1:16" s="35" customFormat="1">
      <c r="A196" s="34" t="s">
        <v>163</v>
      </c>
      <c r="B196" s="35" t="s">
        <v>249</v>
      </c>
      <c r="C196" s="63" t="s">
        <v>237</v>
      </c>
      <c r="D196" s="77">
        <v>83322.580300000103</v>
      </c>
      <c r="E196" s="78">
        <v>75589.192217035656</v>
      </c>
      <c r="F196" s="82">
        <f>Table323[[#This Row],[Single Family]]+Table323[[#This Row],[2-4 Units]]+Table323[[#This Row],[&gt;4 Units]]</f>
        <v>8</v>
      </c>
      <c r="G196">
        <v>8</v>
      </c>
      <c r="H196">
        <v>0</v>
      </c>
      <c r="I196">
        <v>0</v>
      </c>
      <c r="J196" s="83">
        <v>20918.152606777843</v>
      </c>
      <c r="K196" s="82">
        <f>SUM(Table323[[#This Row],[Single Family ]:[&gt;4 Units ]])</f>
        <v>20</v>
      </c>
      <c r="L196" s="65">
        <v>11</v>
      </c>
      <c r="M196" s="65">
        <v>9</v>
      </c>
      <c r="N196" s="65">
        <v>0</v>
      </c>
      <c r="O196" s="86">
        <f>Table323[[#This Row],[Incentive Disbursements]]-Table323[[#This Row],[Incentives]]</f>
        <v>54671.039610257809</v>
      </c>
      <c r="P196" s="64"/>
    </row>
    <row r="197" spans="1:16" s="35" customFormat="1">
      <c r="A197" s="34" t="s">
        <v>164</v>
      </c>
      <c r="B197" s="35" t="s">
        <v>249</v>
      </c>
      <c r="C197" s="63" t="s">
        <v>237</v>
      </c>
      <c r="D197" s="77">
        <v>77725.744400000098</v>
      </c>
      <c r="E197" s="78">
        <v>169187.87930005923</v>
      </c>
      <c r="F197" s="82">
        <f>Table323[[#This Row],[Single Family]]+Table323[[#This Row],[2-4 Units]]+Table323[[#This Row],[&gt;4 Units]]</f>
        <v>69</v>
      </c>
      <c r="G197">
        <v>63</v>
      </c>
      <c r="H197">
        <v>6</v>
      </c>
      <c r="I197">
        <v>0</v>
      </c>
      <c r="J197" s="83">
        <v>97185.733228536163</v>
      </c>
      <c r="K197" s="82">
        <f>SUM(Table323[[#This Row],[Single Family ]:[&gt;4 Units ]])</f>
        <v>15</v>
      </c>
      <c r="L197" s="65">
        <v>13</v>
      </c>
      <c r="M197" s="65">
        <v>2</v>
      </c>
      <c r="N197" s="65">
        <v>0</v>
      </c>
      <c r="O197" s="86">
        <f>Table323[[#This Row],[Incentive Disbursements]]-Table323[[#This Row],[Incentives]]</f>
        <v>72002.146071523064</v>
      </c>
      <c r="P197" s="64"/>
    </row>
    <row r="198" spans="1:16" s="35" customFormat="1">
      <c r="A198" s="34" t="s">
        <v>176</v>
      </c>
      <c r="B198" s="35" t="s">
        <v>249</v>
      </c>
      <c r="C198" s="63" t="s">
        <v>237</v>
      </c>
      <c r="D198" s="77">
        <v>138.0009</v>
      </c>
      <c r="E198" s="78">
        <v>0</v>
      </c>
      <c r="F198" s="82">
        <f>Table323[[#This Row],[Single Family]]+Table323[[#This Row],[2-4 Units]]+Table323[[#This Row],[&gt;4 Units]]</f>
        <v>0</v>
      </c>
      <c r="G198"/>
      <c r="H198"/>
      <c r="I198"/>
      <c r="J198" s="83">
        <v>0</v>
      </c>
      <c r="K198" s="82">
        <f>SUM(Table323[[#This Row],[Single Family ]:[&gt;4 Units ]])</f>
        <v>0</v>
      </c>
      <c r="L198" s="65"/>
      <c r="M198" s="65"/>
      <c r="N198" s="65"/>
      <c r="O198" s="86">
        <f>Table323[[#This Row],[Incentive Disbursements]]-Table323[[#This Row],[Incentives]]</f>
        <v>0</v>
      </c>
      <c r="P198" s="64"/>
    </row>
    <row r="199" spans="1:16" s="35" customFormat="1">
      <c r="A199" s="34" t="s">
        <v>178</v>
      </c>
      <c r="B199" s="35" t="s">
        <v>249</v>
      </c>
      <c r="C199" s="63" t="s">
        <v>242</v>
      </c>
      <c r="D199" s="77">
        <v>0</v>
      </c>
      <c r="E199" s="78">
        <v>0</v>
      </c>
      <c r="F199" s="82">
        <f>Table323[[#This Row],[Single Family]]+Table323[[#This Row],[2-4 Units]]+Table323[[#This Row],[&gt;4 Units]]</f>
        <v>0</v>
      </c>
      <c r="G199"/>
      <c r="H199"/>
      <c r="I199"/>
      <c r="J199" s="83">
        <v>0</v>
      </c>
      <c r="K199" s="82">
        <f>SUM(Table323[[#This Row],[Single Family ]:[&gt;4 Units ]])</f>
        <v>0</v>
      </c>
      <c r="L199" s="65"/>
      <c r="M199" s="65"/>
      <c r="N199" s="65"/>
      <c r="O199" s="86">
        <f>Table323[[#This Row],[Incentive Disbursements]]-Table323[[#This Row],[Incentives]]</f>
        <v>0</v>
      </c>
      <c r="P199" s="64"/>
    </row>
    <row r="200" spans="1:16" s="35" customFormat="1">
      <c r="A200" s="34" t="s">
        <v>179</v>
      </c>
      <c r="B200" s="35" t="s">
        <v>249</v>
      </c>
      <c r="C200" s="63" t="s">
        <v>237</v>
      </c>
      <c r="D200" s="77">
        <v>9.6715999999999998</v>
      </c>
      <c r="E200" s="78">
        <v>0</v>
      </c>
      <c r="F200" s="82">
        <f>Table323[[#This Row],[Single Family]]+Table323[[#This Row],[2-4 Units]]+Table323[[#This Row],[&gt;4 Units]]</f>
        <v>0</v>
      </c>
      <c r="G200"/>
      <c r="H200"/>
      <c r="I200"/>
      <c r="J200" s="83">
        <v>0</v>
      </c>
      <c r="K200" s="82">
        <f>SUM(Table323[[#This Row],[Single Family ]:[&gt;4 Units ]])</f>
        <v>0</v>
      </c>
      <c r="L200" s="65"/>
      <c r="M200" s="65"/>
      <c r="N200" s="65"/>
      <c r="O200" s="86">
        <f>Table323[[#This Row],[Incentive Disbursements]]-Table323[[#This Row],[Incentives]]</f>
        <v>0</v>
      </c>
      <c r="P200" s="64"/>
    </row>
    <row r="201" spans="1:16" s="35" customFormat="1">
      <c r="A201" s="34" t="s">
        <v>189</v>
      </c>
      <c r="B201" s="35" t="s">
        <v>249</v>
      </c>
      <c r="C201" s="63" t="s">
        <v>237</v>
      </c>
      <c r="D201" s="77">
        <v>38.472200000000001</v>
      </c>
      <c r="E201" s="78">
        <v>0</v>
      </c>
      <c r="F201" s="82">
        <f>Table323[[#This Row],[Single Family]]+Table323[[#This Row],[2-4 Units]]+Table323[[#This Row],[&gt;4 Units]]</f>
        <v>0</v>
      </c>
      <c r="G201"/>
      <c r="H201"/>
      <c r="I201"/>
      <c r="J201" s="83">
        <v>0</v>
      </c>
      <c r="K201" s="82">
        <f>SUM(Table323[[#This Row],[Single Family ]:[&gt;4 Units ]])</f>
        <v>0</v>
      </c>
      <c r="L201" s="65"/>
      <c r="M201" s="65"/>
      <c r="N201" s="65"/>
      <c r="O201" s="86">
        <f>Table323[[#This Row],[Incentive Disbursements]]-Table323[[#This Row],[Incentives]]</f>
        <v>0</v>
      </c>
      <c r="P201" s="64"/>
    </row>
    <row r="202" spans="1:16" s="35" customFormat="1">
      <c r="A202" s="34" t="s">
        <v>193</v>
      </c>
      <c r="B202" s="35" t="s">
        <v>249</v>
      </c>
      <c r="C202" s="63" t="s">
        <v>237</v>
      </c>
      <c r="D202" s="77">
        <v>0</v>
      </c>
      <c r="E202" s="78">
        <v>0</v>
      </c>
      <c r="F202" s="82">
        <f>Table323[[#This Row],[Single Family]]+Table323[[#This Row],[2-4 Units]]+Table323[[#This Row],[&gt;4 Units]]</f>
        <v>0</v>
      </c>
      <c r="G202"/>
      <c r="H202"/>
      <c r="I202"/>
      <c r="J202" s="83">
        <v>0</v>
      </c>
      <c r="K202" s="82">
        <f>SUM(Table323[[#This Row],[Single Family ]:[&gt;4 Units ]])</f>
        <v>0</v>
      </c>
      <c r="L202" s="65"/>
      <c r="M202" s="65"/>
      <c r="N202" s="65"/>
      <c r="O202" s="86">
        <f>Table323[[#This Row],[Incentive Disbursements]]-Table323[[#This Row],[Incentives]]</f>
        <v>0</v>
      </c>
      <c r="P202" s="64"/>
    </row>
    <row r="203" spans="1:16" s="35" customFormat="1">
      <c r="A203" s="34" t="s">
        <v>194</v>
      </c>
      <c r="B203" s="35" t="s">
        <v>249</v>
      </c>
      <c r="C203" s="63" t="s">
        <v>242</v>
      </c>
      <c r="D203" s="77">
        <v>766.12699999999995</v>
      </c>
      <c r="E203" s="78">
        <v>66.497294745876474</v>
      </c>
      <c r="F203" s="82">
        <f>Table323[[#This Row],[Single Family]]+Table323[[#This Row],[2-4 Units]]+Table323[[#This Row],[&gt;4 Units]]</f>
        <v>1</v>
      </c>
      <c r="G203">
        <v>1</v>
      </c>
      <c r="H203">
        <v>0</v>
      </c>
      <c r="I203">
        <v>0</v>
      </c>
      <c r="J203" s="83">
        <v>66.497294745876474</v>
      </c>
      <c r="K203" s="82">
        <f>SUM(Table323[[#This Row],[Single Family ]:[&gt;4 Units ]])</f>
        <v>0</v>
      </c>
      <c r="L203" s="65"/>
      <c r="M203" s="65"/>
      <c r="N203" s="65"/>
      <c r="O203" s="86">
        <f>Table323[[#This Row],[Incentive Disbursements]]-Table323[[#This Row],[Incentives]]</f>
        <v>0</v>
      </c>
      <c r="P203" s="64"/>
    </row>
    <row r="204" spans="1:16" s="35" customFormat="1">
      <c r="A204" s="34" t="s">
        <v>196</v>
      </c>
      <c r="B204" s="35" t="s">
        <v>249</v>
      </c>
      <c r="C204" s="63" t="s">
        <v>237</v>
      </c>
      <c r="D204" s="77">
        <v>0</v>
      </c>
      <c r="E204" s="78">
        <v>0</v>
      </c>
      <c r="F204" s="82">
        <f>Table323[[#This Row],[Single Family]]+Table323[[#This Row],[2-4 Units]]+Table323[[#This Row],[&gt;4 Units]]</f>
        <v>0</v>
      </c>
      <c r="G204"/>
      <c r="H204"/>
      <c r="I204"/>
      <c r="J204" s="83">
        <v>0</v>
      </c>
      <c r="K204" s="82">
        <f>SUM(Table323[[#This Row],[Single Family ]:[&gt;4 Units ]])</f>
        <v>0</v>
      </c>
      <c r="L204" s="65"/>
      <c r="M204" s="65"/>
      <c r="N204" s="65"/>
      <c r="O204" s="86">
        <f>Table323[[#This Row],[Incentive Disbursements]]-Table323[[#This Row],[Incentives]]</f>
        <v>0</v>
      </c>
      <c r="P204" s="64"/>
    </row>
    <row r="205" spans="1:16" s="35" customFormat="1">
      <c r="A205" s="34" t="s">
        <v>198</v>
      </c>
      <c r="B205" s="35" t="s">
        <v>249</v>
      </c>
      <c r="C205" s="63" t="s">
        <v>237</v>
      </c>
      <c r="D205" s="77">
        <v>0</v>
      </c>
      <c r="E205" s="78">
        <v>0</v>
      </c>
      <c r="F205" s="82">
        <f>Table323[[#This Row],[Single Family]]+Table323[[#This Row],[2-4 Units]]+Table323[[#This Row],[&gt;4 Units]]</f>
        <v>0</v>
      </c>
      <c r="G205"/>
      <c r="H205"/>
      <c r="I205"/>
      <c r="J205" s="83">
        <v>0</v>
      </c>
      <c r="K205" s="82">
        <f>SUM(Table323[[#This Row],[Single Family ]:[&gt;4 Units ]])</f>
        <v>0</v>
      </c>
      <c r="L205" s="65"/>
      <c r="M205" s="65"/>
      <c r="N205" s="65"/>
      <c r="O205" s="86">
        <f>Table323[[#This Row],[Incentive Disbursements]]-Table323[[#This Row],[Incentives]]</f>
        <v>0</v>
      </c>
      <c r="P205" s="64"/>
    </row>
    <row r="206" spans="1:16" s="35" customFormat="1">
      <c r="A206" s="34" t="s">
        <v>201</v>
      </c>
      <c r="B206" s="35" t="s">
        <v>249</v>
      </c>
      <c r="C206" s="63" t="s">
        <v>237</v>
      </c>
      <c r="D206" s="77">
        <v>0</v>
      </c>
      <c r="E206" s="78">
        <v>0</v>
      </c>
      <c r="F206" s="82">
        <f>Table323[[#This Row],[Single Family]]+Table323[[#This Row],[2-4 Units]]+Table323[[#This Row],[&gt;4 Units]]</f>
        <v>0</v>
      </c>
      <c r="G206"/>
      <c r="H206"/>
      <c r="I206"/>
      <c r="J206" s="83">
        <v>0</v>
      </c>
      <c r="K206" s="82">
        <f>SUM(Table323[[#This Row],[Single Family ]:[&gt;4 Units ]])</f>
        <v>0</v>
      </c>
      <c r="L206" s="65"/>
      <c r="M206" s="65"/>
      <c r="N206" s="65"/>
      <c r="O206" s="86">
        <f>Table323[[#This Row],[Incentive Disbursements]]-Table323[[#This Row],[Incentives]]</f>
        <v>0</v>
      </c>
      <c r="P206" s="64"/>
    </row>
    <row r="207" spans="1:16" s="35" customFormat="1">
      <c r="A207" s="34" t="s">
        <v>204</v>
      </c>
      <c r="B207" s="35" t="s">
        <v>249</v>
      </c>
      <c r="C207" s="63" t="s">
        <v>237</v>
      </c>
      <c r="D207" s="77">
        <v>0.1389</v>
      </c>
      <c r="E207" s="78">
        <v>0</v>
      </c>
      <c r="F207" s="82">
        <f>Table323[[#This Row],[Single Family]]+Table323[[#This Row],[2-4 Units]]+Table323[[#This Row],[&gt;4 Units]]</f>
        <v>0</v>
      </c>
      <c r="G207"/>
      <c r="H207"/>
      <c r="I207"/>
      <c r="J207" s="83">
        <v>0</v>
      </c>
      <c r="K207" s="82">
        <f>SUM(Table323[[#This Row],[Single Family ]:[&gt;4 Units ]])</f>
        <v>0</v>
      </c>
      <c r="L207" s="65"/>
      <c r="M207" s="65"/>
      <c r="N207" s="65"/>
      <c r="O207" s="86">
        <f>Table323[[#This Row],[Incentive Disbursements]]-Table323[[#This Row],[Incentives]]</f>
        <v>0</v>
      </c>
      <c r="P207" s="64"/>
    </row>
    <row r="208" spans="1:16" s="35" customFormat="1">
      <c r="A208" s="34" t="s">
        <v>205</v>
      </c>
      <c r="B208" s="35" t="s">
        <v>249</v>
      </c>
      <c r="C208" s="63" t="s">
        <v>237</v>
      </c>
      <c r="D208" s="77">
        <v>19.053799999999999</v>
      </c>
      <c r="E208" s="78">
        <v>0</v>
      </c>
      <c r="F208" s="82">
        <f>Table323[[#This Row],[Single Family]]+Table323[[#This Row],[2-4 Units]]+Table323[[#This Row],[&gt;4 Units]]</f>
        <v>0</v>
      </c>
      <c r="G208"/>
      <c r="H208"/>
      <c r="I208"/>
      <c r="J208" s="83">
        <v>0</v>
      </c>
      <c r="K208" s="82">
        <f>SUM(Table323[[#This Row],[Single Family ]:[&gt;4 Units ]])</f>
        <v>0</v>
      </c>
      <c r="L208" s="65"/>
      <c r="M208" s="65"/>
      <c r="N208" s="65"/>
      <c r="O208" s="86">
        <f>Table323[[#This Row],[Incentive Disbursements]]-Table323[[#This Row],[Incentives]]</f>
        <v>0</v>
      </c>
      <c r="P208" s="64"/>
    </row>
    <row r="209" spans="1:16" s="35" customFormat="1">
      <c r="A209" s="34" t="s">
        <v>206</v>
      </c>
      <c r="B209" s="35" t="s">
        <v>249</v>
      </c>
      <c r="C209" s="63" t="s">
        <v>237</v>
      </c>
      <c r="D209" s="77">
        <v>0</v>
      </c>
      <c r="E209" s="78">
        <v>0</v>
      </c>
      <c r="F209" s="82">
        <f>Table323[[#This Row],[Single Family]]+Table323[[#This Row],[2-4 Units]]+Table323[[#This Row],[&gt;4 Units]]</f>
        <v>0</v>
      </c>
      <c r="G209"/>
      <c r="H209"/>
      <c r="I209"/>
      <c r="J209" s="83">
        <v>0</v>
      </c>
      <c r="K209" s="82">
        <f>SUM(Table323[[#This Row],[Single Family ]:[&gt;4 Units ]])</f>
        <v>0</v>
      </c>
      <c r="L209" s="65"/>
      <c r="M209" s="65"/>
      <c r="N209" s="65"/>
      <c r="O209" s="86">
        <f>Table323[[#This Row],[Incentive Disbursements]]-Table323[[#This Row],[Incentives]]</f>
        <v>0</v>
      </c>
      <c r="P209" s="64"/>
    </row>
    <row r="210" spans="1:16" s="35" customFormat="1">
      <c r="A210" s="34" t="s">
        <v>207</v>
      </c>
      <c r="B210" s="35" t="s">
        <v>249</v>
      </c>
      <c r="C210" s="63" t="s">
        <v>237</v>
      </c>
      <c r="D210" s="77">
        <v>174.75399999999999</v>
      </c>
      <c r="E210" s="78">
        <v>21.434471192262045</v>
      </c>
      <c r="F210" s="82">
        <f>Table323[[#This Row],[Single Family]]+Table323[[#This Row],[2-4 Units]]+Table323[[#This Row],[&gt;4 Units]]</f>
        <v>1</v>
      </c>
      <c r="G210">
        <v>0</v>
      </c>
      <c r="H210">
        <v>1</v>
      </c>
      <c r="I210">
        <v>0</v>
      </c>
      <c r="J210" s="83">
        <v>21.434471192262045</v>
      </c>
      <c r="K210" s="82">
        <f>SUM(Table323[[#This Row],[Single Family ]:[&gt;4 Units ]])</f>
        <v>0</v>
      </c>
      <c r="L210" s="65"/>
      <c r="M210" s="65"/>
      <c r="N210" s="65"/>
      <c r="O210" s="86">
        <f>Table323[[#This Row],[Incentive Disbursements]]-Table323[[#This Row],[Incentives]]</f>
        <v>0</v>
      </c>
      <c r="P210" s="64"/>
    </row>
    <row r="211" spans="1:16" s="35" customFormat="1">
      <c r="A211" s="34" t="s">
        <v>208</v>
      </c>
      <c r="B211" s="35" t="s">
        <v>249</v>
      </c>
      <c r="C211" s="63" t="s">
        <v>237</v>
      </c>
      <c r="D211" s="77">
        <v>541.58529999999996</v>
      </c>
      <c r="E211" s="78">
        <v>0</v>
      </c>
      <c r="F211" s="82">
        <f>Table323[[#This Row],[Single Family]]+Table323[[#This Row],[2-4 Units]]+Table323[[#This Row],[&gt;4 Units]]</f>
        <v>0</v>
      </c>
      <c r="G211"/>
      <c r="H211"/>
      <c r="I211"/>
      <c r="J211" s="83">
        <v>0</v>
      </c>
      <c r="K211" s="82">
        <f>SUM(Table323[[#This Row],[Single Family ]:[&gt;4 Units ]])</f>
        <v>0</v>
      </c>
      <c r="L211" s="65"/>
      <c r="M211" s="65"/>
      <c r="N211" s="65"/>
      <c r="O211" s="86">
        <f>Table323[[#This Row],[Incentive Disbursements]]-Table323[[#This Row],[Incentives]]</f>
        <v>0</v>
      </c>
      <c r="P211" s="64"/>
    </row>
    <row r="212" spans="1:16" s="35" customFormat="1">
      <c r="A212" s="34" t="s">
        <v>210</v>
      </c>
      <c r="B212" s="35" t="s">
        <v>249</v>
      </c>
      <c r="C212" s="63" t="s">
        <v>237</v>
      </c>
      <c r="D212" s="77">
        <v>433.71039999999999</v>
      </c>
      <c r="E212" s="78">
        <v>0</v>
      </c>
      <c r="F212" s="82">
        <f>Table323[[#This Row],[Single Family]]+Table323[[#This Row],[2-4 Units]]+Table323[[#This Row],[&gt;4 Units]]</f>
        <v>0</v>
      </c>
      <c r="G212"/>
      <c r="H212"/>
      <c r="I212"/>
      <c r="J212" s="83">
        <v>0</v>
      </c>
      <c r="K212" s="82">
        <f>SUM(Table323[[#This Row],[Single Family ]:[&gt;4 Units ]])</f>
        <v>0</v>
      </c>
      <c r="L212" s="65"/>
      <c r="M212" s="65"/>
      <c r="N212" s="65"/>
      <c r="O212" s="86">
        <f>Table323[[#This Row],[Incentive Disbursements]]-Table323[[#This Row],[Incentives]]</f>
        <v>0</v>
      </c>
      <c r="P212" s="64"/>
    </row>
    <row r="213" spans="1:16" s="35" customFormat="1">
      <c r="A213" s="34" t="s">
        <v>211</v>
      </c>
      <c r="B213" s="35" t="s">
        <v>249</v>
      </c>
      <c r="C213" s="63" t="s">
        <v>237</v>
      </c>
      <c r="D213" s="77">
        <v>0</v>
      </c>
      <c r="E213" s="78">
        <v>0</v>
      </c>
      <c r="F213" s="82">
        <f>Table323[[#This Row],[Single Family]]+Table323[[#This Row],[2-4 Units]]+Table323[[#This Row],[&gt;4 Units]]</f>
        <v>0</v>
      </c>
      <c r="G213"/>
      <c r="H213"/>
      <c r="I213"/>
      <c r="J213" s="83">
        <v>0</v>
      </c>
      <c r="K213" s="82">
        <f>SUM(Table323[[#This Row],[Single Family ]:[&gt;4 Units ]])</f>
        <v>0</v>
      </c>
      <c r="L213" s="65"/>
      <c r="M213" s="65"/>
      <c r="N213" s="65"/>
      <c r="O213" s="86">
        <f>Table323[[#This Row],[Incentive Disbursements]]-Table323[[#This Row],[Incentives]]</f>
        <v>0</v>
      </c>
      <c r="P213" s="64"/>
    </row>
    <row r="214" spans="1:16" s="35" customFormat="1">
      <c r="A214" s="34" t="s">
        <v>212</v>
      </c>
      <c r="B214" s="35" t="s">
        <v>249</v>
      </c>
      <c r="C214" s="63" t="s">
        <v>237</v>
      </c>
      <c r="D214" s="77">
        <v>0</v>
      </c>
      <c r="E214" s="78">
        <v>0</v>
      </c>
      <c r="F214" s="82">
        <f>Table323[[#This Row],[Single Family]]+Table323[[#This Row],[2-4 Units]]+Table323[[#This Row],[&gt;4 Units]]</f>
        <v>0</v>
      </c>
      <c r="G214"/>
      <c r="H214"/>
      <c r="I214"/>
      <c r="J214" s="83">
        <v>0</v>
      </c>
      <c r="K214" s="82">
        <f>SUM(Table323[[#This Row],[Single Family ]:[&gt;4 Units ]])</f>
        <v>0</v>
      </c>
      <c r="L214" s="65"/>
      <c r="M214" s="65"/>
      <c r="N214" s="65"/>
      <c r="O214" s="86">
        <f>Table323[[#This Row],[Incentive Disbursements]]-Table323[[#This Row],[Incentives]]</f>
        <v>0</v>
      </c>
      <c r="P214" s="64"/>
    </row>
    <row r="215" spans="1:16" s="35" customFormat="1">
      <c r="A215" s="34" t="s">
        <v>215</v>
      </c>
      <c r="B215" s="35" t="s">
        <v>249</v>
      </c>
      <c r="C215" s="63" t="s">
        <v>242</v>
      </c>
      <c r="D215" s="77">
        <v>22608.335299999999</v>
      </c>
      <c r="E215" s="78">
        <v>0</v>
      </c>
      <c r="F215" s="82">
        <f>Table323[[#This Row],[Single Family]]+Table323[[#This Row],[2-4 Units]]+Table323[[#This Row],[&gt;4 Units]]</f>
        <v>0</v>
      </c>
      <c r="G215"/>
      <c r="H215"/>
      <c r="I215"/>
      <c r="J215" s="83">
        <v>0</v>
      </c>
      <c r="K215" s="82">
        <f>SUM(Table323[[#This Row],[Single Family ]:[&gt;4 Units ]])</f>
        <v>0</v>
      </c>
      <c r="L215" s="65"/>
      <c r="M215" s="65"/>
      <c r="N215" s="65"/>
      <c r="O215" s="86">
        <f>Table323[[#This Row],[Incentive Disbursements]]-Table323[[#This Row],[Incentives]]</f>
        <v>0</v>
      </c>
      <c r="P215" s="64"/>
    </row>
    <row r="216" spans="1:16" s="35" customFormat="1">
      <c r="A216" s="34" t="s">
        <v>216</v>
      </c>
      <c r="B216" s="35" t="s">
        <v>249</v>
      </c>
      <c r="C216" s="63" t="s">
        <v>242</v>
      </c>
      <c r="D216" s="77">
        <v>4781.3608999999997</v>
      </c>
      <c r="E216" s="78">
        <v>7359.8913307246867</v>
      </c>
      <c r="F216" s="82">
        <f>Table323[[#This Row],[Single Family]]+Table323[[#This Row],[2-4 Units]]+Table323[[#This Row],[&gt;4 Units]]</f>
        <v>0</v>
      </c>
      <c r="G216"/>
      <c r="H216"/>
      <c r="I216"/>
      <c r="J216" s="83">
        <v>0</v>
      </c>
      <c r="K216" s="82">
        <f>SUM(Table323[[#This Row],[Single Family ]:[&gt;4 Units ]])</f>
        <v>1</v>
      </c>
      <c r="L216" s="65">
        <v>0</v>
      </c>
      <c r="M216" s="65">
        <v>1</v>
      </c>
      <c r="N216" s="65">
        <v>0</v>
      </c>
      <c r="O216" s="86">
        <f>Table323[[#This Row],[Incentive Disbursements]]-Table323[[#This Row],[Incentives]]</f>
        <v>7359.8913307246867</v>
      </c>
      <c r="P216" s="64"/>
    </row>
    <row r="217" spans="1:16" s="35" customFormat="1">
      <c r="A217" s="34" t="s">
        <v>211</v>
      </c>
      <c r="B217" s="35" t="s">
        <v>253</v>
      </c>
      <c r="C217" s="63" t="s">
        <v>237</v>
      </c>
      <c r="D217" s="77">
        <v>0</v>
      </c>
      <c r="E217" s="78">
        <v>0</v>
      </c>
      <c r="F217" s="82">
        <f>Table323[[#This Row],[Single Family]]+Table323[[#This Row],[2-4 Units]]+Table323[[#This Row],[&gt;4 Units]]</f>
        <v>0</v>
      </c>
      <c r="G217"/>
      <c r="H217"/>
      <c r="I217"/>
      <c r="J217" s="83">
        <v>0</v>
      </c>
      <c r="K217" s="82">
        <f>SUM(Table323[[#This Row],[Single Family ]:[&gt;4 Units ]])</f>
        <v>0</v>
      </c>
      <c r="L217" s="65"/>
      <c r="M217" s="65"/>
      <c r="N217" s="65"/>
      <c r="O217" s="86">
        <f>Table323[[#This Row],[Incentive Disbursements]]-Table323[[#This Row],[Incentives]]</f>
        <v>0</v>
      </c>
      <c r="P217" s="64"/>
    </row>
    <row r="218" spans="1:16" s="35" customFormat="1">
      <c r="A218" s="34" t="s">
        <v>234</v>
      </c>
      <c r="B218" s="35" t="s">
        <v>253</v>
      </c>
      <c r="C218" s="63" t="s">
        <v>237</v>
      </c>
      <c r="D218" s="77">
        <v>2754.6410000000001</v>
      </c>
      <c r="E218" s="78">
        <v>2443.3072219839542</v>
      </c>
      <c r="F218" s="82">
        <f>Table323[[#This Row],[Single Family]]+Table323[[#This Row],[2-4 Units]]+Table323[[#This Row],[&gt;4 Units]]</f>
        <v>2</v>
      </c>
      <c r="G218">
        <v>2</v>
      </c>
      <c r="H218">
        <v>0</v>
      </c>
      <c r="I218">
        <v>0</v>
      </c>
      <c r="J218" s="83">
        <v>2443.3072219839542</v>
      </c>
      <c r="K218" s="82">
        <f>SUM(Table323[[#This Row],[Single Family ]:[&gt;4 Units ]])</f>
        <v>0</v>
      </c>
      <c r="L218" s="65"/>
      <c r="M218" s="65"/>
      <c r="N218" s="65"/>
      <c r="O218" s="86">
        <f>Table323[[#This Row],[Incentive Disbursements]]-Table323[[#This Row],[Incentives]]</f>
        <v>0</v>
      </c>
      <c r="P218" s="64"/>
    </row>
    <row r="219" spans="1:16" s="35" customFormat="1">
      <c r="A219" s="34" t="s">
        <v>213</v>
      </c>
      <c r="B219" s="35" t="s">
        <v>253</v>
      </c>
      <c r="C219" s="63" t="s">
        <v>237</v>
      </c>
      <c r="D219" s="77">
        <v>137173.78909999999</v>
      </c>
      <c r="E219" s="78">
        <v>85426.695997796531</v>
      </c>
      <c r="F219" s="82">
        <f>Table323[[#This Row],[Single Family]]+Table323[[#This Row],[2-4 Units]]+Table323[[#This Row],[&gt;4 Units]]</f>
        <v>46</v>
      </c>
      <c r="G219">
        <v>45</v>
      </c>
      <c r="H219">
        <v>1</v>
      </c>
      <c r="I219">
        <v>0</v>
      </c>
      <c r="J219" s="83">
        <v>82294.084995305806</v>
      </c>
      <c r="K219" s="82">
        <f>SUM(Table323[[#This Row],[Single Family ]:[&gt;4 Units ]])</f>
        <v>3</v>
      </c>
      <c r="L219" s="65">
        <v>1</v>
      </c>
      <c r="M219" s="65">
        <v>2</v>
      </c>
      <c r="N219" s="65">
        <v>0</v>
      </c>
      <c r="O219" s="86">
        <f>Table323[[#This Row],[Incentive Disbursements]]-Table323[[#This Row],[Incentives]]</f>
        <v>3132.6110024907248</v>
      </c>
      <c r="P219" s="64"/>
    </row>
    <row r="220" spans="1:16" s="35" customFormat="1">
      <c r="A220" s="34" t="s">
        <v>214</v>
      </c>
      <c r="B220" s="35" t="s">
        <v>253</v>
      </c>
      <c r="C220" s="63" t="s">
        <v>237</v>
      </c>
      <c r="D220" s="77">
        <v>10810.026099999999</v>
      </c>
      <c r="E220" s="78">
        <v>8120.4790142167167</v>
      </c>
      <c r="F220" s="82">
        <f>Table323[[#This Row],[Single Family]]+Table323[[#This Row],[2-4 Units]]+Table323[[#This Row],[&gt;4 Units]]</f>
        <v>4</v>
      </c>
      <c r="G220">
        <v>4</v>
      </c>
      <c r="H220">
        <v>0</v>
      </c>
      <c r="I220">
        <v>0</v>
      </c>
      <c r="J220" s="83">
        <v>8120.4790142167167</v>
      </c>
      <c r="K220" s="82">
        <f>SUM(Table323[[#This Row],[Single Family ]:[&gt;4 Units ]])</f>
        <v>0</v>
      </c>
      <c r="L220" s="65"/>
      <c r="M220" s="65"/>
      <c r="N220" s="65"/>
      <c r="O220" s="86">
        <f>Table323[[#This Row],[Incentive Disbursements]]-Table323[[#This Row],[Incentives]]</f>
        <v>0</v>
      </c>
      <c r="P220" s="64"/>
    </row>
    <row r="221" spans="1:16" s="35" customFormat="1">
      <c r="A221" s="34" t="s">
        <v>235</v>
      </c>
      <c r="B221" s="35" t="s">
        <v>253</v>
      </c>
      <c r="C221" s="63" t="s">
        <v>237</v>
      </c>
      <c r="D221" s="77">
        <v>283.57240000000002</v>
      </c>
      <c r="E221" s="78">
        <v>0</v>
      </c>
      <c r="F221" s="82">
        <f>Table323[[#This Row],[Single Family]]+Table323[[#This Row],[2-4 Units]]+Table323[[#This Row],[&gt;4 Units]]</f>
        <v>0</v>
      </c>
      <c r="G221"/>
      <c r="H221"/>
      <c r="I221"/>
      <c r="J221" s="83">
        <v>0</v>
      </c>
      <c r="K221" s="82">
        <f>SUM(Table323[[#This Row],[Single Family ]:[&gt;4 Units ]])</f>
        <v>0</v>
      </c>
      <c r="L221" s="65"/>
      <c r="M221" s="65"/>
      <c r="N221" s="65"/>
      <c r="O221" s="86">
        <f>Table323[[#This Row],[Incentive Disbursements]]-Table323[[#This Row],[Incentives]]</f>
        <v>0</v>
      </c>
      <c r="P221" s="64"/>
    </row>
    <row r="222" spans="1:16" s="35" customFormat="1">
      <c r="A222" s="34" t="s">
        <v>143</v>
      </c>
      <c r="B222" s="35" t="s">
        <v>263</v>
      </c>
      <c r="C222" s="63" t="s">
        <v>242</v>
      </c>
      <c r="D222" s="77">
        <v>0</v>
      </c>
      <c r="E222" s="78">
        <v>34.795916003075511</v>
      </c>
      <c r="F222" s="82">
        <f>Table323[[#This Row],[Single Family]]+Table323[[#This Row],[2-4 Units]]+Table323[[#This Row],[&gt;4 Units]]</f>
        <v>0</v>
      </c>
      <c r="G222"/>
      <c r="H222"/>
      <c r="I222"/>
      <c r="J222" s="83">
        <v>34.795916003075511</v>
      </c>
      <c r="K222" s="82">
        <f>SUM(Table323[[#This Row],[Single Family ]:[&gt;4 Units ]])</f>
        <v>0</v>
      </c>
      <c r="L222" s="65"/>
      <c r="M222" s="65"/>
      <c r="N222" s="65"/>
      <c r="O222" s="86">
        <f>Table323[[#This Row],[Incentive Disbursements]]-Table323[[#This Row],[Incentives]]</f>
        <v>0</v>
      </c>
      <c r="P222" s="64"/>
    </row>
    <row r="223" spans="1:16" s="35" customFormat="1">
      <c r="A223" s="34" t="s">
        <v>160</v>
      </c>
      <c r="B223" s="35" t="s">
        <v>252</v>
      </c>
      <c r="C223" s="63" t="s">
        <v>237</v>
      </c>
      <c r="D223" s="77">
        <v>529.9402</v>
      </c>
      <c r="E223" s="78">
        <v>0</v>
      </c>
      <c r="F223" s="82">
        <f>Table323[[#This Row],[Single Family]]+Table323[[#This Row],[2-4 Units]]+Table323[[#This Row],[&gt;4 Units]]</f>
        <v>0</v>
      </c>
      <c r="G223"/>
      <c r="H223"/>
      <c r="I223"/>
      <c r="J223" s="83">
        <v>0</v>
      </c>
      <c r="K223" s="82">
        <f>SUM(Table323[[#This Row],[Single Family ]:[&gt;4 Units ]])</f>
        <v>0</v>
      </c>
      <c r="L223" s="65"/>
      <c r="M223" s="65"/>
      <c r="N223" s="65"/>
      <c r="O223" s="86">
        <f>Table323[[#This Row],[Incentive Disbursements]]-Table323[[#This Row],[Incentives]]</f>
        <v>0</v>
      </c>
      <c r="P223" s="64"/>
    </row>
    <row r="224" spans="1:16" s="35" customFormat="1">
      <c r="A224" s="34" t="s">
        <v>162</v>
      </c>
      <c r="B224" s="35" t="s">
        <v>252</v>
      </c>
      <c r="C224" s="63" t="s">
        <v>237</v>
      </c>
      <c r="D224" s="77">
        <v>8.3750999999999998</v>
      </c>
      <c r="E224" s="78">
        <v>0</v>
      </c>
      <c r="F224" s="82">
        <f>Table323[[#This Row],[Single Family]]+Table323[[#This Row],[2-4 Units]]+Table323[[#This Row],[&gt;4 Units]]</f>
        <v>0</v>
      </c>
      <c r="G224"/>
      <c r="H224"/>
      <c r="I224"/>
      <c r="J224" s="83">
        <v>0</v>
      </c>
      <c r="K224" s="82">
        <f>SUM(Table323[[#This Row],[Single Family ]:[&gt;4 Units ]])</f>
        <v>0</v>
      </c>
      <c r="L224" s="65"/>
      <c r="M224" s="65"/>
      <c r="N224" s="65"/>
      <c r="O224" s="86">
        <f>Table323[[#This Row],[Incentive Disbursements]]-Table323[[#This Row],[Incentives]]</f>
        <v>0</v>
      </c>
      <c r="P224" s="64"/>
    </row>
    <row r="225" spans="1:16" s="35" customFormat="1">
      <c r="A225" s="34" t="s">
        <v>177</v>
      </c>
      <c r="B225" s="35" t="s">
        <v>252</v>
      </c>
      <c r="C225" s="63" t="s">
        <v>237</v>
      </c>
      <c r="D225" s="77">
        <v>476.2285</v>
      </c>
      <c r="E225" s="78">
        <v>2033.2923924565166</v>
      </c>
      <c r="F225" s="82">
        <f>Table323[[#This Row],[Single Family]]+Table323[[#This Row],[2-4 Units]]+Table323[[#This Row],[&gt;4 Units]]</f>
        <v>1</v>
      </c>
      <c r="G225">
        <v>1</v>
      </c>
      <c r="H225">
        <v>0</v>
      </c>
      <c r="I225">
        <v>0</v>
      </c>
      <c r="J225" s="83">
        <v>2033.2923924565166</v>
      </c>
      <c r="K225" s="82">
        <f>SUM(Table323[[#This Row],[Single Family ]:[&gt;4 Units ]])</f>
        <v>0</v>
      </c>
      <c r="L225" s="65"/>
      <c r="M225" s="65"/>
      <c r="N225" s="65"/>
      <c r="O225" s="86">
        <f>Table323[[#This Row],[Incentive Disbursements]]-Table323[[#This Row],[Incentives]]</f>
        <v>0</v>
      </c>
      <c r="P225" s="64"/>
    </row>
    <row r="226" spans="1:16" s="35" customFormat="1">
      <c r="A226" s="34" t="s">
        <v>178</v>
      </c>
      <c r="B226" s="35" t="s">
        <v>252</v>
      </c>
      <c r="C226" s="63" t="s">
        <v>242</v>
      </c>
      <c r="D226" s="77">
        <v>0</v>
      </c>
      <c r="E226" s="78">
        <v>0</v>
      </c>
      <c r="F226" s="82">
        <f>Table323[[#This Row],[Single Family]]+Table323[[#This Row],[2-4 Units]]+Table323[[#This Row],[&gt;4 Units]]</f>
        <v>0</v>
      </c>
      <c r="G226"/>
      <c r="H226"/>
      <c r="I226"/>
      <c r="J226" s="83">
        <v>0</v>
      </c>
      <c r="K226" s="82">
        <f>SUM(Table323[[#This Row],[Single Family ]:[&gt;4 Units ]])</f>
        <v>0</v>
      </c>
      <c r="L226" s="65"/>
      <c r="M226" s="65"/>
      <c r="N226" s="65"/>
      <c r="O226" s="86">
        <f>Table323[[#This Row],[Incentive Disbursements]]-Table323[[#This Row],[Incentives]]</f>
        <v>0</v>
      </c>
      <c r="P226" s="64"/>
    </row>
    <row r="227" spans="1:16" s="35" customFormat="1">
      <c r="A227" s="34" t="s">
        <v>179</v>
      </c>
      <c r="B227" s="35" t="s">
        <v>252</v>
      </c>
      <c r="C227" s="63" t="s">
        <v>237</v>
      </c>
      <c r="D227" s="77">
        <v>174.66720000000001</v>
      </c>
      <c r="E227" s="78">
        <v>0</v>
      </c>
      <c r="F227" s="82">
        <f>Table323[[#This Row],[Single Family]]+Table323[[#This Row],[2-4 Units]]+Table323[[#This Row],[&gt;4 Units]]</f>
        <v>0</v>
      </c>
      <c r="G227"/>
      <c r="H227"/>
      <c r="I227"/>
      <c r="J227" s="83">
        <v>0</v>
      </c>
      <c r="K227" s="82">
        <f>SUM(Table323[[#This Row],[Single Family ]:[&gt;4 Units ]])</f>
        <v>0</v>
      </c>
      <c r="L227" s="65"/>
      <c r="M227" s="65"/>
      <c r="N227" s="65"/>
      <c r="O227" s="86">
        <f>Table323[[#This Row],[Incentive Disbursements]]-Table323[[#This Row],[Incentives]]</f>
        <v>0</v>
      </c>
      <c r="P227" s="64"/>
    </row>
    <row r="228" spans="1:16" s="35" customFormat="1">
      <c r="A228" s="34" t="s">
        <v>180</v>
      </c>
      <c r="B228" s="35" t="s">
        <v>252</v>
      </c>
      <c r="C228" s="63" t="s">
        <v>237</v>
      </c>
      <c r="D228" s="77">
        <v>313.58850000000001</v>
      </c>
      <c r="E228" s="78">
        <v>0</v>
      </c>
      <c r="F228" s="82">
        <f>Table323[[#This Row],[Single Family]]+Table323[[#This Row],[2-4 Units]]+Table323[[#This Row],[&gt;4 Units]]</f>
        <v>0</v>
      </c>
      <c r="G228"/>
      <c r="H228"/>
      <c r="I228"/>
      <c r="J228" s="83">
        <v>0</v>
      </c>
      <c r="K228" s="82">
        <f>SUM(Table323[[#This Row],[Single Family ]:[&gt;4 Units ]])</f>
        <v>0</v>
      </c>
      <c r="L228" s="65"/>
      <c r="M228" s="65"/>
      <c r="N228" s="65"/>
      <c r="O228" s="86">
        <f>Table323[[#This Row],[Incentive Disbursements]]-Table323[[#This Row],[Incentives]]</f>
        <v>0</v>
      </c>
      <c r="P228" s="64"/>
    </row>
    <row r="229" spans="1:16" s="35" customFormat="1">
      <c r="A229" s="34" t="s">
        <v>233</v>
      </c>
      <c r="B229" s="35" t="s">
        <v>252</v>
      </c>
      <c r="C229" s="63" t="s">
        <v>237</v>
      </c>
      <c r="D229" s="77">
        <v>110.60680000000001</v>
      </c>
      <c r="E229" s="78">
        <v>1365.2108051974669</v>
      </c>
      <c r="F229" s="82">
        <f>Table323[[#This Row],[Single Family]]+Table323[[#This Row],[2-4 Units]]+Table323[[#This Row],[&gt;4 Units]]</f>
        <v>1</v>
      </c>
      <c r="G229">
        <v>1</v>
      </c>
      <c r="H229">
        <v>0</v>
      </c>
      <c r="I229">
        <v>0</v>
      </c>
      <c r="J229" s="83">
        <v>1365.2108051974669</v>
      </c>
      <c r="K229" s="82">
        <f>SUM(Table323[[#This Row],[Single Family ]:[&gt;4 Units ]])</f>
        <v>0</v>
      </c>
      <c r="L229" s="65"/>
      <c r="M229" s="65"/>
      <c r="N229" s="65"/>
      <c r="O229" s="86">
        <f>Table323[[#This Row],[Incentive Disbursements]]-Table323[[#This Row],[Incentives]]</f>
        <v>0</v>
      </c>
      <c r="P229" s="64"/>
    </row>
    <row r="230" spans="1:16" s="35" customFormat="1">
      <c r="A230" s="34" t="s">
        <v>182</v>
      </c>
      <c r="B230" s="35" t="s">
        <v>252</v>
      </c>
      <c r="C230" s="63" t="s">
        <v>237</v>
      </c>
      <c r="D230" s="77">
        <v>7.1828000000000003</v>
      </c>
      <c r="E230" s="78">
        <v>0</v>
      </c>
      <c r="F230" s="82">
        <f>Table323[[#This Row],[Single Family]]+Table323[[#This Row],[2-4 Units]]+Table323[[#This Row],[&gt;4 Units]]</f>
        <v>0</v>
      </c>
      <c r="G230"/>
      <c r="H230"/>
      <c r="I230"/>
      <c r="J230" s="83">
        <v>0</v>
      </c>
      <c r="K230" s="82">
        <f>SUM(Table323[[#This Row],[Single Family ]:[&gt;4 Units ]])</f>
        <v>0</v>
      </c>
      <c r="L230" s="65"/>
      <c r="M230" s="65"/>
      <c r="N230" s="65"/>
      <c r="O230" s="86">
        <f>Table323[[#This Row],[Incentive Disbursements]]-Table323[[#This Row],[Incentives]]</f>
        <v>0</v>
      </c>
      <c r="P230" s="64"/>
    </row>
    <row r="231" spans="1:16" s="35" customFormat="1">
      <c r="A231" s="34" t="s">
        <v>183</v>
      </c>
      <c r="B231" s="35" t="s">
        <v>252</v>
      </c>
      <c r="C231" s="63" t="s">
        <v>242</v>
      </c>
      <c r="D231" s="77">
        <v>231.11080000000001</v>
      </c>
      <c r="E231" s="78">
        <v>0</v>
      </c>
      <c r="F231" s="82">
        <f>Table323[[#This Row],[Single Family]]+Table323[[#This Row],[2-4 Units]]+Table323[[#This Row],[&gt;4 Units]]</f>
        <v>0</v>
      </c>
      <c r="G231"/>
      <c r="H231"/>
      <c r="I231"/>
      <c r="J231" s="83">
        <v>0</v>
      </c>
      <c r="K231" s="82">
        <f>SUM(Table323[[#This Row],[Single Family ]:[&gt;4 Units ]])</f>
        <v>0</v>
      </c>
      <c r="L231" s="65"/>
      <c r="M231" s="65"/>
      <c r="N231" s="65"/>
      <c r="O231" s="86">
        <f>Table323[[#This Row],[Incentive Disbursements]]-Table323[[#This Row],[Incentives]]</f>
        <v>0</v>
      </c>
      <c r="P231" s="64"/>
    </row>
    <row r="232" spans="1:16" s="35" customFormat="1">
      <c r="A232" s="34" t="s">
        <v>190</v>
      </c>
      <c r="B232" s="35" t="s">
        <v>252</v>
      </c>
      <c r="C232" s="63" t="s">
        <v>237</v>
      </c>
      <c r="D232" s="77">
        <v>0</v>
      </c>
      <c r="E232" s="78">
        <v>0</v>
      </c>
      <c r="F232" s="82">
        <f>Table323[[#This Row],[Single Family]]+Table323[[#This Row],[2-4 Units]]+Table323[[#This Row],[&gt;4 Units]]</f>
        <v>0</v>
      </c>
      <c r="G232"/>
      <c r="H232"/>
      <c r="I232"/>
      <c r="J232" s="83">
        <v>0</v>
      </c>
      <c r="K232" s="82">
        <f>SUM(Table323[[#This Row],[Single Family ]:[&gt;4 Units ]])</f>
        <v>0</v>
      </c>
      <c r="L232" s="65"/>
      <c r="M232" s="65"/>
      <c r="N232" s="65"/>
      <c r="O232" s="86">
        <f>Table323[[#This Row],[Incentive Disbursements]]-Table323[[#This Row],[Incentives]]</f>
        <v>0</v>
      </c>
      <c r="P232" s="64"/>
    </row>
    <row r="233" spans="1:16" s="35" customFormat="1">
      <c r="A233" s="34" t="s">
        <v>191</v>
      </c>
      <c r="B233" s="35" t="s">
        <v>252</v>
      </c>
      <c r="C233" s="63" t="s">
        <v>237</v>
      </c>
      <c r="D233" s="77">
        <v>0</v>
      </c>
      <c r="E233" s="78">
        <v>0</v>
      </c>
      <c r="F233" s="82">
        <f>Table323[[#This Row],[Single Family]]+Table323[[#This Row],[2-4 Units]]+Table323[[#This Row],[&gt;4 Units]]</f>
        <v>0</v>
      </c>
      <c r="G233"/>
      <c r="H233"/>
      <c r="I233"/>
      <c r="J233" s="83">
        <v>0</v>
      </c>
      <c r="K233" s="82">
        <f>SUM(Table323[[#This Row],[Single Family ]:[&gt;4 Units ]])</f>
        <v>0</v>
      </c>
      <c r="L233" s="65"/>
      <c r="M233" s="65"/>
      <c r="N233" s="65"/>
      <c r="O233" s="86">
        <f>Table323[[#This Row],[Incentive Disbursements]]-Table323[[#This Row],[Incentives]]</f>
        <v>0</v>
      </c>
      <c r="P233" s="64"/>
    </row>
    <row r="234" spans="1:16" s="35" customFormat="1">
      <c r="A234" s="34" t="s">
        <v>196</v>
      </c>
      <c r="B234" s="35" t="s">
        <v>263</v>
      </c>
      <c r="C234" s="63" t="s">
        <v>237</v>
      </c>
      <c r="D234" s="77">
        <v>0</v>
      </c>
      <c r="E234" s="78">
        <v>1286.1544840384795</v>
      </c>
      <c r="F234" s="82">
        <f>Table323[[#This Row],[Single Family]]+Table323[[#This Row],[2-4 Units]]+Table323[[#This Row],[&gt;4 Units]]</f>
        <v>1</v>
      </c>
      <c r="G234">
        <v>1</v>
      </c>
      <c r="H234">
        <v>0</v>
      </c>
      <c r="I234">
        <v>0</v>
      </c>
      <c r="J234" s="83">
        <v>1286.1544840384795</v>
      </c>
      <c r="K234" s="82">
        <f>SUM(Table323[[#This Row],[Single Family ]:[&gt;4 Units ]])</f>
        <v>0</v>
      </c>
      <c r="L234" s="65"/>
      <c r="M234" s="65"/>
      <c r="N234" s="65"/>
      <c r="O234" s="86">
        <f>Table323[[#This Row],[Incentive Disbursements]]-Table323[[#This Row],[Incentives]]</f>
        <v>0</v>
      </c>
      <c r="P234" s="64"/>
    </row>
    <row r="235" spans="1:16" s="35" customFormat="1">
      <c r="A235" s="34" t="s">
        <v>201</v>
      </c>
      <c r="B235" s="35" t="s">
        <v>252</v>
      </c>
      <c r="C235" s="63" t="s">
        <v>237</v>
      </c>
      <c r="D235" s="77">
        <v>227.32550000000001</v>
      </c>
      <c r="E235" s="78">
        <v>0</v>
      </c>
      <c r="F235" s="82">
        <f>Table323[[#This Row],[Single Family]]+Table323[[#This Row],[2-4 Units]]+Table323[[#This Row],[&gt;4 Units]]</f>
        <v>0</v>
      </c>
      <c r="G235"/>
      <c r="H235"/>
      <c r="I235"/>
      <c r="J235" s="83">
        <v>0</v>
      </c>
      <c r="K235" s="82">
        <f>SUM(Table323[[#This Row],[Single Family ]:[&gt;4 Units ]])</f>
        <v>0</v>
      </c>
      <c r="L235" s="65"/>
      <c r="M235" s="65"/>
      <c r="N235" s="65"/>
      <c r="O235" s="86">
        <f>Table323[[#This Row],[Incentive Disbursements]]-Table323[[#This Row],[Incentives]]</f>
        <v>0</v>
      </c>
      <c r="P235" s="64"/>
    </row>
    <row r="236" spans="1:16" s="35" customFormat="1">
      <c r="A236" s="34" t="s">
        <v>202</v>
      </c>
      <c r="B236" s="35" t="s">
        <v>252</v>
      </c>
      <c r="C236" s="63" t="s">
        <v>237</v>
      </c>
      <c r="D236" s="77">
        <v>175927.88690000001</v>
      </c>
      <c r="E236" s="78">
        <v>129750.10146960904</v>
      </c>
      <c r="F236" s="82">
        <f>Table323[[#This Row],[Single Family]]+Table323[[#This Row],[2-4 Units]]+Table323[[#This Row],[&gt;4 Units]]</f>
        <v>71</v>
      </c>
      <c r="G236">
        <v>71</v>
      </c>
      <c r="H236">
        <v>0</v>
      </c>
      <c r="I236">
        <v>0</v>
      </c>
      <c r="J236" s="83">
        <v>118619.20806265241</v>
      </c>
      <c r="K236" s="82">
        <f>SUM(Table323[[#This Row],[Single Family ]:[&gt;4 Units ]])</f>
        <v>4</v>
      </c>
      <c r="L236" s="65">
        <v>3</v>
      </c>
      <c r="M236" s="65">
        <v>1</v>
      </c>
      <c r="N236" s="65">
        <v>0</v>
      </c>
      <c r="O236" s="86">
        <f>Table323[[#This Row],[Incentive Disbursements]]-Table323[[#This Row],[Incentives]]</f>
        <v>11130.893406956631</v>
      </c>
      <c r="P236" s="64"/>
    </row>
    <row r="237" spans="1:16" s="35" customFormat="1">
      <c r="A237" s="34" t="s">
        <v>203</v>
      </c>
      <c r="B237" s="35" t="s">
        <v>252</v>
      </c>
      <c r="C237" s="63" t="s">
        <v>237</v>
      </c>
      <c r="D237" s="77">
        <v>81742.303499999907</v>
      </c>
      <c r="E237" s="78">
        <v>47240.508341178647</v>
      </c>
      <c r="F237" s="82">
        <f>Table323[[#This Row],[Single Family]]+Table323[[#This Row],[2-4 Units]]+Table323[[#This Row],[&gt;4 Units]]</f>
        <v>34</v>
      </c>
      <c r="G237">
        <v>34</v>
      </c>
      <c r="H237">
        <v>0</v>
      </c>
      <c r="I237">
        <v>0</v>
      </c>
      <c r="J237" s="83">
        <v>46370.749624765776</v>
      </c>
      <c r="K237" s="82">
        <f>SUM(Table323[[#This Row],[Single Family ]:[&gt;4 Units ]])</f>
        <v>2</v>
      </c>
      <c r="L237" s="65">
        <v>2</v>
      </c>
      <c r="M237" s="65">
        <v>0</v>
      </c>
      <c r="N237" s="65">
        <v>0</v>
      </c>
      <c r="O237" s="86">
        <f>Table323[[#This Row],[Incentive Disbursements]]-Table323[[#This Row],[Incentives]]</f>
        <v>869.75871641287085</v>
      </c>
      <c r="P237" s="64"/>
    </row>
    <row r="238" spans="1:16" s="35" customFormat="1">
      <c r="A238" s="34" t="s">
        <v>204</v>
      </c>
      <c r="B238" s="35" t="s">
        <v>252</v>
      </c>
      <c r="C238" s="63" t="s">
        <v>237</v>
      </c>
      <c r="D238" s="77">
        <v>87141.806999999899</v>
      </c>
      <c r="E238" s="78">
        <v>53267.648135735377</v>
      </c>
      <c r="F238" s="82">
        <f>Table323[[#This Row],[Single Family]]+Table323[[#This Row],[2-4 Units]]+Table323[[#This Row],[&gt;4 Units]]</f>
        <v>23</v>
      </c>
      <c r="G238">
        <v>23</v>
      </c>
      <c r="H238">
        <v>0</v>
      </c>
      <c r="I238">
        <v>0</v>
      </c>
      <c r="J238" s="83">
        <v>47136.231940100632</v>
      </c>
      <c r="K238" s="82">
        <f>SUM(Table323[[#This Row],[Single Family ]:[&gt;4 Units ]])</f>
        <v>6</v>
      </c>
      <c r="L238" s="65">
        <v>5</v>
      </c>
      <c r="M238" s="65">
        <v>1</v>
      </c>
      <c r="N238" s="65">
        <v>0</v>
      </c>
      <c r="O238" s="86">
        <f>Table323[[#This Row],[Incentive Disbursements]]-Table323[[#This Row],[Incentives]]</f>
        <v>6131.4161956347452</v>
      </c>
      <c r="P238" s="64"/>
    </row>
    <row r="239" spans="1:16" s="35" customFormat="1">
      <c r="A239" s="34" t="s">
        <v>205</v>
      </c>
      <c r="B239" s="35" t="s">
        <v>252</v>
      </c>
      <c r="C239" s="63" t="s">
        <v>237</v>
      </c>
      <c r="D239" s="77">
        <v>148627.13149999999</v>
      </c>
      <c r="E239" s="78">
        <v>95161.91708507188</v>
      </c>
      <c r="F239" s="82">
        <f>Table323[[#This Row],[Single Family]]+Table323[[#This Row],[2-4 Units]]+Table323[[#This Row],[&gt;4 Units]]</f>
        <v>62</v>
      </c>
      <c r="G239">
        <v>62</v>
      </c>
      <c r="H239">
        <v>0</v>
      </c>
      <c r="I239">
        <v>0</v>
      </c>
      <c r="J239" s="83">
        <v>85407.369176433713</v>
      </c>
      <c r="K239" s="82">
        <f>SUM(Table323[[#This Row],[Single Family ]:[&gt;4 Units ]])</f>
        <v>3</v>
      </c>
      <c r="L239" s="65">
        <v>3</v>
      </c>
      <c r="M239" s="65">
        <v>0</v>
      </c>
      <c r="N239" s="65">
        <v>0</v>
      </c>
      <c r="O239" s="86">
        <f>Table323[[#This Row],[Incentive Disbursements]]-Table323[[#This Row],[Incentives]]</f>
        <v>9754.5479086381674</v>
      </c>
      <c r="P239" s="64"/>
    </row>
    <row r="240" spans="1:16" s="35" customFormat="1">
      <c r="A240" s="34" t="s">
        <v>206</v>
      </c>
      <c r="B240" s="35" t="s">
        <v>252</v>
      </c>
      <c r="C240" s="63" t="s">
        <v>237</v>
      </c>
      <c r="D240" s="77">
        <v>54.371499999999997</v>
      </c>
      <c r="E240" s="78">
        <v>0</v>
      </c>
      <c r="F240" s="82">
        <f>Table323[[#This Row],[Single Family]]+Table323[[#This Row],[2-4 Units]]+Table323[[#This Row],[&gt;4 Units]]</f>
        <v>0</v>
      </c>
      <c r="G240"/>
      <c r="H240"/>
      <c r="I240"/>
      <c r="J240" s="83">
        <v>0</v>
      </c>
      <c r="K240" s="82">
        <f>SUM(Table323[[#This Row],[Single Family ]:[&gt;4 Units ]])</f>
        <v>0</v>
      </c>
      <c r="L240" s="65"/>
      <c r="M240" s="65"/>
      <c r="N240" s="65"/>
      <c r="O240" s="86">
        <f>Table323[[#This Row],[Incentive Disbursements]]-Table323[[#This Row],[Incentives]]</f>
        <v>0</v>
      </c>
      <c r="P240" s="64"/>
    </row>
    <row r="241" spans="1:16" s="35" customFormat="1">
      <c r="A241" s="34" t="s">
        <v>207</v>
      </c>
      <c r="B241" s="35" t="s">
        <v>252</v>
      </c>
      <c r="C241" s="63" t="s">
        <v>237</v>
      </c>
      <c r="D241" s="77">
        <v>137.0864</v>
      </c>
      <c r="E241" s="78">
        <v>0</v>
      </c>
      <c r="F241" s="82">
        <f>Table323[[#This Row],[Single Family]]+Table323[[#This Row],[2-4 Units]]+Table323[[#This Row],[&gt;4 Units]]</f>
        <v>0</v>
      </c>
      <c r="G241"/>
      <c r="H241"/>
      <c r="I241"/>
      <c r="J241" s="83">
        <v>0</v>
      </c>
      <c r="K241" s="82">
        <f>SUM(Table323[[#This Row],[Single Family ]:[&gt;4 Units ]])</f>
        <v>0</v>
      </c>
      <c r="L241" s="65"/>
      <c r="M241" s="65"/>
      <c r="N241" s="65"/>
      <c r="O241" s="86">
        <f>Table323[[#This Row],[Incentive Disbursements]]-Table323[[#This Row],[Incentives]]</f>
        <v>0</v>
      </c>
      <c r="P241" s="64"/>
    </row>
    <row r="242" spans="1:16" s="35" customFormat="1">
      <c r="A242" s="34" t="s">
        <v>208</v>
      </c>
      <c r="B242" s="35" t="s">
        <v>252</v>
      </c>
      <c r="C242" s="63" t="s">
        <v>237</v>
      </c>
      <c r="D242" s="77">
        <v>0</v>
      </c>
      <c r="E242" s="78">
        <v>0</v>
      </c>
      <c r="F242" s="82">
        <f>Table323[[#This Row],[Single Family]]+Table323[[#This Row],[2-4 Units]]+Table323[[#This Row],[&gt;4 Units]]</f>
        <v>0</v>
      </c>
      <c r="G242"/>
      <c r="H242"/>
      <c r="I242"/>
      <c r="J242" s="83">
        <v>0</v>
      </c>
      <c r="K242" s="82">
        <f>SUM(Table323[[#This Row],[Single Family ]:[&gt;4 Units ]])</f>
        <v>0</v>
      </c>
      <c r="L242" s="65"/>
      <c r="M242" s="65"/>
      <c r="N242" s="65"/>
      <c r="O242" s="86">
        <f>Table323[[#This Row],[Incentive Disbursements]]-Table323[[#This Row],[Incentives]]</f>
        <v>0</v>
      </c>
      <c r="P242" s="64"/>
    </row>
    <row r="243" spans="1:16" s="35" customFormat="1">
      <c r="A243" s="34" t="s">
        <v>211</v>
      </c>
      <c r="B243" s="35" t="s">
        <v>252</v>
      </c>
      <c r="C243" s="63" t="s">
        <v>237</v>
      </c>
      <c r="D243" s="77">
        <v>55.563800000000001</v>
      </c>
      <c r="E243" s="78">
        <v>0</v>
      </c>
      <c r="F243" s="82">
        <f>Table323[[#This Row],[Single Family]]+Table323[[#This Row],[2-4 Units]]+Table323[[#This Row],[&gt;4 Units]]</f>
        <v>0</v>
      </c>
      <c r="G243"/>
      <c r="H243"/>
      <c r="I243"/>
      <c r="J243" s="83">
        <v>0</v>
      </c>
      <c r="K243" s="82">
        <f>SUM(Table323[[#This Row],[Single Family ]:[&gt;4 Units ]])</f>
        <v>0</v>
      </c>
      <c r="L243" s="65"/>
      <c r="M243" s="65"/>
      <c r="N243" s="65"/>
      <c r="O243" s="86">
        <f>Table323[[#This Row],[Incentive Disbursements]]-Table323[[#This Row],[Incentives]]</f>
        <v>0</v>
      </c>
      <c r="P243" s="64"/>
    </row>
    <row r="244" spans="1:16" s="35" customFormat="1">
      <c r="A244" s="34" t="s">
        <v>212</v>
      </c>
      <c r="B244" s="35" t="s">
        <v>252</v>
      </c>
      <c r="C244" s="63" t="s">
        <v>237</v>
      </c>
      <c r="D244" s="77">
        <v>1270.8086000000001</v>
      </c>
      <c r="E244" s="78">
        <v>0</v>
      </c>
      <c r="F244" s="82">
        <f>Table323[[#This Row],[Single Family]]+Table323[[#This Row],[2-4 Units]]+Table323[[#This Row],[&gt;4 Units]]</f>
        <v>0</v>
      </c>
      <c r="G244"/>
      <c r="H244"/>
      <c r="I244"/>
      <c r="J244" s="83">
        <v>0</v>
      </c>
      <c r="K244" s="82">
        <f>SUM(Table323[[#This Row],[Single Family ]:[&gt;4 Units ]])</f>
        <v>0</v>
      </c>
      <c r="L244" s="65"/>
      <c r="M244" s="65"/>
      <c r="N244" s="65"/>
      <c r="O244" s="86">
        <f>Table323[[#This Row],[Incentive Disbursements]]-Table323[[#This Row],[Incentives]]</f>
        <v>0</v>
      </c>
      <c r="P244" s="64"/>
    </row>
    <row r="245" spans="1:16" s="35" customFormat="1">
      <c r="A245" s="34" t="s">
        <v>214</v>
      </c>
      <c r="B245" s="35" t="s">
        <v>252</v>
      </c>
      <c r="C245" s="63" t="s">
        <v>237</v>
      </c>
      <c r="D245" s="77">
        <v>75.867800000000003</v>
      </c>
      <c r="E245" s="78">
        <v>0</v>
      </c>
      <c r="F245" s="82">
        <f>Table323[[#This Row],[Single Family]]+Table323[[#This Row],[2-4 Units]]+Table323[[#This Row],[&gt;4 Units]]</f>
        <v>0</v>
      </c>
      <c r="G245"/>
      <c r="H245"/>
      <c r="I245"/>
      <c r="J245" s="83">
        <v>0</v>
      </c>
      <c r="K245" s="82">
        <f>SUM(Table323[[#This Row],[Single Family ]:[&gt;4 Units ]])</f>
        <v>0</v>
      </c>
      <c r="L245" s="65"/>
      <c r="M245" s="65"/>
      <c r="N245" s="65"/>
      <c r="O245" s="86">
        <f>Table323[[#This Row],[Incentive Disbursements]]-Table323[[#This Row],[Incentives]]</f>
        <v>0</v>
      </c>
      <c r="P245" s="64"/>
    </row>
    <row r="246" spans="1:16" s="35" customFormat="1">
      <c r="A246" s="34" t="s">
        <v>130</v>
      </c>
      <c r="B246" s="35" t="s">
        <v>247</v>
      </c>
      <c r="C246" s="63" t="s">
        <v>237</v>
      </c>
      <c r="D246" s="77">
        <v>94.284899999999993</v>
      </c>
      <c r="E246" s="78">
        <v>0</v>
      </c>
      <c r="F246" s="82">
        <f>Table323[[#This Row],[Single Family]]+Table323[[#This Row],[2-4 Units]]+Table323[[#This Row],[&gt;4 Units]]</f>
        <v>0</v>
      </c>
      <c r="G246"/>
      <c r="H246"/>
      <c r="I246"/>
      <c r="J246" s="83">
        <v>0</v>
      </c>
      <c r="K246" s="82">
        <f>SUM(Table323[[#This Row],[Single Family ]:[&gt;4 Units ]])</f>
        <v>0</v>
      </c>
      <c r="L246" s="65"/>
      <c r="M246" s="65"/>
      <c r="N246" s="65"/>
      <c r="O246" s="86">
        <f>Table323[[#This Row],[Incentive Disbursements]]-Table323[[#This Row],[Incentives]]</f>
        <v>0</v>
      </c>
      <c r="P246" s="64"/>
    </row>
    <row r="247" spans="1:16" s="35" customFormat="1">
      <c r="A247" s="34" t="s">
        <v>143</v>
      </c>
      <c r="B247" s="35" t="s">
        <v>264</v>
      </c>
      <c r="C247" s="63" t="s">
        <v>242</v>
      </c>
      <c r="D247" s="77">
        <v>0</v>
      </c>
      <c r="E247" s="78">
        <v>588.14430265508872</v>
      </c>
      <c r="F247" s="82">
        <f>Table323[[#This Row],[Single Family]]+Table323[[#This Row],[2-4 Units]]+Table323[[#This Row],[&gt;4 Units]]</f>
        <v>0</v>
      </c>
      <c r="G247"/>
      <c r="H247"/>
      <c r="I247"/>
      <c r="J247" s="83">
        <v>588.14430265508872</v>
      </c>
      <c r="K247" s="82">
        <f>SUM(Table323[[#This Row],[Single Family ]:[&gt;4 Units ]])</f>
        <v>0</v>
      </c>
      <c r="L247" s="65"/>
      <c r="M247" s="65"/>
      <c r="N247" s="65"/>
      <c r="O247" s="86">
        <f>Table323[[#This Row],[Incentive Disbursements]]-Table323[[#This Row],[Incentives]]</f>
        <v>0</v>
      </c>
      <c r="P247" s="64"/>
    </row>
    <row r="248" spans="1:16" s="35" customFormat="1">
      <c r="A248" s="34" t="s">
        <v>170</v>
      </c>
      <c r="B248" s="35" t="s">
        <v>247</v>
      </c>
      <c r="C248" s="63" t="s">
        <v>237</v>
      </c>
      <c r="D248" s="77">
        <v>728.59849999999994</v>
      </c>
      <c r="E248" s="78">
        <v>2462.699211142939</v>
      </c>
      <c r="F248" s="82">
        <f>Table323[[#This Row],[Single Family]]+Table323[[#This Row],[2-4 Units]]+Table323[[#This Row],[&gt;4 Units]]</f>
        <v>1</v>
      </c>
      <c r="G248">
        <v>1</v>
      </c>
      <c r="H248">
        <v>0</v>
      </c>
      <c r="I248">
        <v>0</v>
      </c>
      <c r="J248" s="83">
        <v>2462.699211142939</v>
      </c>
      <c r="K248" s="82">
        <f>SUM(Table323[[#This Row],[Single Family ]:[&gt;4 Units ]])</f>
        <v>0</v>
      </c>
      <c r="L248" s="65"/>
      <c r="M248" s="65"/>
      <c r="N248" s="65"/>
      <c r="O248" s="86">
        <f>Table323[[#This Row],[Incentive Disbursements]]-Table323[[#This Row],[Incentives]]</f>
        <v>0</v>
      </c>
      <c r="P248" s="64"/>
    </row>
    <row r="249" spans="1:16" s="35" customFormat="1">
      <c r="A249" s="34" t="s">
        <v>175</v>
      </c>
      <c r="B249" s="35" t="s">
        <v>247</v>
      </c>
      <c r="C249" s="63" t="s">
        <v>237</v>
      </c>
      <c r="D249" s="77">
        <v>0</v>
      </c>
      <c r="E249" s="78">
        <v>0</v>
      </c>
      <c r="F249" s="82">
        <f>Table323[[#This Row],[Single Family]]+Table323[[#This Row],[2-4 Units]]+Table323[[#This Row],[&gt;4 Units]]</f>
        <v>0</v>
      </c>
      <c r="G249"/>
      <c r="H249"/>
      <c r="I249"/>
      <c r="J249" s="83">
        <v>0</v>
      </c>
      <c r="K249" s="82">
        <f>SUM(Table323[[#This Row],[Single Family ]:[&gt;4 Units ]])</f>
        <v>0</v>
      </c>
      <c r="L249" s="65"/>
      <c r="M249" s="65"/>
      <c r="N249" s="65"/>
      <c r="O249" s="86">
        <f>Table323[[#This Row],[Incentive Disbursements]]-Table323[[#This Row],[Incentives]]</f>
        <v>0</v>
      </c>
      <c r="P249" s="64"/>
    </row>
    <row r="250" spans="1:16" s="35" customFormat="1">
      <c r="A250" s="34" t="s">
        <v>184</v>
      </c>
      <c r="B250" s="35" t="s">
        <v>247</v>
      </c>
      <c r="C250" s="63" t="s">
        <v>237</v>
      </c>
      <c r="D250" s="77">
        <v>54371.503700000103</v>
      </c>
      <c r="E250" s="78">
        <v>30604.377514042484</v>
      </c>
      <c r="F250" s="82">
        <f>Table323[[#This Row],[Single Family]]+Table323[[#This Row],[2-4 Units]]+Table323[[#This Row],[&gt;4 Units]]</f>
        <v>11</v>
      </c>
      <c r="G250">
        <v>11</v>
      </c>
      <c r="H250">
        <v>0</v>
      </c>
      <c r="I250">
        <v>0</v>
      </c>
      <c r="J250" s="83">
        <v>30159.355454055316</v>
      </c>
      <c r="K250" s="82">
        <f>SUM(Table323[[#This Row],[Single Family ]:[&gt;4 Units ]])</f>
        <v>2</v>
      </c>
      <c r="L250" s="65">
        <v>1</v>
      </c>
      <c r="M250" s="65">
        <v>1</v>
      </c>
      <c r="N250" s="65">
        <v>0</v>
      </c>
      <c r="O250" s="86">
        <f>Table323[[#This Row],[Incentive Disbursements]]-Table323[[#This Row],[Incentives]]</f>
        <v>445.02205998716818</v>
      </c>
      <c r="P250" s="64"/>
    </row>
    <row r="251" spans="1:16" s="35" customFormat="1">
      <c r="A251" s="34" t="s">
        <v>185</v>
      </c>
      <c r="B251" s="35" t="s">
        <v>247</v>
      </c>
      <c r="C251" s="63" t="s">
        <v>237</v>
      </c>
      <c r="D251" s="77">
        <v>81277.952100000097</v>
      </c>
      <c r="E251" s="78">
        <v>133909.80695591928</v>
      </c>
      <c r="F251" s="82">
        <f>Table323[[#This Row],[Single Family]]+Table323[[#This Row],[2-4 Units]]+Table323[[#This Row],[&gt;4 Units]]</f>
        <v>33</v>
      </c>
      <c r="G251">
        <v>33</v>
      </c>
      <c r="H251">
        <v>0</v>
      </c>
      <c r="I251">
        <v>0</v>
      </c>
      <c r="J251" s="83">
        <v>84404.096971524123</v>
      </c>
      <c r="K251" s="82">
        <f>SUM(Table323[[#This Row],[Single Family ]:[&gt;4 Units ]])</f>
        <v>3</v>
      </c>
      <c r="L251" s="65">
        <v>3</v>
      </c>
      <c r="M251" s="65">
        <v>0</v>
      </c>
      <c r="N251" s="65">
        <v>0</v>
      </c>
      <c r="O251" s="86">
        <f>Table323[[#This Row],[Incentive Disbursements]]-Table323[[#This Row],[Incentives]]</f>
        <v>49505.709984395158</v>
      </c>
      <c r="P251" s="64"/>
    </row>
    <row r="252" spans="1:16" s="35" customFormat="1">
      <c r="A252" s="34" t="s">
        <v>186</v>
      </c>
      <c r="B252" s="35" t="s">
        <v>247</v>
      </c>
      <c r="C252" s="63" t="s">
        <v>237</v>
      </c>
      <c r="D252" s="77">
        <v>77580.580099999905</v>
      </c>
      <c r="E252" s="78">
        <v>95582.260652458994</v>
      </c>
      <c r="F252" s="82">
        <f>Table323[[#This Row],[Single Family]]+Table323[[#This Row],[2-4 Units]]+Table323[[#This Row],[&gt;4 Units]]</f>
        <v>25</v>
      </c>
      <c r="G252">
        <v>25</v>
      </c>
      <c r="H252">
        <v>0</v>
      </c>
      <c r="I252">
        <v>0</v>
      </c>
      <c r="J252" s="83">
        <v>50879.486753004137</v>
      </c>
      <c r="K252" s="82">
        <f>SUM(Table323[[#This Row],[Single Family ]:[&gt;4 Units ]])</f>
        <v>4</v>
      </c>
      <c r="L252" s="65">
        <v>4</v>
      </c>
      <c r="M252" s="65">
        <v>0</v>
      </c>
      <c r="N252" s="65">
        <v>0</v>
      </c>
      <c r="O252" s="86">
        <f>Table323[[#This Row],[Incentive Disbursements]]-Table323[[#This Row],[Incentives]]</f>
        <v>44702.773899454856</v>
      </c>
      <c r="P252" s="64"/>
    </row>
    <row r="253" spans="1:16" s="35" customFormat="1">
      <c r="A253" s="34" t="s">
        <v>187</v>
      </c>
      <c r="B253" s="35" t="s">
        <v>247</v>
      </c>
      <c r="C253" s="63" t="s">
        <v>237</v>
      </c>
      <c r="D253" s="77">
        <v>93459.739199999996</v>
      </c>
      <c r="E253" s="78">
        <v>135707.60368614426</v>
      </c>
      <c r="F253" s="82">
        <f>Table323[[#This Row],[Single Family]]+Table323[[#This Row],[2-4 Units]]+Table323[[#This Row],[&gt;4 Units]]</f>
        <v>38</v>
      </c>
      <c r="G253">
        <v>38</v>
      </c>
      <c r="H253">
        <v>0</v>
      </c>
      <c r="I253">
        <v>0</v>
      </c>
      <c r="J253" s="83">
        <v>115662.255692398</v>
      </c>
      <c r="K253" s="82">
        <f>SUM(Table323[[#This Row],[Single Family ]:[&gt;4 Units ]])</f>
        <v>5</v>
      </c>
      <c r="L253" s="65">
        <v>5</v>
      </c>
      <c r="M253" s="65">
        <v>0</v>
      </c>
      <c r="N253" s="65">
        <v>0</v>
      </c>
      <c r="O253" s="86">
        <f>Table323[[#This Row],[Incentive Disbursements]]-Table323[[#This Row],[Incentives]]</f>
        <v>20045.347993746254</v>
      </c>
      <c r="P253" s="64"/>
    </row>
    <row r="254" spans="1:16" s="35" customFormat="1">
      <c r="A254" s="34" t="s">
        <v>118</v>
      </c>
      <c r="B254" s="35" t="s">
        <v>244</v>
      </c>
      <c r="C254" s="63" t="s">
        <v>237</v>
      </c>
      <c r="D254" s="77">
        <v>0</v>
      </c>
      <c r="E254" s="78">
        <v>0</v>
      </c>
      <c r="F254" s="82">
        <f>Table323[[#This Row],[Single Family]]+Table323[[#This Row],[2-4 Units]]+Table323[[#This Row],[&gt;4 Units]]</f>
        <v>0</v>
      </c>
      <c r="G254"/>
      <c r="H254"/>
      <c r="I254"/>
      <c r="J254" s="83">
        <v>0</v>
      </c>
      <c r="K254" s="82">
        <f>SUM(Table323[[#This Row],[Single Family ]:[&gt;4 Units ]])</f>
        <v>0</v>
      </c>
      <c r="L254" s="65"/>
      <c r="M254" s="65"/>
      <c r="N254" s="65"/>
      <c r="O254" s="86">
        <f>Table323[[#This Row],[Incentive Disbursements]]-Table323[[#This Row],[Incentives]]</f>
        <v>0</v>
      </c>
      <c r="P254" s="64"/>
    </row>
    <row r="255" spans="1:16" s="35" customFormat="1">
      <c r="A255" s="34" t="s">
        <v>119</v>
      </c>
      <c r="B255" s="35" t="s">
        <v>244</v>
      </c>
      <c r="C255" s="63" t="s">
        <v>237</v>
      </c>
      <c r="D255" s="77">
        <v>46.748899999999999</v>
      </c>
      <c r="E255" s="78">
        <v>1047.234684684478</v>
      </c>
      <c r="F255" s="82">
        <f>Table323[[#This Row],[Single Family]]+Table323[[#This Row],[2-4 Units]]+Table323[[#This Row],[&gt;4 Units]]</f>
        <v>1</v>
      </c>
      <c r="G255">
        <v>1</v>
      </c>
      <c r="H255">
        <v>0</v>
      </c>
      <c r="I255">
        <v>0</v>
      </c>
      <c r="J255" s="83">
        <v>1047.234684684478</v>
      </c>
      <c r="K255" s="82">
        <f>SUM(Table323[[#This Row],[Single Family ]:[&gt;4 Units ]])</f>
        <v>0</v>
      </c>
      <c r="L255" s="65"/>
      <c r="M255" s="65"/>
      <c r="N255" s="65"/>
      <c r="O255" s="86">
        <f>Table323[[#This Row],[Incentive Disbursements]]-Table323[[#This Row],[Incentives]]</f>
        <v>0</v>
      </c>
      <c r="P255" s="64"/>
    </row>
    <row r="256" spans="1:16" s="35" customFormat="1">
      <c r="A256" s="34" t="s">
        <v>120</v>
      </c>
      <c r="B256" s="35" t="s">
        <v>244</v>
      </c>
      <c r="C256" s="63" t="s">
        <v>237</v>
      </c>
      <c r="D256" s="77">
        <v>415.14870000000002</v>
      </c>
      <c r="E256" s="78">
        <v>-1820.0379764817783</v>
      </c>
      <c r="F256" s="82">
        <f>Table323[[#This Row],[Single Family]]+Table323[[#This Row],[2-4 Units]]+Table323[[#This Row],[&gt;4 Units]]</f>
        <v>0</v>
      </c>
      <c r="G256"/>
      <c r="H256"/>
      <c r="I256"/>
      <c r="J256" s="83">
        <v>0</v>
      </c>
      <c r="K256" s="82">
        <f>SUM(Table323[[#This Row],[Single Family ]:[&gt;4 Units ]])</f>
        <v>0</v>
      </c>
      <c r="L256" s="65"/>
      <c r="M256" s="65"/>
      <c r="N256" s="65"/>
      <c r="O256" s="86">
        <f>Table323[[#This Row],[Incentive Disbursements]]-Table323[[#This Row],[Incentives]]</f>
        <v>-1820.0379764817783</v>
      </c>
      <c r="P256" s="64"/>
    </row>
    <row r="257" spans="1:16" s="35" customFormat="1">
      <c r="A257" s="34" t="s">
        <v>224</v>
      </c>
      <c r="B257" s="35" t="s">
        <v>244</v>
      </c>
      <c r="C257" s="63" t="s">
        <v>237</v>
      </c>
      <c r="D257" s="77">
        <v>278.06810000000002</v>
      </c>
      <c r="E257" s="78">
        <v>0</v>
      </c>
      <c r="F257" s="82">
        <f>Table323[[#This Row],[Single Family]]+Table323[[#This Row],[2-4 Units]]+Table323[[#This Row],[&gt;4 Units]]</f>
        <v>0</v>
      </c>
      <c r="G257"/>
      <c r="H257"/>
      <c r="I257"/>
      <c r="J257" s="83">
        <v>0</v>
      </c>
      <c r="K257" s="82">
        <f>SUM(Table323[[#This Row],[Single Family ]:[&gt;4 Units ]])</f>
        <v>0</v>
      </c>
      <c r="L257" s="65"/>
      <c r="M257" s="65"/>
      <c r="N257" s="65"/>
      <c r="O257" s="86">
        <f>Table323[[#This Row],[Incentive Disbursements]]-Table323[[#This Row],[Incentives]]</f>
        <v>0</v>
      </c>
      <c r="P257" s="64"/>
    </row>
    <row r="258" spans="1:16" s="35" customFormat="1">
      <c r="A258" s="34" t="s">
        <v>225</v>
      </c>
      <c r="B258" s="35" t="s">
        <v>244</v>
      </c>
      <c r="C258" s="63" t="s">
        <v>237</v>
      </c>
      <c r="D258" s="77">
        <v>569.35</v>
      </c>
      <c r="E258" s="78">
        <v>0</v>
      </c>
      <c r="F258" s="82">
        <f>Table323[[#This Row],[Single Family]]+Table323[[#This Row],[2-4 Units]]+Table323[[#This Row],[&gt;4 Units]]</f>
        <v>0</v>
      </c>
      <c r="G258"/>
      <c r="H258"/>
      <c r="I258"/>
      <c r="J258" s="83">
        <v>0</v>
      </c>
      <c r="K258" s="82">
        <f>SUM(Table323[[#This Row],[Single Family ]:[&gt;4 Units ]])</f>
        <v>0</v>
      </c>
      <c r="L258" s="65"/>
      <c r="M258" s="65"/>
      <c r="N258" s="65"/>
      <c r="O258" s="86">
        <f>Table323[[#This Row],[Incentive Disbursements]]-Table323[[#This Row],[Incentives]]</f>
        <v>0</v>
      </c>
      <c r="P258" s="64"/>
    </row>
    <row r="259" spans="1:16" s="35" customFormat="1">
      <c r="A259" s="34" t="s">
        <v>122</v>
      </c>
      <c r="B259" s="35" t="s">
        <v>244</v>
      </c>
      <c r="C259" s="63" t="s">
        <v>237</v>
      </c>
      <c r="D259" s="77">
        <v>47814.0262</v>
      </c>
      <c r="E259" s="78">
        <v>-7541.1908527040123</v>
      </c>
      <c r="F259" s="82">
        <f>Table323[[#This Row],[Single Family]]+Table323[[#This Row],[2-4 Units]]+Table323[[#This Row],[&gt;4 Units]]</f>
        <v>2</v>
      </c>
      <c r="G259">
        <v>2</v>
      </c>
      <c r="H259">
        <v>0</v>
      </c>
      <c r="I259">
        <v>0</v>
      </c>
      <c r="J259" s="83">
        <v>6359.3491926755705</v>
      </c>
      <c r="K259" s="82">
        <f>SUM(Table323[[#This Row],[Single Family ]:[&gt;4 Units ]])</f>
        <v>0</v>
      </c>
      <c r="L259" s="65"/>
      <c r="M259" s="65"/>
      <c r="N259" s="65"/>
      <c r="O259" s="86">
        <f>Table323[[#This Row],[Incentive Disbursements]]-Table323[[#This Row],[Incentives]]</f>
        <v>-13900.540045379583</v>
      </c>
      <c r="P259" s="64"/>
    </row>
    <row r="260" spans="1:16" s="35" customFormat="1">
      <c r="A260" s="34" t="s">
        <v>123</v>
      </c>
      <c r="B260" s="35" t="s">
        <v>244</v>
      </c>
      <c r="C260" s="63" t="s">
        <v>237</v>
      </c>
      <c r="D260" s="77">
        <v>91460.939399999901</v>
      </c>
      <c r="E260" s="78">
        <v>81556.083729946142</v>
      </c>
      <c r="F260" s="82">
        <f>Table323[[#This Row],[Single Family]]+Table323[[#This Row],[2-4 Units]]+Table323[[#This Row],[&gt;4 Units]]</f>
        <v>24</v>
      </c>
      <c r="G260">
        <v>24</v>
      </c>
      <c r="H260">
        <v>0</v>
      </c>
      <c r="I260">
        <v>0</v>
      </c>
      <c r="J260" s="83">
        <v>41202.65672488627</v>
      </c>
      <c r="K260" s="82">
        <f>SUM(Table323[[#This Row],[Single Family ]:[&gt;4 Units ]])</f>
        <v>6</v>
      </c>
      <c r="L260" s="65">
        <v>6</v>
      </c>
      <c r="M260" s="65">
        <v>0</v>
      </c>
      <c r="N260" s="65">
        <v>0</v>
      </c>
      <c r="O260" s="86">
        <f>Table323[[#This Row],[Incentive Disbursements]]-Table323[[#This Row],[Incentives]]</f>
        <v>40353.427005059872</v>
      </c>
      <c r="P260" s="64"/>
    </row>
    <row r="261" spans="1:16" s="35" customFormat="1">
      <c r="A261" s="34" t="s">
        <v>124</v>
      </c>
      <c r="B261" s="35" t="s">
        <v>244</v>
      </c>
      <c r="C261" s="63" t="s">
        <v>237</v>
      </c>
      <c r="D261" s="77">
        <v>88933.272799999802</v>
      </c>
      <c r="E261" s="78">
        <v>94809.873280382904</v>
      </c>
      <c r="F261" s="82">
        <f>Table323[[#This Row],[Single Family]]+Table323[[#This Row],[2-4 Units]]+Table323[[#This Row],[&gt;4 Units]]</f>
        <v>25</v>
      </c>
      <c r="G261">
        <v>24</v>
      </c>
      <c r="H261">
        <v>1</v>
      </c>
      <c r="I261">
        <v>0</v>
      </c>
      <c r="J261" s="83">
        <v>59550.747738478683</v>
      </c>
      <c r="K261" s="82">
        <f>SUM(Table323[[#This Row],[Single Family ]:[&gt;4 Units ]])</f>
        <v>6</v>
      </c>
      <c r="L261" s="65">
        <v>4</v>
      </c>
      <c r="M261" s="65">
        <v>2</v>
      </c>
      <c r="N261" s="65">
        <v>0</v>
      </c>
      <c r="O261" s="86">
        <f>Table323[[#This Row],[Incentive Disbursements]]-Table323[[#This Row],[Incentives]]</f>
        <v>35259.125541904221</v>
      </c>
      <c r="P261" s="64"/>
    </row>
    <row r="262" spans="1:16" s="35" customFormat="1">
      <c r="A262" s="34" t="s">
        <v>125</v>
      </c>
      <c r="B262" s="35" t="s">
        <v>244</v>
      </c>
      <c r="C262" s="63" t="s">
        <v>237</v>
      </c>
      <c r="D262" s="77">
        <v>119372.9991</v>
      </c>
      <c r="E262" s="78">
        <v>39454.631584340619</v>
      </c>
      <c r="F262" s="82">
        <f>Table323[[#This Row],[Single Family]]+Table323[[#This Row],[2-4 Units]]+Table323[[#This Row],[&gt;4 Units]]</f>
        <v>25</v>
      </c>
      <c r="G262">
        <v>22</v>
      </c>
      <c r="H262">
        <v>3</v>
      </c>
      <c r="I262">
        <v>0</v>
      </c>
      <c r="J262" s="83">
        <v>30914.148880649285</v>
      </c>
      <c r="K262" s="82">
        <f>SUM(Table323[[#This Row],[Single Family ]:[&gt;4 Units ]])</f>
        <v>5</v>
      </c>
      <c r="L262" s="65">
        <v>4</v>
      </c>
      <c r="M262" s="65">
        <v>1</v>
      </c>
      <c r="N262" s="65">
        <v>0</v>
      </c>
      <c r="O262" s="86">
        <f>Table323[[#This Row],[Incentive Disbursements]]-Table323[[#This Row],[Incentives]]</f>
        <v>8540.4827036913339</v>
      </c>
      <c r="P262" s="64"/>
    </row>
    <row r="263" spans="1:16" s="35" customFormat="1">
      <c r="A263" s="34" t="s">
        <v>126</v>
      </c>
      <c r="B263" s="35" t="s">
        <v>244</v>
      </c>
      <c r="C263" s="63" t="s">
        <v>237</v>
      </c>
      <c r="D263" s="77">
        <v>65182.709900000002</v>
      </c>
      <c r="E263" s="78">
        <v>35606.419121783234</v>
      </c>
      <c r="F263" s="82">
        <f>Table323[[#This Row],[Single Family]]+Table323[[#This Row],[2-4 Units]]+Table323[[#This Row],[&gt;4 Units]]</f>
        <v>11</v>
      </c>
      <c r="G263">
        <v>11</v>
      </c>
      <c r="H263">
        <v>0</v>
      </c>
      <c r="I263">
        <v>0</v>
      </c>
      <c r="J263" s="83">
        <v>19517.010403987842</v>
      </c>
      <c r="K263" s="82">
        <f>SUM(Table323[[#This Row],[Single Family ]:[&gt;4 Units ]])</f>
        <v>1</v>
      </c>
      <c r="L263" s="65">
        <v>1</v>
      </c>
      <c r="M263" s="65">
        <v>0</v>
      </c>
      <c r="N263" s="65">
        <v>0</v>
      </c>
      <c r="O263" s="86">
        <f>Table323[[#This Row],[Incentive Disbursements]]-Table323[[#This Row],[Incentives]]</f>
        <v>16089.408717795392</v>
      </c>
      <c r="P263" s="64"/>
    </row>
    <row r="264" spans="1:16" s="35" customFormat="1">
      <c r="A264" s="34" t="s">
        <v>227</v>
      </c>
      <c r="B264" s="35" t="s">
        <v>244</v>
      </c>
      <c r="C264" s="63" t="s">
        <v>237</v>
      </c>
      <c r="D264" s="77">
        <v>94505.718299999993</v>
      </c>
      <c r="E264" s="78">
        <v>46133.91311931541</v>
      </c>
      <c r="F264" s="82">
        <f>Table323[[#This Row],[Single Family]]+Table323[[#This Row],[2-4 Units]]+Table323[[#This Row],[&gt;4 Units]]</f>
        <v>19</v>
      </c>
      <c r="G264">
        <v>19</v>
      </c>
      <c r="H264">
        <v>0</v>
      </c>
      <c r="I264">
        <v>0</v>
      </c>
      <c r="J264" s="83">
        <v>39895.778455873522</v>
      </c>
      <c r="K264" s="82">
        <f>SUM(Table323[[#This Row],[Single Family ]:[&gt;4 Units ]])</f>
        <v>1</v>
      </c>
      <c r="L264" s="65">
        <v>1</v>
      </c>
      <c r="M264" s="65">
        <v>0</v>
      </c>
      <c r="N264" s="65">
        <v>0</v>
      </c>
      <c r="O264" s="86">
        <f>Table323[[#This Row],[Incentive Disbursements]]-Table323[[#This Row],[Incentives]]</f>
        <v>6238.1346634418878</v>
      </c>
      <c r="P264" s="64"/>
    </row>
    <row r="265" spans="1:16" s="35" customFormat="1">
      <c r="A265" s="34" t="s">
        <v>127</v>
      </c>
      <c r="B265" s="35" t="s">
        <v>244</v>
      </c>
      <c r="C265" s="63" t="s">
        <v>237</v>
      </c>
      <c r="D265" s="77">
        <v>117735.0469</v>
      </c>
      <c r="E265" s="78">
        <v>62975.558699773857</v>
      </c>
      <c r="F265" s="82">
        <f>Table323[[#This Row],[Single Family]]+Table323[[#This Row],[2-4 Units]]+Table323[[#This Row],[&gt;4 Units]]</f>
        <v>27</v>
      </c>
      <c r="G265">
        <v>27</v>
      </c>
      <c r="H265">
        <v>0</v>
      </c>
      <c r="I265">
        <v>0</v>
      </c>
      <c r="J265" s="83">
        <v>50072.414632489417</v>
      </c>
      <c r="K265" s="82">
        <f>SUM(Table323[[#This Row],[Single Family ]:[&gt;4 Units ]])</f>
        <v>2</v>
      </c>
      <c r="L265" s="65">
        <v>2</v>
      </c>
      <c r="M265" s="65">
        <v>0</v>
      </c>
      <c r="N265" s="65">
        <v>0</v>
      </c>
      <c r="O265" s="86">
        <f>Table323[[#This Row],[Incentive Disbursements]]-Table323[[#This Row],[Incentives]]</f>
        <v>12903.14406728444</v>
      </c>
      <c r="P265" s="64"/>
    </row>
    <row r="266" spans="1:16" s="35" customFormat="1">
      <c r="A266" s="34" t="s">
        <v>128</v>
      </c>
      <c r="B266" s="35" t="s">
        <v>244</v>
      </c>
      <c r="C266" s="63" t="s">
        <v>237</v>
      </c>
      <c r="D266" s="77">
        <v>151887.48259999999</v>
      </c>
      <c r="E266" s="78">
        <v>58947.29898039301</v>
      </c>
      <c r="F266" s="82">
        <f>Table323[[#This Row],[Single Family]]+Table323[[#This Row],[2-4 Units]]+Table323[[#This Row],[&gt;4 Units]]</f>
        <v>29</v>
      </c>
      <c r="G266">
        <v>28</v>
      </c>
      <c r="H266">
        <v>1</v>
      </c>
      <c r="I266">
        <v>0</v>
      </c>
      <c r="J266" s="83">
        <v>43474.261290316303</v>
      </c>
      <c r="K266" s="82">
        <f>SUM(Table323[[#This Row],[Single Family ]:[&gt;4 Units ]])</f>
        <v>4</v>
      </c>
      <c r="L266" s="65">
        <v>2</v>
      </c>
      <c r="M266" s="65">
        <v>2</v>
      </c>
      <c r="N266" s="65">
        <v>0</v>
      </c>
      <c r="O266" s="86">
        <f>Table323[[#This Row],[Incentive Disbursements]]-Table323[[#This Row],[Incentives]]</f>
        <v>15473.037690076708</v>
      </c>
      <c r="P266" s="64"/>
    </row>
    <row r="267" spans="1:16" s="35" customFormat="1">
      <c r="A267" s="34" t="s">
        <v>131</v>
      </c>
      <c r="B267" s="35" t="s">
        <v>244</v>
      </c>
      <c r="C267" s="63" t="s">
        <v>237</v>
      </c>
      <c r="D267" s="77">
        <v>0</v>
      </c>
      <c r="E267" s="78">
        <v>0</v>
      </c>
      <c r="F267" s="82">
        <f>Table323[[#This Row],[Single Family]]+Table323[[#This Row],[2-4 Units]]+Table323[[#This Row],[&gt;4 Units]]</f>
        <v>0</v>
      </c>
      <c r="G267"/>
      <c r="H267"/>
      <c r="I267"/>
      <c r="J267" s="83">
        <v>0</v>
      </c>
      <c r="K267" s="82">
        <f>SUM(Table323[[#This Row],[Single Family ]:[&gt;4 Units ]])</f>
        <v>0</v>
      </c>
      <c r="L267" s="65"/>
      <c r="M267" s="65"/>
      <c r="N267" s="65"/>
      <c r="O267" s="86">
        <f>Table323[[#This Row],[Incentive Disbursements]]-Table323[[#This Row],[Incentives]]</f>
        <v>0</v>
      </c>
      <c r="P267" s="64"/>
    </row>
    <row r="268" spans="1:16" s="35" customFormat="1">
      <c r="A268" s="34" t="s">
        <v>143</v>
      </c>
      <c r="B268" s="35" t="s">
        <v>265</v>
      </c>
      <c r="C268" s="63" t="s">
        <v>242</v>
      </c>
      <c r="D268" s="77">
        <v>0</v>
      </c>
      <c r="E268" s="78">
        <v>902.43549667221509</v>
      </c>
      <c r="F268" s="82">
        <f>Table323[[#This Row],[Single Family]]+Table323[[#This Row],[2-4 Units]]+Table323[[#This Row],[&gt;4 Units]]</f>
        <v>0</v>
      </c>
      <c r="G268"/>
      <c r="H268"/>
      <c r="I268"/>
      <c r="J268" s="83">
        <v>902.43549667221509</v>
      </c>
      <c r="K268" s="82">
        <f>SUM(Table323[[#This Row],[Single Family ]:[&gt;4 Units ]])</f>
        <v>0</v>
      </c>
      <c r="L268" s="65"/>
      <c r="M268" s="65"/>
      <c r="N268" s="65"/>
      <c r="O268" s="86">
        <f>Table323[[#This Row],[Incentive Disbursements]]-Table323[[#This Row],[Incentives]]</f>
        <v>0</v>
      </c>
      <c r="P268" s="64"/>
    </row>
    <row r="269" spans="1:16" s="35" customFormat="1">
      <c r="A269" s="34" t="s">
        <v>168</v>
      </c>
      <c r="B269" s="35" t="s">
        <v>265</v>
      </c>
      <c r="C269" s="63" t="s">
        <v>237</v>
      </c>
      <c r="D269" s="77">
        <v>0</v>
      </c>
      <c r="E269" s="78">
        <v>275.06840617894613</v>
      </c>
      <c r="F269" s="82">
        <f>Table323[[#This Row],[Single Family]]+Table323[[#This Row],[2-4 Units]]+Table323[[#This Row],[&gt;4 Units]]</f>
        <v>1</v>
      </c>
      <c r="G269">
        <v>1</v>
      </c>
      <c r="H269">
        <v>0</v>
      </c>
      <c r="I269">
        <v>0</v>
      </c>
      <c r="J269" s="83">
        <v>275.06840617894613</v>
      </c>
      <c r="K269" s="82">
        <f>SUM(Table323[[#This Row],[Single Family ]:[&gt;4 Units ]])</f>
        <v>0</v>
      </c>
      <c r="L269" s="65"/>
      <c r="M269" s="65"/>
      <c r="N269" s="65"/>
      <c r="O269" s="86">
        <f>Table323[[#This Row],[Incentive Disbursements]]-Table323[[#This Row],[Incentives]]</f>
        <v>0</v>
      </c>
      <c r="P269" s="64"/>
    </row>
    <row r="270" spans="1:16" s="35" customFormat="1">
      <c r="A270" s="34" t="s">
        <v>70</v>
      </c>
      <c r="B270" s="35" t="s">
        <v>241</v>
      </c>
      <c r="C270" s="63" t="s">
        <v>242</v>
      </c>
      <c r="D270" s="77">
        <v>50.864100000000001</v>
      </c>
      <c r="E270" s="78">
        <v>0</v>
      </c>
      <c r="F270" s="82">
        <f>Table323[[#This Row],[Single Family]]+Table323[[#This Row],[2-4 Units]]+Table323[[#This Row],[&gt;4 Units]]</f>
        <v>0</v>
      </c>
      <c r="G270"/>
      <c r="H270"/>
      <c r="I270"/>
      <c r="J270" s="83">
        <v>0</v>
      </c>
      <c r="K270" s="82">
        <f>SUM(Table323[[#This Row],[Single Family ]:[&gt;4 Units ]])</f>
        <v>0</v>
      </c>
      <c r="L270" s="65"/>
      <c r="M270" s="65"/>
      <c r="N270" s="65"/>
      <c r="O270" s="86">
        <f>Table323[[#This Row],[Incentive Disbursements]]-Table323[[#This Row],[Incentives]]</f>
        <v>0</v>
      </c>
      <c r="P270" s="64"/>
    </row>
    <row r="271" spans="1:16" s="35" customFormat="1">
      <c r="A271" s="34" t="s">
        <v>89</v>
      </c>
      <c r="B271" s="35" t="s">
        <v>241</v>
      </c>
      <c r="C271" s="63" t="s">
        <v>237</v>
      </c>
      <c r="D271" s="77">
        <v>18.556000000000001</v>
      </c>
      <c r="E271" s="78">
        <v>0</v>
      </c>
      <c r="F271" s="82">
        <f>Table323[[#This Row],[Single Family]]+Table323[[#This Row],[2-4 Units]]+Table323[[#This Row],[&gt;4 Units]]</f>
        <v>0</v>
      </c>
      <c r="G271"/>
      <c r="H271"/>
      <c r="I271"/>
      <c r="J271" s="83">
        <v>0</v>
      </c>
      <c r="K271" s="82">
        <f>SUM(Table323[[#This Row],[Single Family ]:[&gt;4 Units ]])</f>
        <v>0</v>
      </c>
      <c r="L271" s="65"/>
      <c r="M271" s="65"/>
      <c r="N271" s="65"/>
      <c r="O271" s="86">
        <f>Table323[[#This Row],[Incentive Disbursements]]-Table323[[#This Row],[Incentives]]</f>
        <v>0</v>
      </c>
      <c r="P271" s="64"/>
    </row>
    <row r="272" spans="1:16" s="35" customFormat="1">
      <c r="A272" s="34" t="s">
        <v>223</v>
      </c>
      <c r="B272" s="35" t="s">
        <v>241</v>
      </c>
      <c r="C272" s="63" t="s">
        <v>237</v>
      </c>
      <c r="D272" s="77">
        <v>37.274000000000001</v>
      </c>
      <c r="E272" s="78">
        <v>0</v>
      </c>
      <c r="F272" s="82">
        <f>Table323[[#This Row],[Single Family]]+Table323[[#This Row],[2-4 Units]]+Table323[[#This Row],[&gt;4 Units]]</f>
        <v>0</v>
      </c>
      <c r="G272"/>
      <c r="H272"/>
      <c r="I272"/>
      <c r="J272" s="83">
        <v>0</v>
      </c>
      <c r="K272" s="82">
        <f>SUM(Table323[[#This Row],[Single Family ]:[&gt;4 Units ]])</f>
        <v>0</v>
      </c>
      <c r="L272" s="65"/>
      <c r="M272" s="65"/>
      <c r="N272" s="65"/>
      <c r="O272" s="86">
        <f>Table323[[#This Row],[Incentive Disbursements]]-Table323[[#This Row],[Incentives]]</f>
        <v>0</v>
      </c>
      <c r="P272" s="64"/>
    </row>
    <row r="273" spans="1:16" s="35" customFormat="1">
      <c r="A273" s="34" t="s">
        <v>96</v>
      </c>
      <c r="B273" s="35" t="s">
        <v>241</v>
      </c>
      <c r="C273" s="63" t="s">
        <v>242</v>
      </c>
      <c r="D273" s="77">
        <v>0</v>
      </c>
      <c r="E273" s="78">
        <v>0</v>
      </c>
      <c r="F273" s="82">
        <f>Table323[[#This Row],[Single Family]]+Table323[[#This Row],[2-4 Units]]+Table323[[#This Row],[&gt;4 Units]]</f>
        <v>0</v>
      </c>
      <c r="G273"/>
      <c r="H273"/>
      <c r="I273"/>
      <c r="J273" s="83">
        <v>0</v>
      </c>
      <c r="K273" s="82">
        <f>SUM(Table323[[#This Row],[Single Family ]:[&gt;4 Units ]])</f>
        <v>0</v>
      </c>
      <c r="L273" s="65"/>
      <c r="M273" s="65"/>
      <c r="N273" s="65"/>
      <c r="O273" s="86">
        <f>Table323[[#This Row],[Incentive Disbursements]]-Table323[[#This Row],[Incentives]]</f>
        <v>0</v>
      </c>
      <c r="P273" s="64"/>
    </row>
    <row r="274" spans="1:16" s="35" customFormat="1">
      <c r="A274" s="34" t="s">
        <v>100</v>
      </c>
      <c r="B274" s="35" t="s">
        <v>241</v>
      </c>
      <c r="C274" s="63" t="s">
        <v>242</v>
      </c>
      <c r="D274" s="77">
        <v>69.194299999999998</v>
      </c>
      <c r="E274" s="78">
        <v>0</v>
      </c>
      <c r="F274" s="82">
        <f>Table323[[#This Row],[Single Family]]+Table323[[#This Row],[2-4 Units]]+Table323[[#This Row],[&gt;4 Units]]</f>
        <v>0</v>
      </c>
      <c r="G274"/>
      <c r="H274"/>
      <c r="I274"/>
      <c r="J274" s="83">
        <v>0</v>
      </c>
      <c r="K274" s="82">
        <f>SUM(Table323[[#This Row],[Single Family ]:[&gt;4 Units ]])</f>
        <v>0</v>
      </c>
      <c r="L274" s="65"/>
      <c r="M274" s="65"/>
      <c r="N274" s="65"/>
      <c r="O274" s="86">
        <f>Table323[[#This Row],[Incentive Disbursements]]-Table323[[#This Row],[Incentives]]</f>
        <v>0</v>
      </c>
      <c r="P274" s="64"/>
    </row>
    <row r="275" spans="1:16" s="35" customFormat="1">
      <c r="A275" s="34" t="s">
        <v>102</v>
      </c>
      <c r="B275" s="35" t="s">
        <v>241</v>
      </c>
      <c r="C275" s="63" t="s">
        <v>237</v>
      </c>
      <c r="D275" s="77">
        <v>59251.9010000001</v>
      </c>
      <c r="E275" s="78">
        <v>37022.553489558923</v>
      </c>
      <c r="F275" s="82">
        <f>Table323[[#This Row],[Single Family]]+Table323[[#This Row],[2-4 Units]]+Table323[[#This Row],[&gt;4 Units]]</f>
        <v>22</v>
      </c>
      <c r="G275">
        <v>20</v>
      </c>
      <c r="H275">
        <v>2</v>
      </c>
      <c r="I275">
        <v>0</v>
      </c>
      <c r="J275" s="83">
        <v>17795.518707326009</v>
      </c>
      <c r="K275" s="82">
        <f>SUM(Table323[[#This Row],[Single Family ]:[&gt;4 Units ]])</f>
        <v>19</v>
      </c>
      <c r="L275" s="65">
        <v>16</v>
      </c>
      <c r="M275" s="65">
        <v>3</v>
      </c>
      <c r="N275" s="65">
        <v>0</v>
      </c>
      <c r="O275" s="86">
        <f>Table323[[#This Row],[Incentive Disbursements]]-Table323[[#This Row],[Incentives]]</f>
        <v>19227.034782232913</v>
      </c>
      <c r="P275" s="64"/>
    </row>
    <row r="276" spans="1:16" s="35" customFormat="1">
      <c r="A276" s="34" t="s">
        <v>103</v>
      </c>
      <c r="B276" s="35" t="s">
        <v>241</v>
      </c>
      <c r="C276" s="63" t="s">
        <v>237</v>
      </c>
      <c r="D276" s="77">
        <v>57737.786099999903</v>
      </c>
      <c r="E276" s="78">
        <v>53122.323284176477</v>
      </c>
      <c r="F276" s="82">
        <f>Table323[[#This Row],[Single Family]]+Table323[[#This Row],[2-4 Units]]+Table323[[#This Row],[&gt;4 Units]]</f>
        <v>17</v>
      </c>
      <c r="G276">
        <v>15</v>
      </c>
      <c r="H276">
        <v>2</v>
      </c>
      <c r="I276">
        <v>0</v>
      </c>
      <c r="J276" s="83">
        <v>6898.4394289961465</v>
      </c>
      <c r="K276" s="82">
        <f>SUM(Table323[[#This Row],[Single Family ]:[&gt;4 Units ]])</f>
        <v>26</v>
      </c>
      <c r="L276" s="65">
        <v>20</v>
      </c>
      <c r="M276" s="65">
        <v>6</v>
      </c>
      <c r="N276" s="65">
        <v>0</v>
      </c>
      <c r="O276" s="86">
        <f>Table323[[#This Row],[Incentive Disbursements]]-Table323[[#This Row],[Incentives]]</f>
        <v>46223.883855180327</v>
      </c>
      <c r="P276" s="64"/>
    </row>
    <row r="277" spans="1:16" s="35" customFormat="1">
      <c r="A277" s="34" t="s">
        <v>104</v>
      </c>
      <c r="B277" s="35" t="s">
        <v>241</v>
      </c>
      <c r="C277" s="63" t="s">
        <v>237</v>
      </c>
      <c r="D277" s="77">
        <v>78832.451199999996</v>
      </c>
      <c r="E277" s="78">
        <v>29930.870136326874</v>
      </c>
      <c r="F277" s="82">
        <f>Table323[[#This Row],[Single Family]]+Table323[[#This Row],[2-4 Units]]+Table323[[#This Row],[&gt;4 Units]]</f>
        <v>14</v>
      </c>
      <c r="G277">
        <v>13</v>
      </c>
      <c r="H277">
        <v>1</v>
      </c>
      <c r="I277">
        <v>0</v>
      </c>
      <c r="J277" s="83">
        <v>4472.3842152250691</v>
      </c>
      <c r="K277" s="82">
        <f>SUM(Table323[[#This Row],[Single Family ]:[&gt;4 Units ]])</f>
        <v>27</v>
      </c>
      <c r="L277" s="65">
        <v>15</v>
      </c>
      <c r="M277" s="65">
        <v>12</v>
      </c>
      <c r="N277" s="65">
        <v>0</v>
      </c>
      <c r="O277" s="86">
        <f>Table323[[#This Row],[Incentive Disbursements]]-Table323[[#This Row],[Incentives]]</f>
        <v>25458.485921101805</v>
      </c>
      <c r="P277" s="64"/>
    </row>
    <row r="278" spans="1:16" s="35" customFormat="1">
      <c r="A278" s="34" t="s">
        <v>105</v>
      </c>
      <c r="B278" s="35" t="s">
        <v>241</v>
      </c>
      <c r="C278" s="63" t="s">
        <v>237</v>
      </c>
      <c r="D278" s="77">
        <v>67513.527999999904</v>
      </c>
      <c r="E278" s="78">
        <v>17937.794112576605</v>
      </c>
      <c r="F278" s="82">
        <f>Table323[[#This Row],[Single Family]]+Table323[[#This Row],[2-4 Units]]+Table323[[#This Row],[&gt;4 Units]]</f>
        <v>17</v>
      </c>
      <c r="G278">
        <v>16</v>
      </c>
      <c r="H278">
        <v>1</v>
      </c>
      <c r="I278">
        <v>0</v>
      </c>
      <c r="J278" s="83">
        <v>16780.843449057324</v>
      </c>
      <c r="K278" s="82">
        <f>SUM(Table323[[#This Row],[Single Family ]:[&gt;4 Units ]])</f>
        <v>1</v>
      </c>
      <c r="L278" s="65">
        <v>1</v>
      </c>
      <c r="M278" s="65">
        <v>0</v>
      </c>
      <c r="N278" s="65">
        <v>0</v>
      </c>
      <c r="O278" s="86">
        <f>Table323[[#This Row],[Incentive Disbursements]]-Table323[[#This Row],[Incentives]]</f>
        <v>1156.9506635192811</v>
      </c>
      <c r="P278" s="64"/>
    </row>
    <row r="279" spans="1:16" s="35" customFormat="1">
      <c r="A279" s="34" t="s">
        <v>106</v>
      </c>
      <c r="B279" s="35" t="s">
        <v>241</v>
      </c>
      <c r="C279" s="63" t="s">
        <v>237</v>
      </c>
      <c r="D279" s="77">
        <v>43535.777800000098</v>
      </c>
      <c r="E279" s="78">
        <v>16970.847078216633</v>
      </c>
      <c r="F279" s="82">
        <f>Table323[[#This Row],[Single Family]]+Table323[[#This Row],[2-4 Units]]+Table323[[#This Row],[&gt;4 Units]]</f>
        <v>8</v>
      </c>
      <c r="G279">
        <v>7</v>
      </c>
      <c r="H279">
        <v>1</v>
      </c>
      <c r="I279">
        <v>0</v>
      </c>
      <c r="J279" s="83">
        <v>3514.777827386898</v>
      </c>
      <c r="K279" s="82">
        <f>SUM(Table323[[#This Row],[Single Family ]:[&gt;4 Units ]])</f>
        <v>5</v>
      </c>
      <c r="L279" s="65">
        <v>5</v>
      </c>
      <c r="M279" s="65">
        <v>0</v>
      </c>
      <c r="N279" s="65">
        <v>0</v>
      </c>
      <c r="O279" s="86">
        <f>Table323[[#This Row],[Incentive Disbursements]]-Table323[[#This Row],[Incentives]]</f>
        <v>13456.069250829736</v>
      </c>
      <c r="P279" s="64"/>
    </row>
    <row r="280" spans="1:16" s="35" customFormat="1">
      <c r="A280" s="34" t="s">
        <v>107</v>
      </c>
      <c r="B280" s="35" t="s">
        <v>241</v>
      </c>
      <c r="C280" s="63" t="s">
        <v>237</v>
      </c>
      <c r="D280" s="77">
        <v>36457.738700000104</v>
      </c>
      <c r="E280" s="78">
        <v>5276.0600548075745</v>
      </c>
      <c r="F280" s="82">
        <f>Table323[[#This Row],[Single Family]]+Table323[[#This Row],[2-4 Units]]+Table323[[#This Row],[&gt;4 Units]]</f>
        <v>12</v>
      </c>
      <c r="G280">
        <v>12</v>
      </c>
      <c r="H280">
        <v>0</v>
      </c>
      <c r="I280">
        <v>0</v>
      </c>
      <c r="J280" s="83">
        <v>5063.076781992866</v>
      </c>
      <c r="K280" s="82">
        <f>SUM(Table323[[#This Row],[Single Family ]:[&gt;4 Units ]])</f>
        <v>3</v>
      </c>
      <c r="L280" s="65">
        <v>2</v>
      </c>
      <c r="M280" s="65">
        <v>1</v>
      </c>
      <c r="N280" s="65">
        <v>0</v>
      </c>
      <c r="O280" s="86">
        <f>Table323[[#This Row],[Incentive Disbursements]]-Table323[[#This Row],[Incentives]]</f>
        <v>212.98327281470847</v>
      </c>
      <c r="P280" s="64"/>
    </row>
    <row r="281" spans="1:16" s="35" customFormat="1">
      <c r="A281" s="34" t="s">
        <v>108</v>
      </c>
      <c r="B281" s="35" t="s">
        <v>241</v>
      </c>
      <c r="C281" s="63" t="s">
        <v>237</v>
      </c>
      <c r="D281" s="77">
        <v>81784.641399999906</v>
      </c>
      <c r="E281" s="78">
        <v>30360.837454448811</v>
      </c>
      <c r="F281" s="82">
        <f>Table323[[#This Row],[Single Family]]+Table323[[#This Row],[2-4 Units]]+Table323[[#This Row],[&gt;4 Units]]</f>
        <v>32</v>
      </c>
      <c r="G281">
        <v>32</v>
      </c>
      <c r="H281">
        <v>0</v>
      </c>
      <c r="I281">
        <v>0</v>
      </c>
      <c r="J281" s="83">
        <v>20905.110861079775</v>
      </c>
      <c r="K281" s="82">
        <f>SUM(Table323[[#This Row],[Single Family ]:[&gt;4 Units ]])</f>
        <v>8</v>
      </c>
      <c r="L281" s="65">
        <v>7</v>
      </c>
      <c r="M281" s="65">
        <v>1</v>
      </c>
      <c r="N281" s="65">
        <v>0</v>
      </c>
      <c r="O281" s="86">
        <f>Table323[[#This Row],[Incentive Disbursements]]-Table323[[#This Row],[Incentives]]</f>
        <v>9455.726593369036</v>
      </c>
      <c r="P281" s="64"/>
    </row>
    <row r="282" spans="1:16" s="35" customFormat="1">
      <c r="A282" s="34" t="s">
        <v>109</v>
      </c>
      <c r="B282" s="35" t="s">
        <v>241</v>
      </c>
      <c r="C282" s="63" t="s">
        <v>237</v>
      </c>
      <c r="D282" s="77">
        <v>79381.614400000093</v>
      </c>
      <c r="E282" s="78">
        <v>76383.459308290461</v>
      </c>
      <c r="F282" s="82">
        <f>Table323[[#This Row],[Single Family]]+Table323[[#This Row],[2-4 Units]]+Table323[[#This Row],[&gt;4 Units]]</f>
        <v>37</v>
      </c>
      <c r="G282">
        <v>35</v>
      </c>
      <c r="H282">
        <v>2</v>
      </c>
      <c r="I282">
        <v>0</v>
      </c>
      <c r="J282" s="83">
        <v>23625.024467638359</v>
      </c>
      <c r="K282" s="82">
        <f>SUM(Table323[[#This Row],[Single Family ]:[&gt;4 Units ]])</f>
        <v>13</v>
      </c>
      <c r="L282" s="65">
        <v>13</v>
      </c>
      <c r="M282" s="65">
        <v>0</v>
      </c>
      <c r="N282" s="65">
        <v>0</v>
      </c>
      <c r="O282" s="86">
        <f>Table323[[#This Row],[Incentive Disbursements]]-Table323[[#This Row],[Incentives]]</f>
        <v>52758.434840652102</v>
      </c>
      <c r="P282" s="64"/>
    </row>
    <row r="283" spans="1:16" s="35" customFormat="1">
      <c r="A283" s="34" t="s">
        <v>110</v>
      </c>
      <c r="B283" s="35" t="s">
        <v>241</v>
      </c>
      <c r="C283" s="63" t="s">
        <v>237</v>
      </c>
      <c r="D283" s="77">
        <v>69046.922199999899</v>
      </c>
      <c r="E283" s="78">
        <v>52988.859497680074</v>
      </c>
      <c r="F283" s="82">
        <f>Table323[[#This Row],[Single Family]]+Table323[[#This Row],[2-4 Units]]+Table323[[#This Row],[&gt;4 Units]]</f>
        <v>22</v>
      </c>
      <c r="G283">
        <v>22</v>
      </c>
      <c r="H283">
        <v>0</v>
      </c>
      <c r="I283">
        <v>0</v>
      </c>
      <c r="J283" s="83">
        <v>17631.652356309995</v>
      </c>
      <c r="K283" s="82">
        <f>SUM(Table323[[#This Row],[Single Family ]:[&gt;4 Units ]])</f>
        <v>24</v>
      </c>
      <c r="L283" s="65">
        <v>19</v>
      </c>
      <c r="M283" s="65">
        <v>5</v>
      </c>
      <c r="N283" s="65">
        <v>0</v>
      </c>
      <c r="O283" s="86">
        <f>Table323[[#This Row],[Incentive Disbursements]]-Table323[[#This Row],[Incentives]]</f>
        <v>35357.207141370076</v>
      </c>
      <c r="P283" s="64"/>
    </row>
    <row r="284" spans="1:16" s="35" customFormat="1">
      <c r="A284" s="34" t="s">
        <v>111</v>
      </c>
      <c r="B284" s="35" t="s">
        <v>241</v>
      </c>
      <c r="C284" s="63" t="s">
        <v>237</v>
      </c>
      <c r="D284" s="77">
        <v>77966.711299999995</v>
      </c>
      <c r="E284" s="78">
        <v>63960.035727710274</v>
      </c>
      <c r="F284" s="82">
        <f>Table323[[#This Row],[Single Family]]+Table323[[#This Row],[2-4 Units]]+Table323[[#This Row],[&gt;4 Units]]</f>
        <v>21</v>
      </c>
      <c r="G284">
        <v>21</v>
      </c>
      <c r="H284">
        <v>0</v>
      </c>
      <c r="I284">
        <v>0</v>
      </c>
      <c r="J284" s="83">
        <v>19176.016666894386</v>
      </c>
      <c r="K284" s="82">
        <f>SUM(Table323[[#This Row],[Single Family ]:[&gt;4 Units ]])</f>
        <v>11</v>
      </c>
      <c r="L284" s="65">
        <v>11</v>
      </c>
      <c r="M284" s="65">
        <v>0</v>
      </c>
      <c r="N284" s="65">
        <v>0</v>
      </c>
      <c r="O284" s="86">
        <f>Table323[[#This Row],[Incentive Disbursements]]-Table323[[#This Row],[Incentives]]</f>
        <v>44784.019060815888</v>
      </c>
      <c r="P284" s="64"/>
    </row>
    <row r="285" spans="1:16" s="35" customFormat="1">
      <c r="A285" s="34" t="s">
        <v>112</v>
      </c>
      <c r="B285" s="35" t="s">
        <v>241</v>
      </c>
      <c r="C285" s="63" t="s">
        <v>237</v>
      </c>
      <c r="D285" s="77">
        <v>102590.0885</v>
      </c>
      <c r="E285" s="78">
        <v>68814.196137851919</v>
      </c>
      <c r="F285" s="82">
        <f>Table323[[#This Row],[Single Family]]+Table323[[#This Row],[2-4 Units]]+Table323[[#This Row],[&gt;4 Units]]</f>
        <v>40</v>
      </c>
      <c r="G285">
        <v>39</v>
      </c>
      <c r="H285">
        <v>0</v>
      </c>
      <c r="I285">
        <v>1</v>
      </c>
      <c r="J285" s="83">
        <v>57500.689345827275</v>
      </c>
      <c r="K285" s="82">
        <f>SUM(Table323[[#This Row],[Single Family ]:[&gt;4 Units ]])</f>
        <v>4</v>
      </c>
      <c r="L285" s="65">
        <v>4</v>
      </c>
      <c r="M285" s="65">
        <v>0</v>
      </c>
      <c r="N285" s="65">
        <v>0</v>
      </c>
      <c r="O285" s="86">
        <f>Table323[[#This Row],[Incentive Disbursements]]-Table323[[#This Row],[Incentives]]</f>
        <v>11313.506792024644</v>
      </c>
      <c r="P285" s="64"/>
    </row>
    <row r="286" spans="1:16" s="35" customFormat="1">
      <c r="A286" s="34" t="s">
        <v>113</v>
      </c>
      <c r="B286" s="35" t="s">
        <v>241</v>
      </c>
      <c r="C286" s="63" t="s">
        <v>237</v>
      </c>
      <c r="D286" s="77">
        <v>100014.4032</v>
      </c>
      <c r="E286" s="78">
        <v>27951.016780296144</v>
      </c>
      <c r="F286" s="82">
        <f>Table323[[#This Row],[Single Family]]+Table323[[#This Row],[2-4 Units]]+Table323[[#This Row],[&gt;4 Units]]</f>
        <v>15</v>
      </c>
      <c r="G286">
        <v>12</v>
      </c>
      <c r="H286">
        <v>3</v>
      </c>
      <c r="I286">
        <v>0</v>
      </c>
      <c r="J286" s="83">
        <v>20724.761988679271</v>
      </c>
      <c r="K286" s="82">
        <f>SUM(Table323[[#This Row],[Single Family ]:[&gt;4 Units ]])</f>
        <v>6</v>
      </c>
      <c r="L286" s="65">
        <v>5</v>
      </c>
      <c r="M286" s="65">
        <v>1</v>
      </c>
      <c r="N286" s="65">
        <v>0</v>
      </c>
      <c r="O286" s="86">
        <f>Table323[[#This Row],[Incentive Disbursements]]-Table323[[#This Row],[Incentives]]</f>
        <v>7226.2547916168733</v>
      </c>
      <c r="P286" s="64"/>
    </row>
    <row r="287" spans="1:16" s="35" customFormat="1">
      <c r="A287" s="34" t="s">
        <v>118</v>
      </c>
      <c r="B287" s="35" t="s">
        <v>241</v>
      </c>
      <c r="C287" s="63" t="s">
        <v>237</v>
      </c>
      <c r="D287" s="77">
        <v>171.0093</v>
      </c>
      <c r="E287" s="78">
        <v>0</v>
      </c>
      <c r="F287" s="82">
        <f>Table323[[#This Row],[Single Family]]+Table323[[#This Row],[2-4 Units]]+Table323[[#This Row],[&gt;4 Units]]</f>
        <v>0</v>
      </c>
      <c r="G287"/>
      <c r="H287"/>
      <c r="I287"/>
      <c r="J287" s="83">
        <v>0</v>
      </c>
      <c r="K287" s="82">
        <f>SUM(Table323[[#This Row],[Single Family ]:[&gt;4 Units ]])</f>
        <v>0</v>
      </c>
      <c r="L287" s="65"/>
      <c r="M287" s="65"/>
      <c r="N287" s="65"/>
      <c r="O287" s="86">
        <f>Table323[[#This Row],[Incentive Disbursements]]-Table323[[#This Row],[Incentives]]</f>
        <v>0</v>
      </c>
      <c r="P287" s="64"/>
    </row>
    <row r="288" spans="1:16" s="35" customFormat="1">
      <c r="A288" s="34" t="s">
        <v>124</v>
      </c>
      <c r="B288" s="35" t="s">
        <v>241</v>
      </c>
      <c r="C288" s="63" t="s">
        <v>237</v>
      </c>
      <c r="D288" s="77">
        <v>112.0247</v>
      </c>
      <c r="E288" s="78">
        <v>0</v>
      </c>
      <c r="F288" s="82">
        <f>Table323[[#This Row],[Single Family]]+Table323[[#This Row],[2-4 Units]]+Table323[[#This Row],[&gt;4 Units]]</f>
        <v>0</v>
      </c>
      <c r="G288"/>
      <c r="H288"/>
      <c r="I288"/>
      <c r="J288" s="83">
        <v>0</v>
      </c>
      <c r="K288" s="82">
        <f>SUM(Table323[[#This Row],[Single Family ]:[&gt;4 Units ]])</f>
        <v>0</v>
      </c>
      <c r="L288" s="65"/>
      <c r="M288" s="65"/>
      <c r="N288" s="65"/>
      <c r="O288" s="86">
        <f>Table323[[#This Row],[Incentive Disbursements]]-Table323[[#This Row],[Incentives]]</f>
        <v>0</v>
      </c>
      <c r="P288" s="64"/>
    </row>
    <row r="289" spans="1:16" s="35" customFormat="1">
      <c r="A289" s="34" t="s">
        <v>126</v>
      </c>
      <c r="B289" s="35" t="s">
        <v>241</v>
      </c>
      <c r="C289" s="63" t="s">
        <v>237</v>
      </c>
      <c r="D289" s="77">
        <v>92.837900000000005</v>
      </c>
      <c r="E289" s="78">
        <v>0</v>
      </c>
      <c r="F289" s="82">
        <f>Table323[[#This Row],[Single Family]]+Table323[[#This Row],[2-4 Units]]+Table323[[#This Row],[&gt;4 Units]]</f>
        <v>0</v>
      </c>
      <c r="G289"/>
      <c r="H289"/>
      <c r="I289"/>
      <c r="J289" s="83">
        <v>0</v>
      </c>
      <c r="K289" s="82">
        <f>SUM(Table323[[#This Row],[Single Family ]:[&gt;4 Units ]])</f>
        <v>0</v>
      </c>
      <c r="L289" s="65"/>
      <c r="M289" s="65"/>
      <c r="N289" s="65"/>
      <c r="O289" s="86">
        <f>Table323[[#This Row],[Incentive Disbursements]]-Table323[[#This Row],[Incentives]]</f>
        <v>0</v>
      </c>
      <c r="P289" s="64"/>
    </row>
    <row r="290" spans="1:16" s="35" customFormat="1">
      <c r="A290" s="34" t="s">
        <v>143</v>
      </c>
      <c r="B290" s="35" t="s">
        <v>266</v>
      </c>
      <c r="C290" s="63" t="s">
        <v>242</v>
      </c>
      <c r="D290" s="77">
        <v>0</v>
      </c>
      <c r="E290" s="78">
        <v>41.330294344234304</v>
      </c>
      <c r="F290" s="82">
        <f>Table323[[#This Row],[Single Family]]+Table323[[#This Row],[2-4 Units]]+Table323[[#This Row],[&gt;4 Units]]</f>
        <v>0</v>
      </c>
      <c r="G290"/>
      <c r="H290"/>
      <c r="I290"/>
      <c r="J290" s="83">
        <v>41.330294344234304</v>
      </c>
      <c r="K290" s="82">
        <f>SUM(Table323[[#This Row],[Single Family ]:[&gt;4 Units ]])</f>
        <v>0</v>
      </c>
      <c r="L290" s="65"/>
      <c r="M290" s="65"/>
      <c r="N290" s="65"/>
      <c r="O290" s="86">
        <f>Table323[[#This Row],[Incentive Disbursements]]-Table323[[#This Row],[Incentives]]</f>
        <v>0</v>
      </c>
      <c r="P290" s="64"/>
    </row>
    <row r="291" spans="1:16" s="35" customFormat="1">
      <c r="A291" s="34" t="s">
        <v>53</v>
      </c>
      <c r="B291" s="35" t="s">
        <v>240</v>
      </c>
      <c r="C291" s="63" t="s">
        <v>237</v>
      </c>
      <c r="D291" s="77">
        <v>0</v>
      </c>
      <c r="E291" s="78">
        <v>0</v>
      </c>
      <c r="F291" s="82">
        <f>Table323[[#This Row],[Single Family]]+Table323[[#This Row],[2-4 Units]]+Table323[[#This Row],[&gt;4 Units]]</f>
        <v>0</v>
      </c>
      <c r="G291"/>
      <c r="H291"/>
      <c r="I291"/>
      <c r="J291" s="83">
        <v>0</v>
      </c>
      <c r="K291" s="82">
        <f>SUM(Table323[[#This Row],[Single Family ]:[&gt;4 Units ]])</f>
        <v>0</v>
      </c>
      <c r="L291" s="65"/>
      <c r="M291" s="65"/>
      <c r="N291" s="65"/>
      <c r="O291" s="86">
        <f>Table323[[#This Row],[Incentive Disbursements]]-Table323[[#This Row],[Incentives]]</f>
        <v>0</v>
      </c>
      <c r="P291" s="64"/>
    </row>
    <row r="292" spans="1:16" s="35" customFormat="1">
      <c r="A292" s="34" t="s">
        <v>68</v>
      </c>
      <c r="B292" s="35" t="s">
        <v>257</v>
      </c>
      <c r="C292" s="63" t="s">
        <v>242</v>
      </c>
      <c r="D292" s="77">
        <v>0</v>
      </c>
      <c r="E292" s="78">
        <v>1131.984850374592</v>
      </c>
      <c r="F292" s="82">
        <f>Table323[[#This Row],[Single Family]]+Table323[[#This Row],[2-4 Units]]+Table323[[#This Row],[&gt;4 Units]]</f>
        <v>1</v>
      </c>
      <c r="G292">
        <v>1</v>
      </c>
      <c r="H292">
        <v>0</v>
      </c>
      <c r="I292">
        <v>0</v>
      </c>
      <c r="J292" s="83">
        <v>1131.984850374592</v>
      </c>
      <c r="K292" s="82">
        <f>SUM(Table323[[#This Row],[Single Family ]:[&gt;4 Units ]])</f>
        <v>0</v>
      </c>
      <c r="L292" s="65"/>
      <c r="M292" s="65"/>
      <c r="N292" s="65"/>
      <c r="O292" s="86">
        <f>Table323[[#This Row],[Incentive Disbursements]]-Table323[[#This Row],[Incentives]]</f>
        <v>0</v>
      </c>
      <c r="P292" s="64"/>
    </row>
    <row r="293" spans="1:16" s="35" customFormat="1">
      <c r="A293" s="34" t="s">
        <v>86</v>
      </c>
      <c r="B293" s="35" t="s">
        <v>240</v>
      </c>
      <c r="C293" s="63" t="s">
        <v>237</v>
      </c>
      <c r="D293" s="77">
        <v>41.979599999999998</v>
      </c>
      <c r="E293" s="78">
        <v>0</v>
      </c>
      <c r="F293" s="82">
        <f>Table323[[#This Row],[Single Family]]+Table323[[#This Row],[2-4 Units]]+Table323[[#This Row],[&gt;4 Units]]</f>
        <v>0</v>
      </c>
      <c r="G293"/>
      <c r="H293"/>
      <c r="I293"/>
      <c r="J293" s="83">
        <v>0</v>
      </c>
      <c r="K293" s="82">
        <f>SUM(Table323[[#This Row],[Single Family ]:[&gt;4 Units ]])</f>
        <v>0</v>
      </c>
      <c r="L293" s="65"/>
      <c r="M293" s="65"/>
      <c r="N293" s="65"/>
      <c r="O293" s="86">
        <f>Table323[[#This Row],[Incentive Disbursements]]-Table323[[#This Row],[Incentives]]</f>
        <v>0</v>
      </c>
      <c r="P293" s="64"/>
    </row>
    <row r="294" spans="1:16" s="35" customFormat="1">
      <c r="A294" s="34" t="s">
        <v>87</v>
      </c>
      <c r="B294" s="35" t="s">
        <v>240</v>
      </c>
      <c r="C294" s="63" t="s">
        <v>237</v>
      </c>
      <c r="D294" s="77">
        <v>284.05279999999999</v>
      </c>
      <c r="E294" s="78">
        <v>0</v>
      </c>
      <c r="F294" s="82">
        <f>Table323[[#This Row],[Single Family]]+Table323[[#This Row],[2-4 Units]]+Table323[[#This Row],[&gt;4 Units]]</f>
        <v>0</v>
      </c>
      <c r="G294"/>
      <c r="H294"/>
      <c r="I294"/>
      <c r="J294" s="83">
        <v>0</v>
      </c>
      <c r="K294" s="82">
        <f>SUM(Table323[[#This Row],[Single Family ]:[&gt;4 Units ]])</f>
        <v>0</v>
      </c>
      <c r="L294" s="65"/>
      <c r="M294" s="65"/>
      <c r="N294" s="65"/>
      <c r="O294" s="86">
        <f>Table323[[#This Row],[Incentive Disbursements]]-Table323[[#This Row],[Incentives]]</f>
        <v>0</v>
      </c>
      <c r="P294" s="64"/>
    </row>
    <row r="295" spans="1:16" s="35" customFormat="1">
      <c r="A295" s="34" t="s">
        <v>89</v>
      </c>
      <c r="B295" s="35" t="s">
        <v>240</v>
      </c>
      <c r="C295" s="63" t="s">
        <v>237</v>
      </c>
      <c r="D295" s="77">
        <v>78.866</v>
      </c>
      <c r="E295" s="78">
        <v>0</v>
      </c>
      <c r="F295" s="82">
        <f>Table323[[#This Row],[Single Family]]+Table323[[#This Row],[2-4 Units]]+Table323[[#This Row],[&gt;4 Units]]</f>
        <v>0</v>
      </c>
      <c r="G295"/>
      <c r="H295"/>
      <c r="I295"/>
      <c r="J295" s="83">
        <v>0</v>
      </c>
      <c r="K295" s="82">
        <f>SUM(Table323[[#This Row],[Single Family ]:[&gt;4 Units ]])</f>
        <v>0</v>
      </c>
      <c r="L295" s="65"/>
      <c r="M295" s="65"/>
      <c r="N295" s="65"/>
      <c r="O295" s="86">
        <f>Table323[[#This Row],[Incentive Disbursements]]-Table323[[#This Row],[Incentives]]</f>
        <v>0</v>
      </c>
      <c r="P295" s="64"/>
    </row>
    <row r="296" spans="1:16" s="35" customFormat="1">
      <c r="A296" s="34" t="s">
        <v>90</v>
      </c>
      <c r="B296" s="35" t="s">
        <v>240</v>
      </c>
      <c r="C296" s="63" t="s">
        <v>237</v>
      </c>
      <c r="D296" s="77">
        <v>118.6635</v>
      </c>
      <c r="E296" s="78">
        <v>0</v>
      </c>
      <c r="F296" s="82">
        <f>Table323[[#This Row],[Single Family]]+Table323[[#This Row],[2-4 Units]]+Table323[[#This Row],[&gt;4 Units]]</f>
        <v>0</v>
      </c>
      <c r="G296"/>
      <c r="H296"/>
      <c r="I296"/>
      <c r="J296" s="83">
        <v>0</v>
      </c>
      <c r="K296" s="82">
        <f>SUM(Table323[[#This Row],[Single Family ]:[&gt;4 Units ]])</f>
        <v>0</v>
      </c>
      <c r="L296" s="65"/>
      <c r="M296" s="65"/>
      <c r="N296" s="65"/>
      <c r="O296" s="86">
        <f>Table323[[#This Row],[Incentive Disbursements]]-Table323[[#This Row],[Incentives]]</f>
        <v>0</v>
      </c>
      <c r="P296" s="64"/>
    </row>
    <row r="297" spans="1:16" s="35" customFormat="1">
      <c r="A297" s="34" t="s">
        <v>91</v>
      </c>
      <c r="B297" s="35" t="s">
        <v>240</v>
      </c>
      <c r="C297" s="63" t="s">
        <v>242</v>
      </c>
      <c r="D297" s="77">
        <v>99.9512</v>
      </c>
      <c r="E297" s="78">
        <v>0</v>
      </c>
      <c r="F297" s="82">
        <f>Table323[[#This Row],[Single Family]]+Table323[[#This Row],[2-4 Units]]+Table323[[#This Row],[&gt;4 Units]]</f>
        <v>0</v>
      </c>
      <c r="G297"/>
      <c r="H297"/>
      <c r="I297"/>
      <c r="J297" s="83">
        <v>0</v>
      </c>
      <c r="K297" s="82">
        <f>SUM(Table323[[#This Row],[Single Family ]:[&gt;4 Units ]])</f>
        <v>0</v>
      </c>
      <c r="L297" s="65"/>
      <c r="M297" s="65"/>
      <c r="N297" s="65"/>
      <c r="O297" s="86">
        <f>Table323[[#This Row],[Incentive Disbursements]]-Table323[[#This Row],[Incentives]]</f>
        <v>0</v>
      </c>
      <c r="P297" s="64"/>
    </row>
    <row r="298" spans="1:16" s="35" customFormat="1">
      <c r="A298" s="34" t="s">
        <v>111</v>
      </c>
      <c r="B298" s="35" t="s">
        <v>240</v>
      </c>
      <c r="C298" s="63" t="s">
        <v>237</v>
      </c>
      <c r="D298" s="77">
        <v>354.03429999999997</v>
      </c>
      <c r="E298" s="78">
        <v>456.39679458117075</v>
      </c>
      <c r="F298" s="82">
        <f>Table323[[#This Row],[Single Family]]+Table323[[#This Row],[2-4 Units]]+Table323[[#This Row],[&gt;4 Units]]</f>
        <v>1</v>
      </c>
      <c r="G298">
        <v>1</v>
      </c>
      <c r="H298">
        <v>0</v>
      </c>
      <c r="I298">
        <v>0</v>
      </c>
      <c r="J298" s="83">
        <v>456.39679458117075</v>
      </c>
      <c r="K298" s="82">
        <f>SUM(Table323[[#This Row],[Single Family ]:[&gt;4 Units ]])</f>
        <v>0</v>
      </c>
      <c r="L298" s="65"/>
      <c r="M298" s="65"/>
      <c r="N298" s="65"/>
      <c r="O298" s="86">
        <f>Table323[[#This Row],[Incentive Disbursements]]-Table323[[#This Row],[Incentives]]</f>
        <v>0</v>
      </c>
      <c r="P298" s="64"/>
    </row>
    <row r="299" spans="1:16" s="35" customFormat="1">
      <c r="A299" s="34" t="s">
        <v>114</v>
      </c>
      <c r="B299" s="35" t="s">
        <v>240</v>
      </c>
      <c r="C299" s="63" t="s">
        <v>237</v>
      </c>
      <c r="D299" s="77">
        <v>71254.085099999997</v>
      </c>
      <c r="E299" s="78">
        <v>23065.833448844209</v>
      </c>
      <c r="F299" s="82">
        <f>Table323[[#This Row],[Single Family]]+Table323[[#This Row],[2-4 Units]]+Table323[[#This Row],[&gt;4 Units]]</f>
        <v>20</v>
      </c>
      <c r="G299">
        <v>20</v>
      </c>
      <c r="H299">
        <v>0</v>
      </c>
      <c r="I299">
        <v>0</v>
      </c>
      <c r="J299" s="83">
        <v>19852.966114736038</v>
      </c>
      <c r="K299" s="82">
        <f>SUM(Table323[[#This Row],[Single Family ]:[&gt;4 Units ]])</f>
        <v>1</v>
      </c>
      <c r="L299" s="65">
        <v>1</v>
      </c>
      <c r="M299" s="65">
        <v>0</v>
      </c>
      <c r="N299" s="65">
        <v>0</v>
      </c>
      <c r="O299" s="86">
        <f>Table323[[#This Row],[Incentive Disbursements]]-Table323[[#This Row],[Incentives]]</f>
        <v>3212.8673341081703</v>
      </c>
      <c r="P299" s="64"/>
    </row>
    <row r="300" spans="1:16" s="35" customFormat="1">
      <c r="A300" s="34" t="s">
        <v>115</v>
      </c>
      <c r="B300" s="35" t="s">
        <v>240</v>
      </c>
      <c r="C300" s="63" t="s">
        <v>237</v>
      </c>
      <c r="D300" s="77">
        <v>141902.04870000001</v>
      </c>
      <c r="E300" s="78">
        <v>50138.23430503298</v>
      </c>
      <c r="F300" s="82">
        <f>Table323[[#This Row],[Single Family]]+Table323[[#This Row],[2-4 Units]]+Table323[[#This Row],[&gt;4 Units]]</f>
        <v>33</v>
      </c>
      <c r="G300">
        <v>33</v>
      </c>
      <c r="H300">
        <v>0</v>
      </c>
      <c r="I300">
        <v>0</v>
      </c>
      <c r="J300" s="83">
        <v>31831.837999878175</v>
      </c>
      <c r="K300" s="82">
        <f>SUM(Table323[[#This Row],[Single Family ]:[&gt;4 Units ]])</f>
        <v>8</v>
      </c>
      <c r="L300" s="65">
        <v>7</v>
      </c>
      <c r="M300" s="65">
        <v>1</v>
      </c>
      <c r="N300" s="65">
        <v>0</v>
      </c>
      <c r="O300" s="86">
        <f>Table323[[#This Row],[Incentive Disbursements]]-Table323[[#This Row],[Incentives]]</f>
        <v>18306.396305154805</v>
      </c>
      <c r="P300" s="64"/>
    </row>
    <row r="301" spans="1:16" s="35" customFormat="1">
      <c r="A301" s="34" t="s">
        <v>116</v>
      </c>
      <c r="B301" s="35" t="s">
        <v>240</v>
      </c>
      <c r="C301" s="63" t="s">
        <v>237</v>
      </c>
      <c r="D301" s="77">
        <v>88643.617499999993</v>
      </c>
      <c r="E301" s="78">
        <v>56228.130392330226</v>
      </c>
      <c r="F301" s="82">
        <f>Table323[[#This Row],[Single Family]]+Table323[[#This Row],[2-4 Units]]+Table323[[#This Row],[&gt;4 Units]]</f>
        <v>19</v>
      </c>
      <c r="G301">
        <v>17</v>
      </c>
      <c r="H301">
        <v>2</v>
      </c>
      <c r="I301">
        <v>0</v>
      </c>
      <c r="J301" s="83">
        <v>13870.083562035878</v>
      </c>
      <c r="K301" s="82">
        <f>SUM(Table323[[#This Row],[Single Family ]:[&gt;4 Units ]])</f>
        <v>11</v>
      </c>
      <c r="L301" s="65">
        <v>11</v>
      </c>
      <c r="M301" s="65">
        <v>0</v>
      </c>
      <c r="N301" s="65">
        <v>0</v>
      </c>
      <c r="O301" s="86">
        <f>Table323[[#This Row],[Incentive Disbursements]]-Table323[[#This Row],[Incentives]]</f>
        <v>42358.046830294348</v>
      </c>
      <c r="P301" s="64"/>
    </row>
    <row r="302" spans="1:16" s="35" customFormat="1">
      <c r="A302" s="34" t="s">
        <v>117</v>
      </c>
      <c r="B302" s="35" t="s">
        <v>240</v>
      </c>
      <c r="C302" s="63" t="s">
        <v>237</v>
      </c>
      <c r="D302" s="77">
        <v>107562.7838</v>
      </c>
      <c r="E302" s="78">
        <v>40031.155526798437</v>
      </c>
      <c r="F302" s="82">
        <f>Table323[[#This Row],[Single Family]]+Table323[[#This Row],[2-4 Units]]+Table323[[#This Row],[&gt;4 Units]]</f>
        <v>32</v>
      </c>
      <c r="G302">
        <v>32</v>
      </c>
      <c r="H302">
        <v>0</v>
      </c>
      <c r="I302">
        <v>0</v>
      </c>
      <c r="J302" s="83">
        <v>38690.700398640962</v>
      </c>
      <c r="K302" s="82">
        <f>SUM(Table323[[#This Row],[Single Family ]:[&gt;4 Units ]])</f>
        <v>2</v>
      </c>
      <c r="L302" s="65">
        <v>2</v>
      </c>
      <c r="M302" s="65">
        <v>0</v>
      </c>
      <c r="N302" s="65">
        <v>0</v>
      </c>
      <c r="O302" s="86">
        <f>Table323[[#This Row],[Incentive Disbursements]]-Table323[[#This Row],[Incentives]]</f>
        <v>1340.455128157475</v>
      </c>
      <c r="P302" s="64"/>
    </row>
    <row r="303" spans="1:16" s="35" customFormat="1">
      <c r="A303" s="34" t="s">
        <v>118</v>
      </c>
      <c r="B303" s="35" t="s">
        <v>240</v>
      </c>
      <c r="C303" s="63" t="s">
        <v>237</v>
      </c>
      <c r="D303" s="77">
        <v>87751.845200000098</v>
      </c>
      <c r="E303" s="78">
        <v>63272.767803954281</v>
      </c>
      <c r="F303" s="82">
        <f>Table323[[#This Row],[Single Family]]+Table323[[#This Row],[2-4 Units]]+Table323[[#This Row],[&gt;4 Units]]</f>
        <v>25</v>
      </c>
      <c r="G303">
        <v>25</v>
      </c>
      <c r="H303">
        <v>0</v>
      </c>
      <c r="I303">
        <v>0</v>
      </c>
      <c r="J303" s="83">
        <v>26166.236156780644</v>
      </c>
      <c r="K303" s="82">
        <f>SUM(Table323[[#This Row],[Single Family ]:[&gt;4 Units ]])</f>
        <v>6</v>
      </c>
      <c r="L303" s="65">
        <v>6</v>
      </c>
      <c r="M303" s="65">
        <v>0</v>
      </c>
      <c r="N303" s="65">
        <v>0</v>
      </c>
      <c r="O303" s="86">
        <f>Table323[[#This Row],[Incentive Disbursements]]-Table323[[#This Row],[Incentives]]</f>
        <v>37106.531647173637</v>
      </c>
      <c r="P303" s="64"/>
    </row>
    <row r="304" spans="1:16" s="35" customFormat="1">
      <c r="A304" s="34" t="s">
        <v>119</v>
      </c>
      <c r="B304" s="35" t="s">
        <v>240</v>
      </c>
      <c r="C304" s="63" t="s">
        <v>237</v>
      </c>
      <c r="D304" s="77">
        <v>74716.111200000203</v>
      </c>
      <c r="E304" s="78">
        <v>45163.260094483318</v>
      </c>
      <c r="F304" s="82">
        <f>Table323[[#This Row],[Single Family]]+Table323[[#This Row],[2-4 Units]]+Table323[[#This Row],[&gt;4 Units]]</f>
        <v>16</v>
      </c>
      <c r="G304">
        <v>16</v>
      </c>
      <c r="H304">
        <v>0</v>
      </c>
      <c r="I304">
        <v>0</v>
      </c>
      <c r="J304" s="83">
        <v>28267.216709450124</v>
      </c>
      <c r="K304" s="82">
        <f>SUM(Table323[[#This Row],[Single Family ]:[&gt;4 Units ]])</f>
        <v>3</v>
      </c>
      <c r="L304" s="65">
        <v>3</v>
      </c>
      <c r="M304" s="65">
        <v>0</v>
      </c>
      <c r="N304" s="65">
        <v>0</v>
      </c>
      <c r="O304" s="86">
        <f>Table323[[#This Row],[Incentive Disbursements]]-Table323[[#This Row],[Incentives]]</f>
        <v>16896.043385033194</v>
      </c>
      <c r="P304" s="64"/>
    </row>
    <row r="305" spans="1:16" s="35" customFormat="1">
      <c r="A305" s="34" t="s">
        <v>120</v>
      </c>
      <c r="B305" s="35" t="s">
        <v>240</v>
      </c>
      <c r="C305" s="63" t="s">
        <v>237</v>
      </c>
      <c r="D305" s="77">
        <v>109772.8824</v>
      </c>
      <c r="E305" s="78">
        <v>55075.715273533191</v>
      </c>
      <c r="F305" s="82">
        <f>Table323[[#This Row],[Single Family]]+Table323[[#This Row],[2-4 Units]]+Table323[[#This Row],[&gt;4 Units]]</f>
        <v>25</v>
      </c>
      <c r="G305">
        <v>25</v>
      </c>
      <c r="H305">
        <v>0</v>
      </c>
      <c r="I305">
        <v>0</v>
      </c>
      <c r="J305" s="83">
        <v>29911.589067865178</v>
      </c>
      <c r="K305" s="82">
        <f>SUM(Table323[[#This Row],[Single Family ]:[&gt;4 Units ]])</f>
        <v>4</v>
      </c>
      <c r="L305" s="65">
        <v>4</v>
      </c>
      <c r="M305" s="65">
        <v>0</v>
      </c>
      <c r="N305" s="65">
        <v>0</v>
      </c>
      <c r="O305" s="86">
        <f>Table323[[#This Row],[Incentive Disbursements]]-Table323[[#This Row],[Incentives]]</f>
        <v>25164.126205668013</v>
      </c>
      <c r="P305" s="64"/>
    </row>
    <row r="306" spans="1:16" s="35" customFormat="1">
      <c r="A306" s="34" t="s">
        <v>224</v>
      </c>
      <c r="B306" s="35" t="s">
        <v>240</v>
      </c>
      <c r="C306" s="63" t="s">
        <v>237</v>
      </c>
      <c r="D306" s="77">
        <v>84.520700000000005</v>
      </c>
      <c r="E306" s="78">
        <v>0</v>
      </c>
      <c r="F306" s="82">
        <f>Table323[[#This Row],[Single Family]]+Table323[[#This Row],[2-4 Units]]+Table323[[#This Row],[&gt;4 Units]]</f>
        <v>0</v>
      </c>
      <c r="G306"/>
      <c r="H306"/>
      <c r="I306"/>
      <c r="J306" s="83">
        <v>0</v>
      </c>
      <c r="K306" s="82">
        <f>SUM(Table323[[#This Row],[Single Family ]:[&gt;4 Units ]])</f>
        <v>0</v>
      </c>
      <c r="L306" s="65"/>
      <c r="M306" s="65"/>
      <c r="N306" s="65"/>
      <c r="O306" s="86">
        <f>Table323[[#This Row],[Incentive Disbursements]]-Table323[[#This Row],[Incentives]]</f>
        <v>0</v>
      </c>
      <c r="P306" s="64"/>
    </row>
    <row r="307" spans="1:16" s="35" customFormat="1">
      <c r="A307" s="34" t="s">
        <v>121</v>
      </c>
      <c r="B307" s="35" t="s">
        <v>240</v>
      </c>
      <c r="C307" s="63" t="s">
        <v>237</v>
      </c>
      <c r="D307" s="77">
        <v>416.27140000000003</v>
      </c>
      <c r="E307" s="78">
        <v>0</v>
      </c>
      <c r="F307" s="82">
        <f>Table323[[#This Row],[Single Family]]+Table323[[#This Row],[2-4 Units]]+Table323[[#This Row],[&gt;4 Units]]</f>
        <v>0</v>
      </c>
      <c r="G307"/>
      <c r="H307"/>
      <c r="I307"/>
      <c r="J307" s="83">
        <v>0</v>
      </c>
      <c r="K307" s="82">
        <f>SUM(Table323[[#This Row],[Single Family ]:[&gt;4 Units ]])</f>
        <v>0</v>
      </c>
      <c r="L307" s="65"/>
      <c r="M307" s="65"/>
      <c r="N307" s="65"/>
      <c r="O307" s="86">
        <f>Table323[[#This Row],[Incentive Disbursements]]-Table323[[#This Row],[Incentives]]</f>
        <v>0</v>
      </c>
      <c r="P307" s="64"/>
    </row>
    <row r="308" spans="1:16" s="35" customFormat="1">
      <c r="A308" s="34" t="s">
        <v>226</v>
      </c>
      <c r="B308" s="35" t="s">
        <v>240</v>
      </c>
      <c r="C308" s="63" t="s">
        <v>237</v>
      </c>
      <c r="D308" s="77">
        <v>85.672499999999999</v>
      </c>
      <c r="E308" s="78">
        <v>0</v>
      </c>
      <c r="F308" s="82">
        <f>Table323[[#This Row],[Single Family]]+Table323[[#This Row],[2-4 Units]]+Table323[[#This Row],[&gt;4 Units]]</f>
        <v>0</v>
      </c>
      <c r="G308"/>
      <c r="H308"/>
      <c r="I308"/>
      <c r="J308" s="83">
        <v>0</v>
      </c>
      <c r="K308" s="82">
        <f>SUM(Table323[[#This Row],[Single Family ]:[&gt;4 Units ]])</f>
        <v>0</v>
      </c>
      <c r="L308" s="65"/>
      <c r="M308" s="65"/>
      <c r="N308" s="65"/>
      <c r="O308" s="86">
        <f>Table323[[#This Row],[Incentive Disbursements]]-Table323[[#This Row],[Incentives]]</f>
        <v>0</v>
      </c>
      <c r="P308" s="64"/>
    </row>
    <row r="309" spans="1:16" s="35" customFormat="1">
      <c r="A309" s="34" t="s">
        <v>126</v>
      </c>
      <c r="B309" s="35" t="s">
        <v>240</v>
      </c>
      <c r="C309" s="63" t="s">
        <v>237</v>
      </c>
      <c r="D309" s="77">
        <v>146.7696</v>
      </c>
      <c r="E309" s="78">
        <v>0</v>
      </c>
      <c r="F309" s="82">
        <f>Table323[[#This Row],[Single Family]]+Table323[[#This Row],[2-4 Units]]+Table323[[#This Row],[&gt;4 Units]]</f>
        <v>0</v>
      </c>
      <c r="G309"/>
      <c r="H309"/>
      <c r="I309"/>
      <c r="J309" s="83">
        <v>0</v>
      </c>
      <c r="K309" s="82">
        <f>SUM(Table323[[#This Row],[Single Family ]:[&gt;4 Units ]])</f>
        <v>0</v>
      </c>
      <c r="L309" s="65"/>
      <c r="M309" s="65"/>
      <c r="N309" s="65"/>
      <c r="O309" s="86">
        <f>Table323[[#This Row],[Incentive Disbursements]]-Table323[[#This Row],[Incentives]]</f>
        <v>0</v>
      </c>
      <c r="P309" s="64"/>
    </row>
    <row r="310" spans="1:16" s="35" customFormat="1">
      <c r="A310" s="34" t="s">
        <v>127</v>
      </c>
      <c r="B310" s="35" t="s">
        <v>240</v>
      </c>
      <c r="C310" s="63" t="s">
        <v>237</v>
      </c>
      <c r="D310" s="77">
        <v>63.001300000000001</v>
      </c>
      <c r="E310" s="78">
        <v>0</v>
      </c>
      <c r="F310" s="82">
        <f>Table323[[#This Row],[Single Family]]+Table323[[#This Row],[2-4 Units]]+Table323[[#This Row],[&gt;4 Units]]</f>
        <v>0</v>
      </c>
      <c r="G310"/>
      <c r="H310"/>
      <c r="I310"/>
      <c r="J310" s="83">
        <v>0</v>
      </c>
      <c r="K310" s="82">
        <f>SUM(Table323[[#This Row],[Single Family ]:[&gt;4 Units ]])</f>
        <v>0</v>
      </c>
      <c r="L310" s="65"/>
      <c r="M310" s="65"/>
      <c r="N310" s="65"/>
      <c r="O310" s="86">
        <f>Table323[[#This Row],[Incentive Disbursements]]-Table323[[#This Row],[Incentives]]</f>
        <v>0</v>
      </c>
      <c r="P310" s="64"/>
    </row>
    <row r="311" spans="1:16" s="35" customFormat="1">
      <c r="A311" s="34" t="s">
        <v>143</v>
      </c>
      <c r="B311" s="35" t="s">
        <v>257</v>
      </c>
      <c r="C311" s="63" t="s">
        <v>242</v>
      </c>
      <c r="D311" s="77">
        <v>0</v>
      </c>
      <c r="E311" s="78">
        <v>483.19925315458943</v>
      </c>
      <c r="F311" s="82">
        <f>Table323[[#This Row],[Single Family]]+Table323[[#This Row],[2-4 Units]]+Table323[[#This Row],[&gt;4 Units]]</f>
        <v>0</v>
      </c>
      <c r="G311"/>
      <c r="H311"/>
      <c r="I311"/>
      <c r="J311" s="83">
        <v>483.19925315458943</v>
      </c>
      <c r="K311" s="82">
        <f>SUM(Table323[[#This Row],[Single Family ]:[&gt;4 Units ]])</f>
        <v>0</v>
      </c>
      <c r="L311" s="65"/>
      <c r="M311" s="65"/>
      <c r="N311" s="65"/>
      <c r="O311" s="86">
        <f>Table323[[#This Row],[Incentive Disbursements]]-Table323[[#This Row],[Incentives]]</f>
        <v>0</v>
      </c>
      <c r="P311" s="64"/>
    </row>
    <row r="312" spans="1:16" s="35" customFormat="1">
      <c r="A312" s="34" t="s">
        <v>143</v>
      </c>
      <c r="B312" s="35" t="s">
        <v>250</v>
      </c>
      <c r="C312" s="63" t="s">
        <v>242</v>
      </c>
      <c r="D312" s="77">
        <v>43.247199999999999</v>
      </c>
      <c r="E312" s="78">
        <v>574.88877444254206</v>
      </c>
      <c r="F312" s="82">
        <f>Table323[[#This Row],[Single Family]]+Table323[[#This Row],[2-4 Units]]+Table323[[#This Row],[&gt;4 Units]]</f>
        <v>0</v>
      </c>
      <c r="G312"/>
      <c r="H312"/>
      <c r="I312"/>
      <c r="J312" s="83">
        <v>574.88877444254206</v>
      </c>
      <c r="K312" s="82">
        <f>SUM(Table323[[#This Row],[Single Family ]:[&gt;4 Units ]])</f>
        <v>0</v>
      </c>
      <c r="L312" s="65"/>
      <c r="M312" s="65"/>
      <c r="N312" s="65"/>
      <c r="O312" s="86">
        <f>Table323[[#This Row],[Incentive Disbursements]]-Table323[[#This Row],[Incentives]]</f>
        <v>0</v>
      </c>
      <c r="P312" s="64"/>
    </row>
    <row r="313" spans="1:16" s="35" customFormat="1">
      <c r="A313" s="34" t="s">
        <v>146</v>
      </c>
      <c r="B313" s="35" t="s">
        <v>250</v>
      </c>
      <c r="C313" s="63" t="s">
        <v>237</v>
      </c>
      <c r="D313" s="77">
        <v>0</v>
      </c>
      <c r="E313" s="78">
        <v>0</v>
      </c>
      <c r="F313" s="82">
        <f>Table323[[#This Row],[Single Family]]+Table323[[#This Row],[2-4 Units]]+Table323[[#This Row],[&gt;4 Units]]</f>
        <v>0</v>
      </c>
      <c r="G313"/>
      <c r="H313"/>
      <c r="I313"/>
      <c r="J313" s="83">
        <v>0</v>
      </c>
      <c r="K313" s="82">
        <f>SUM(Table323[[#This Row],[Single Family ]:[&gt;4 Units ]])</f>
        <v>0</v>
      </c>
      <c r="L313" s="65"/>
      <c r="M313" s="65"/>
      <c r="N313" s="65"/>
      <c r="O313" s="86">
        <f>Table323[[#This Row],[Incentive Disbursements]]-Table323[[#This Row],[Incentives]]</f>
        <v>0</v>
      </c>
      <c r="P313" s="64"/>
    </row>
    <row r="314" spans="1:16" s="35" customFormat="1">
      <c r="A314" s="34" t="s">
        <v>162</v>
      </c>
      <c r="B314" s="35" t="s">
        <v>267</v>
      </c>
      <c r="C314" s="63" t="s">
        <v>237</v>
      </c>
      <c r="D314" s="77">
        <v>0</v>
      </c>
      <c r="E314" s="78">
        <v>5209.7734771467603</v>
      </c>
      <c r="F314" s="82">
        <f>Table323[[#This Row],[Single Family]]+Table323[[#This Row],[2-4 Units]]+Table323[[#This Row],[&gt;4 Units]]</f>
        <v>0</v>
      </c>
      <c r="G314"/>
      <c r="H314"/>
      <c r="I314"/>
      <c r="J314" s="83">
        <v>0</v>
      </c>
      <c r="K314" s="82">
        <f>SUM(Table323[[#This Row],[Single Family ]:[&gt;4 Units ]])</f>
        <v>2</v>
      </c>
      <c r="L314" s="65">
        <v>1</v>
      </c>
      <c r="M314" s="65">
        <v>1</v>
      </c>
      <c r="N314" s="65">
        <v>0</v>
      </c>
      <c r="O314" s="86">
        <f>Table323[[#This Row],[Incentive Disbursements]]-Table323[[#This Row],[Incentives]]</f>
        <v>5209.7734771467603</v>
      </c>
      <c r="P314" s="64"/>
    </row>
    <row r="315" spans="1:16" s="35" customFormat="1">
      <c r="A315" s="34" t="s">
        <v>175</v>
      </c>
      <c r="B315" s="35" t="s">
        <v>250</v>
      </c>
      <c r="C315" s="63" t="s">
        <v>237</v>
      </c>
      <c r="D315" s="77">
        <v>43.496099999999998</v>
      </c>
      <c r="E315" s="78">
        <v>0</v>
      </c>
      <c r="F315" s="82">
        <f>Table323[[#This Row],[Single Family]]+Table323[[#This Row],[2-4 Units]]+Table323[[#This Row],[&gt;4 Units]]</f>
        <v>0</v>
      </c>
      <c r="G315"/>
      <c r="H315"/>
      <c r="I315"/>
      <c r="J315" s="83">
        <v>0</v>
      </c>
      <c r="K315" s="82">
        <f>SUM(Table323[[#This Row],[Single Family ]:[&gt;4 Units ]])</f>
        <v>0</v>
      </c>
      <c r="L315" s="65"/>
      <c r="M315" s="65"/>
      <c r="N315" s="65"/>
      <c r="O315" s="86">
        <f>Table323[[#This Row],[Incentive Disbursements]]-Table323[[#This Row],[Incentives]]</f>
        <v>0</v>
      </c>
      <c r="P315" s="64"/>
    </row>
    <row r="316" spans="1:16" s="35" customFormat="1">
      <c r="A316" s="34" t="s">
        <v>176</v>
      </c>
      <c r="B316" s="35" t="s">
        <v>250</v>
      </c>
      <c r="C316" s="63" t="s">
        <v>237</v>
      </c>
      <c r="D316" s="77">
        <v>140097.96650000001</v>
      </c>
      <c r="E316" s="78">
        <v>213130.56852327805</v>
      </c>
      <c r="F316" s="82">
        <f>Table323[[#This Row],[Single Family]]+Table323[[#This Row],[2-4 Units]]+Table323[[#This Row],[&gt;4 Units]]</f>
        <v>29</v>
      </c>
      <c r="G316">
        <v>28</v>
      </c>
      <c r="H316">
        <v>1</v>
      </c>
      <c r="I316">
        <v>0</v>
      </c>
      <c r="J316" s="83">
        <v>41484.598128728947</v>
      </c>
      <c r="K316" s="82">
        <f>SUM(Table323[[#This Row],[Single Family ]:[&gt;4 Units ]])</f>
        <v>11</v>
      </c>
      <c r="L316" s="65">
        <v>7</v>
      </c>
      <c r="M316" s="65">
        <v>2</v>
      </c>
      <c r="N316" s="65">
        <v>2</v>
      </c>
      <c r="O316" s="86">
        <f>Table323[[#This Row],[Incentive Disbursements]]-Table323[[#This Row],[Incentives]]</f>
        <v>171645.97039454911</v>
      </c>
      <c r="P316" s="64"/>
    </row>
    <row r="317" spans="1:16" s="35" customFormat="1">
      <c r="A317" s="34" t="s">
        <v>177</v>
      </c>
      <c r="B317" s="35" t="s">
        <v>250</v>
      </c>
      <c r="C317" s="63" t="s">
        <v>237</v>
      </c>
      <c r="D317" s="77">
        <v>124643.2671</v>
      </c>
      <c r="E317" s="78">
        <v>54657.435252369803</v>
      </c>
      <c r="F317" s="82">
        <f>Table323[[#This Row],[Single Family]]+Table323[[#This Row],[2-4 Units]]+Table323[[#This Row],[&gt;4 Units]]</f>
        <v>15</v>
      </c>
      <c r="G317">
        <v>14</v>
      </c>
      <c r="H317">
        <v>1</v>
      </c>
      <c r="I317">
        <v>0</v>
      </c>
      <c r="J317" s="83">
        <v>12164.367235513748</v>
      </c>
      <c r="K317" s="82">
        <f>SUM(Table323[[#This Row],[Single Family ]:[&gt;4 Units ]])</f>
        <v>11</v>
      </c>
      <c r="L317" s="65">
        <v>5</v>
      </c>
      <c r="M317" s="65">
        <v>5</v>
      </c>
      <c r="N317" s="65">
        <v>1</v>
      </c>
      <c r="O317" s="86">
        <f>Table323[[#This Row],[Incentive Disbursements]]-Table323[[#This Row],[Incentives]]</f>
        <v>42493.068016856058</v>
      </c>
      <c r="P317" s="64"/>
    </row>
    <row r="318" spans="1:16" s="35" customFormat="1">
      <c r="A318" s="34" t="s">
        <v>178</v>
      </c>
      <c r="B318" s="35" t="s">
        <v>250</v>
      </c>
      <c r="C318" s="63" t="s">
        <v>242</v>
      </c>
      <c r="D318" s="77">
        <v>67239.908799999801</v>
      </c>
      <c r="E318" s="78">
        <v>11261.331948619401</v>
      </c>
      <c r="F318" s="82">
        <f>Table323[[#This Row],[Single Family]]+Table323[[#This Row],[2-4 Units]]+Table323[[#This Row],[&gt;4 Units]]</f>
        <v>10</v>
      </c>
      <c r="G318">
        <v>10</v>
      </c>
      <c r="H318">
        <v>0</v>
      </c>
      <c r="I318">
        <v>0</v>
      </c>
      <c r="J318" s="83">
        <v>8464.662314891988</v>
      </c>
      <c r="K318" s="82">
        <f>SUM(Table323[[#This Row],[Single Family ]:[&gt;4 Units ]])</f>
        <v>7</v>
      </c>
      <c r="L318" s="65">
        <v>1</v>
      </c>
      <c r="M318" s="65">
        <v>6</v>
      </c>
      <c r="N318" s="65">
        <v>0</v>
      </c>
      <c r="O318" s="86">
        <f>Table323[[#This Row],[Incentive Disbursements]]-Table323[[#This Row],[Incentives]]</f>
        <v>2796.6696337274134</v>
      </c>
      <c r="P318" s="64"/>
    </row>
    <row r="319" spans="1:16" s="35" customFormat="1">
      <c r="A319" s="34" t="s">
        <v>179</v>
      </c>
      <c r="B319" s="35" t="s">
        <v>250</v>
      </c>
      <c r="C319" s="63" t="s">
        <v>237</v>
      </c>
      <c r="D319" s="77">
        <v>74841.980299999894</v>
      </c>
      <c r="E319" s="78">
        <v>26781.275684373599</v>
      </c>
      <c r="F319" s="82">
        <f>Table323[[#This Row],[Single Family]]+Table323[[#This Row],[2-4 Units]]+Table323[[#This Row],[&gt;4 Units]]</f>
        <v>13</v>
      </c>
      <c r="G319">
        <v>10</v>
      </c>
      <c r="H319">
        <v>2</v>
      </c>
      <c r="I319">
        <v>1</v>
      </c>
      <c r="J319" s="83">
        <v>13584.736717832157</v>
      </c>
      <c r="K319" s="82">
        <f>SUM(Table323[[#This Row],[Single Family ]:[&gt;4 Units ]])</f>
        <v>5</v>
      </c>
      <c r="L319" s="65">
        <v>4</v>
      </c>
      <c r="M319" s="65">
        <v>1</v>
      </c>
      <c r="N319" s="65">
        <v>0</v>
      </c>
      <c r="O319" s="86">
        <f>Table323[[#This Row],[Incentive Disbursements]]-Table323[[#This Row],[Incentives]]</f>
        <v>13196.538966541442</v>
      </c>
      <c r="P319" s="64"/>
    </row>
    <row r="320" spans="1:16" s="35" customFormat="1">
      <c r="A320" s="34" t="s">
        <v>180</v>
      </c>
      <c r="B320" s="35" t="s">
        <v>250</v>
      </c>
      <c r="C320" s="63" t="s">
        <v>237</v>
      </c>
      <c r="D320" s="77">
        <v>110784.84239999999</v>
      </c>
      <c r="E320" s="78">
        <v>56693.034275703074</v>
      </c>
      <c r="F320" s="82">
        <f>Table323[[#This Row],[Single Family]]+Table323[[#This Row],[2-4 Units]]+Table323[[#This Row],[&gt;4 Units]]</f>
        <v>40</v>
      </c>
      <c r="G320">
        <v>40</v>
      </c>
      <c r="H320">
        <v>0</v>
      </c>
      <c r="I320">
        <v>0</v>
      </c>
      <c r="J320" s="83">
        <v>43223.669522204749</v>
      </c>
      <c r="K320" s="82">
        <f>SUM(Table323[[#This Row],[Single Family ]:[&gt;4 Units ]])</f>
        <v>6</v>
      </c>
      <c r="L320" s="65">
        <v>6</v>
      </c>
      <c r="M320" s="65">
        <v>0</v>
      </c>
      <c r="N320" s="65">
        <v>0</v>
      </c>
      <c r="O320" s="86">
        <f>Table323[[#This Row],[Incentive Disbursements]]-Table323[[#This Row],[Incentives]]</f>
        <v>13469.364753498325</v>
      </c>
      <c r="P320" s="64"/>
    </row>
    <row r="321" spans="1:16" s="35" customFormat="1">
      <c r="A321" s="34" t="s">
        <v>233</v>
      </c>
      <c r="B321" s="35" t="s">
        <v>250</v>
      </c>
      <c r="C321" s="63" t="s">
        <v>237</v>
      </c>
      <c r="D321" s="77">
        <v>88384.266499999998</v>
      </c>
      <c r="E321" s="78">
        <v>55144.80952994863</v>
      </c>
      <c r="F321" s="82">
        <f>Table323[[#This Row],[Single Family]]+Table323[[#This Row],[2-4 Units]]+Table323[[#This Row],[&gt;4 Units]]</f>
        <v>37</v>
      </c>
      <c r="G321">
        <v>37</v>
      </c>
      <c r="H321">
        <v>0</v>
      </c>
      <c r="I321">
        <v>0</v>
      </c>
      <c r="J321" s="83">
        <v>48827.603168502872</v>
      </c>
      <c r="K321" s="82">
        <f>SUM(Table323[[#This Row],[Single Family ]:[&gt;4 Units ]])</f>
        <v>4</v>
      </c>
      <c r="L321" s="65">
        <v>4</v>
      </c>
      <c r="M321" s="65">
        <v>0</v>
      </c>
      <c r="N321" s="65">
        <v>0</v>
      </c>
      <c r="O321" s="86">
        <f>Table323[[#This Row],[Incentive Disbursements]]-Table323[[#This Row],[Incentives]]</f>
        <v>6317.2063614457584</v>
      </c>
      <c r="P321" s="64"/>
    </row>
    <row r="322" spans="1:16" s="35" customFormat="1">
      <c r="A322" s="34" t="s">
        <v>181</v>
      </c>
      <c r="B322" s="35" t="s">
        <v>250</v>
      </c>
      <c r="C322" s="63" t="s">
        <v>237</v>
      </c>
      <c r="D322" s="77">
        <v>60957.443399999902</v>
      </c>
      <c r="E322" s="78">
        <v>18857.090944425378</v>
      </c>
      <c r="F322" s="82">
        <f>Table323[[#This Row],[Single Family]]+Table323[[#This Row],[2-4 Units]]+Table323[[#This Row],[&gt;4 Units]]</f>
        <v>9</v>
      </c>
      <c r="G322">
        <v>7</v>
      </c>
      <c r="H322">
        <v>2</v>
      </c>
      <c r="I322">
        <v>0</v>
      </c>
      <c r="J322" s="83">
        <v>9319.0455860749389</v>
      </c>
      <c r="K322" s="82">
        <f>SUM(Table323[[#This Row],[Single Family ]:[&gt;4 Units ]])</f>
        <v>8</v>
      </c>
      <c r="L322" s="65">
        <v>1</v>
      </c>
      <c r="M322" s="65">
        <v>7</v>
      </c>
      <c r="N322" s="65">
        <v>0</v>
      </c>
      <c r="O322" s="86">
        <f>Table323[[#This Row],[Incentive Disbursements]]-Table323[[#This Row],[Incentives]]</f>
        <v>9538.0453583504386</v>
      </c>
      <c r="P322" s="64"/>
    </row>
    <row r="323" spans="1:16" s="35" customFormat="1">
      <c r="A323" s="34" t="s">
        <v>182</v>
      </c>
      <c r="B323" s="35" t="s">
        <v>250</v>
      </c>
      <c r="C323" s="63" t="s">
        <v>237</v>
      </c>
      <c r="D323" s="77">
        <v>74234.418299999903</v>
      </c>
      <c r="E323" s="78">
        <v>24847.382697936002</v>
      </c>
      <c r="F323" s="82">
        <f>Table323[[#This Row],[Single Family]]+Table323[[#This Row],[2-4 Units]]+Table323[[#This Row],[&gt;4 Units]]</f>
        <v>19</v>
      </c>
      <c r="G323">
        <v>15</v>
      </c>
      <c r="H323">
        <v>4</v>
      </c>
      <c r="I323">
        <v>0</v>
      </c>
      <c r="J323" s="83">
        <v>11799.477117678289</v>
      </c>
      <c r="K323" s="82">
        <f>SUM(Table323[[#This Row],[Single Family ]:[&gt;4 Units ]])</f>
        <v>12</v>
      </c>
      <c r="L323" s="65">
        <v>7</v>
      </c>
      <c r="M323" s="65">
        <v>5</v>
      </c>
      <c r="N323" s="65">
        <v>0</v>
      </c>
      <c r="O323" s="86">
        <f>Table323[[#This Row],[Incentive Disbursements]]-Table323[[#This Row],[Incentives]]</f>
        <v>13047.905580257713</v>
      </c>
      <c r="P323" s="64"/>
    </row>
    <row r="324" spans="1:16" s="35" customFormat="1">
      <c r="A324" s="34" t="s">
        <v>183</v>
      </c>
      <c r="B324" s="35" t="s">
        <v>250</v>
      </c>
      <c r="C324" s="63" t="s">
        <v>242</v>
      </c>
      <c r="D324" s="77">
        <v>52121.565699999897</v>
      </c>
      <c r="E324" s="78">
        <v>5771.341257415791</v>
      </c>
      <c r="F324" s="82">
        <f>Table323[[#This Row],[Single Family]]+Table323[[#This Row],[2-4 Units]]+Table323[[#This Row],[&gt;4 Units]]</f>
        <v>8</v>
      </c>
      <c r="G324">
        <v>7</v>
      </c>
      <c r="H324">
        <v>1</v>
      </c>
      <c r="I324">
        <v>0</v>
      </c>
      <c r="J324" s="83">
        <v>4065.5477112834355</v>
      </c>
      <c r="K324" s="82">
        <f>SUM(Table323[[#This Row],[Single Family ]:[&gt;4 Units ]])</f>
        <v>3</v>
      </c>
      <c r="L324" s="65">
        <v>2</v>
      </c>
      <c r="M324" s="65">
        <v>1</v>
      </c>
      <c r="N324" s="65">
        <v>0</v>
      </c>
      <c r="O324" s="86">
        <f>Table323[[#This Row],[Incentive Disbursements]]-Table323[[#This Row],[Incentives]]</f>
        <v>1705.7935461323555</v>
      </c>
      <c r="P324" s="64"/>
    </row>
    <row r="325" spans="1:16" s="35" customFormat="1">
      <c r="A325" s="34" t="s">
        <v>184</v>
      </c>
      <c r="B325" s="35" t="s">
        <v>250</v>
      </c>
      <c r="C325" s="63" t="s">
        <v>237</v>
      </c>
      <c r="D325" s="77">
        <v>0</v>
      </c>
      <c r="E325" s="78">
        <v>0</v>
      </c>
      <c r="F325" s="82">
        <f>Table323[[#This Row],[Single Family]]+Table323[[#This Row],[2-4 Units]]+Table323[[#This Row],[&gt;4 Units]]</f>
        <v>0</v>
      </c>
      <c r="G325"/>
      <c r="H325"/>
      <c r="I325"/>
      <c r="J325" s="83">
        <v>0</v>
      </c>
      <c r="K325" s="82">
        <f>SUM(Table323[[#This Row],[Single Family ]:[&gt;4 Units ]])</f>
        <v>0</v>
      </c>
      <c r="L325" s="65"/>
      <c r="M325" s="65"/>
      <c r="N325" s="65"/>
      <c r="O325" s="86">
        <f>Table323[[#This Row],[Incentive Disbursements]]-Table323[[#This Row],[Incentives]]</f>
        <v>0</v>
      </c>
      <c r="P325" s="64"/>
    </row>
    <row r="326" spans="1:16" s="35" customFormat="1">
      <c r="A326" s="34" t="s">
        <v>203</v>
      </c>
      <c r="B326" s="35" t="s">
        <v>250</v>
      </c>
      <c r="C326" s="63" t="s">
        <v>237</v>
      </c>
      <c r="D326" s="77">
        <v>565.22900000000004</v>
      </c>
      <c r="E326" s="78">
        <v>0</v>
      </c>
      <c r="F326" s="82">
        <f>Table323[[#This Row],[Single Family]]+Table323[[#This Row],[2-4 Units]]+Table323[[#This Row],[&gt;4 Units]]</f>
        <v>0</v>
      </c>
      <c r="G326"/>
      <c r="H326"/>
      <c r="I326"/>
      <c r="J326" s="83">
        <v>0</v>
      </c>
      <c r="K326" s="82">
        <f>SUM(Table323[[#This Row],[Single Family ]:[&gt;4 Units ]])</f>
        <v>0</v>
      </c>
      <c r="L326" s="65"/>
      <c r="M326" s="65"/>
      <c r="N326" s="65"/>
      <c r="O326" s="86">
        <f>Table323[[#This Row],[Incentive Disbursements]]-Table323[[#This Row],[Incentives]]</f>
        <v>0</v>
      </c>
      <c r="P326" s="64"/>
    </row>
    <row r="327" spans="1:16" s="35" customFormat="1">
      <c r="A327" s="34" t="s">
        <v>204</v>
      </c>
      <c r="B327" s="35" t="s">
        <v>250</v>
      </c>
      <c r="C327" s="63" t="s">
        <v>237</v>
      </c>
      <c r="D327" s="77">
        <v>764.91129999999998</v>
      </c>
      <c r="E327" s="78">
        <v>0</v>
      </c>
      <c r="F327" s="82">
        <f>Table323[[#This Row],[Single Family]]+Table323[[#This Row],[2-4 Units]]+Table323[[#This Row],[&gt;4 Units]]</f>
        <v>0</v>
      </c>
      <c r="G327"/>
      <c r="H327"/>
      <c r="I327"/>
      <c r="J327" s="83">
        <v>0</v>
      </c>
      <c r="K327" s="82">
        <f>SUM(Table323[[#This Row],[Single Family ]:[&gt;4 Units ]])</f>
        <v>0</v>
      </c>
      <c r="L327" s="65"/>
      <c r="M327" s="65"/>
      <c r="N327" s="65"/>
      <c r="O327" s="86">
        <f>Table323[[#This Row],[Incentive Disbursements]]-Table323[[#This Row],[Incentives]]</f>
        <v>0</v>
      </c>
      <c r="P327" s="64"/>
    </row>
    <row r="328" spans="1:16" s="35" customFormat="1">
      <c r="A328" s="34" t="s">
        <v>206</v>
      </c>
      <c r="B328" s="35" t="s">
        <v>250</v>
      </c>
      <c r="C328" s="63" t="s">
        <v>237</v>
      </c>
      <c r="D328" s="77">
        <v>264.08440000000002</v>
      </c>
      <c r="E328" s="78">
        <v>0</v>
      </c>
      <c r="F328" s="82">
        <f>Table323[[#This Row],[Single Family]]+Table323[[#This Row],[2-4 Units]]+Table323[[#This Row],[&gt;4 Units]]</f>
        <v>0</v>
      </c>
      <c r="G328"/>
      <c r="H328"/>
      <c r="I328"/>
      <c r="J328" s="83">
        <v>0</v>
      </c>
      <c r="K328" s="82">
        <f>SUM(Table323[[#This Row],[Single Family ]:[&gt;4 Units ]])</f>
        <v>0</v>
      </c>
      <c r="L328" s="65"/>
      <c r="M328" s="65"/>
      <c r="N328" s="65"/>
      <c r="O328" s="86">
        <f>Table323[[#This Row],[Incentive Disbursements]]-Table323[[#This Row],[Incentives]]</f>
        <v>0</v>
      </c>
      <c r="P328" s="64"/>
    </row>
    <row r="329" spans="1:16" s="35" customFormat="1">
      <c r="A329" s="34" t="s">
        <v>207</v>
      </c>
      <c r="B329" s="35" t="s">
        <v>250</v>
      </c>
      <c r="C329" s="63" t="s">
        <v>237</v>
      </c>
      <c r="D329" s="77">
        <v>94.562600000000003</v>
      </c>
      <c r="E329" s="78">
        <v>0</v>
      </c>
      <c r="F329" s="82">
        <f>Table323[[#This Row],[Single Family]]+Table323[[#This Row],[2-4 Units]]+Table323[[#This Row],[&gt;4 Units]]</f>
        <v>0</v>
      </c>
      <c r="G329"/>
      <c r="H329"/>
      <c r="I329"/>
      <c r="J329" s="83">
        <v>0</v>
      </c>
      <c r="K329" s="82">
        <f>SUM(Table323[[#This Row],[Single Family ]:[&gt;4 Units ]])</f>
        <v>0</v>
      </c>
      <c r="L329" s="65"/>
      <c r="M329" s="65"/>
      <c r="N329" s="65"/>
      <c r="O329" s="86">
        <f>Table323[[#This Row],[Incentive Disbursements]]-Table323[[#This Row],[Incentives]]</f>
        <v>0</v>
      </c>
      <c r="P329" s="64"/>
    </row>
    <row r="330" spans="1:16" s="35" customFormat="1">
      <c r="A330" s="34" t="s">
        <v>208</v>
      </c>
      <c r="B330" s="35" t="s">
        <v>250</v>
      </c>
      <c r="C330" s="63" t="s">
        <v>237</v>
      </c>
      <c r="D330" s="77">
        <v>18.827999999999999</v>
      </c>
      <c r="E330" s="78">
        <v>0</v>
      </c>
      <c r="F330" s="82">
        <f>Table323[[#This Row],[Single Family]]+Table323[[#This Row],[2-4 Units]]+Table323[[#This Row],[&gt;4 Units]]</f>
        <v>0</v>
      </c>
      <c r="G330"/>
      <c r="H330"/>
      <c r="I330"/>
      <c r="J330" s="83">
        <v>0</v>
      </c>
      <c r="K330" s="82">
        <f>SUM(Table323[[#This Row],[Single Family ]:[&gt;4 Units ]])</f>
        <v>0</v>
      </c>
      <c r="L330" s="65"/>
      <c r="M330" s="65"/>
      <c r="N330" s="65"/>
      <c r="O330" s="86">
        <f>Table323[[#This Row],[Incentive Disbursements]]-Table323[[#This Row],[Incentives]]</f>
        <v>0</v>
      </c>
      <c r="P330" s="64"/>
    </row>
    <row r="331" spans="1:16" s="35" customFormat="1">
      <c r="A331" s="34" t="s">
        <v>209</v>
      </c>
      <c r="B331" s="35" t="s">
        <v>250</v>
      </c>
      <c r="C331" s="63" t="s">
        <v>237</v>
      </c>
      <c r="D331" s="77">
        <v>0</v>
      </c>
      <c r="E331" s="78">
        <v>0</v>
      </c>
      <c r="F331" s="82">
        <f>Table323[[#This Row],[Single Family]]+Table323[[#This Row],[2-4 Units]]+Table323[[#This Row],[&gt;4 Units]]</f>
        <v>0</v>
      </c>
      <c r="G331"/>
      <c r="H331"/>
      <c r="I331"/>
      <c r="J331" s="83">
        <v>0</v>
      </c>
      <c r="K331" s="82">
        <f>SUM(Table323[[#This Row],[Single Family ]:[&gt;4 Units ]])</f>
        <v>0</v>
      </c>
      <c r="L331" s="65"/>
      <c r="M331" s="65"/>
      <c r="N331" s="65"/>
      <c r="O331" s="86">
        <f>Table323[[#This Row],[Incentive Disbursements]]-Table323[[#This Row],[Incentives]]</f>
        <v>0</v>
      </c>
      <c r="P331" s="64"/>
    </row>
    <row r="332" spans="1:16" s="35" customFormat="1">
      <c r="A332" s="34" t="s">
        <v>210</v>
      </c>
      <c r="B332" s="35" t="s">
        <v>250</v>
      </c>
      <c r="C332" s="63" t="s">
        <v>237</v>
      </c>
      <c r="D332" s="77">
        <v>70.126199999999997</v>
      </c>
      <c r="E332" s="78">
        <v>0</v>
      </c>
      <c r="F332" s="82">
        <f>Table323[[#This Row],[Single Family]]+Table323[[#This Row],[2-4 Units]]+Table323[[#This Row],[&gt;4 Units]]</f>
        <v>0</v>
      </c>
      <c r="G332"/>
      <c r="H332"/>
      <c r="I332"/>
      <c r="J332" s="83">
        <v>0</v>
      </c>
      <c r="K332" s="82">
        <f>SUM(Table323[[#This Row],[Single Family ]:[&gt;4 Units ]])</f>
        <v>0</v>
      </c>
      <c r="L332" s="65"/>
      <c r="M332" s="65"/>
      <c r="N332" s="65"/>
      <c r="O332" s="86">
        <f>Table323[[#This Row],[Incentive Disbursements]]-Table323[[#This Row],[Incentives]]</f>
        <v>0</v>
      </c>
      <c r="P332" s="64"/>
    </row>
    <row r="333" spans="1:16" s="35" customFormat="1">
      <c r="A333" s="34" t="s">
        <v>217</v>
      </c>
      <c r="B333" s="35" t="s">
        <v>250</v>
      </c>
      <c r="C333" s="63" t="s">
        <v>237</v>
      </c>
      <c r="D333" s="77">
        <v>88395.970500000098</v>
      </c>
      <c r="E333" s="78">
        <v>28269.859826128006</v>
      </c>
      <c r="F333" s="82">
        <f>Table323[[#This Row],[Single Family]]+Table323[[#This Row],[2-4 Units]]+Table323[[#This Row],[&gt;4 Units]]</f>
        <v>9</v>
      </c>
      <c r="G333">
        <v>8</v>
      </c>
      <c r="H333">
        <v>1</v>
      </c>
      <c r="I333">
        <v>0</v>
      </c>
      <c r="J333" s="83">
        <v>12548.064428970254</v>
      </c>
      <c r="K333" s="82">
        <f>SUM(Table323[[#This Row],[Single Family ]:[&gt;4 Units ]])</f>
        <v>11</v>
      </c>
      <c r="L333" s="65">
        <v>6</v>
      </c>
      <c r="M333" s="65">
        <v>5</v>
      </c>
      <c r="N333" s="65">
        <v>0</v>
      </c>
      <c r="O333" s="86">
        <f>Table323[[#This Row],[Incentive Disbursements]]-Table323[[#This Row],[Incentives]]</f>
        <v>15721.795397157752</v>
      </c>
      <c r="P333" s="64"/>
    </row>
    <row r="334" spans="1:16" s="35" customFormat="1">
      <c r="A334" s="34" t="s">
        <v>229</v>
      </c>
      <c r="B334" s="35" t="s">
        <v>248</v>
      </c>
      <c r="C334" s="63" t="s">
        <v>237</v>
      </c>
      <c r="D334" s="77">
        <v>226.78720000000001</v>
      </c>
      <c r="E334" s="78">
        <v>0</v>
      </c>
      <c r="F334" s="82">
        <f>Table323[[#This Row],[Single Family]]+Table323[[#This Row],[2-4 Units]]+Table323[[#This Row],[&gt;4 Units]]</f>
        <v>0</v>
      </c>
      <c r="G334"/>
      <c r="H334"/>
      <c r="I334"/>
      <c r="J334" s="83">
        <v>0</v>
      </c>
      <c r="K334" s="82">
        <f>SUM(Table323[[#This Row],[Single Family ]:[&gt;4 Units ]])</f>
        <v>0</v>
      </c>
      <c r="L334" s="65"/>
      <c r="M334" s="65"/>
      <c r="N334" s="65"/>
      <c r="O334" s="86">
        <f>Table323[[#This Row],[Incentive Disbursements]]-Table323[[#This Row],[Incentives]]</f>
        <v>0</v>
      </c>
      <c r="P334" s="64"/>
    </row>
    <row r="335" spans="1:16" s="35" customFormat="1">
      <c r="A335" s="34" t="s">
        <v>147</v>
      </c>
      <c r="B335" s="35" t="s">
        <v>248</v>
      </c>
      <c r="C335" s="63" t="s">
        <v>237</v>
      </c>
      <c r="D335" s="77">
        <v>0</v>
      </c>
      <c r="E335" s="78">
        <v>0</v>
      </c>
      <c r="F335" s="82">
        <f>Table323[[#This Row],[Single Family]]+Table323[[#This Row],[2-4 Units]]+Table323[[#This Row],[&gt;4 Units]]</f>
        <v>0</v>
      </c>
      <c r="G335"/>
      <c r="H335"/>
      <c r="I335"/>
      <c r="J335" s="83">
        <v>0</v>
      </c>
      <c r="K335" s="82">
        <f>SUM(Table323[[#This Row],[Single Family ]:[&gt;4 Units ]])</f>
        <v>0</v>
      </c>
      <c r="L335" s="65"/>
      <c r="M335" s="65"/>
      <c r="N335" s="65"/>
      <c r="O335" s="86">
        <f>Table323[[#This Row],[Incentive Disbursements]]-Table323[[#This Row],[Incentives]]</f>
        <v>0</v>
      </c>
      <c r="P335" s="64"/>
    </row>
    <row r="336" spans="1:16" s="35" customFormat="1">
      <c r="A336" s="34" t="s">
        <v>188</v>
      </c>
      <c r="B336" s="35" t="s">
        <v>248</v>
      </c>
      <c r="C336" s="63" t="s">
        <v>237</v>
      </c>
      <c r="D336" s="77">
        <v>88447.433699999907</v>
      </c>
      <c r="E336" s="78">
        <v>46258.101880363749</v>
      </c>
      <c r="F336" s="82">
        <f>Table323[[#This Row],[Single Family]]+Table323[[#This Row],[2-4 Units]]+Table323[[#This Row],[&gt;4 Units]]</f>
        <v>29</v>
      </c>
      <c r="G336">
        <v>29</v>
      </c>
      <c r="H336">
        <v>0</v>
      </c>
      <c r="I336">
        <v>0</v>
      </c>
      <c r="J336" s="83">
        <v>46258.101880363749</v>
      </c>
      <c r="K336" s="82">
        <f>SUM(Table323[[#This Row],[Single Family ]:[&gt;4 Units ]])</f>
        <v>0</v>
      </c>
      <c r="L336" s="65"/>
      <c r="M336" s="65"/>
      <c r="N336" s="65"/>
      <c r="O336" s="86">
        <f>Table323[[#This Row],[Incentive Disbursements]]-Table323[[#This Row],[Incentives]]</f>
        <v>0</v>
      </c>
      <c r="P336" s="64"/>
    </row>
    <row r="337" spans="1:16" s="35" customFormat="1">
      <c r="A337" s="34" t="s">
        <v>189</v>
      </c>
      <c r="B337" s="35" t="s">
        <v>248</v>
      </c>
      <c r="C337" s="63" t="s">
        <v>237</v>
      </c>
      <c r="D337" s="77">
        <v>127202.5885</v>
      </c>
      <c r="E337" s="78">
        <v>52188.89928259296</v>
      </c>
      <c r="F337" s="82">
        <f>Table323[[#This Row],[Single Family]]+Table323[[#This Row],[2-4 Units]]+Table323[[#This Row],[&gt;4 Units]]</f>
        <v>25</v>
      </c>
      <c r="G337">
        <v>24</v>
      </c>
      <c r="H337">
        <v>1</v>
      </c>
      <c r="I337">
        <v>0</v>
      </c>
      <c r="J337" s="83">
        <v>44576.425616383989</v>
      </c>
      <c r="K337" s="82">
        <f>SUM(Table323[[#This Row],[Single Family ]:[&gt;4 Units ]])</f>
        <v>2</v>
      </c>
      <c r="L337" s="65">
        <v>2</v>
      </c>
      <c r="M337" s="65">
        <v>0</v>
      </c>
      <c r="N337" s="65">
        <v>0</v>
      </c>
      <c r="O337" s="86">
        <f>Table323[[#This Row],[Incentive Disbursements]]-Table323[[#This Row],[Incentives]]</f>
        <v>7612.4736662089708</v>
      </c>
      <c r="P337" s="64"/>
    </row>
    <row r="338" spans="1:16" s="35" customFormat="1" ht="16" thickBot="1">
      <c r="A338" s="34"/>
      <c r="C338" s="87"/>
      <c r="D338" s="77"/>
      <c r="E338" s="78"/>
      <c r="F338" s="82"/>
      <c r="G338"/>
      <c r="H338"/>
      <c r="I338"/>
      <c r="J338" s="83"/>
      <c r="K338" s="82"/>
      <c r="L338" s="65"/>
      <c r="M338" s="65"/>
      <c r="N338" s="65"/>
      <c r="O338" s="86">
        <f>Table323[[#This Row],[Incentive Disbursements]]-Table323[[#This Row],[Incentives]]</f>
        <v>0</v>
      </c>
      <c r="P338" s="64"/>
    </row>
    <row r="339" spans="1:16" s="35" customFormat="1" ht="16" thickBot="1">
      <c r="A339" s="17"/>
      <c r="B339" s="18"/>
      <c r="C339" s="88" t="s">
        <v>23</v>
      </c>
      <c r="D339" s="61">
        <f t="shared" ref="D339:O339" si="0">SUM(D6:D338)</f>
        <v>12129792.930899993</v>
      </c>
      <c r="E339" s="61">
        <f t="shared" si="0"/>
        <v>8494544.2900000028</v>
      </c>
      <c r="F339" s="89">
        <f t="shared" si="0"/>
        <v>2927</v>
      </c>
      <c r="G339" s="89">
        <f t="shared" si="0"/>
        <v>2715</v>
      </c>
      <c r="H339" s="89">
        <f t="shared" si="0"/>
        <v>171</v>
      </c>
      <c r="I339" s="89">
        <f t="shared" si="0"/>
        <v>41</v>
      </c>
      <c r="J339" s="61">
        <f t="shared" si="0"/>
        <v>3562086.7993295458</v>
      </c>
      <c r="K339" s="89">
        <f t="shared" si="0"/>
        <v>1504</v>
      </c>
      <c r="L339" s="90">
        <f t="shared" si="0"/>
        <v>860</v>
      </c>
      <c r="M339" s="90">
        <f t="shared" si="0"/>
        <v>621</v>
      </c>
      <c r="N339" s="90">
        <f t="shared" si="0"/>
        <v>23</v>
      </c>
      <c r="O339" s="91">
        <f t="shared" si="0"/>
        <v>4932457.4906704556</v>
      </c>
      <c r="P339" s="64"/>
    </row>
  </sheetData>
  <mergeCells count="7">
    <mergeCell ref="A1:O2"/>
    <mergeCell ref="A3:C3"/>
    <mergeCell ref="D3:O3"/>
    <mergeCell ref="A4:C4"/>
    <mergeCell ref="D4:E4"/>
    <mergeCell ref="K4:O4"/>
    <mergeCell ref="F4:J4"/>
  </mergeCells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E8E04785169442A357B008F6A4CA38" ma:contentTypeVersion="7" ma:contentTypeDescription="Create a new document." ma:contentTypeScope="" ma:versionID="a5b67ad01a92ac6bbcfeba30c02cb93e">
  <xsd:schema xmlns:xsd="http://www.w3.org/2001/XMLSchema" xmlns:xs="http://www.w3.org/2001/XMLSchema" xmlns:p="http://schemas.microsoft.com/office/2006/metadata/properties" xmlns:ns2="38c666cf-0d73-491d-a923-ddfd661c721d" xmlns:ns3="10bb3ca5-d25e-43f8-b430-45291300b1e8" targetNamespace="http://schemas.microsoft.com/office/2006/metadata/properties" ma:root="true" ma:fieldsID="90730d709c8f641a8dd82353f39b054b" ns2:_="" ns3:_="">
    <xsd:import namespace="38c666cf-0d73-491d-a923-ddfd661c721d"/>
    <xsd:import namespace="10bb3ca5-d25e-43f8-b430-45291300b1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c666cf-0d73-491d-a923-ddfd661c72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Estado de aprobación" ma:internalName="Estado_x0020_de_x0020_aprobaci_x00f3_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b3ca5-d25e-43f8-b430-45291300b1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8c666cf-0d73-491d-a923-ddfd661c721d" xsi:nil="true"/>
  </documentManagement>
</p:properties>
</file>

<file path=customXml/itemProps1.xml><?xml version="1.0" encoding="utf-8"?>
<ds:datastoreItem xmlns:ds="http://schemas.openxmlformats.org/officeDocument/2006/customXml" ds:itemID="{2A3F371B-FA85-4554-8721-E2C49BD12C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c666cf-0d73-491d-a923-ddfd661c721d"/>
    <ds:schemaRef ds:uri="10bb3ca5-d25e-43f8-b430-45291300b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7EC7E9-2B4C-4868-858E-7D2A33A6FD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46A3D6-6476-4F42-9830-35EEC762553C}">
  <ds:schemaRefs>
    <ds:schemaRef ds:uri="http://schemas.microsoft.com/office/2006/metadata/properties"/>
    <ds:schemaRef ds:uri="http://schemas.microsoft.com/office/infopath/2007/PartnerControls"/>
    <ds:schemaRef ds:uri="38c666cf-0d73-491d-a923-ddfd661c72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2020-06-30T21:36:17Z</cp:lastPrinted>
  <dcterms:created xsi:type="dcterms:W3CDTF">2016-02-22T14:14:55Z</dcterms:created>
  <dcterms:modified xsi:type="dcterms:W3CDTF">2024-03-20T18:58:40Z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0x010100BAE8E04785169442A357B008F6A4CA38</vt:lpwstr>
  </property>
  <property fmtid="{D5CDD505-2E9C-101B-9397-08002B2CF9AE}" pid="4" name="MSIP_Label_019c027e-33b7-45fc-a572-8ffa5d09ec36_Enabled">
    <vt:lpwstr>true</vt:lpwstr>
  </property>
  <property fmtid="{D5CDD505-2E9C-101B-9397-08002B2CF9AE}" pid="5" name="MSIP_Label_019c027e-33b7-45fc-a572-8ffa5d09ec36_SetDate">
    <vt:lpwstr>2023-01-03T20:57:00Z</vt:lpwstr>
  </property>
  <property fmtid="{D5CDD505-2E9C-101B-9397-08002B2CF9AE}" pid="6" name="MSIP_Label_019c027e-33b7-45fc-a572-8ffa5d09ec36_Method">
    <vt:lpwstr>Standard</vt:lpwstr>
  </property>
  <property fmtid="{D5CDD505-2E9C-101B-9397-08002B2CF9AE}" pid="7" name="MSIP_Label_019c027e-33b7-45fc-a572-8ffa5d09ec36_Name">
    <vt:lpwstr>Internal Use</vt:lpwstr>
  </property>
  <property fmtid="{D5CDD505-2E9C-101B-9397-08002B2CF9AE}" pid="8" name="MSIP_Label_019c027e-33b7-45fc-a572-8ffa5d09ec36_SiteId">
    <vt:lpwstr>031a09bc-a2bf-44df-888e-4e09355b7a24</vt:lpwstr>
  </property>
  <property fmtid="{D5CDD505-2E9C-101B-9397-08002B2CF9AE}" pid="9" name="MSIP_Label_019c027e-33b7-45fc-a572-8ffa5d09ec36_ActionId">
    <vt:lpwstr>be083032-e83b-4d51-8f0d-790e71adcc16</vt:lpwstr>
  </property>
  <property fmtid="{D5CDD505-2E9C-101B-9397-08002B2CF9AE}" pid="10" name="MSIP_Label_019c027e-33b7-45fc-a572-8ffa5d09ec36_ContentBits">
    <vt:lpwstr>2</vt:lpwstr>
  </property>
</Properties>
</file>