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40" firstSheet="1" activeTab="3"/>
  </bookViews>
  <sheets>
    <sheet name="数据透视表" sheetId="3" r:id="rId1"/>
    <sheet name="拌客源数据1-8月" sheetId="1" r:id="rId2"/>
    <sheet name="常用函数" sheetId="4" r:id="rId3"/>
    <sheet name="大厂周报" sheetId="5" r:id="rId4"/>
    <sheet name="拌客源数据1-8月 数据备份" sheetId="2" state="hidden" r:id="rId5"/>
  </sheets>
  <definedNames>
    <definedName name="_xlnm._FilterDatabase" localSheetId="1" hidden="1">'拌客源数据1-8月'!$A$1:$X$562</definedName>
    <definedName name="切片器_平台i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<sst xmlns="http://schemas.openxmlformats.org/spreadsheetml/2006/main" count="8122" uniqueCount="146">
  <si>
    <t>平台i</t>
  </si>
  <si>
    <t>(全部)</t>
  </si>
  <si>
    <t>平台门店名称</t>
  </si>
  <si>
    <t>求和项:GMV</t>
  </si>
  <si>
    <t>求和项:单均创收</t>
  </si>
  <si>
    <t>求和项:cpc平均费用</t>
  </si>
  <si>
    <t>拌客·干拌麻辣烫(武宁路店)</t>
  </si>
  <si>
    <t>拌客干拌麻辣烫(武宁路店)</t>
  </si>
  <si>
    <t>拌客干拌麻辣烫（武宁路店）</t>
  </si>
  <si>
    <t>蛙小辣·美蛙火锅杯(宝山店)</t>
  </si>
  <si>
    <t>蛙小辣·美蛙火锅杯(五角场店)</t>
  </si>
  <si>
    <t>蛙小辣·美蛙火锅杯（长风大悦城店）</t>
  </si>
  <si>
    <t>蛙小辣·美蛙火锅杯麻辣烫(宝山店)</t>
  </si>
  <si>
    <t>蛙小辣·美蛙火锅杯麻辣烫(五角场店)</t>
  </si>
  <si>
    <t>蛙小辣·美蛙火锅杯麻辣烫（五角场店）</t>
  </si>
  <si>
    <t>蛙小辣火锅杯(龙阳广场店)</t>
  </si>
  <si>
    <t>蛙小辣火锅杯(五角场店)</t>
  </si>
  <si>
    <t>蛙小辣火锅杯（宝山店）</t>
  </si>
  <si>
    <t>蛙小辣火锅杯（合生汇店）</t>
  </si>
  <si>
    <t>蛙小辣火锅杯（五角场店）</t>
  </si>
  <si>
    <t>蛙小辣火锅杯麻辣烫(五角场店)</t>
  </si>
  <si>
    <t>总计</t>
  </si>
  <si>
    <t>日期</t>
  </si>
  <si>
    <t>品牌ID</t>
  </si>
  <si>
    <t>品牌名称</t>
  </si>
  <si>
    <t>门店ID</t>
  </si>
  <si>
    <t>门店名称</t>
  </si>
  <si>
    <t>城市</t>
  </si>
  <si>
    <t>平台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</si>
  <si>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</si>
  <si>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</si>
  <si>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</si>
  <si>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</si>
  <si>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</si>
  <si>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</si>
  <si>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</si>
  <si>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</si>
  <si>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</si>
  <si>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</si>
  <si>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</si>
  <si>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</si>
  <si>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</si>
  <si>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</si>
  <si>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</si>
  <si>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</si>
  <si>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</si>
  <si>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</si>
  <si>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</si>
  <si>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</si>
  <si>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</si>
  <si>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8184590</t>
  </si>
  <si>
    <t>五角场店</t>
  </si>
  <si>
    <t>meituan</t>
  </si>
  <si>
    <t>美团</t>
  </si>
  <si>
    <t>305225345</t>
  </si>
  <si>
    <t>龙阳广场店</t>
  </si>
  <si>
    <t>2000507076</t>
  </si>
  <si>
    <t>8106681</t>
  </si>
  <si>
    <t>怒江路店</t>
  </si>
  <si>
    <t>8491999</t>
  </si>
  <si>
    <t>拌客（武宁路店）</t>
  </si>
  <si>
    <t>337460136</t>
  </si>
  <si>
    <t>9428110</t>
  </si>
  <si>
    <t>一、sum - 求和</t>
  </si>
  <si>
    <t>1-8月GMV</t>
  </si>
  <si>
    <t>1月和8月GMV</t>
  </si>
  <si>
    <t>二、sumif -单条件求和</t>
  </si>
  <si>
    <t>文本</t>
  </si>
  <si>
    <t>三、sumifs - 多条件求和</t>
  </si>
  <si>
    <t>美团GMV</t>
  </si>
  <si>
    <t>日环比</t>
  </si>
  <si>
    <t>日同比</t>
  </si>
  <si>
    <t>年</t>
  </si>
  <si>
    <t>月</t>
  </si>
  <si>
    <t>日</t>
  </si>
  <si>
    <t>日期组合</t>
  </si>
  <si>
    <t>上个月这一天的GMV</t>
  </si>
  <si>
    <t>月环比</t>
  </si>
  <si>
    <t>每个月第一天</t>
  </si>
  <si>
    <t>错误的每个月最后一天</t>
  </si>
  <si>
    <t>正确的每个月最后一天</t>
  </si>
  <si>
    <t>SUMIFS('拌客源数据1-8月'!J:J,'拌客源数据1-8月'!H:H,"美团",'拌客源数据1-8月'!A:A,"&gt;="&amp;DATE(YEAR(B39),MONTH(B39),1),'拌客源数据1-8月'!A:A,"&lt;="&amp;(DATE(YEAR(B39),MONTH(B39)+1,1)-1))</t>
  </si>
  <si>
    <t>四、sum和subtotal的区别</t>
  </si>
  <si>
    <t>sum函数</t>
  </si>
  <si>
    <t>subtotal函数</t>
  </si>
  <si>
    <t>五、if函数</t>
  </si>
  <si>
    <t>月份</t>
  </si>
  <si>
    <t>判断是否大于月目标10万</t>
  </si>
  <si>
    <t>1月</t>
  </si>
  <si>
    <t>2月</t>
  </si>
  <si>
    <t>3月</t>
  </si>
  <si>
    <t>4月</t>
  </si>
  <si>
    <t>5月</t>
  </si>
  <si>
    <t>6月</t>
  </si>
  <si>
    <t>7月</t>
  </si>
  <si>
    <t>8月</t>
  </si>
  <si>
    <t>六、if嵌套</t>
  </si>
  <si>
    <t>嵌套举例：</t>
  </si>
  <si>
    <t>大于月目标10万且花费少于5千的为达标</t>
  </si>
  <si>
    <t>A</t>
  </si>
  <si>
    <t>B</t>
  </si>
  <si>
    <t>判断</t>
  </si>
  <si>
    <t>七、vlookup函数和数据透视表聚合</t>
  </si>
  <si>
    <t>模糊查询</t>
  </si>
  <si>
    <t>查找a对应的值</t>
  </si>
  <si>
    <t>聚合（分类汇总）举例</t>
  </si>
  <si>
    <t>全名</t>
  </si>
  <si>
    <t>值</t>
  </si>
  <si>
    <t>查找项</t>
  </si>
  <si>
    <t>返回值</t>
  </si>
  <si>
    <t>类别一</t>
  </si>
  <si>
    <t>类别二</t>
  </si>
  <si>
    <t xml:space="preserve">a </t>
  </si>
  <si>
    <t>a</t>
  </si>
  <si>
    <t>abc</t>
  </si>
  <si>
    <t>b</t>
  </si>
  <si>
    <t>abcd</t>
  </si>
  <si>
    <t>查找b开头并且是三个字符所对应的数值</t>
  </si>
  <si>
    <t>c</t>
  </si>
  <si>
    <t>acd</t>
  </si>
  <si>
    <t>cb</t>
  </si>
  <si>
    <t>bc</t>
  </si>
  <si>
    <t>C</t>
  </si>
  <si>
    <t>bcc</t>
  </si>
  <si>
    <t>bdd1</t>
  </si>
  <si>
    <t>D</t>
  </si>
  <si>
    <t>求和项:值2</t>
  </si>
  <si>
    <t>八、index和match函数</t>
  </si>
  <si>
    <t>数据时间：</t>
  </si>
  <si>
    <t>至</t>
  </si>
  <si>
    <t>20年8月第二周</t>
  </si>
  <si>
    <t>周累计</t>
  </si>
  <si>
    <t>进店转化率</t>
  </si>
  <si>
    <t>下单转化率</t>
  </si>
  <si>
    <t>平台：</t>
  </si>
  <si>
    <t>全部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</si>
  <si>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</si>
  <si>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</si>
  <si>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</si>
  <si>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</si>
  <si>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</si>
  <si>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</si>
  <si>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</si>
  <si>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</si>
  <si>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过程指标</t>
  </si>
  <si>
    <t>营销占比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</si>
</sst>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[$-804]aaaa;@"/>
    <numFmt numFmtId="178" formatCode="0_ "/>
    <numFmt numFmtId="179" formatCode="yyyy/mm/dd"/>
    <numFmt numFmtId="180" formatCode="yyyy/mm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3" fontId="0" fillId="0" borderId="0" xfId="1" applyFont="1" applyFill="1">
      <alignment vertical="center"/>
    </xf>
    <xf numFmtId="179" fontId="0" fillId="0" borderId="0" xfId="0" applyNumberFormat="1" applyFill="1" applyAlignment="1">
      <alignment vertical="center"/>
    </xf>
    <xf numFmtId="17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0" fontId="0" fillId="0" borderId="1" xfId="3" applyNumberFormat="1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Fill="1" applyBorder="1">
      <alignment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[excel项目1.xlsx]数据透视表!数据透视表2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数据透视表!$A$4:$A$19</c:f>
              <c:strCache>
                <c:ptCount val="15"/>
                <c:pt idx="0">
                  <c:v>拌客·干拌麻辣烫(武宁路店)</c:v>
                </c:pt>
                <c:pt idx="1">
                  <c:v>拌客干拌麻辣烫(武宁路店)</c:v>
                </c:pt>
                <c:pt idx="2">
                  <c:v>拌客干拌麻辣烫（武宁路店）</c:v>
                </c:pt>
                <c:pt idx="3">
                  <c:v>蛙小辣·美蛙火锅杯(宝山店)</c:v>
                </c:pt>
                <c:pt idx="4">
                  <c:v>蛙小辣·美蛙火锅杯(五角场店)</c:v>
                </c:pt>
                <c:pt idx="5">
                  <c:v>蛙小辣·美蛙火锅杯（长风大悦城店）</c:v>
                </c:pt>
                <c:pt idx="6">
                  <c:v>蛙小辣·美蛙火锅杯麻辣烫(宝山店)</c:v>
                </c:pt>
                <c:pt idx="7">
                  <c:v>蛙小辣·美蛙火锅杯麻辣烫(五角场店)</c:v>
                </c:pt>
                <c:pt idx="8">
                  <c:v>蛙小辣·美蛙火锅杯麻辣烫（五角场店）</c:v>
                </c:pt>
                <c:pt idx="9">
                  <c:v>蛙小辣火锅杯(龙阳广场店)</c:v>
                </c:pt>
                <c:pt idx="10">
                  <c:v>蛙小辣火锅杯(五角场店)</c:v>
                </c:pt>
                <c:pt idx="11">
                  <c:v>蛙小辣火锅杯（宝山店）</c:v>
                </c:pt>
                <c:pt idx="12">
                  <c:v>蛙小辣火锅杯（合生汇店）</c:v>
                </c:pt>
                <c:pt idx="13">
                  <c:v>蛙小辣火锅杯（五角场店）</c:v>
                </c:pt>
                <c:pt idx="14">
                  <c:v>蛙小辣火锅杯麻辣烫(五角场店)</c:v>
                </c:pt>
              </c:strCache>
            </c:strRef>
          </c:cat>
          <c:val>
            <c:numRef>
              <c:f>数据透视表!$B$4:$B$19</c:f>
              <c:numCache>
                <c:formatCode>General</c:formatCode>
                <c:ptCount val="15"/>
                <c:pt idx="0">
                  <c:v>421831.7</c:v>
                </c:pt>
                <c:pt idx="1">
                  <c:v>3913.76</c:v>
                </c:pt>
                <c:pt idx="2">
                  <c:v>114007.74</c:v>
                </c:pt>
                <c:pt idx="3">
                  <c:v>116343.26</c:v>
                </c:pt>
                <c:pt idx="4">
                  <c:v>11932.99</c:v>
                </c:pt>
                <c:pt idx="5">
                  <c:v>4313.57</c:v>
                </c:pt>
                <c:pt idx="6">
                  <c:v>157511.32</c:v>
                </c:pt>
                <c:pt idx="7">
                  <c:v>13823.48</c:v>
                </c:pt>
                <c:pt idx="8">
                  <c:v>682.13</c:v>
                </c:pt>
                <c:pt idx="9">
                  <c:v>6452.04</c:v>
                </c:pt>
                <c:pt idx="10">
                  <c:v>33744.82</c:v>
                </c:pt>
                <c:pt idx="11">
                  <c:v>169975.04</c:v>
                </c:pt>
                <c:pt idx="12">
                  <c:v>6787.98</c:v>
                </c:pt>
                <c:pt idx="13">
                  <c:v>9368.71</c:v>
                </c:pt>
                <c:pt idx="14">
                  <c:v>784.71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数据透视表!$C$3</c:f>
              <c:strCache>
                <c:ptCount val="1"/>
                <c:pt idx="0">
                  <c:v>求和项:单均创收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数据透视表!$A$4:$A$19</c:f>
              <c:strCache>
                <c:ptCount val="15"/>
                <c:pt idx="0">
                  <c:v>拌客·干拌麻辣烫(武宁路店)</c:v>
                </c:pt>
                <c:pt idx="1">
                  <c:v>拌客干拌麻辣烫(武宁路店)</c:v>
                </c:pt>
                <c:pt idx="2">
                  <c:v>拌客干拌麻辣烫（武宁路店）</c:v>
                </c:pt>
                <c:pt idx="3">
                  <c:v>蛙小辣·美蛙火锅杯(宝山店)</c:v>
                </c:pt>
                <c:pt idx="4">
                  <c:v>蛙小辣·美蛙火锅杯(五角场店)</c:v>
                </c:pt>
                <c:pt idx="5">
                  <c:v>蛙小辣·美蛙火锅杯（长风大悦城店）</c:v>
                </c:pt>
                <c:pt idx="6">
                  <c:v>蛙小辣·美蛙火锅杯麻辣烫(宝山店)</c:v>
                </c:pt>
                <c:pt idx="7">
                  <c:v>蛙小辣·美蛙火锅杯麻辣烫(五角场店)</c:v>
                </c:pt>
                <c:pt idx="8">
                  <c:v>蛙小辣·美蛙火锅杯麻辣烫（五角场店）</c:v>
                </c:pt>
                <c:pt idx="9">
                  <c:v>蛙小辣火锅杯(龙阳广场店)</c:v>
                </c:pt>
                <c:pt idx="10">
                  <c:v>蛙小辣火锅杯(五角场店)</c:v>
                </c:pt>
                <c:pt idx="11">
                  <c:v>蛙小辣火锅杯（宝山店）</c:v>
                </c:pt>
                <c:pt idx="12">
                  <c:v>蛙小辣火锅杯（合生汇店）</c:v>
                </c:pt>
                <c:pt idx="13">
                  <c:v>蛙小辣火锅杯（五角场店）</c:v>
                </c:pt>
                <c:pt idx="14">
                  <c:v>蛙小辣火锅杯麻辣烫(五角场店)</c:v>
                </c:pt>
              </c:strCache>
            </c:strRef>
          </c:cat>
          <c:val>
            <c:numRef>
              <c:f>数据透视表!$C$4:$C$19</c:f>
              <c:numCache>
                <c:formatCode>General</c:formatCode>
                <c:ptCount val="15"/>
                <c:pt idx="0">
                  <c:v>16.0461923779096</c:v>
                </c:pt>
                <c:pt idx="1">
                  <c:v>21.5914864864865</c:v>
                </c:pt>
                <c:pt idx="2">
                  <c:v>15.1354902772031</c:v>
                </c:pt>
                <c:pt idx="3">
                  <c:v>25.7000397275823</c:v>
                </c:pt>
                <c:pt idx="4">
                  <c:v>23.4472222222222</c:v>
                </c:pt>
                <c:pt idx="5">
                  <c:v>27.9063235294118</c:v>
                </c:pt>
                <c:pt idx="6">
                  <c:v>23.3344897959184</c:v>
                </c:pt>
                <c:pt idx="7">
                  <c:v>22.8480281690141</c:v>
                </c:pt>
                <c:pt idx="8">
                  <c:v>37.2375</c:v>
                </c:pt>
                <c:pt idx="9">
                  <c:v>21.6424778761062</c:v>
                </c:pt>
                <c:pt idx="10">
                  <c:v>25.4826404494382</c:v>
                </c:pt>
                <c:pt idx="11">
                  <c:v>20.6689159363843</c:v>
                </c:pt>
                <c:pt idx="12">
                  <c:v>22.492</c:v>
                </c:pt>
                <c:pt idx="13">
                  <c:v>19.4258125</c:v>
                </c:pt>
                <c:pt idx="14">
                  <c:v>21.9491666666667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数据透视表!$D$3</c:f>
              <c:strCache>
                <c:ptCount val="1"/>
                <c:pt idx="0">
                  <c:v>求和项:cpc平均费用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数据透视表!$A$4:$A$19</c:f>
              <c:strCache>
                <c:ptCount val="15"/>
                <c:pt idx="0">
                  <c:v>拌客·干拌麻辣烫(武宁路店)</c:v>
                </c:pt>
                <c:pt idx="1">
                  <c:v>拌客干拌麻辣烫(武宁路店)</c:v>
                </c:pt>
                <c:pt idx="2">
                  <c:v>拌客干拌麻辣烫（武宁路店）</c:v>
                </c:pt>
                <c:pt idx="3">
                  <c:v>蛙小辣·美蛙火锅杯(宝山店)</c:v>
                </c:pt>
                <c:pt idx="4">
                  <c:v>蛙小辣·美蛙火锅杯(五角场店)</c:v>
                </c:pt>
                <c:pt idx="5">
                  <c:v>蛙小辣·美蛙火锅杯（长风大悦城店）</c:v>
                </c:pt>
                <c:pt idx="6">
                  <c:v>蛙小辣·美蛙火锅杯麻辣烫(宝山店)</c:v>
                </c:pt>
                <c:pt idx="7">
                  <c:v>蛙小辣·美蛙火锅杯麻辣烫(五角场店)</c:v>
                </c:pt>
                <c:pt idx="8">
                  <c:v>蛙小辣·美蛙火锅杯麻辣烫（五角场店）</c:v>
                </c:pt>
                <c:pt idx="9">
                  <c:v>蛙小辣火锅杯(龙阳广场店)</c:v>
                </c:pt>
                <c:pt idx="10">
                  <c:v>蛙小辣火锅杯(五角场店)</c:v>
                </c:pt>
                <c:pt idx="11">
                  <c:v>蛙小辣火锅杯（宝山店）</c:v>
                </c:pt>
                <c:pt idx="12">
                  <c:v>蛙小辣火锅杯（合生汇店）</c:v>
                </c:pt>
                <c:pt idx="13">
                  <c:v>蛙小辣火锅杯（五角场店）</c:v>
                </c:pt>
                <c:pt idx="14">
                  <c:v>蛙小辣火锅杯麻辣烫(五角场店)</c:v>
                </c:pt>
              </c:strCache>
            </c:strRef>
          </c:cat>
          <c:val>
            <c:numRef>
              <c:f>数据透视表!$D$4:$D$19</c:f>
              <c:numCache>
                <c:formatCode>General</c:formatCode>
                <c:ptCount val="15"/>
                <c:pt idx="0">
                  <c:v>1.80769252026529</c:v>
                </c:pt>
                <c:pt idx="1">
                  <c:v>1.58173374613003</c:v>
                </c:pt>
                <c:pt idx="2">
                  <c:v>2.00452339688042</c:v>
                </c:pt>
                <c:pt idx="3">
                  <c:v>0.964581594553042</c:v>
                </c:pt>
                <c:pt idx="4">
                  <c:v>1.40551495016611</c:v>
                </c:pt>
                <c:pt idx="5">
                  <c:v>0.892857142857143</c:v>
                </c:pt>
                <c:pt idx="6">
                  <c:v>1.41652222847496</c:v>
                </c:pt>
                <c:pt idx="7">
                  <c:v>1.28481481481481</c:v>
                </c:pt>
                <c:pt idx="8">
                  <c:v>1.4</c:v>
                </c:pt>
                <c:pt idx="9">
                  <c:v>1.47981549815498</c:v>
                </c:pt>
                <c:pt idx="10">
                  <c:v>1.3024685138539</c:v>
                </c:pt>
                <c:pt idx="11">
                  <c:v>1.32993324626324</c:v>
                </c:pt>
                <c:pt idx="12">
                  <c:v>1.28919896640827</c:v>
                </c:pt>
                <c:pt idx="13">
                  <c:v>1.37969696969697</c:v>
                </c:pt>
                <c:pt idx="14">
                  <c:v>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674598"/>
        <c:axId val="509052671"/>
      </c:lineChart>
      <c:catAx>
        <c:axId val="1296745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52671"/>
        <c:crosses val="autoZero"/>
        <c:auto val="1"/>
        <c:lblAlgn val="ctr"/>
        <c:lblOffset val="100"/>
        <c:noMultiLvlLbl val="0"/>
      </c:catAx>
      <c:valAx>
        <c:axId val="509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6745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574675</xdr:colOff>
      <xdr:row>5</xdr:row>
      <xdr:rowOff>146050</xdr:rowOff>
    </xdr:from>
    <xdr:to>
      <xdr:col>7</xdr:col>
      <xdr:colOff>574675</xdr:colOff>
      <xdr:row>16</xdr:row>
      <xdr:rowOff>173990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平台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7635" y="12128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247650</xdr:colOff>
      <xdr:row>20</xdr:row>
      <xdr:rowOff>48260</xdr:rowOff>
    </xdr:from>
    <xdr:to>
      <xdr:col>2</xdr:col>
      <xdr:colOff>466090</xdr:colOff>
      <xdr:row>33</xdr:row>
      <xdr:rowOff>160020</xdr:rowOff>
    </xdr:to>
    <xdr:graphicFrame>
      <xdr:nvGraphicFramePr>
        <xdr:cNvPr id="3" name="图表 2"/>
        <xdr:cNvGraphicFramePr/>
      </xdr:nvGraphicFramePr>
      <xdr:xfrm>
        <a:off x="247650" y="4315460"/>
        <a:ext cx="455676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4.7134837963" refreshedBy="hezixin" recordCount="561">
  <cacheSource type="worksheet">
    <worksheetSource ref="A1:X562" sheet="拌客源数据1-8月"/>
  </cacheSource>
  <cacheFields count="26">
    <cacheField name="日期" numFmtId="14">
      <sharedItems containsSemiMixedTypes="0" containsString="0" containsNonDate="0" containsDate="1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</cacheField>
    <cacheField name="品牌ID" numFmtId="0">
      <sharedItems containsSemiMixedTypes="0" containsString="0" containsNumber="1" containsInteger="1" minValue="0" maxValue="6108" count="2">
        <n v="4636"/>
        <n v="6108"/>
      </sharedItems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unt="1">
        <s v="上海"/>
      </sharedItems>
    </cacheField>
    <cacheField name="平台" numFmtId="0">
      <sharedItems count="2">
        <s v="eleme"/>
        <s v="meituan"/>
      </sharedItems>
    </cacheField>
    <cacheField name="平台i" numFmtId="0">
      <sharedItems count="2">
        <s v="饿了么"/>
        <s v="美团"/>
      </sharedItems>
    </cacheField>
    <cacheField name="平台门店名称" numFmtId="0">
      <sharedItems count="15">
        <s v="蛙小辣·美蛙火锅杯(宝山店)"/>
        <s v="蛙小辣火锅杯（合生汇店）"/>
        <s v="蛙小辣火锅杯(龙阳广场店)"/>
        <s v="蛙小辣火锅杯(五角场店)"/>
        <s v="蛙小辣·美蛙火锅杯（长风大悦城店）"/>
        <s v="蛙小辣火锅杯（宝山店）"/>
        <s v="蛙小辣火锅杯（五角场店）"/>
        <s v="蛙小辣火锅杯麻辣烫(五角场店)"/>
        <s v="蛙小辣·美蛙火锅杯(五角场店)"/>
        <s v="蛙小辣·美蛙火锅杯麻辣烫(宝山店)"/>
        <s v="蛙小辣·美蛙火锅杯麻辣烫(五角场店)"/>
        <s v="蛙小辣·美蛙火锅杯麻辣烫（五角场店）"/>
        <s v="拌客干拌麻辣烫(武宁路店)"/>
        <s v="拌客·干拌麻辣烫(武宁路店)"/>
        <s v="拌客干拌麻辣烫（武宁路店）"/>
      </sharedItems>
    </cacheField>
    <cacheField name="GMV" numFmtId="0">
      <sharedItems containsSemiMixedTypes="0" containsString="0" containsNumber="1" minValue="0" maxValue="11012.76" count="556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"/>
        <n v="3576.58"/>
        <n v="2655.38"/>
        <n v="2265.82"/>
        <n v="2397.2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"/>
        <n v="1370.68"/>
        <n v="2294.79"/>
        <n v="1708.47"/>
        <n v="1470.49"/>
        <n v="1433.74"/>
        <n v="1216.36"/>
        <n v="1244.88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"/>
        <n v="1227.58"/>
        <n v="448.37"/>
        <n v="883.53"/>
        <n v="601.7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1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1"/>
        <n v="1198.9"/>
        <n v="495.56"/>
        <n v="588.06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"/>
        <n v="722.17"/>
        <n v="613.71"/>
        <n v="699.07"/>
        <n v="1142.86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4"/>
        <n v="1244.75"/>
        <n v="1548.92"/>
        <n v="1252.94"/>
        <n v="1442.36"/>
        <n v="1541.06"/>
        <n v="1037.31"/>
        <n v="916.39"/>
        <n v="1377.46"/>
        <n v="1131.13"/>
        <n v="1043.35"/>
        <n v="1144.91"/>
        <n v="1996.39"/>
        <n v="1304.34"/>
        <n v="1102.18"/>
        <n v="1260.33"/>
        <n v="1018.93"/>
        <n v="1255.31"/>
        <n v="1190.6"/>
        <n v="1381.03"/>
        <n v="998.14"/>
        <n v="1114.41"/>
        <n v="689.82"/>
        <n v="1309.72"/>
        <n v="1213"/>
        <n v="1968.36"/>
        <n v="476.4"/>
        <n v="1381.09"/>
        <n v="1060.02"/>
        <n v="1101.4"/>
        <n v="562.64"/>
        <n v="1122.81"/>
        <n v="682.13"/>
        <n v="1255.41"/>
        <n v="1147.7"/>
        <n v="1316.44"/>
        <n v="1035"/>
        <n v="1774.86"/>
        <n v="1612.33"/>
        <n v="784.28"/>
        <n v="1641.93"/>
        <n v="2393.93"/>
        <n v="771.92"/>
        <n v="1088.92"/>
        <n v="939.51"/>
        <n v="1645.35"/>
        <n v="1299.9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1"/>
        <n v="971.14"/>
        <n v="1270.51"/>
        <n v="1088.55"/>
        <n v="0"/>
        <n v="1512.86"/>
        <n v="1446.19"/>
        <n v="1481.46"/>
        <n v="1772.64"/>
        <n v="2432.3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"/>
        <n v="5724.72"/>
        <n v="1284.21"/>
        <n v="1301.3"/>
        <n v="5849.3"/>
        <n v="1022.18"/>
        <n v="1218.28"/>
        <n v="7174.94"/>
        <n v="904.57"/>
        <n v="1680.79"/>
        <n v="4405.06"/>
        <n v="681.8"/>
        <n v="1255.16"/>
        <n v="5858.64"/>
        <n v="1592.9"/>
        <n v="1243.21"/>
        <n v="7527.96"/>
        <n v="724.8"/>
        <n v="888.55"/>
        <n v="9230.54"/>
        <n v="1203.94"/>
        <n v="798.86"/>
        <n v="8404.02"/>
        <n v="600.83"/>
        <n v="750.51"/>
        <n v="7598.3"/>
        <n v="783.5"/>
        <n v="1278.88"/>
        <n v="8633"/>
        <n v="1145.81"/>
        <n v="612.81"/>
        <n v="8992.48"/>
        <n v="1713.99"/>
        <n v="1606.52"/>
        <n v="7903.2"/>
        <n v="1237.56"/>
        <n v="1211.85"/>
        <n v="8847.58"/>
        <n v="1093.08"/>
        <n v="1131.45"/>
        <n v="9614.5"/>
        <n v="1171.16"/>
        <n v="839.37"/>
        <n v="9423.76"/>
        <n v="1373.93"/>
        <n v="1220.37"/>
        <n v="11012.76"/>
        <n v="1371.05"/>
        <n v="1474.39"/>
        <n v="7396.28"/>
        <n v="1987.12"/>
        <n v="1143.34"/>
        <n v="8589.3"/>
        <n v="1179.88"/>
        <n v="1118.39"/>
        <n v="8415.34"/>
        <n v="1167.14"/>
        <n v="412.69"/>
        <n v="6646.12"/>
        <n v="1111.3"/>
        <n v="663.67"/>
        <n v="7555.66"/>
        <n v="1009.49"/>
        <n v="893.69"/>
        <n v="7359.1"/>
        <n v="1115.02"/>
        <n v="6686.34"/>
        <n v="1074.91"/>
        <n v="7506.96"/>
        <n v="1048.17"/>
        <n v="1309.09"/>
        <n v="5435.2"/>
        <n v="683.97"/>
        <n v="1246.88"/>
        <n v="5645.9"/>
        <n v="921.67"/>
        <n v="926.36"/>
        <n v="6062.04"/>
        <n v="1028.98"/>
        <n v="1188.56"/>
        <n v="6308.08"/>
        <n v="1225.9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"/>
        <n v="728.88"/>
        <n v="738.79"/>
        <n v="5989.36"/>
        <n v="557.08"/>
        <n v="841.7"/>
        <n v="6057.96"/>
        <n v="822.57"/>
        <n v="792.65"/>
        <n v="3726.24"/>
        <n v="1444.26"/>
        <n v="843.64"/>
        <n v="3968.66"/>
        <n v="1230.64"/>
        <n v="569.04"/>
        <n v="5250.46"/>
        <n v="1641.73"/>
        <n v="1067.84"/>
        <n v="4908.66"/>
        <n v="1501.9"/>
        <n v="856.82"/>
        <n v="4302.28"/>
        <n v="619.76"/>
        <n v="888.53"/>
        <n v="4423.18"/>
        <n v="1034.82"/>
        <n v="931.71"/>
        <n v="3824.26"/>
        <n v="1168.84"/>
        <n v="1008.28"/>
        <n v="4943.76"/>
        <n v="1257.61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9"/>
        <n v="909.68"/>
        <n v="3405.32"/>
        <n v="6502.66"/>
        <n v="1250.93"/>
        <n v="3097.62"/>
        <n v="6540.56"/>
        <n v="1150.23"/>
        <n v="2162.22"/>
        <n v="3945.32"/>
        <n v="1078.07"/>
        <n v="1994.08"/>
        <n v="3775.28"/>
        <n v="311.94"/>
        <n v="3771.52"/>
        <n v="5450.54"/>
        <n v="3173.74"/>
        <n v="4533.6"/>
        <n v="906.2"/>
        <n v="3558.84"/>
        <n v="5140.98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"/>
        <n v="1163.7"/>
        <n v="3744.96"/>
        <n v="3920.22"/>
        <n v="1177.36"/>
        <n v="1853.47"/>
        <n v="3093.24"/>
        <n v="2346.3"/>
        <n v="1231.55"/>
        <n v="1040.8"/>
        <n v="2989.62"/>
        <n v="2934.5"/>
        <n v="955.18"/>
        <n v="1136.29"/>
        <n v="3067.38"/>
        <n v="2312.94"/>
        <n v="1022.11"/>
        <n v="1083.77"/>
        <n v="1167.66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6"/>
        <n v="1011.71"/>
        <n v="1389.29"/>
        <n v="1139.35"/>
        <n v="886"/>
        <n v="1164.02"/>
        <n v="1116.4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"/>
        <n v="2058.86"/>
        <n v="1343.79"/>
        <n v="946.64"/>
        <n v="1297.9"/>
        <n v="768.83"/>
        <n v="660.37"/>
        <n v="805.97"/>
        <n v="857.91"/>
      </sharedItems>
    </cacheField>
    <cacheField name="商家实收" numFmtId="0">
      <sharedItems containsSemiMixedTypes="0" containsString="0" containsNumber="1" minValue="0" maxValue="3780.11" count="554">
        <n v="1349.51"/>
        <n v="741.23"/>
        <n v="585.91"/>
        <n v="1114.05"/>
        <n v="1069.32"/>
        <n v="974.62"/>
        <n v="602.88"/>
        <n v="1180.31"/>
        <n v="1595.58"/>
        <n v="642.23"/>
        <n v="1607.79"/>
        <n v="1573.61"/>
        <n v="870.73"/>
        <n v="614.58"/>
        <n v="1157.83"/>
        <n v="1368.12"/>
        <n v="1139.24"/>
        <n v="843.54"/>
        <n v="909.82"/>
        <n v="1466.4"/>
        <n v="1223.62"/>
        <n v="986.41"/>
        <n v="1245.54"/>
        <n v="953.51"/>
        <n v="633.09"/>
        <n v="673.11"/>
        <n v="455.59"/>
        <n v="808.1"/>
        <n v="553.17"/>
        <n v="755.48"/>
        <n v="524.51"/>
        <n v="792.95"/>
        <n v="419.69"/>
        <n v="584.82"/>
        <n v="454.74"/>
        <n v="663.99"/>
        <n v="816.25"/>
        <n v="396.86"/>
        <n v="306.65"/>
        <n v="463.55"/>
        <n v="553.47"/>
        <n v="989.24"/>
        <n v="747.47"/>
        <n v="616.08"/>
        <n v="600.1"/>
        <n v="557.37"/>
        <n v="605.17"/>
        <n v="700.31"/>
        <n v="399.59"/>
        <n v="687.28"/>
        <n v="292.77"/>
        <n v="808.72"/>
        <n v="531.23"/>
        <n v="411.25"/>
        <n v="669.5"/>
        <n v="325.48"/>
        <n v="446.19"/>
        <n v="232.67"/>
        <n v="321.76"/>
        <n v="285.77"/>
        <n v="434.38"/>
        <n v="186.2"/>
        <n v="291.23"/>
        <n v="198.36"/>
        <n v="346.99"/>
        <n v="159.97"/>
        <n v="366.14"/>
        <n v="419.6"/>
        <n v="348.98"/>
        <n v="131.76"/>
        <n v="486.9"/>
        <n v="302.12"/>
        <n v="1184.02"/>
        <n v="256.65"/>
        <n v="589.51"/>
        <n v="226.66"/>
        <n v="568.53"/>
        <n v="339.7"/>
        <n v="207.56"/>
        <n v="263.44"/>
        <n v="624.96"/>
        <n v="363.86"/>
        <n v="204.92"/>
        <n v="199.07"/>
        <n v="625.35"/>
        <n v="153.73"/>
        <n v="631.55"/>
        <n v="232.66"/>
        <n v="517.61"/>
        <n v="327.01"/>
        <n v="249.13"/>
        <n v="235.83"/>
        <n v="524.39"/>
        <n v="509.43"/>
        <n v="76.35"/>
        <n v="495.64"/>
        <n v="221"/>
        <n v="340.42"/>
        <n v="323.03"/>
        <n v="155.24"/>
        <n v="298.6"/>
        <n v="411.35"/>
        <n v="467.26"/>
        <n v="197.66"/>
        <n v="277.11"/>
        <n v="379.32"/>
        <n v="386.19"/>
        <n v="179.71"/>
        <n v="201.38"/>
        <n v="213.41"/>
        <n v="417.47"/>
        <n v="313.35"/>
        <n v="489.67"/>
        <n v="476.12"/>
        <n v="308.24"/>
        <n v="570.27"/>
        <n v="707.35"/>
        <n v="577.14"/>
        <n v="263.39"/>
        <n v="371.76"/>
        <n v="599.44"/>
        <n v="519.22"/>
        <n v="379.93"/>
        <n v="218.69"/>
        <n v="326.95"/>
        <n v="243.39"/>
        <n v="634.51"/>
        <n v="385.67"/>
        <n v="402.64"/>
        <n v="278.22"/>
        <n v="199.19"/>
        <n v="263.38"/>
        <n v="373.97"/>
        <n v="385.3"/>
        <n v="269.83"/>
        <n v="315.55"/>
        <n v="370.53"/>
        <n v="216.21"/>
        <n v="183.1"/>
        <n v="352.06"/>
        <n v="361.99"/>
        <n v="449.65"/>
        <n v="274.58"/>
        <n v="467.13"/>
        <n v="328.09"/>
        <n v="335.48"/>
        <n v="529.58"/>
        <n v="217.8"/>
        <n v="433.44"/>
        <n v="406.42"/>
        <n v="401.05"/>
        <n v="500.28"/>
        <n v="294.74"/>
        <n v="601.8"/>
        <n v="640.25"/>
        <n v="782.06"/>
        <n v="588.29"/>
        <n v="230.26"/>
        <n v="505.91"/>
        <n v="154.26"/>
        <n v="345.46"/>
        <n v="247.51"/>
        <n v="379.12"/>
        <n v="448.35"/>
        <n v="513.88"/>
        <n v="454.89"/>
        <n v="526.43"/>
        <n v="561.83"/>
        <n v="370.49"/>
        <n v="331.88"/>
        <n v="416.93"/>
        <n v="392.18"/>
        <n v="413.5"/>
        <n v="371.39"/>
        <n v="747.4"/>
        <n v="438.84"/>
        <n v="384.58"/>
        <n v="437.25"/>
        <n v="351.68"/>
        <n v="445.42"/>
        <n v="425.75"/>
        <n v="457.35"/>
        <n v="357.04"/>
        <n v="367.95"/>
        <n v="195.95"/>
        <n v="453"/>
        <n v="420.58"/>
        <n v="665.67"/>
        <n v="137.02"/>
        <n v="437.57"/>
        <n v="404.66"/>
        <n v="370.24"/>
        <n v="213.88"/>
        <n v="380.01"/>
        <n v="297.9"/>
        <n v="422.63"/>
        <n v="384.21"/>
        <n v="511.36"/>
        <n v="305.64"/>
        <n v="596.17"/>
        <n v="629.23"/>
        <n v="256.63"/>
        <n v="546.27"/>
        <n v="950"/>
        <n v="262.74"/>
        <n v="375.88"/>
        <n v="398.69"/>
        <n v="545.17"/>
        <n v="469.5"/>
        <n v="192.78"/>
        <n v="760.19"/>
        <n v="685.13"/>
        <n v="365.36"/>
        <n v="427.59"/>
        <n v="538.82"/>
        <n v="333.74"/>
        <n v="392.64"/>
        <n v="317.7"/>
        <n v="207.49"/>
        <n v="541.83"/>
        <n v="346.95"/>
        <n v="454.71"/>
        <n v="200.04"/>
        <n v="809.63"/>
        <n v="456.38"/>
        <n v="397.06"/>
        <n v="418.39"/>
        <n v="310.15"/>
        <n v="450.61"/>
        <n v="335.6"/>
        <n v="0"/>
        <n v="534.33"/>
        <n v="460.05"/>
        <n v="643.42"/>
        <n v="598.1"/>
        <n v="954.35"/>
        <n v="392.87"/>
        <n v="1384.92"/>
        <n v="595.63"/>
        <n v="1074.44"/>
        <n v="698.07"/>
        <n v="481.48"/>
        <n v="1516.31"/>
        <n v="604.29"/>
        <n v="651.03"/>
        <n v="1783.41"/>
        <n v="506.97"/>
        <n v="531.66"/>
        <n v="1441.52"/>
        <n v="513.7"/>
        <n v="386.65"/>
        <n v="1763.57"/>
        <n v="352.92"/>
        <n v="461.99"/>
        <n v="1622.64"/>
        <n v="417.69"/>
        <n v="356.58"/>
        <n v="2260.01"/>
        <n v="568.96"/>
        <n v="375.25"/>
        <n v="2127.48"/>
        <n v="398.31"/>
        <n v="497.1"/>
        <n v="2074.95"/>
        <n v="333.79"/>
        <n v="446.06"/>
        <n v="2586.89"/>
        <n v="273.6"/>
        <n v="589.59"/>
        <n v="1671.71"/>
        <n v="221.3"/>
        <n v="465.97"/>
        <n v="2131.33"/>
        <n v="647.41"/>
        <n v="499.83"/>
        <n v="2789.79"/>
        <n v="234.64"/>
        <n v="323.64"/>
        <n v="3367.76"/>
        <n v="496.96"/>
        <n v="370.99"/>
        <n v="2993.95"/>
        <n v="241.72"/>
        <n v="321.89"/>
        <n v="2757"/>
        <n v="328.71"/>
        <n v="606.36"/>
        <n v="2495.79"/>
        <n v="517.71"/>
        <n v="290.54"/>
        <n v="2740.9"/>
        <n v="670.83"/>
        <n v="702.37"/>
        <n v="2309.34"/>
        <n v="481.62"/>
        <n v="501.34"/>
        <n v="2992.13"/>
        <n v="436.2"/>
        <n v="469.75"/>
        <n v="3271.86"/>
        <n v="502.08"/>
        <n v="353.85"/>
        <n v="3171.21"/>
        <n v="527.41"/>
        <n v="516.91"/>
        <n v="3780.11"/>
        <n v="497.41"/>
        <n v="688.33"/>
        <n v="2518.89"/>
        <n v="789.29"/>
        <n v="477.78"/>
        <n v="2815.73"/>
        <n v="615.12"/>
        <n v="483.71"/>
        <n v="2849.17"/>
        <n v="468.53"/>
        <n v="155.09"/>
        <n v="2039.73"/>
        <n v="398.4"/>
        <n v="280.53"/>
        <n v="2574.57"/>
        <n v="414.5"/>
        <n v="359.41"/>
        <n v="2418.73"/>
        <n v="436.96"/>
        <n v="2091.05"/>
        <n v="421.56"/>
        <n v="2261.35"/>
        <n v="393.68"/>
        <n v="547.78"/>
        <n v="1669.01"/>
        <n v="265.34"/>
        <n v="496.7"/>
        <n v="1694.15"/>
        <n v="365.33"/>
        <n v="401.97"/>
        <n v="1830.73"/>
        <n v="379.9"/>
        <n v="501.51"/>
        <n v="1912.97"/>
        <n v="461.88"/>
        <n v="394.37"/>
        <n v="2220.77"/>
        <n v="485.5"/>
        <n v="238.08"/>
        <n v="1885.89"/>
        <n v="431.14"/>
        <n v="265.82"/>
        <n v="2301.64"/>
        <n v="302.72"/>
        <n v="563.01"/>
        <n v="1713.34"/>
        <n v="306.85"/>
        <n v="343.55"/>
        <n v="1477.41"/>
        <n v="239.11"/>
        <n v="151.28"/>
        <n v="1660.31"/>
        <n v="265.53"/>
        <n v="274.97"/>
        <n v="2063.24"/>
        <n v="167.6"/>
        <n v="344.4"/>
        <n v="2056.5"/>
        <n v="334.27"/>
        <n v="268.26"/>
        <n v="1230.36"/>
        <n v="577.77"/>
        <n v="302.03"/>
        <n v="1400.57"/>
        <n v="407.4"/>
        <n v="195.91"/>
        <n v="1847.05"/>
        <n v="632.45"/>
        <n v="399.85"/>
        <n v="1659.38"/>
        <n v="603.2"/>
        <n v="280.13"/>
        <n v="1363.52"/>
        <n v="204.06"/>
        <n v="312.87"/>
        <n v="1431.61"/>
        <n v="390.49"/>
        <n v="324.4"/>
        <n v="1331.57"/>
        <n v="395.07"/>
        <n v="351.48"/>
        <n v="1685.33"/>
        <n v="416.37"/>
        <n v="363.71"/>
        <n v="984.87"/>
        <n v="394.1"/>
        <n v="323.98"/>
        <n v="1022.37"/>
        <n v="356.81"/>
        <n v="440.92"/>
        <n v="902.21"/>
        <n v="333.06"/>
        <n v="377.65"/>
        <n v="434.62"/>
        <n v="1100.61"/>
        <n v="281.64"/>
        <n v="269.21"/>
        <n v="1218.06"/>
        <n v="1617.52"/>
        <n v="421.82"/>
        <n v="208.67"/>
        <n v="1113.7"/>
        <n v="1548.8"/>
        <n v="392.26"/>
        <n v="249.09"/>
        <n v="937.66"/>
        <n v="1513.8"/>
        <n v="612.74"/>
        <n v="289.41"/>
        <n v="918.96"/>
        <n v="1118.15"/>
        <n v="315.15"/>
        <n v="288.83"/>
        <n v="627.14"/>
        <n v="978.06"/>
        <n v="331.16"/>
        <n v="465.62"/>
        <n v="983.31"/>
        <n v="1234.14"/>
        <n v="302.6"/>
        <n v="334.4"/>
        <n v="1036.77"/>
        <n v="1697.87"/>
        <n v="247.8"/>
        <n v="379.63"/>
        <n v="1222.61"/>
        <n v="2525.06"/>
        <n v="406.14"/>
        <n v="324.73"/>
        <n v="1115.75"/>
        <n v="2272.89"/>
        <n v="455.03"/>
        <n v="1047.09"/>
        <n v="2194.72"/>
        <n v="385.2"/>
        <n v="683.23"/>
        <n v="1292.96"/>
        <n v="387.47"/>
        <n v="643.94"/>
        <n v="1269.06"/>
        <n v="106.6"/>
        <n v="1289.92"/>
        <n v="1742.86"/>
        <n v="1035.14"/>
        <n v="1487.77"/>
        <n v="312.36"/>
        <n v="1159.68"/>
        <n v="1713.92"/>
        <n v="406.53"/>
        <n v="330.71"/>
        <n v="937.23"/>
        <n v="1728.65"/>
        <n v="444.53"/>
        <n v="568.77"/>
        <n v="855.86"/>
        <n v="1735.86"/>
        <n v="563.89"/>
        <n v="460.04"/>
        <n v="756.29"/>
        <n v="542.23"/>
        <n v="1066.23"/>
        <n v="1163.2"/>
        <n v="449.36"/>
        <n v="853.16"/>
        <n v="1282.88"/>
        <n v="576.4"/>
        <n v="1411.88"/>
        <n v="988.58"/>
        <n v="315.77"/>
        <n v="553.38"/>
        <n v="885.15"/>
        <n v="1031.19"/>
        <n v="357.91"/>
        <n v="273.93"/>
        <n v="1030.83"/>
        <n v="1060.07"/>
        <n v="407.65"/>
        <n v="403.13"/>
        <n v="995.88"/>
        <n v="1079.26"/>
        <n v="438.69"/>
        <n v="731.42"/>
        <n v="988.54"/>
        <n v="706.6"/>
        <n v="455.06"/>
        <n v="390.55"/>
        <n v="853.39"/>
        <n v="916.57"/>
        <n v="345.36"/>
        <n v="407.2"/>
        <n v="837.78"/>
        <n v="682.04"/>
        <n v="362.04"/>
        <n v="395.83"/>
        <n v="383"/>
        <n v="624.43"/>
        <n v="339.59"/>
        <n v="720.17"/>
        <n v="337.53"/>
        <n v="402.85"/>
        <n v="486.51"/>
        <n v="410.37"/>
        <n v="193.5"/>
        <n v="254.05"/>
        <n v="271.97"/>
        <n v="506.93"/>
        <n v="268.69"/>
        <n v="499.98"/>
        <n v="503.36"/>
        <n v="419.83"/>
        <n v="314.57"/>
        <n v="346.44"/>
        <n v="286.12"/>
        <n v="347.98"/>
        <n v="442.92"/>
        <n v="356.41"/>
        <n v="461.15"/>
        <n v="414.91"/>
        <n v="318.78"/>
        <n v="436.37"/>
        <n v="422.43"/>
        <n v="318.59"/>
        <n v="332.63"/>
        <n v="515.28"/>
        <n v="396"/>
        <n v="301.77"/>
        <n v="366.67"/>
        <n v="213.17"/>
        <n v="535.53"/>
        <n v="252.92"/>
        <n v="440.2"/>
        <n v="232.3"/>
        <n v="429.62"/>
        <n v="198.89"/>
        <n v="396.77"/>
        <n v="249.2"/>
        <n v="361.58"/>
        <n v="268.03"/>
        <n v="418.82"/>
        <n v="397.33"/>
        <n v="770.01"/>
        <n v="523.92"/>
        <n v="324.19"/>
        <n v="499.79"/>
        <n v="267.46"/>
        <n v="277.15"/>
        <n v="290.8"/>
        <n v="356.39"/>
      </sharedItems>
    </cacheField>
    <cacheField name="门店曝光量" numFmtId="0">
      <sharedItems containsSemiMixedTypes="0" containsString="0" containsNumber="1" containsInteger="1" minValue="0" maxValue="10621" count="497">
        <n v="4427"/>
        <n v="4172"/>
        <n v="2377"/>
        <n v="2684"/>
        <n v="3419"/>
        <n v="2599"/>
        <n v="1476"/>
        <n v="3071"/>
        <n v="3587"/>
        <n v="1541"/>
        <n v="3844"/>
        <n v="3846"/>
        <n v="2779"/>
        <n v="2251"/>
        <n v="3663"/>
        <n v="3689"/>
        <n v="2774"/>
        <n v="3157"/>
        <n v="2269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0"/>
        <n v="1054"/>
        <n v="1035"/>
        <n v="2816"/>
        <n v="3855"/>
        <n v="927"/>
        <n v="3943"/>
        <n v="926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22"/>
        <n v="1000"/>
        <n v="736"/>
        <n v="6061"/>
        <n v="5449"/>
        <n v="6684"/>
        <n v="4560"/>
        <n v="6665"/>
        <n v="4360"/>
        <n v="1030"/>
        <n v="778"/>
        <n v="4003"/>
        <n v="4018"/>
        <n v="1167"/>
        <n v="3173"/>
        <n v="3865"/>
        <n v="885"/>
        <n v="3912"/>
        <n v="4603"/>
        <n v="949"/>
        <n v="823"/>
        <n v="4531"/>
        <n v="6887"/>
        <n v="1028"/>
        <n v="2825"/>
        <n v="6293"/>
        <n v="907"/>
        <n v="3343"/>
        <n v="6181"/>
        <n v="1310"/>
        <n v="2459"/>
        <n v="3920"/>
        <n v="1081"/>
        <n v="3538"/>
        <n v="3646"/>
        <n v="3886"/>
        <n v="4363"/>
        <n v="3319"/>
        <n v="4293"/>
        <n v="935"/>
        <n v="3465"/>
        <n v="4611"/>
        <n v="1375"/>
        <n v="3335"/>
        <n v="4139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826"/>
        <n v="1138"/>
        <n v="2018"/>
        <n v="1108"/>
        <n v="1175"/>
        <n v="1302"/>
        <n v="834"/>
        <n v="908"/>
      </sharedItems>
    </cacheField>
    <cacheField name="门店访问量" numFmtId="0">
      <sharedItems containsSemiMixedTypes="0" containsString="0" containsNumber="1" containsInteger="1" minValue="0" maxValue="701" count="226">
        <n v="355"/>
        <n v="324"/>
        <n v="168"/>
        <n v="190"/>
        <n v="257"/>
        <n v="238"/>
        <n v="118"/>
        <n v="226"/>
        <n v="303"/>
        <n v="134"/>
        <n v="287"/>
        <n v="339"/>
        <n v="213"/>
        <n v="136"/>
        <n v="263"/>
        <n v="328"/>
        <n v="179"/>
        <n v="239"/>
        <n v="135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37"/>
        <n v="145"/>
        <n v="147"/>
        <n v="155"/>
        <n v="172"/>
        <n v="126"/>
        <n v="152"/>
        <n v="177"/>
        <n v="223"/>
        <n v="184"/>
        <n v="178"/>
        <n v="119"/>
        <n v="77"/>
        <n v="180"/>
        <n v="98"/>
        <n v="73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20"/>
        <n v="46"/>
        <n v="63"/>
        <n v="128"/>
        <n v="113"/>
        <n v="0"/>
        <n v="174"/>
        <n v="267"/>
        <n v="81"/>
        <n v="259"/>
        <n v="352"/>
        <n v="91"/>
        <n v="362"/>
        <n v="391"/>
        <n v="92"/>
        <n v="367"/>
        <n v="404"/>
        <n v="406"/>
        <n v="76"/>
        <n v="371"/>
        <n v="388"/>
        <n v="453"/>
        <n v="109"/>
        <n v="460"/>
        <n v="79"/>
        <n v="554"/>
        <n v="50"/>
        <n v="561"/>
        <n v="632"/>
        <n v="543"/>
        <n v="670"/>
        <n v="687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335"/>
        <n v="299"/>
        <n v="235"/>
        <n v="281"/>
        <n v="290"/>
        <n v="309"/>
        <n v="358"/>
        <n v="254"/>
        <n v="308"/>
        <n v="165"/>
        <n v="268"/>
        <n v="322"/>
        <n v="53"/>
        <n v="271"/>
        <n v="386"/>
        <n v="342"/>
        <n v="616"/>
        <n v="236"/>
        <n v="525"/>
        <n v="250"/>
        <n v="553"/>
        <n v="307"/>
        <n v="234"/>
        <n v="319"/>
        <n v="252"/>
        <n v="387"/>
        <n v="282"/>
        <n v="247"/>
        <n v="229"/>
        <n v="289"/>
        <n v="196"/>
        <n v="246"/>
        <n v="318"/>
        <n v="296"/>
        <n v="258"/>
        <n v="217"/>
        <n v="280"/>
        <n v="192"/>
        <n v="209"/>
        <n v="166"/>
        <n v="241"/>
        <n v="193"/>
        <n v="183"/>
        <n v="90"/>
        <n v="88"/>
        <n v="151"/>
      </sharedItems>
    </cacheField>
    <cacheField name="门店下单量" numFmtId="0">
      <sharedItems containsSemiMixedTypes="0" containsString="0" containsNumber="1" containsInteger="1" minValue="0" maxValue="233" count="116">
        <n v="58"/>
        <n v="39"/>
        <n v="25"/>
        <n v="36"/>
        <n v="50"/>
        <n v="44"/>
        <n v="30"/>
        <n v="31"/>
        <n v="66"/>
        <n v="32"/>
        <n v="57"/>
        <n v="65"/>
        <n v="26"/>
        <n v="60"/>
        <n v="45"/>
        <n v="56"/>
        <n v="47"/>
        <n v="27"/>
        <n v="17"/>
        <n v="24"/>
        <n v="16"/>
        <n v="22"/>
        <n v="19"/>
        <n v="14"/>
        <n v="20"/>
        <n v="11"/>
        <n v="23"/>
        <n v="18"/>
        <n v="29"/>
        <n v="15"/>
        <n v="12"/>
        <n v="21"/>
        <n v="9"/>
        <n v="7"/>
        <n v="6"/>
        <n v="13"/>
        <n v="8"/>
        <n v="10"/>
        <n v="34"/>
        <n v="28"/>
        <n v="33"/>
        <n v="5"/>
        <n v="35"/>
        <n v="48"/>
        <n v="63"/>
        <n v="80"/>
        <n v="98"/>
        <n v="76"/>
        <n v="81"/>
        <n v="92"/>
        <n v="120"/>
        <n v="114"/>
        <n v="121"/>
        <n v="148"/>
        <n v="85"/>
        <n v="117"/>
        <n v="157"/>
        <n v="182"/>
        <n v="176"/>
        <n v="152"/>
        <n v="186"/>
        <n v="197"/>
        <n v="174"/>
        <n v="190"/>
        <n v="207"/>
        <n v="203"/>
        <n v="233"/>
        <n v="161"/>
        <n v="181"/>
        <n v="177"/>
        <n v="160"/>
        <n v="142"/>
        <n v="164"/>
        <n v="116"/>
        <n v="123"/>
        <n v="138"/>
        <n v="133"/>
        <n v="158"/>
        <n v="149"/>
        <n v="105"/>
        <n v="89"/>
        <n v="109"/>
        <n v="124"/>
        <n v="102"/>
        <n v="99"/>
        <n v="96"/>
        <n v="77"/>
        <n v="70"/>
        <n v="55"/>
        <n v="62"/>
        <n v="64"/>
        <n v="103"/>
        <n v="73"/>
        <n v="97"/>
        <n v="67"/>
        <n v="41"/>
        <n v="87"/>
        <n v="113"/>
        <n v="69"/>
        <n v="137"/>
        <n v="83"/>
        <n v="40"/>
        <n v="79"/>
        <n v="74"/>
        <n v="101"/>
        <n v="72"/>
        <n v="108"/>
        <n v="110"/>
        <n v="59"/>
        <n v="111"/>
        <n v="53"/>
        <n v="90"/>
        <n v="71"/>
        <n v="51"/>
        <n v="61"/>
        <n v="54"/>
      </sharedItems>
    </cacheField>
    <cacheField name="无效订单" numFmtId="0">
      <sharedItems containsSemiMixedTypes="0" containsString="0" containsNumber="1" containsInteger="1" minValue="0" maxValue="11" count="8">
        <n v="1"/>
        <n v="3"/>
        <n v="0"/>
        <n v="2"/>
        <n v="5"/>
        <n v="4"/>
        <n v="6"/>
        <n v="11"/>
      </sharedItems>
    </cacheField>
    <cacheField name="有效订单" numFmtId="0">
      <sharedItems containsSemiMixedTypes="0" containsString="0" containsNumber="1" containsInteger="1" minValue="0" maxValue="232" count="110">
        <n v="57"/>
        <n v="36"/>
        <n v="24"/>
        <n v="50"/>
        <n v="43"/>
        <n v="30"/>
        <n v="31"/>
        <n v="65"/>
        <n v="32"/>
        <n v="26"/>
        <n v="60"/>
        <n v="39"/>
        <n v="45"/>
        <n v="58"/>
        <n v="56"/>
        <n v="47"/>
        <n v="55"/>
        <n v="27"/>
        <n v="17"/>
        <n v="16"/>
        <n v="22"/>
        <n v="19"/>
        <n v="14"/>
        <n v="20"/>
        <n v="23"/>
        <n v="11"/>
        <n v="29"/>
        <n v="15"/>
        <n v="25"/>
        <n v="12"/>
        <n v="21"/>
        <n v="18"/>
        <n v="9"/>
        <n v="7"/>
        <n v="6"/>
        <n v="13"/>
        <n v="8"/>
        <n v="10"/>
        <n v="33"/>
        <n v="28"/>
        <n v="5"/>
        <n v="35"/>
        <n v="48"/>
        <n v="63"/>
        <n v="80"/>
        <n v="97"/>
        <n v="75"/>
        <n v="91"/>
        <n v="119"/>
        <n v="111"/>
        <n v="121"/>
        <n v="146"/>
        <n v="85"/>
        <n v="116"/>
        <n v="152"/>
        <n v="181"/>
        <n v="172"/>
        <n v="186"/>
        <n v="191"/>
        <n v="173"/>
        <n v="189"/>
        <n v="207"/>
        <n v="201"/>
        <n v="232"/>
        <n v="158"/>
        <n v="175"/>
        <n v="150"/>
        <n v="157"/>
        <n v="141"/>
        <n v="160"/>
        <n v="113"/>
        <n v="120"/>
        <n v="127"/>
        <n v="131"/>
        <n v="154"/>
        <n v="144"/>
        <n v="103"/>
        <n v="88"/>
        <n v="109"/>
        <n v="122"/>
        <n v="77"/>
        <n v="76"/>
        <n v="101"/>
        <n v="99"/>
        <n v="92"/>
        <n v="95"/>
        <n v="96"/>
        <n v="70"/>
        <n v="52"/>
        <n v="62"/>
        <n v="64"/>
        <n v="71"/>
        <n v="67"/>
        <n v="37"/>
        <n v="87"/>
        <n v="68"/>
        <n v="69"/>
        <n v="135"/>
        <n v="136"/>
        <n v="82"/>
        <n v="40"/>
        <n v="78"/>
        <n v="73"/>
        <n v="98"/>
        <n v="72"/>
        <n v="108"/>
        <n v="54"/>
        <n v="53"/>
        <n v="89"/>
        <n v="59"/>
      </sharedItems>
    </cacheField>
    <cacheField name="曝光人数" numFmtId="0">
      <sharedItems containsSemiMixedTypes="0" containsString="0" containsNumber="1" containsInteger="1" minValue="0" maxValue="10621" count="506">
        <n v="4169"/>
        <n v="4172"/>
        <n v="2227"/>
        <n v="2685"/>
        <n v="3196"/>
        <n v="2599"/>
        <n v="1436"/>
        <n v="2853"/>
        <n v="3355"/>
        <n v="1583"/>
        <n v="3587"/>
        <n v="3551"/>
        <n v="2779"/>
        <n v="2115"/>
        <n v="3460"/>
        <n v="3418"/>
        <n v="2689"/>
        <n v="2908"/>
        <n v="2210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41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1628"/>
        <n v="1054"/>
        <n v="1407"/>
        <n v="1035"/>
        <n v="1359"/>
        <n v="2816"/>
        <n v="0"/>
        <n v="3855"/>
        <n v="927"/>
        <n v="1182"/>
        <n v="3943"/>
        <n v="926"/>
        <n v="1335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45"/>
        <n v="1000"/>
        <n v="746"/>
        <n v="6061"/>
        <n v="5488"/>
        <n v="793"/>
        <n v="6684"/>
        <n v="4603"/>
        <n v="829"/>
        <n v="6665"/>
        <n v="4406"/>
        <n v="1030"/>
        <n v="4003"/>
        <n v="4064"/>
        <n v="1167"/>
        <n v="867"/>
        <n v="3173"/>
        <n v="3892"/>
        <n v="885"/>
        <n v="706"/>
        <n v="3912"/>
        <n v="4636"/>
        <n v="949"/>
        <n v="826"/>
        <n v="4531"/>
        <n v="6937"/>
        <n v="1038"/>
        <n v="2825"/>
        <n v="6321"/>
        <n v="907"/>
        <n v="3343"/>
        <n v="6229"/>
        <n v="1310"/>
        <n v="2459"/>
        <n v="3971"/>
        <n v="1081"/>
        <n v="3538"/>
        <n v="3686"/>
        <n v="3886"/>
        <n v="4394"/>
        <n v="3319"/>
        <n v="4329"/>
        <n v="935"/>
        <n v="3465"/>
        <n v="4658"/>
        <n v="1375"/>
        <n v="1202"/>
        <n v="3335"/>
        <n v="4180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1138"/>
        <n v="2018"/>
        <n v="1108"/>
        <n v="1175"/>
        <n v="1302"/>
        <n v="834"/>
        <n v="908"/>
      </sharedItems>
    </cacheField>
    <cacheField name="进店人数" numFmtId="0">
      <sharedItems containsSemiMixedTypes="0" containsString="0" containsNumber="1" containsInteger="1" minValue="0" maxValue="701" count="226">
        <n v="361"/>
        <n v="324"/>
        <n v="180"/>
        <n v="194"/>
        <n v="257"/>
        <n v="238"/>
        <n v="128"/>
        <n v="229"/>
        <n v="303"/>
        <n v="145"/>
        <n v="290"/>
        <n v="339"/>
        <n v="213"/>
        <n v="137"/>
        <n v="264"/>
        <n v="335"/>
        <n v="189"/>
        <n v="237"/>
        <n v="143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47"/>
        <n v="155"/>
        <n v="172"/>
        <n v="126"/>
        <n v="152"/>
        <n v="177"/>
        <n v="223"/>
        <n v="184"/>
        <n v="178"/>
        <n v="119"/>
        <n v="77"/>
        <n v="98"/>
        <n v="73"/>
        <n v="135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18"/>
        <n v="120"/>
        <n v="46"/>
        <n v="63"/>
        <n v="113"/>
        <n v="174"/>
        <n v="0"/>
        <n v="267"/>
        <n v="81"/>
        <n v="259"/>
        <n v="90"/>
        <n v="352"/>
        <n v="91"/>
        <n v="362"/>
        <n v="391"/>
        <n v="92"/>
        <n v="328"/>
        <n v="367"/>
        <n v="404"/>
        <n v="406"/>
        <n v="76"/>
        <n v="371"/>
        <n v="388"/>
        <n v="453"/>
        <n v="109"/>
        <n v="355"/>
        <n v="460"/>
        <n v="79"/>
        <n v="554"/>
        <n v="50"/>
        <n v="561"/>
        <n v="632"/>
        <n v="543"/>
        <n v="670"/>
        <n v="687"/>
        <n v="134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299"/>
        <n v="235"/>
        <n v="281"/>
        <n v="323"/>
        <n v="399"/>
        <n v="309"/>
        <n v="254"/>
        <n v="282"/>
        <n v="165"/>
        <n v="245"/>
        <n v="295"/>
        <n v="53"/>
        <n v="271"/>
        <n v="342"/>
        <n v="552"/>
        <n v="236"/>
        <n v="469"/>
        <n v="250"/>
        <n v="478"/>
        <n v="275"/>
        <n v="234"/>
        <n v="272"/>
        <n v="252"/>
        <n v="333"/>
        <n v="345"/>
        <n v="360"/>
        <n v="247"/>
        <n v="289"/>
        <n v="196"/>
        <n v="246"/>
        <n v="318"/>
        <n v="296"/>
        <n v="258"/>
        <n v="217"/>
        <n v="280"/>
        <n v="192"/>
        <n v="239"/>
        <n v="209"/>
        <n v="166"/>
        <n v="241"/>
        <n v="193"/>
        <n v="183"/>
        <n v="88"/>
        <n v="151"/>
      </sharedItems>
    </cacheField>
    <cacheField name="下单人数" numFmtId="0">
      <sharedItems containsSemiMixedTypes="0" containsString="0" containsNumber="1" containsInteger="1" minValue="0" maxValue="224" count="114">
        <n v="52"/>
        <n v="38"/>
        <n v="23"/>
        <n v="33"/>
        <n v="48"/>
        <n v="43"/>
        <n v="29"/>
        <n v="31"/>
        <n v="62"/>
        <n v="56"/>
        <n v="57"/>
        <n v="32"/>
        <n v="25"/>
        <n v="35"/>
        <n v="58"/>
        <n v="42"/>
        <n v="44"/>
        <n v="53"/>
        <n v="46"/>
        <n v="17"/>
        <n v="14"/>
        <n v="15"/>
        <n v="18"/>
        <n v="20"/>
        <n v="21"/>
        <n v="13"/>
        <n v="11"/>
        <n v="19"/>
        <n v="22"/>
        <n v="24"/>
        <n v="12"/>
        <n v="28"/>
        <n v="9"/>
        <n v="7"/>
        <n v="5"/>
        <n v="30"/>
        <n v="10"/>
        <n v="26"/>
        <n v="8"/>
        <n v="6"/>
        <n v="27"/>
        <n v="16"/>
        <n v="34"/>
        <n v="0"/>
        <n v="47"/>
        <n v="55"/>
        <n v="77"/>
        <n v="91"/>
        <n v="71"/>
        <n v="76"/>
        <n v="84"/>
        <n v="114"/>
        <n v="103"/>
        <n v="112"/>
        <n v="136"/>
        <n v="82"/>
        <n v="140"/>
        <n v="160"/>
        <n v="163"/>
        <n v="139"/>
        <n v="175"/>
        <n v="182"/>
        <n v="164"/>
        <n v="186"/>
        <n v="201"/>
        <n v="193"/>
        <n v="224"/>
        <n v="153"/>
        <n v="174"/>
        <n v="169"/>
        <n v="148"/>
        <n v="149"/>
        <n v="151"/>
        <n v="137"/>
        <n v="155"/>
        <n v="108"/>
        <n v="118"/>
        <n v="127"/>
        <n v="129"/>
        <n v="152"/>
        <n v="98"/>
        <n v="85"/>
        <n v="109"/>
        <n v="120"/>
        <n v="74"/>
        <n v="100"/>
        <n v="97"/>
        <n v="86"/>
        <n v="72"/>
        <n v="92"/>
        <n v="68"/>
        <n v="51"/>
        <n v="61"/>
        <n v="63"/>
        <n v="70"/>
        <n v="99"/>
        <n v="64"/>
        <n v="36"/>
        <n v="54"/>
        <n v="83"/>
        <n v="67"/>
        <n v="135"/>
        <n v="60"/>
        <n v="45"/>
        <n v="79"/>
        <n v="39"/>
        <n v="105"/>
        <n v="107"/>
        <n v="50"/>
        <n v="73"/>
        <n v="75"/>
        <n v="69"/>
        <n v="78"/>
        <n v="87"/>
      </sharedItems>
    </cacheField>
    <cacheField name="cpc总费用" numFmtId="0">
      <sharedItems containsSemiMixedTypes="0" containsString="0" containsNumber="1" minValue="0" maxValue="846.4" count="490">
        <n v="209"/>
        <n v="243.8"/>
        <n v="137.1"/>
        <n v="44.06"/>
        <n v="192.9"/>
        <n v="155.12"/>
        <n v="91.4"/>
        <n v="156"/>
        <n v="205.4"/>
        <n v="92.76"/>
        <n v="198.41"/>
        <n v="205.44"/>
        <n v="100"/>
        <n v="79.77"/>
        <n v="168.17"/>
        <n v="200.44"/>
        <n v="51.79"/>
        <n v="189.29"/>
        <n v="0"/>
        <n v="146.68"/>
        <n v="134.51"/>
        <n v="130.76"/>
        <n v="130.24"/>
        <n v="81.2"/>
        <n v="47.2"/>
        <n v="46.1"/>
        <n v="48.8"/>
        <n v="49.6"/>
        <n v="49.1"/>
        <n v="50"/>
        <n v="48.62"/>
        <n v="10.51"/>
        <n v="29.67"/>
        <n v="29.9"/>
        <n v="29.6"/>
        <n v="29.8"/>
        <n v="29.97"/>
        <n v="30"/>
        <n v="48.1"/>
        <n v="49.5"/>
        <n v="48.3"/>
        <n v="48.6"/>
        <n v="38.3"/>
        <n v="11.7"/>
        <n v="45.73"/>
        <n v="48.72"/>
        <n v="47.79"/>
        <n v="1.28"/>
        <n v="46.3"/>
        <n v="46.89"/>
        <n v="48"/>
        <n v="41"/>
        <n v="46.6"/>
        <n v="44.5"/>
        <n v="26.09"/>
        <n v="44.4"/>
        <n v="41.7"/>
        <n v="47.08"/>
        <n v="23.6"/>
        <n v="40.5"/>
        <n v="43.7"/>
        <n v="15.98"/>
        <n v="38.74"/>
        <n v="32.7"/>
        <n v="44.7"/>
        <n v="14.25"/>
        <n v="26.74"/>
        <n v="37.66"/>
        <n v="41.28"/>
        <n v="20"/>
        <n v="46.91"/>
        <n v="46.7"/>
        <n v="20.86"/>
        <n v="44.66"/>
        <n v="44.63"/>
        <n v="45.11"/>
        <n v="39.22"/>
        <n v="40"/>
        <n v="38.87"/>
        <n v="40.37"/>
        <n v="38.6"/>
        <n v="27.04"/>
        <n v="27.66"/>
        <n v="22.1"/>
        <n v="48.81"/>
        <n v="41.9"/>
        <n v="32.17"/>
        <n v="26.7"/>
        <n v="17.92"/>
        <n v="35.4"/>
        <n v="13.25"/>
        <n v="15.4"/>
        <n v="29.39"/>
        <n v="31.06"/>
        <n v="39.32"/>
        <n v="22.8"/>
        <n v="21.13"/>
        <n v="39.3"/>
        <n v="43.4"/>
        <n v="26.23"/>
        <n v="35.19"/>
        <n v="5.81"/>
        <n v="14.32"/>
        <n v="46.39"/>
        <n v="60"/>
        <n v="25.2"/>
        <n v="36.1"/>
        <n v="20.57"/>
        <n v="20.77"/>
        <n v="44.8"/>
        <n v="18.38"/>
        <n v="5.8"/>
        <n v="59.97"/>
        <n v="1.3"/>
        <n v="0.94"/>
        <n v="59.84"/>
        <n v="44.52"/>
        <n v="39.96"/>
        <n v="37.24"/>
        <n v="46.08"/>
        <n v="40.2"/>
        <n v="32.16"/>
        <n v="48.48"/>
        <n v="18.24"/>
        <n v="4.6"/>
        <n v="47.4"/>
        <n v="21.7"/>
        <n v="71.3"/>
        <n v="77.53"/>
        <n v="36.79"/>
        <n v="59.7"/>
        <n v="28.8"/>
        <n v="80"/>
        <n v="58"/>
        <n v="43.13"/>
        <n v="58.82"/>
        <n v="50.4"/>
        <n v="43.1"/>
        <n v="74.1"/>
        <n v="36.6"/>
        <n v="41.34"/>
        <n v="99.62"/>
        <n v="47.01"/>
        <n v="69.7"/>
        <n v="120"/>
        <n v="46.41"/>
        <n v="74.9"/>
        <n v="85.88"/>
        <n v="55.7"/>
        <n v="57.85"/>
        <n v="48.4"/>
        <n v="31.4"/>
        <n v="71.09"/>
        <n v="34.48"/>
        <n v="41.32"/>
        <n v="99.51"/>
        <n v="45.99"/>
        <n v="61.26"/>
        <n v="90"/>
        <n v="70.8"/>
        <n v="37.37"/>
        <n v="31.7"/>
        <n v="17.49"/>
        <n v="75.77"/>
        <n v="71.2"/>
        <n v="47.44"/>
        <n v="25"/>
        <n v="36.06"/>
        <n v="68.45"/>
        <n v="32.92"/>
        <n v="39.1"/>
        <n v="22.7"/>
        <n v="79.37"/>
        <n v="17.03"/>
        <n v="51.96"/>
        <n v="23.8"/>
        <n v="70.48"/>
        <n v="13.62"/>
        <n v="40.82"/>
        <n v="4.2"/>
        <n v="25.6"/>
        <n v="65.13"/>
        <n v="50.41"/>
        <n v="22.5"/>
        <n v="66.7"/>
        <n v="42.13"/>
        <n v="1.4"/>
        <n v="62.59"/>
        <n v="42.04"/>
        <n v="37.62"/>
        <n v="44.68"/>
        <n v="8.5"/>
        <n v="48.08"/>
        <n v="52.68"/>
        <n v="27.05"/>
        <n v="42.43"/>
        <n v="57.35"/>
        <n v="9.6"/>
        <n v="73.23"/>
        <n v="36.9"/>
        <n v="27.2"/>
        <n v="58.43"/>
        <n v="26.86"/>
        <n v="5.5"/>
        <n v="72.54"/>
        <n v="19.95"/>
        <n v="54.37"/>
        <n v="20.63"/>
        <n v="59.42"/>
        <n v="30.2"/>
        <n v="41.47"/>
        <n v="37.48"/>
        <n v="71.17"/>
        <n v="30.56"/>
        <n v="18.97"/>
        <n v="63.84"/>
        <n v="42.8"/>
        <n v="44.65"/>
        <n v="38.57"/>
        <n v="51.56"/>
        <n v="190.1"/>
        <n v="52.62"/>
        <n v="80.99"/>
        <n v="320.8"/>
        <n v="30.82"/>
        <n v="50.27"/>
        <n v="398.2"/>
        <n v="38.77"/>
        <n v="43.79"/>
        <n v="463.13"/>
        <n v="56.08"/>
        <n v="40.99"/>
        <n v="447.58"/>
        <n v="44.94"/>
        <n v="56.83"/>
        <n v="477.9"/>
        <n v="43.17"/>
        <n v="397.3"/>
        <n v="45.54"/>
        <n v="68.36"/>
        <n v="395.2"/>
        <n v="28.05"/>
        <n v="62"/>
        <n v="443.3"/>
        <n v="15.6"/>
        <n v="42.67"/>
        <n v="395.3"/>
        <n v="32.69"/>
        <n v="42.41"/>
        <n v="368.52"/>
        <n v="24.8"/>
        <n v="35.68"/>
        <n v="428.52"/>
        <n v="28.69"/>
        <n v="43.72"/>
        <n v="426.6"/>
        <n v="54.94"/>
        <n v="51.76"/>
        <n v="277.2"/>
        <n v="35.92"/>
        <n v="42.62"/>
        <n v="398.74"/>
        <n v="29.4"/>
        <n v="446.11"/>
        <n v="22.4"/>
        <n v="27.6"/>
        <n v="427.32"/>
        <n v="23.63"/>
        <n v="42.29"/>
        <n v="372.41"/>
        <n v="35.32"/>
        <n v="45.19"/>
        <n v="424.14"/>
        <n v="28.17"/>
        <n v="49.06"/>
        <n v="700"/>
        <n v="37.18"/>
        <n v="56.64"/>
        <n v="575.55"/>
        <n v="71.7"/>
        <n v="49.9"/>
        <n v="400.85"/>
        <n v="42.37"/>
        <n v="53.62"/>
        <n v="768.15"/>
        <n v="28.92"/>
        <n v="48.45"/>
        <n v="846.4"/>
        <n v="762.8"/>
        <n v="39.91"/>
        <n v="757.95"/>
        <n v="47.35"/>
        <n v="574.72"/>
        <n v="47.34"/>
        <n v="54.63"/>
        <n v="445.5"/>
        <n v="563.05"/>
        <n v="45.6"/>
        <n v="70"/>
        <n v="35.56"/>
        <n v="42"/>
        <n v="90.88"/>
        <n v="23.25"/>
        <n v="31.8"/>
        <n v="25.99"/>
        <n v="39.69"/>
        <n v="12.9"/>
        <n v="27.8"/>
        <n v="35.14"/>
        <n v="40.32"/>
        <n v="22.96"/>
        <n v="32.81"/>
        <n v="47.59"/>
        <n v="23.59"/>
        <n v="35"/>
        <n v="49.99"/>
        <n v="28.61"/>
        <n v="3.2"/>
        <n v="42.95"/>
        <n v="3.66"/>
        <n v="18.88"/>
        <n v="4"/>
        <n v="28.15"/>
        <n v="11.81"/>
        <n v="23.53"/>
        <n v="38.8"/>
        <n v="6.6"/>
        <n v="42.81"/>
        <n v="11.76"/>
        <n v="42.68"/>
        <n v="4.7"/>
        <n v="11.92"/>
        <n v="23.62"/>
        <n v="60.32"/>
        <n v="21.86"/>
        <n v="40.97"/>
        <n v="109.3"/>
        <n v="27.5"/>
        <n v="102.09"/>
        <n v="38.47"/>
        <n v="39.64"/>
        <n v="114.35"/>
        <n v="36.69"/>
        <n v="38.82"/>
        <n v="210.04"/>
        <n v="39.13"/>
        <n v="171.96"/>
        <n v="37.08"/>
        <n v="41.37"/>
        <n v="3.8"/>
        <n v="35.66"/>
        <n v="43.64"/>
        <n v="154.08"/>
        <n v="22.39"/>
        <n v="36.13"/>
        <n v="157.66"/>
        <n v="25.5"/>
        <n v="37.57"/>
        <n v="180.44"/>
        <n v="41.11"/>
        <n v="164.96"/>
        <n v="31.42"/>
        <n v="36.84"/>
        <n v="223.76"/>
        <n v="37.09"/>
        <n v="48.35"/>
        <n v="118.18"/>
        <n v="37.36"/>
        <n v="41.26"/>
        <n v="31.05"/>
        <n v="170.09"/>
        <n v="226.8"/>
        <n v="330"/>
        <n v="33.95"/>
        <n v="39.35"/>
        <n v="153.19"/>
        <n v="496.02"/>
        <n v="19.44"/>
        <n v="41.18"/>
        <n v="158.81"/>
        <n v="309.55"/>
        <n v="35.83"/>
        <n v="112.71"/>
        <n v="194.35"/>
        <n v="29.07"/>
        <n v="31.19"/>
        <n v="105.43"/>
        <n v="45.1"/>
        <n v="128.83"/>
        <n v="328.18"/>
        <n v="22.86"/>
        <n v="44.87"/>
        <n v="184.18"/>
        <n v="445"/>
        <n v="19.83"/>
        <n v="343.96"/>
        <n v="600"/>
        <n v="146.18"/>
        <n v="33.17"/>
        <n v="185.1"/>
        <n v="341.84"/>
        <n v="47.54"/>
        <n v="27.64"/>
        <n v="158.71"/>
        <n v="45.64"/>
        <n v="230.06"/>
        <n v="227.64"/>
        <n v="6.4"/>
        <n v="236.97"/>
        <n v="388.64"/>
        <n v="134.19"/>
        <n v="263.72"/>
        <n v="36.97"/>
        <n v="198.14"/>
        <n v="442"/>
        <n v="14.4"/>
        <n v="72.25"/>
        <n v="147.6"/>
        <n v="280.38"/>
        <n v="39.04"/>
        <n v="59.68"/>
        <n v="175.47"/>
        <n v="228.2"/>
        <n v="17.95"/>
        <n v="62.83"/>
        <n v="103.67"/>
        <n v="188.25"/>
        <n v="141.25"/>
        <n v="350.54"/>
        <n v="211.27"/>
        <n v="150"/>
        <n v="32.45"/>
        <n v="122.26"/>
        <n v="19.2"/>
        <n v="98.75"/>
        <n v="91.42"/>
        <n v="25.25"/>
        <n v="53.05"/>
        <n v="20.26"/>
        <n v="51.78"/>
        <n v="98.9"/>
        <n v="19.79"/>
        <n v="32.36"/>
        <n v="98.5"/>
        <n v="35.78"/>
        <n v="99.8"/>
        <n v="33.7"/>
        <n v="66.3"/>
        <n v="22.77"/>
        <n v="33.57"/>
        <n v="23.56"/>
        <n v="79.88"/>
        <n v="63.48"/>
        <n v="26.63"/>
        <n v="65.54"/>
        <n v="51.03"/>
        <n v="18.11"/>
        <n v="39.33"/>
        <n v="44.26"/>
        <n v="66.4"/>
        <n v="58.76"/>
        <n v="47.28"/>
        <n v="66.88"/>
        <n v="76.33"/>
        <n v="67.58"/>
        <n v="47.14"/>
        <n v="35.35"/>
        <n v="77.05"/>
        <n v="31.14"/>
        <n v="44.25"/>
        <n v="45.47"/>
        <n v="62.64"/>
        <n v="30.98"/>
        <n v="36.8"/>
        <n v="66.13"/>
        <n v="45.4"/>
        <n v="29.69"/>
        <n v="55.02"/>
        <n v="28.1"/>
        <n v="45.74"/>
        <n v="42.84"/>
        <n v="49.39"/>
        <n v="47.74"/>
        <n v="46.12"/>
        <n v="38.18"/>
        <n v="52.55"/>
        <n v="46.49"/>
        <n v="76.2"/>
        <n v="42.4"/>
        <n v="39.01"/>
      </sharedItems>
    </cacheField>
    <cacheField name="cpc曝光量" numFmtId="0">
      <sharedItems containsSemiMixedTypes="0" containsString="0" containsNumber="1" containsInteger="1" minValue="0" maxValue="7812" count="457">
        <n v="3280"/>
        <n v="3660"/>
        <n v="1618"/>
        <n v="545"/>
        <n v="2519"/>
        <n v="1683"/>
        <n v="911"/>
        <n v="1699"/>
        <n v="2745"/>
        <n v="912"/>
        <n v="2125"/>
        <n v="2813"/>
        <n v="1738"/>
        <n v="810"/>
        <n v="2231"/>
        <n v="2793"/>
        <n v="417"/>
        <n v="2337"/>
        <n v="1"/>
        <n v="1855"/>
        <n v="1896"/>
        <n v="0"/>
        <n v="2005"/>
        <n v="786"/>
        <n v="740"/>
        <n v="822"/>
        <n v="878"/>
        <n v="1039"/>
        <n v="1090"/>
        <n v="1079"/>
        <n v="1142"/>
        <n v="101"/>
        <n v="524"/>
        <n v="550"/>
        <n v="558"/>
        <n v="490"/>
        <n v="640"/>
        <n v="537"/>
        <n v="553"/>
        <n v="874"/>
        <n v="859"/>
        <n v="769"/>
        <n v="975"/>
        <n v="732"/>
        <n v="888"/>
        <n v="144"/>
        <n v="1077"/>
        <n v="805"/>
        <n v="734"/>
        <n v="7"/>
        <n v="683"/>
        <n v="662"/>
        <n v="522"/>
        <n v="672"/>
        <n v="972"/>
        <n v="652"/>
        <n v="855"/>
        <n v="588"/>
        <n v="514"/>
        <n v="1014"/>
        <n v="313"/>
        <n v="473"/>
        <n v="595"/>
        <n v="775"/>
        <n v="507"/>
        <n v="389"/>
        <n v="468"/>
        <n v="193"/>
        <n v="138"/>
        <n v="447"/>
        <n v="431"/>
        <n v="429"/>
        <n v="463"/>
        <n v="792"/>
        <n v="453"/>
        <n v="480"/>
        <n v="466"/>
        <n v="947"/>
        <n v="399"/>
        <n v="671"/>
        <n v="434"/>
        <n v="676"/>
        <n v="378"/>
        <n v="448"/>
        <n v="340"/>
        <n v="501"/>
        <n v="350"/>
        <n v="559"/>
        <n v="414"/>
        <n v="506"/>
        <n v="341"/>
        <n v="343"/>
        <n v="258"/>
        <n v="404"/>
        <n v="183"/>
        <n v="229"/>
        <n v="281"/>
        <n v="521"/>
        <n v="331"/>
        <n v="267"/>
        <n v="658"/>
        <n v="327"/>
        <n v="275"/>
        <n v="511"/>
        <n v="528"/>
        <n v="56"/>
        <n v="126"/>
        <n v="538"/>
        <n v="848"/>
        <n v="326"/>
        <n v="286"/>
        <n v="179"/>
        <n v="534"/>
        <n v="484"/>
        <n v="43"/>
        <n v="962"/>
        <n v="38"/>
        <n v="4"/>
        <n v="860"/>
        <n v="650"/>
        <n v="592"/>
        <n v="351"/>
        <n v="549"/>
        <n v="757"/>
        <n v="263"/>
        <n v="467"/>
        <n v="657"/>
        <n v="208"/>
        <n v="407"/>
        <n v="696"/>
        <n v="115"/>
        <n v="619"/>
        <n v="211"/>
        <n v="1034"/>
        <n v="1138"/>
        <n v="416"/>
        <n v="644"/>
        <n v="502"/>
        <n v="804"/>
        <n v="682"/>
        <n v="449"/>
        <n v="835"/>
        <n v="477"/>
        <n v="387"/>
        <n v="938"/>
        <n v="500"/>
        <n v="552"/>
        <n v="1325"/>
        <n v="818"/>
        <n v="1452"/>
        <n v="489"/>
        <n v="1020"/>
        <n v="899"/>
        <n v="418"/>
        <n v="692"/>
        <n v="680"/>
        <n v="456"/>
        <n v="542"/>
        <n v="1000"/>
        <n v="317"/>
        <n v="1375"/>
        <n v="433"/>
        <n v="788"/>
        <n v="960"/>
        <n v="1059"/>
        <n v="471"/>
        <n v="1017"/>
        <n v="372"/>
        <n v="202"/>
        <n v="1259"/>
        <n v="739"/>
        <n v="1113"/>
        <n v="284"/>
        <n v="252"/>
        <n v="759"/>
        <n v="526"/>
        <n v="917"/>
        <n v="176"/>
        <n v="191"/>
        <n v="879"/>
        <n v="249"/>
        <n v="441"/>
        <n v="41"/>
        <n v="328"/>
        <n v="1002"/>
        <n v="242"/>
        <n v="798"/>
        <n v="710"/>
        <n v="615"/>
        <n v="544"/>
        <n v="148"/>
        <n v="882"/>
        <n v="709"/>
        <n v="243"/>
        <n v="557"/>
        <n v="584"/>
        <n v="80"/>
        <n v="787"/>
        <n v="591"/>
        <n v="395"/>
        <n v="863"/>
        <n v="406"/>
        <n v="75"/>
        <n v="1007"/>
        <n v="309"/>
        <n v="751"/>
        <n v="303"/>
        <n v="713"/>
        <n v="357"/>
        <n v="763"/>
        <n v="561"/>
        <n v="828"/>
        <n v="332"/>
        <n v="391"/>
        <n v="686"/>
        <n v="548"/>
        <n v="730"/>
        <n v="519"/>
        <n v="572"/>
        <n v="2928"/>
        <n v="857"/>
        <n v="1528"/>
        <n v="3989"/>
        <n v="392"/>
        <n v="768"/>
        <n v="3254"/>
        <n v="475"/>
        <n v="3179"/>
        <n v="677"/>
        <n v="510"/>
        <n v="2913"/>
        <n v="3510"/>
        <n v="494"/>
        <n v="3547"/>
        <n v="765"/>
        <n v="1032"/>
        <n v="3698"/>
        <n v="386"/>
        <n v="782"/>
        <n v="3013"/>
        <n v="171"/>
        <n v="523"/>
        <n v="2170"/>
        <n v="356"/>
        <n v="586"/>
        <n v="2953"/>
        <n v="2467"/>
        <n v="465"/>
        <n v="630"/>
        <n v="3324"/>
        <n v="669"/>
        <n v="991"/>
        <n v="2891"/>
        <n v="569"/>
        <n v="808"/>
        <n v="4709"/>
        <n v="349"/>
        <n v="747"/>
        <n v="4727"/>
        <n v="396"/>
        <n v="499"/>
        <n v="4164"/>
        <n v="362"/>
        <n v="704"/>
        <n v="3626"/>
        <n v="342"/>
        <n v="668"/>
        <n v="3822"/>
        <n v="474"/>
        <n v="851"/>
        <n v="6941"/>
        <n v="443"/>
        <n v="678"/>
        <n v="7466"/>
        <n v="952"/>
        <n v="892"/>
        <n v="4800"/>
        <n v="824"/>
        <n v="997"/>
        <n v="7812"/>
        <n v="442"/>
        <n v="1056"/>
        <n v="7481"/>
        <n v="330"/>
        <n v="749"/>
        <n v="6710"/>
        <n v="529"/>
        <n v="7178"/>
        <n v="590"/>
        <n v="664"/>
        <n v="5824"/>
        <n v="745"/>
        <n v="864"/>
        <n v="4984"/>
        <n v="513"/>
        <n v="833"/>
        <n v="6119"/>
        <n v="430"/>
        <n v="464"/>
        <n v="1934"/>
        <n v="236"/>
        <n v="563"/>
        <n v="373"/>
        <n v="266"/>
        <n v="302"/>
        <n v="315"/>
        <n v="459"/>
        <n v="577"/>
        <n v="498"/>
        <n v="748"/>
        <n v="940"/>
        <n v="155"/>
        <n v="670"/>
        <n v="209"/>
        <n v="79"/>
        <n v="674"/>
        <n v="150"/>
        <n v="223"/>
        <n v="217"/>
        <n v="423"/>
        <n v="638"/>
        <n v="617"/>
        <n v="543"/>
        <n v="109"/>
        <n v="232"/>
        <n v="424"/>
        <n v="1098"/>
        <n v="338"/>
        <n v="582"/>
        <n v="1157"/>
        <n v="377"/>
        <n v="1588"/>
        <n v="295"/>
        <n v="2415"/>
        <n v="593"/>
        <n v="687"/>
        <n v="2032"/>
        <n v="76"/>
        <n v="531"/>
        <n v="1927"/>
        <n v="444"/>
        <n v="2008"/>
        <n v="631"/>
        <n v="1905"/>
        <n v="575"/>
        <n v="2243"/>
        <n v="409"/>
        <n v="2796"/>
        <n v="413"/>
        <n v="541"/>
        <n v="1573"/>
        <n v="408"/>
        <n v="2395"/>
        <n v="560"/>
        <n v="2221"/>
        <n v="2598"/>
        <n v="1801"/>
        <n v="4118"/>
        <n v="274"/>
        <n v="1771"/>
        <n v="2779"/>
        <n v="271"/>
        <n v="571"/>
        <n v="1378"/>
        <n v="1872"/>
        <n v="1176"/>
        <n v="346"/>
        <n v="1120"/>
        <n v="2588"/>
        <n v="1351"/>
        <n v="3775"/>
        <n v="230"/>
        <n v="2960"/>
        <n v="5659"/>
        <n v="1388"/>
        <n v="4365"/>
        <n v="322"/>
        <n v="1548"/>
        <n v="566"/>
        <n v="390"/>
        <n v="1438"/>
        <n v="426"/>
        <n v="1832"/>
        <n v="2047"/>
        <n v="58"/>
        <n v="2059"/>
        <n v="2869"/>
        <n v="1131"/>
        <n v="2538"/>
        <n v="251"/>
        <n v="1374"/>
        <n v="3282"/>
        <n v="253"/>
        <n v="981"/>
        <n v="1230"/>
        <n v="2501"/>
        <n v="432"/>
        <n v="574"/>
        <n v="1126"/>
        <n v="1863"/>
        <n v="216"/>
        <n v="675"/>
        <n v="1174"/>
        <n v="1141"/>
        <n v="1509"/>
        <n v="653"/>
        <n v="1221"/>
        <n v="633"/>
        <n v="1899"/>
        <n v="1614"/>
        <n v="411"/>
        <n v="731"/>
        <n v="1038"/>
        <n v="660"/>
        <n v="264"/>
        <n v="791"/>
        <n v="852"/>
        <n v="850"/>
        <n v="287"/>
        <n v="904"/>
        <n v="965"/>
        <n v="637"/>
        <n v="837"/>
        <n v="130"/>
        <n v="382"/>
        <n v="823"/>
        <n v="890"/>
        <n v="445"/>
        <n v="753"/>
        <n v="979"/>
        <n v="900"/>
        <n v="163"/>
        <n v="813"/>
        <n v="403"/>
        <n v="1018"/>
        <n v="296"/>
        <n v="885"/>
        <n v="842"/>
        <n v="172"/>
        <n v="371"/>
        <n v="716"/>
        <n v="580"/>
        <n v="483"/>
        <n v="659"/>
        <n v="297"/>
        <n v="724"/>
        <n v="306"/>
        <n v="325"/>
        <n v="324"/>
        <n v="394"/>
        <n v="719"/>
        <n v="375"/>
        <n v="809"/>
        <n v="472"/>
        <n v="525"/>
        <n v="504"/>
        <n v="840"/>
      </sharedItems>
    </cacheField>
    <cacheField name="cpc访问量" numFmtId="0">
      <sharedItems containsSemiMixedTypes="0" containsString="0" containsNumber="1" containsInteger="1" minValue="0" maxValue="409" count="147">
        <n v="212"/>
        <n v="194"/>
        <n v="97"/>
        <n v="40"/>
        <n v="155"/>
        <n v="104"/>
        <n v="60"/>
        <n v="107"/>
        <n v="193"/>
        <n v="64"/>
        <n v="140"/>
        <n v="182"/>
        <n v="89"/>
        <n v="50"/>
        <n v="131"/>
        <n v="198"/>
        <n v="29"/>
        <n v="141"/>
        <n v="0"/>
        <n v="123"/>
        <n v="113"/>
        <n v="125"/>
        <n v="130"/>
        <n v="74"/>
        <n v="68"/>
        <n v="54"/>
        <n v="55"/>
        <n v="67"/>
        <n v="80"/>
        <n v="81"/>
        <n v="66"/>
        <n v="76"/>
        <n v="13"/>
        <n v="51"/>
        <n v="49"/>
        <n v="52"/>
        <n v="71"/>
        <n v="73"/>
        <n v="75"/>
        <n v="10"/>
        <n v="77"/>
        <n v="2"/>
        <n v="63"/>
        <n v="57"/>
        <n v="59"/>
        <n v="48"/>
        <n v="46"/>
        <n v="61"/>
        <n v="23"/>
        <n v="42"/>
        <n v="41"/>
        <n v="33"/>
        <n v="32"/>
        <n v="19"/>
        <n v="25"/>
        <n v="34"/>
        <n v="43"/>
        <n v="58"/>
        <n v="27"/>
        <n v="37"/>
        <n v="21"/>
        <n v="28"/>
        <n v="15"/>
        <n v="30"/>
        <n v="26"/>
        <n v="16"/>
        <n v="18"/>
        <n v="6"/>
        <n v="12"/>
        <n v="36"/>
        <n v="20"/>
        <n v="17"/>
        <n v="38"/>
        <n v="5"/>
        <n v="47"/>
        <n v="1"/>
        <n v="45"/>
        <n v="35"/>
        <n v="44"/>
        <n v="31"/>
        <n v="92"/>
        <n v="24"/>
        <n v="39"/>
        <n v="3"/>
        <n v="7"/>
        <n v="4"/>
        <n v="133"/>
        <n v="190"/>
        <n v="159"/>
        <n v="205"/>
        <n v="231"/>
        <n v="232"/>
        <n v="235"/>
        <n v="221"/>
        <n v="22"/>
        <n v="243"/>
        <n v="209"/>
        <n v="204"/>
        <n v="210"/>
        <n v="266"/>
        <n v="199"/>
        <n v="284"/>
        <n v="296"/>
        <n v="259"/>
        <n v="269"/>
        <n v="263"/>
        <n v="406"/>
        <n v="396"/>
        <n v="290"/>
        <n v="403"/>
        <n v="409"/>
        <n v="397"/>
        <n v="377"/>
        <n v="324"/>
        <n v="271"/>
        <n v="312"/>
        <n v="9"/>
        <n v="120"/>
        <n v="95"/>
        <n v="87"/>
        <n v="11"/>
        <n v="84"/>
        <n v="156"/>
        <n v="255"/>
        <n v="14"/>
        <n v="72"/>
        <n v="162"/>
        <n v="163"/>
        <n v="82"/>
        <n v="207"/>
        <n v="177"/>
        <n v="347"/>
        <n v="83"/>
        <n v="168"/>
        <n v="93"/>
        <n v="106"/>
        <n v="188"/>
        <n v="65"/>
        <n v="147"/>
        <n v="197"/>
        <n v="128"/>
        <n v="105"/>
        <n v="94"/>
        <n v="176"/>
        <n v="56"/>
        <n v="103"/>
        <n v="53"/>
      </sharedItems>
    </cacheField>
    <cacheField name="商户补贴" numFmtId="0">
      <sharedItems containsSemiMixedTypes="0" containsString="0" containsNumber="1" containsInteger="1" minValue="0" maxValue="5882" count="450">
        <n v="1825"/>
        <n v="1069"/>
        <n v="762"/>
        <n v="811"/>
        <n v="1498"/>
        <n v="1338"/>
        <n v="864"/>
        <n v="780"/>
        <n v="2061"/>
        <n v="945"/>
        <n v="1460"/>
        <n v="2066"/>
        <n v="1017"/>
        <n v="751"/>
        <n v="1045"/>
        <n v="1819"/>
        <n v="1235"/>
        <n v="1181"/>
        <n v="1221"/>
        <n v="1867"/>
        <n v="1729"/>
        <n v="1478"/>
        <n v="1733"/>
        <n v="878"/>
        <n v="531"/>
        <n v="812"/>
        <n v="604"/>
        <n v="906"/>
        <n v="591"/>
        <n v="803"/>
        <n v="662"/>
        <n v="929"/>
        <n v="483"/>
        <n v="657"/>
        <n v="549"/>
        <n v="689"/>
        <n v="821"/>
        <n v="488"/>
        <n v="378"/>
        <n v="553"/>
        <n v="684"/>
        <n v="1057"/>
        <n v="779"/>
        <n v="695"/>
        <n v="532"/>
        <n v="503"/>
        <n v="913"/>
        <n v="441"/>
        <n v="824"/>
        <n v="342"/>
        <n v="1054"/>
        <n v="735"/>
        <n v="561"/>
        <n v="887"/>
        <n v="322"/>
        <n v="658"/>
        <n v="256"/>
        <n v="284"/>
        <n v="670"/>
        <n v="217"/>
        <n v="501"/>
        <n v="345"/>
        <n v="571"/>
        <n v="185"/>
        <n v="635"/>
        <n v="810"/>
        <n v="455"/>
        <n v="218"/>
        <n v="760"/>
        <n v="557"/>
        <n v="1100"/>
        <n v="312"/>
        <n v="829"/>
        <n v="303"/>
        <n v="388"/>
        <n v="269"/>
        <n v="405"/>
        <n v="421"/>
        <n v="331"/>
        <n v="274"/>
        <n v="910"/>
        <n v="209"/>
        <n v="949"/>
        <n v="307"/>
        <n v="438"/>
        <n v="506"/>
        <n v="403"/>
        <n v="628"/>
        <n v="732"/>
        <n v="190"/>
        <n v="820"/>
        <n v="509"/>
        <n v="541"/>
        <n v="221"/>
        <n v="523"/>
        <n v="738"/>
        <n v="282"/>
        <n v="489"/>
        <n v="613"/>
        <n v="687"/>
        <n v="266"/>
        <n v="328"/>
        <n v="371"/>
        <n v="587"/>
        <n v="334"/>
        <n v="759"/>
        <n v="629"/>
        <n v="389"/>
        <n v="626"/>
        <n v="451"/>
        <n v="642"/>
        <n v="712"/>
        <n v="745"/>
        <n v="250"/>
        <n v="525"/>
        <n v="320"/>
        <n v="934"/>
        <n v="466"/>
        <n v="630"/>
        <n v="366"/>
        <n v="360"/>
        <n v="369"/>
        <n v="615"/>
        <n v="521"/>
        <n v="510"/>
        <n v="625"/>
        <n v="376"/>
        <n v="367"/>
        <n v="542"/>
        <n v="621"/>
        <n v="592"/>
        <n v="467"/>
        <n v="833"/>
        <n v="493"/>
        <n v="496"/>
        <n v="909"/>
        <n v="297"/>
        <n v="785"/>
        <n v="649"/>
        <n v="617"/>
        <n v="606"/>
        <n v="538"/>
        <n v="827"/>
        <n v="1252"/>
        <n v="818"/>
        <n v="337"/>
        <n v="754"/>
        <n v="242"/>
        <n v="534"/>
        <n v="554"/>
        <n v="676"/>
        <n v="890"/>
        <n v="678"/>
        <n v="775"/>
        <n v="566"/>
        <n v="832"/>
        <n v="632"/>
        <n v="505"/>
        <n v="659"/>
        <n v="1061"/>
        <n v="747"/>
        <n v="620"/>
        <n v="702"/>
        <n v="798"/>
        <n v="552"/>
        <n v="647"/>
        <n v="420"/>
        <n v="734"/>
        <n v="681"/>
        <n v="1125"/>
        <n v="288"/>
        <n v="808"/>
        <n v="546"/>
        <n v="631"/>
        <n v="627"/>
        <n v="300"/>
        <n v="718"/>
        <n v="656"/>
        <n v="623"/>
        <n v="1021"/>
        <n v="805"/>
        <n v="457"/>
        <n v="953"/>
        <n v="1200"/>
        <n v="439"/>
        <n v="610"/>
        <n v="398"/>
        <n v="950"/>
        <n v="697"/>
        <n v="390"/>
        <n v="1138"/>
        <n v="1081"/>
        <n v="651"/>
        <n v="855"/>
        <n v="707"/>
        <n v="356"/>
        <n v="246"/>
        <n v="1132"/>
        <n v="381"/>
        <n v="809"/>
        <n v="174"/>
        <n v="1260"/>
        <n v="728"/>
        <n v="706"/>
        <n v="648"/>
        <n v="882"/>
        <n v="831"/>
        <n v="782"/>
        <n v="848"/>
        <n v="883"/>
        <n v="671"/>
        <n v="1009"/>
        <n v="854"/>
        <n v="1192"/>
        <n v="998"/>
        <n v="1626"/>
        <n v="926"/>
        <n v="836"/>
        <n v="1560"/>
        <n v="1092"/>
        <n v="619"/>
        <n v="2071"/>
        <n v="856"/>
        <n v="891"/>
        <n v="2419"/>
        <n v="1916"/>
        <n v="742"/>
        <n v="2206"/>
        <n v="593"/>
        <n v="2278"/>
        <n v="770"/>
        <n v="558"/>
        <n v="3074"/>
        <n v="876"/>
        <n v="599"/>
        <n v="2807"/>
        <n v="713"/>
        <n v="3067"/>
        <n v="562"/>
        <n v="3709"/>
        <n v="543"/>
        <n v="927"/>
        <n v="2204"/>
        <n v="394"/>
        <n v="667"/>
        <n v="3015"/>
        <n v="783"/>
        <n v="3800"/>
        <n v="415"/>
        <n v="476"/>
        <n v="4738"/>
        <n v="573"/>
        <n v="4402"/>
        <n v="295"/>
        <n v="3926"/>
        <n v="528"/>
        <n v="5102"/>
        <n v="502"/>
        <n v="252"/>
        <n v="5180"/>
        <n v="740"/>
        <n v="4634"/>
        <n v="636"/>
        <n v="4767"/>
        <n v="548"/>
        <n v="540"/>
        <n v="5132"/>
        <n v="544"/>
        <n v="392"/>
        <n v="5087"/>
        <n v="703"/>
        <n v="570"/>
        <n v="5882"/>
        <n v="736"/>
        <n v="3962"/>
        <n v="996"/>
        <n v="545"/>
        <n v="4724"/>
        <n v="519"/>
        <n v="4541"/>
        <n v="575"/>
        <n v="212"/>
        <n v="3767"/>
        <n v="316"/>
        <n v="4035"/>
        <n v="440"/>
        <n v="4031"/>
        <n v="3772"/>
        <n v="4299"/>
        <n v="3104"/>
        <n v="3267"/>
        <n v="465"/>
        <n v="425"/>
        <n v="3499"/>
        <n v="550"/>
        <n v="3626"/>
        <n v="644"/>
        <n v="4136"/>
        <n v="634"/>
        <n v="4038"/>
        <n v="578"/>
        <n v="386"/>
        <n v="4009"/>
        <n v="395"/>
        <n v="2762"/>
        <n v="482"/>
        <n v="423"/>
        <n v="2334"/>
        <n v="317"/>
        <n v="2853"/>
        <n v="391"/>
        <n v="3211"/>
        <n v="412"/>
        <n v="3286"/>
        <n v="406"/>
        <n v="445"/>
        <n v="2057"/>
        <n v="2106"/>
        <n v="699"/>
        <n v="318"/>
        <n v="2790"/>
        <n v="845"/>
        <n v="564"/>
        <n v="2666"/>
        <n v="743"/>
        <n v="491"/>
        <n v="2411"/>
        <n v="2456"/>
        <n v="516"/>
        <n v="2050"/>
        <n v="660"/>
        <n v="2682"/>
        <n v="717"/>
        <n v="559"/>
        <n v="1843"/>
        <n v="1577"/>
        <n v="590"/>
        <n v="1487"/>
        <n v="507"/>
        <n v="1771"/>
        <n v="427"/>
        <n v="401"/>
        <n v="1776"/>
        <n v="2824"/>
        <n v="686"/>
        <n v="332"/>
        <n v="1918"/>
        <n v="2703"/>
        <n v="472"/>
        <n v="442"/>
        <n v="1539"/>
        <n v="2617"/>
        <n v="884"/>
        <n v="1366"/>
        <n v="1886"/>
        <n v="407"/>
        <n v="992"/>
        <n v="1661"/>
        <n v="581"/>
        <n v="1566"/>
        <n v="2342"/>
        <n v="477"/>
        <n v="494"/>
        <n v="1803"/>
        <n v="3145"/>
        <n v="594"/>
        <n v="4258"/>
        <n v="674"/>
        <n v="495"/>
        <n v="1880"/>
        <n v="3514"/>
        <n v="679"/>
        <n v="1684"/>
        <n v="3634"/>
        <n v="1226"/>
        <n v="2221"/>
        <n v="582"/>
        <n v="1112"/>
        <n v="2086"/>
        <n v="177"/>
        <n v="2054"/>
        <n v="3118"/>
        <n v="2538"/>
        <n v="1984"/>
        <n v="2864"/>
        <n v="665"/>
        <n v="1518"/>
        <n v="2985"/>
        <n v="675"/>
        <n v="1629"/>
        <n v="3138"/>
        <n v="1410"/>
        <n v="795"/>
        <n v="1645"/>
        <n v="2139"/>
        <n v="1660"/>
        <n v="2534"/>
        <n v="696"/>
        <n v="2234"/>
        <n v="1955"/>
        <n v="499"/>
        <n v="767"/>
        <n v="1871"/>
        <n v="1907"/>
        <n v="565"/>
        <n v="2202"/>
        <n v="1956"/>
        <n v="646"/>
        <n v="2329"/>
        <n v="2398"/>
        <n v="935"/>
        <n v="1757"/>
        <n v="1377"/>
        <n v="661"/>
        <n v="547"/>
        <n v="1802"/>
        <n v="1696"/>
        <n v="508"/>
        <n v="1908"/>
        <n v="1370"/>
        <n v="828"/>
        <n v="918"/>
        <n v="622"/>
        <n v="286"/>
        <n v="500"/>
        <n v="422"/>
        <n v="807"/>
        <n v="880"/>
        <n v="486"/>
        <n v="700"/>
        <n v="471"/>
        <n v="400"/>
        <n v="598"/>
        <n v="602"/>
        <n v="474"/>
        <n v="611"/>
        <n v="585"/>
        <n v="517"/>
        <n v="512"/>
        <n v="731"/>
        <n v="368"/>
        <n v="362"/>
        <n v="577"/>
        <n v="428"/>
        <n v="1088"/>
        <n v="688"/>
        <n v="663"/>
        <n v="308"/>
        <n v="444"/>
        <n v="417"/>
      </sharedItems>
    </cacheField>
    <cacheField name="平台补贴" numFmtId="0">
      <sharedItems containsSemiMixedTypes="0" containsString="0" containsNumber="1" containsInteger="1" minValue="0" maxValue="1141" count="172">
        <n v="32"/>
        <n v="24"/>
        <n v="148"/>
        <n v="49"/>
        <n v="25"/>
        <n v="160"/>
        <n v="55"/>
        <n v="45"/>
        <n v="162"/>
        <n v="62"/>
        <n v="41"/>
        <n v="27"/>
        <n v="181"/>
        <n v="85"/>
        <n v="54"/>
        <n v="57"/>
        <n v="31"/>
        <n v="34"/>
        <n v="16"/>
        <n v="67"/>
        <n v="161"/>
        <n v="109"/>
        <n v="137"/>
        <n v="115"/>
        <n v="158"/>
        <n v="106"/>
        <n v="89"/>
        <n v="131"/>
        <n v="165"/>
        <n v="20"/>
        <n v="19"/>
        <n v="14"/>
        <n v="153"/>
        <n v="13"/>
        <n v="29"/>
        <n v="81"/>
        <n v="22"/>
        <n v="66"/>
        <n v="18"/>
        <n v="28"/>
        <n v="36"/>
        <n v="26"/>
        <n v="63"/>
        <n v="50"/>
        <n v="58"/>
        <n v="56"/>
        <n v="7"/>
        <n v="64"/>
        <n v="11"/>
        <n v="33"/>
        <n v="88"/>
        <n v="47"/>
        <n v="52"/>
        <n v="30"/>
        <n v="35"/>
        <n v="23"/>
        <n v="40"/>
        <n v="51"/>
        <n v="43"/>
        <n v="53"/>
        <n v="90"/>
        <n v="98"/>
        <n v="44"/>
        <n v="46"/>
        <n v="8"/>
        <n v="10"/>
        <n v="15"/>
        <n v="70"/>
        <n v="12"/>
        <n v="59"/>
        <n v="9"/>
        <n v="78"/>
        <n v="69"/>
        <n v="95"/>
        <n v="17"/>
        <n v="133"/>
        <n v="21"/>
        <n v="97"/>
        <n v="65"/>
        <n v="38"/>
        <n v="100"/>
        <n v="139"/>
        <n v="117"/>
        <n v="92"/>
        <n v="60"/>
        <n v="180"/>
        <n v="48"/>
        <n v="39"/>
        <n v="42"/>
        <n v="122"/>
        <n v="186"/>
        <n v="307"/>
        <n v="251"/>
        <n v="294"/>
        <n v="518"/>
        <n v="386"/>
        <n v="299"/>
        <n v="419"/>
        <n v="643"/>
        <n v="648"/>
        <n v="80"/>
        <n v="672"/>
        <n v="68"/>
        <n v="752"/>
        <n v="120"/>
        <n v="513"/>
        <n v="79"/>
        <n v="596"/>
        <n v="724"/>
        <n v="1053"/>
        <n v="1018"/>
        <n v="937"/>
        <n v="1031"/>
        <n v="1141"/>
        <n v="1034"/>
        <n v="841"/>
        <n v="986"/>
        <n v="927"/>
        <n v="1111"/>
        <n v="864"/>
        <n v="6"/>
        <n v="837"/>
        <n v="693"/>
        <n v="728"/>
        <n v="455"/>
        <n v="205"/>
        <n v="176"/>
        <n v="203"/>
        <n v="213"/>
        <n v="230"/>
        <n v="175"/>
        <n v="91"/>
        <n v="116"/>
        <n v="129"/>
        <n v="114"/>
        <n v="74"/>
        <n v="154"/>
        <n v="108"/>
        <n v="128"/>
        <n v="73"/>
        <n v="193"/>
        <n v="76"/>
        <n v="337"/>
        <n v="338"/>
        <n v="211"/>
        <n v="461"/>
        <n v="700"/>
        <n v="84"/>
        <n v="615"/>
        <n v="619"/>
        <n v="358"/>
        <n v="82"/>
        <n v="469"/>
        <n v="71"/>
        <n v="430"/>
        <n v="478"/>
        <n v="121"/>
        <n v="460"/>
        <n v="172"/>
        <n v="508"/>
        <n v="170"/>
        <n v="262"/>
        <n v="305"/>
        <n v="185"/>
        <n v="204"/>
        <n v="179"/>
        <n v="99"/>
        <n v="61"/>
        <n v="123"/>
        <n v="87"/>
        <n v="37"/>
        <n v="4"/>
      </sharedItems>
    </cacheField>
    <cacheField name="单均创收" numFmtId="0" formula="商家实收/门店下单量" databaseField="0"/>
    <cacheField name="cpc平均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4.7134837963" refreshedBy="hezixin" recordCount="8">
  <cacheSource type="worksheet">
    <worksheetSource ref="S95:U103" sheet="常用函数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0" maxValue="8" count="8">
        <n v="1"/>
        <n v="2"/>
        <n v="3"/>
        <n v="4"/>
        <n v="5"/>
        <n v="6"/>
        <n v="7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2"/>
    <x v="0"/>
    <x v="0"/>
    <x v="0"/>
    <x v="2"/>
    <x v="2"/>
    <x v="2"/>
    <x v="2"/>
    <x v="2"/>
    <x v="2"/>
    <x v="0"/>
    <x v="2"/>
    <x v="2"/>
    <x v="2"/>
    <x v="2"/>
    <x v="2"/>
    <x v="2"/>
    <x v="2"/>
    <x v="2"/>
    <x v="2"/>
  </r>
  <r>
    <x v="0"/>
    <x v="0"/>
    <x v="0"/>
    <x v="3"/>
    <x v="1"/>
    <x v="0"/>
    <x v="0"/>
    <x v="0"/>
    <x v="3"/>
    <x v="3"/>
    <x v="3"/>
    <x v="3"/>
    <x v="3"/>
    <x v="3"/>
    <x v="2"/>
    <x v="1"/>
    <x v="3"/>
    <x v="3"/>
    <x v="3"/>
    <x v="3"/>
    <x v="3"/>
    <x v="3"/>
    <x v="3"/>
    <x v="3"/>
  </r>
  <r>
    <x v="1"/>
    <x v="0"/>
    <x v="0"/>
    <x v="0"/>
    <x v="0"/>
    <x v="0"/>
    <x v="0"/>
    <x v="0"/>
    <x v="0"/>
    <x v="4"/>
    <x v="4"/>
    <x v="4"/>
    <x v="4"/>
    <x v="4"/>
    <x v="2"/>
    <x v="3"/>
    <x v="4"/>
    <x v="4"/>
    <x v="4"/>
    <x v="4"/>
    <x v="4"/>
    <x v="4"/>
    <x v="4"/>
    <x v="0"/>
  </r>
  <r>
    <x v="1"/>
    <x v="0"/>
    <x v="0"/>
    <x v="1"/>
    <x v="1"/>
    <x v="0"/>
    <x v="1"/>
    <x v="1"/>
    <x v="1"/>
    <x v="5"/>
    <x v="5"/>
    <x v="5"/>
    <x v="5"/>
    <x v="5"/>
    <x v="0"/>
    <x v="4"/>
    <x v="5"/>
    <x v="5"/>
    <x v="5"/>
    <x v="5"/>
    <x v="5"/>
    <x v="5"/>
    <x v="5"/>
    <x v="4"/>
  </r>
  <r>
    <x v="1"/>
    <x v="0"/>
    <x v="0"/>
    <x v="2"/>
    <x v="2"/>
    <x v="0"/>
    <x v="0"/>
    <x v="0"/>
    <x v="2"/>
    <x v="6"/>
    <x v="6"/>
    <x v="6"/>
    <x v="6"/>
    <x v="6"/>
    <x v="2"/>
    <x v="5"/>
    <x v="6"/>
    <x v="6"/>
    <x v="6"/>
    <x v="6"/>
    <x v="6"/>
    <x v="6"/>
    <x v="6"/>
    <x v="5"/>
  </r>
  <r>
    <x v="1"/>
    <x v="0"/>
    <x v="0"/>
    <x v="3"/>
    <x v="1"/>
    <x v="0"/>
    <x v="0"/>
    <x v="0"/>
    <x v="3"/>
    <x v="7"/>
    <x v="7"/>
    <x v="7"/>
    <x v="7"/>
    <x v="7"/>
    <x v="2"/>
    <x v="6"/>
    <x v="7"/>
    <x v="7"/>
    <x v="7"/>
    <x v="7"/>
    <x v="7"/>
    <x v="7"/>
    <x v="7"/>
    <x v="6"/>
  </r>
  <r>
    <x v="2"/>
    <x v="0"/>
    <x v="0"/>
    <x v="0"/>
    <x v="0"/>
    <x v="0"/>
    <x v="0"/>
    <x v="0"/>
    <x v="0"/>
    <x v="8"/>
    <x v="8"/>
    <x v="8"/>
    <x v="8"/>
    <x v="8"/>
    <x v="0"/>
    <x v="7"/>
    <x v="8"/>
    <x v="8"/>
    <x v="8"/>
    <x v="8"/>
    <x v="8"/>
    <x v="8"/>
    <x v="8"/>
    <x v="7"/>
  </r>
  <r>
    <x v="2"/>
    <x v="0"/>
    <x v="0"/>
    <x v="2"/>
    <x v="2"/>
    <x v="0"/>
    <x v="0"/>
    <x v="0"/>
    <x v="2"/>
    <x v="9"/>
    <x v="9"/>
    <x v="9"/>
    <x v="9"/>
    <x v="9"/>
    <x v="2"/>
    <x v="8"/>
    <x v="9"/>
    <x v="9"/>
    <x v="7"/>
    <x v="9"/>
    <x v="9"/>
    <x v="9"/>
    <x v="9"/>
    <x v="8"/>
  </r>
  <r>
    <x v="2"/>
    <x v="0"/>
    <x v="0"/>
    <x v="3"/>
    <x v="1"/>
    <x v="0"/>
    <x v="0"/>
    <x v="0"/>
    <x v="3"/>
    <x v="10"/>
    <x v="10"/>
    <x v="10"/>
    <x v="10"/>
    <x v="10"/>
    <x v="2"/>
    <x v="0"/>
    <x v="10"/>
    <x v="10"/>
    <x v="9"/>
    <x v="10"/>
    <x v="10"/>
    <x v="10"/>
    <x v="10"/>
    <x v="9"/>
  </r>
  <r>
    <x v="3"/>
    <x v="0"/>
    <x v="0"/>
    <x v="0"/>
    <x v="0"/>
    <x v="0"/>
    <x v="0"/>
    <x v="0"/>
    <x v="0"/>
    <x v="11"/>
    <x v="11"/>
    <x v="11"/>
    <x v="11"/>
    <x v="11"/>
    <x v="2"/>
    <x v="7"/>
    <x v="11"/>
    <x v="11"/>
    <x v="10"/>
    <x v="11"/>
    <x v="11"/>
    <x v="11"/>
    <x v="11"/>
    <x v="10"/>
  </r>
  <r>
    <x v="3"/>
    <x v="0"/>
    <x v="0"/>
    <x v="1"/>
    <x v="1"/>
    <x v="0"/>
    <x v="1"/>
    <x v="1"/>
    <x v="1"/>
    <x v="12"/>
    <x v="12"/>
    <x v="12"/>
    <x v="12"/>
    <x v="9"/>
    <x v="2"/>
    <x v="8"/>
    <x v="12"/>
    <x v="12"/>
    <x v="11"/>
    <x v="12"/>
    <x v="12"/>
    <x v="12"/>
    <x v="12"/>
    <x v="11"/>
  </r>
  <r>
    <x v="3"/>
    <x v="0"/>
    <x v="0"/>
    <x v="2"/>
    <x v="2"/>
    <x v="0"/>
    <x v="0"/>
    <x v="0"/>
    <x v="2"/>
    <x v="13"/>
    <x v="13"/>
    <x v="13"/>
    <x v="13"/>
    <x v="12"/>
    <x v="2"/>
    <x v="9"/>
    <x v="13"/>
    <x v="13"/>
    <x v="12"/>
    <x v="13"/>
    <x v="13"/>
    <x v="13"/>
    <x v="13"/>
    <x v="12"/>
  </r>
  <r>
    <x v="3"/>
    <x v="0"/>
    <x v="0"/>
    <x v="3"/>
    <x v="1"/>
    <x v="0"/>
    <x v="0"/>
    <x v="0"/>
    <x v="3"/>
    <x v="14"/>
    <x v="14"/>
    <x v="14"/>
    <x v="14"/>
    <x v="3"/>
    <x v="2"/>
    <x v="1"/>
    <x v="14"/>
    <x v="14"/>
    <x v="13"/>
    <x v="14"/>
    <x v="14"/>
    <x v="14"/>
    <x v="14"/>
    <x v="13"/>
  </r>
  <r>
    <x v="4"/>
    <x v="0"/>
    <x v="0"/>
    <x v="0"/>
    <x v="0"/>
    <x v="0"/>
    <x v="0"/>
    <x v="0"/>
    <x v="0"/>
    <x v="15"/>
    <x v="15"/>
    <x v="15"/>
    <x v="15"/>
    <x v="13"/>
    <x v="2"/>
    <x v="10"/>
    <x v="15"/>
    <x v="15"/>
    <x v="14"/>
    <x v="15"/>
    <x v="15"/>
    <x v="15"/>
    <x v="15"/>
    <x v="3"/>
  </r>
  <r>
    <x v="4"/>
    <x v="0"/>
    <x v="0"/>
    <x v="3"/>
    <x v="1"/>
    <x v="0"/>
    <x v="0"/>
    <x v="0"/>
    <x v="3"/>
    <x v="16"/>
    <x v="16"/>
    <x v="16"/>
    <x v="16"/>
    <x v="5"/>
    <x v="0"/>
    <x v="4"/>
    <x v="16"/>
    <x v="16"/>
    <x v="15"/>
    <x v="16"/>
    <x v="16"/>
    <x v="16"/>
    <x v="16"/>
    <x v="14"/>
  </r>
  <r>
    <x v="5"/>
    <x v="0"/>
    <x v="0"/>
    <x v="0"/>
    <x v="0"/>
    <x v="0"/>
    <x v="0"/>
    <x v="0"/>
    <x v="0"/>
    <x v="17"/>
    <x v="17"/>
    <x v="17"/>
    <x v="17"/>
    <x v="1"/>
    <x v="2"/>
    <x v="11"/>
    <x v="17"/>
    <x v="17"/>
    <x v="1"/>
    <x v="17"/>
    <x v="17"/>
    <x v="17"/>
    <x v="17"/>
    <x v="0"/>
  </r>
  <r>
    <x v="5"/>
    <x v="0"/>
    <x v="0"/>
    <x v="3"/>
    <x v="1"/>
    <x v="0"/>
    <x v="0"/>
    <x v="0"/>
    <x v="3"/>
    <x v="18"/>
    <x v="18"/>
    <x v="18"/>
    <x v="18"/>
    <x v="14"/>
    <x v="2"/>
    <x v="12"/>
    <x v="18"/>
    <x v="18"/>
    <x v="16"/>
    <x v="18"/>
    <x v="18"/>
    <x v="18"/>
    <x v="18"/>
    <x v="15"/>
  </r>
  <r>
    <x v="6"/>
    <x v="0"/>
    <x v="0"/>
    <x v="0"/>
    <x v="0"/>
    <x v="0"/>
    <x v="0"/>
    <x v="0"/>
    <x v="0"/>
    <x v="19"/>
    <x v="19"/>
    <x v="19"/>
    <x v="19"/>
    <x v="0"/>
    <x v="2"/>
    <x v="13"/>
    <x v="19"/>
    <x v="19"/>
    <x v="9"/>
    <x v="19"/>
    <x v="19"/>
    <x v="19"/>
    <x v="19"/>
    <x v="16"/>
  </r>
  <r>
    <x v="7"/>
    <x v="0"/>
    <x v="0"/>
    <x v="0"/>
    <x v="0"/>
    <x v="0"/>
    <x v="0"/>
    <x v="0"/>
    <x v="0"/>
    <x v="20"/>
    <x v="20"/>
    <x v="20"/>
    <x v="20"/>
    <x v="15"/>
    <x v="2"/>
    <x v="14"/>
    <x v="20"/>
    <x v="20"/>
    <x v="17"/>
    <x v="20"/>
    <x v="20"/>
    <x v="20"/>
    <x v="20"/>
    <x v="7"/>
  </r>
  <r>
    <x v="8"/>
    <x v="0"/>
    <x v="0"/>
    <x v="0"/>
    <x v="0"/>
    <x v="0"/>
    <x v="0"/>
    <x v="0"/>
    <x v="0"/>
    <x v="21"/>
    <x v="21"/>
    <x v="21"/>
    <x v="21"/>
    <x v="16"/>
    <x v="2"/>
    <x v="15"/>
    <x v="21"/>
    <x v="21"/>
    <x v="18"/>
    <x v="21"/>
    <x v="21"/>
    <x v="21"/>
    <x v="21"/>
    <x v="4"/>
  </r>
  <r>
    <x v="9"/>
    <x v="0"/>
    <x v="0"/>
    <x v="0"/>
    <x v="0"/>
    <x v="0"/>
    <x v="0"/>
    <x v="0"/>
    <x v="0"/>
    <x v="22"/>
    <x v="22"/>
    <x v="22"/>
    <x v="22"/>
    <x v="10"/>
    <x v="3"/>
    <x v="16"/>
    <x v="22"/>
    <x v="22"/>
    <x v="17"/>
    <x v="22"/>
    <x v="22"/>
    <x v="22"/>
    <x v="22"/>
    <x v="10"/>
  </r>
  <r>
    <x v="10"/>
    <x v="0"/>
    <x v="0"/>
    <x v="0"/>
    <x v="0"/>
    <x v="0"/>
    <x v="0"/>
    <x v="0"/>
    <x v="0"/>
    <x v="23"/>
    <x v="23"/>
    <x v="23"/>
    <x v="23"/>
    <x v="17"/>
    <x v="2"/>
    <x v="17"/>
    <x v="23"/>
    <x v="23"/>
    <x v="12"/>
    <x v="23"/>
    <x v="21"/>
    <x v="23"/>
    <x v="23"/>
    <x v="17"/>
  </r>
  <r>
    <x v="11"/>
    <x v="0"/>
    <x v="0"/>
    <x v="0"/>
    <x v="0"/>
    <x v="0"/>
    <x v="0"/>
    <x v="0"/>
    <x v="0"/>
    <x v="24"/>
    <x v="24"/>
    <x v="24"/>
    <x v="24"/>
    <x v="18"/>
    <x v="2"/>
    <x v="18"/>
    <x v="24"/>
    <x v="24"/>
    <x v="19"/>
    <x v="24"/>
    <x v="23"/>
    <x v="24"/>
    <x v="24"/>
    <x v="4"/>
  </r>
  <r>
    <x v="12"/>
    <x v="0"/>
    <x v="0"/>
    <x v="0"/>
    <x v="0"/>
    <x v="0"/>
    <x v="0"/>
    <x v="0"/>
    <x v="0"/>
    <x v="25"/>
    <x v="25"/>
    <x v="25"/>
    <x v="25"/>
    <x v="19"/>
    <x v="2"/>
    <x v="2"/>
    <x v="25"/>
    <x v="25"/>
    <x v="2"/>
    <x v="25"/>
    <x v="24"/>
    <x v="25"/>
    <x v="25"/>
    <x v="18"/>
  </r>
  <r>
    <x v="13"/>
    <x v="0"/>
    <x v="0"/>
    <x v="0"/>
    <x v="0"/>
    <x v="0"/>
    <x v="0"/>
    <x v="0"/>
    <x v="0"/>
    <x v="26"/>
    <x v="26"/>
    <x v="26"/>
    <x v="26"/>
    <x v="20"/>
    <x v="2"/>
    <x v="19"/>
    <x v="26"/>
    <x v="26"/>
    <x v="20"/>
    <x v="26"/>
    <x v="25"/>
    <x v="26"/>
    <x v="26"/>
    <x v="19"/>
  </r>
  <r>
    <x v="14"/>
    <x v="0"/>
    <x v="0"/>
    <x v="0"/>
    <x v="0"/>
    <x v="0"/>
    <x v="0"/>
    <x v="0"/>
    <x v="0"/>
    <x v="27"/>
    <x v="27"/>
    <x v="27"/>
    <x v="27"/>
    <x v="12"/>
    <x v="2"/>
    <x v="9"/>
    <x v="27"/>
    <x v="27"/>
    <x v="2"/>
    <x v="27"/>
    <x v="26"/>
    <x v="27"/>
    <x v="27"/>
    <x v="20"/>
  </r>
  <r>
    <x v="15"/>
    <x v="0"/>
    <x v="0"/>
    <x v="0"/>
    <x v="0"/>
    <x v="0"/>
    <x v="0"/>
    <x v="0"/>
    <x v="0"/>
    <x v="28"/>
    <x v="28"/>
    <x v="28"/>
    <x v="28"/>
    <x v="18"/>
    <x v="2"/>
    <x v="18"/>
    <x v="28"/>
    <x v="28"/>
    <x v="21"/>
    <x v="28"/>
    <x v="27"/>
    <x v="28"/>
    <x v="28"/>
    <x v="21"/>
  </r>
  <r>
    <x v="16"/>
    <x v="0"/>
    <x v="0"/>
    <x v="0"/>
    <x v="0"/>
    <x v="0"/>
    <x v="0"/>
    <x v="0"/>
    <x v="0"/>
    <x v="29"/>
    <x v="29"/>
    <x v="29"/>
    <x v="29"/>
    <x v="21"/>
    <x v="2"/>
    <x v="20"/>
    <x v="29"/>
    <x v="29"/>
    <x v="22"/>
    <x v="27"/>
    <x v="28"/>
    <x v="29"/>
    <x v="29"/>
    <x v="22"/>
  </r>
  <r>
    <x v="17"/>
    <x v="0"/>
    <x v="0"/>
    <x v="0"/>
    <x v="0"/>
    <x v="0"/>
    <x v="0"/>
    <x v="0"/>
    <x v="0"/>
    <x v="30"/>
    <x v="30"/>
    <x v="30"/>
    <x v="30"/>
    <x v="22"/>
    <x v="2"/>
    <x v="21"/>
    <x v="30"/>
    <x v="30"/>
    <x v="22"/>
    <x v="29"/>
    <x v="29"/>
    <x v="30"/>
    <x v="30"/>
    <x v="23"/>
  </r>
  <r>
    <x v="18"/>
    <x v="0"/>
    <x v="0"/>
    <x v="0"/>
    <x v="0"/>
    <x v="0"/>
    <x v="0"/>
    <x v="0"/>
    <x v="0"/>
    <x v="31"/>
    <x v="31"/>
    <x v="31"/>
    <x v="31"/>
    <x v="12"/>
    <x v="2"/>
    <x v="9"/>
    <x v="31"/>
    <x v="31"/>
    <x v="2"/>
    <x v="30"/>
    <x v="30"/>
    <x v="31"/>
    <x v="31"/>
    <x v="24"/>
  </r>
  <r>
    <x v="19"/>
    <x v="0"/>
    <x v="0"/>
    <x v="0"/>
    <x v="0"/>
    <x v="0"/>
    <x v="0"/>
    <x v="0"/>
    <x v="0"/>
    <x v="32"/>
    <x v="32"/>
    <x v="32"/>
    <x v="32"/>
    <x v="23"/>
    <x v="2"/>
    <x v="22"/>
    <x v="32"/>
    <x v="32"/>
    <x v="20"/>
    <x v="31"/>
    <x v="31"/>
    <x v="32"/>
    <x v="32"/>
    <x v="13"/>
  </r>
  <r>
    <x v="20"/>
    <x v="0"/>
    <x v="0"/>
    <x v="0"/>
    <x v="0"/>
    <x v="0"/>
    <x v="0"/>
    <x v="0"/>
    <x v="0"/>
    <x v="33"/>
    <x v="33"/>
    <x v="33"/>
    <x v="33"/>
    <x v="22"/>
    <x v="2"/>
    <x v="21"/>
    <x v="33"/>
    <x v="13"/>
    <x v="22"/>
    <x v="32"/>
    <x v="32"/>
    <x v="33"/>
    <x v="33"/>
    <x v="25"/>
  </r>
  <r>
    <x v="21"/>
    <x v="0"/>
    <x v="0"/>
    <x v="0"/>
    <x v="0"/>
    <x v="0"/>
    <x v="0"/>
    <x v="0"/>
    <x v="0"/>
    <x v="34"/>
    <x v="34"/>
    <x v="34"/>
    <x v="34"/>
    <x v="18"/>
    <x v="0"/>
    <x v="19"/>
    <x v="34"/>
    <x v="9"/>
    <x v="21"/>
    <x v="33"/>
    <x v="33"/>
    <x v="34"/>
    <x v="34"/>
    <x v="26"/>
  </r>
  <r>
    <x v="22"/>
    <x v="0"/>
    <x v="0"/>
    <x v="0"/>
    <x v="0"/>
    <x v="0"/>
    <x v="0"/>
    <x v="0"/>
    <x v="0"/>
    <x v="35"/>
    <x v="35"/>
    <x v="35"/>
    <x v="35"/>
    <x v="24"/>
    <x v="2"/>
    <x v="23"/>
    <x v="35"/>
    <x v="33"/>
    <x v="23"/>
    <x v="34"/>
    <x v="34"/>
    <x v="33"/>
    <x v="35"/>
    <x v="27"/>
  </r>
  <r>
    <x v="23"/>
    <x v="0"/>
    <x v="0"/>
    <x v="0"/>
    <x v="0"/>
    <x v="0"/>
    <x v="0"/>
    <x v="0"/>
    <x v="0"/>
    <x v="36"/>
    <x v="36"/>
    <x v="36"/>
    <x v="36"/>
    <x v="19"/>
    <x v="0"/>
    <x v="24"/>
    <x v="36"/>
    <x v="34"/>
    <x v="24"/>
    <x v="35"/>
    <x v="35"/>
    <x v="33"/>
    <x v="36"/>
    <x v="28"/>
  </r>
  <r>
    <x v="24"/>
    <x v="0"/>
    <x v="0"/>
    <x v="0"/>
    <x v="0"/>
    <x v="0"/>
    <x v="0"/>
    <x v="0"/>
    <x v="0"/>
    <x v="37"/>
    <x v="37"/>
    <x v="37"/>
    <x v="37"/>
    <x v="23"/>
    <x v="2"/>
    <x v="22"/>
    <x v="37"/>
    <x v="35"/>
    <x v="25"/>
    <x v="36"/>
    <x v="36"/>
    <x v="33"/>
    <x v="37"/>
    <x v="29"/>
  </r>
  <r>
    <x v="25"/>
    <x v="0"/>
    <x v="0"/>
    <x v="0"/>
    <x v="0"/>
    <x v="0"/>
    <x v="0"/>
    <x v="0"/>
    <x v="0"/>
    <x v="38"/>
    <x v="38"/>
    <x v="38"/>
    <x v="38"/>
    <x v="25"/>
    <x v="2"/>
    <x v="25"/>
    <x v="38"/>
    <x v="36"/>
    <x v="26"/>
    <x v="37"/>
    <x v="37"/>
    <x v="25"/>
    <x v="38"/>
    <x v="30"/>
  </r>
  <r>
    <x v="26"/>
    <x v="0"/>
    <x v="0"/>
    <x v="0"/>
    <x v="0"/>
    <x v="0"/>
    <x v="0"/>
    <x v="0"/>
    <x v="0"/>
    <x v="39"/>
    <x v="39"/>
    <x v="39"/>
    <x v="39"/>
    <x v="18"/>
    <x v="2"/>
    <x v="18"/>
    <x v="39"/>
    <x v="37"/>
    <x v="19"/>
    <x v="33"/>
    <x v="38"/>
    <x v="35"/>
    <x v="39"/>
    <x v="18"/>
  </r>
  <r>
    <x v="27"/>
    <x v="0"/>
    <x v="0"/>
    <x v="0"/>
    <x v="0"/>
    <x v="0"/>
    <x v="0"/>
    <x v="0"/>
    <x v="0"/>
    <x v="40"/>
    <x v="40"/>
    <x v="40"/>
    <x v="40"/>
    <x v="24"/>
    <x v="2"/>
    <x v="23"/>
    <x v="40"/>
    <x v="38"/>
    <x v="23"/>
    <x v="38"/>
    <x v="39"/>
    <x v="31"/>
    <x v="40"/>
    <x v="29"/>
  </r>
  <r>
    <x v="28"/>
    <x v="0"/>
    <x v="0"/>
    <x v="0"/>
    <x v="0"/>
    <x v="0"/>
    <x v="0"/>
    <x v="0"/>
    <x v="0"/>
    <x v="41"/>
    <x v="41"/>
    <x v="41"/>
    <x v="41"/>
    <x v="9"/>
    <x v="2"/>
    <x v="8"/>
    <x v="41"/>
    <x v="39"/>
    <x v="7"/>
    <x v="39"/>
    <x v="40"/>
    <x v="36"/>
    <x v="41"/>
    <x v="16"/>
  </r>
  <r>
    <x v="29"/>
    <x v="0"/>
    <x v="0"/>
    <x v="0"/>
    <x v="0"/>
    <x v="0"/>
    <x v="0"/>
    <x v="0"/>
    <x v="0"/>
    <x v="42"/>
    <x v="42"/>
    <x v="42"/>
    <x v="42"/>
    <x v="21"/>
    <x v="2"/>
    <x v="20"/>
    <x v="42"/>
    <x v="40"/>
    <x v="24"/>
    <x v="40"/>
    <x v="41"/>
    <x v="37"/>
    <x v="42"/>
    <x v="29"/>
  </r>
  <r>
    <x v="30"/>
    <x v="0"/>
    <x v="0"/>
    <x v="0"/>
    <x v="0"/>
    <x v="0"/>
    <x v="0"/>
    <x v="0"/>
    <x v="0"/>
    <x v="43"/>
    <x v="43"/>
    <x v="43"/>
    <x v="43"/>
    <x v="21"/>
    <x v="2"/>
    <x v="20"/>
    <x v="43"/>
    <x v="41"/>
    <x v="27"/>
    <x v="41"/>
    <x v="42"/>
    <x v="38"/>
    <x v="43"/>
    <x v="31"/>
  </r>
  <r>
    <x v="30"/>
    <x v="0"/>
    <x v="0"/>
    <x v="4"/>
    <x v="3"/>
    <x v="0"/>
    <x v="1"/>
    <x v="1"/>
    <x v="4"/>
    <x v="44"/>
    <x v="44"/>
    <x v="44"/>
    <x v="44"/>
    <x v="26"/>
    <x v="2"/>
    <x v="24"/>
    <x v="44"/>
    <x v="42"/>
    <x v="28"/>
    <x v="42"/>
    <x v="43"/>
    <x v="13"/>
    <x v="35"/>
    <x v="32"/>
  </r>
  <r>
    <x v="31"/>
    <x v="0"/>
    <x v="0"/>
    <x v="0"/>
    <x v="0"/>
    <x v="0"/>
    <x v="0"/>
    <x v="0"/>
    <x v="0"/>
    <x v="45"/>
    <x v="45"/>
    <x v="45"/>
    <x v="31"/>
    <x v="23"/>
    <x v="2"/>
    <x v="22"/>
    <x v="45"/>
    <x v="31"/>
    <x v="20"/>
    <x v="29"/>
    <x v="44"/>
    <x v="38"/>
    <x v="44"/>
    <x v="33"/>
  </r>
  <r>
    <x v="31"/>
    <x v="0"/>
    <x v="0"/>
    <x v="4"/>
    <x v="3"/>
    <x v="0"/>
    <x v="1"/>
    <x v="1"/>
    <x v="4"/>
    <x v="46"/>
    <x v="46"/>
    <x v="46"/>
    <x v="45"/>
    <x v="27"/>
    <x v="0"/>
    <x v="18"/>
    <x v="46"/>
    <x v="43"/>
    <x v="19"/>
    <x v="43"/>
    <x v="45"/>
    <x v="39"/>
    <x v="45"/>
    <x v="26"/>
  </r>
  <r>
    <x v="32"/>
    <x v="0"/>
    <x v="0"/>
    <x v="0"/>
    <x v="0"/>
    <x v="0"/>
    <x v="0"/>
    <x v="0"/>
    <x v="0"/>
    <x v="47"/>
    <x v="47"/>
    <x v="47"/>
    <x v="46"/>
    <x v="28"/>
    <x v="2"/>
    <x v="26"/>
    <x v="47"/>
    <x v="2"/>
    <x v="29"/>
    <x v="44"/>
    <x v="46"/>
    <x v="27"/>
    <x v="46"/>
    <x v="34"/>
  </r>
  <r>
    <x v="32"/>
    <x v="0"/>
    <x v="0"/>
    <x v="4"/>
    <x v="3"/>
    <x v="0"/>
    <x v="1"/>
    <x v="1"/>
    <x v="4"/>
    <x v="48"/>
    <x v="48"/>
    <x v="48"/>
    <x v="47"/>
    <x v="29"/>
    <x v="2"/>
    <x v="27"/>
    <x v="48"/>
    <x v="44"/>
    <x v="21"/>
    <x v="45"/>
    <x v="47"/>
    <x v="13"/>
    <x v="47"/>
    <x v="35"/>
  </r>
  <r>
    <x v="33"/>
    <x v="0"/>
    <x v="0"/>
    <x v="0"/>
    <x v="0"/>
    <x v="0"/>
    <x v="0"/>
    <x v="0"/>
    <x v="0"/>
    <x v="49"/>
    <x v="49"/>
    <x v="49"/>
    <x v="35"/>
    <x v="2"/>
    <x v="2"/>
    <x v="28"/>
    <x v="49"/>
    <x v="33"/>
    <x v="2"/>
    <x v="46"/>
    <x v="48"/>
    <x v="40"/>
    <x v="48"/>
    <x v="36"/>
  </r>
  <r>
    <x v="33"/>
    <x v="0"/>
    <x v="0"/>
    <x v="4"/>
    <x v="3"/>
    <x v="0"/>
    <x v="1"/>
    <x v="1"/>
    <x v="4"/>
    <x v="50"/>
    <x v="50"/>
    <x v="50"/>
    <x v="48"/>
    <x v="30"/>
    <x v="2"/>
    <x v="29"/>
    <x v="50"/>
    <x v="45"/>
    <x v="30"/>
    <x v="47"/>
    <x v="49"/>
    <x v="41"/>
    <x v="49"/>
    <x v="37"/>
  </r>
  <r>
    <x v="34"/>
    <x v="0"/>
    <x v="0"/>
    <x v="0"/>
    <x v="0"/>
    <x v="0"/>
    <x v="0"/>
    <x v="0"/>
    <x v="0"/>
    <x v="51"/>
    <x v="51"/>
    <x v="51"/>
    <x v="18"/>
    <x v="6"/>
    <x v="0"/>
    <x v="26"/>
    <x v="51"/>
    <x v="46"/>
    <x v="31"/>
    <x v="48"/>
    <x v="50"/>
    <x v="42"/>
    <x v="50"/>
    <x v="11"/>
  </r>
  <r>
    <x v="35"/>
    <x v="0"/>
    <x v="0"/>
    <x v="0"/>
    <x v="0"/>
    <x v="0"/>
    <x v="0"/>
    <x v="0"/>
    <x v="0"/>
    <x v="52"/>
    <x v="52"/>
    <x v="52"/>
    <x v="33"/>
    <x v="31"/>
    <x v="2"/>
    <x v="30"/>
    <x v="52"/>
    <x v="13"/>
    <x v="24"/>
    <x v="49"/>
    <x v="51"/>
    <x v="43"/>
    <x v="51"/>
    <x v="0"/>
  </r>
  <r>
    <x v="36"/>
    <x v="0"/>
    <x v="0"/>
    <x v="0"/>
    <x v="0"/>
    <x v="0"/>
    <x v="0"/>
    <x v="0"/>
    <x v="0"/>
    <x v="53"/>
    <x v="53"/>
    <x v="9"/>
    <x v="33"/>
    <x v="18"/>
    <x v="2"/>
    <x v="18"/>
    <x v="53"/>
    <x v="13"/>
    <x v="19"/>
    <x v="50"/>
    <x v="52"/>
    <x v="26"/>
    <x v="52"/>
    <x v="38"/>
  </r>
  <r>
    <x v="37"/>
    <x v="0"/>
    <x v="0"/>
    <x v="0"/>
    <x v="0"/>
    <x v="0"/>
    <x v="0"/>
    <x v="0"/>
    <x v="0"/>
    <x v="54"/>
    <x v="54"/>
    <x v="53"/>
    <x v="49"/>
    <x v="2"/>
    <x v="2"/>
    <x v="28"/>
    <x v="54"/>
    <x v="47"/>
    <x v="28"/>
    <x v="51"/>
    <x v="53"/>
    <x v="34"/>
    <x v="53"/>
    <x v="39"/>
  </r>
  <r>
    <x v="37"/>
    <x v="0"/>
    <x v="0"/>
    <x v="5"/>
    <x v="0"/>
    <x v="0"/>
    <x v="1"/>
    <x v="1"/>
    <x v="5"/>
    <x v="55"/>
    <x v="55"/>
    <x v="54"/>
    <x v="50"/>
    <x v="25"/>
    <x v="2"/>
    <x v="25"/>
    <x v="55"/>
    <x v="48"/>
    <x v="32"/>
    <x v="52"/>
    <x v="54"/>
    <x v="30"/>
    <x v="54"/>
    <x v="3"/>
  </r>
  <r>
    <x v="38"/>
    <x v="0"/>
    <x v="0"/>
    <x v="0"/>
    <x v="0"/>
    <x v="0"/>
    <x v="0"/>
    <x v="0"/>
    <x v="0"/>
    <x v="56"/>
    <x v="56"/>
    <x v="55"/>
    <x v="51"/>
    <x v="27"/>
    <x v="2"/>
    <x v="31"/>
    <x v="56"/>
    <x v="49"/>
    <x v="19"/>
    <x v="53"/>
    <x v="55"/>
    <x v="13"/>
    <x v="55"/>
    <x v="18"/>
  </r>
  <r>
    <x v="38"/>
    <x v="0"/>
    <x v="0"/>
    <x v="5"/>
    <x v="0"/>
    <x v="0"/>
    <x v="1"/>
    <x v="1"/>
    <x v="5"/>
    <x v="57"/>
    <x v="57"/>
    <x v="56"/>
    <x v="52"/>
    <x v="32"/>
    <x v="2"/>
    <x v="32"/>
    <x v="57"/>
    <x v="50"/>
    <x v="32"/>
    <x v="54"/>
    <x v="56"/>
    <x v="44"/>
    <x v="56"/>
    <x v="40"/>
  </r>
  <r>
    <x v="39"/>
    <x v="0"/>
    <x v="0"/>
    <x v="0"/>
    <x v="0"/>
    <x v="0"/>
    <x v="0"/>
    <x v="0"/>
    <x v="0"/>
    <x v="58"/>
    <x v="58"/>
    <x v="57"/>
    <x v="18"/>
    <x v="27"/>
    <x v="2"/>
    <x v="31"/>
    <x v="58"/>
    <x v="46"/>
    <x v="22"/>
    <x v="55"/>
    <x v="57"/>
    <x v="45"/>
    <x v="28"/>
    <x v="1"/>
  </r>
  <r>
    <x v="39"/>
    <x v="0"/>
    <x v="0"/>
    <x v="5"/>
    <x v="0"/>
    <x v="0"/>
    <x v="1"/>
    <x v="1"/>
    <x v="5"/>
    <x v="59"/>
    <x v="59"/>
    <x v="58"/>
    <x v="50"/>
    <x v="30"/>
    <x v="2"/>
    <x v="29"/>
    <x v="59"/>
    <x v="48"/>
    <x v="30"/>
    <x v="29"/>
    <x v="9"/>
    <x v="9"/>
    <x v="57"/>
    <x v="6"/>
  </r>
  <r>
    <x v="40"/>
    <x v="0"/>
    <x v="0"/>
    <x v="0"/>
    <x v="0"/>
    <x v="0"/>
    <x v="0"/>
    <x v="0"/>
    <x v="0"/>
    <x v="60"/>
    <x v="60"/>
    <x v="59"/>
    <x v="53"/>
    <x v="22"/>
    <x v="2"/>
    <x v="21"/>
    <x v="60"/>
    <x v="51"/>
    <x v="19"/>
    <x v="56"/>
    <x v="58"/>
    <x v="46"/>
    <x v="58"/>
    <x v="4"/>
  </r>
  <r>
    <x v="40"/>
    <x v="0"/>
    <x v="0"/>
    <x v="5"/>
    <x v="0"/>
    <x v="0"/>
    <x v="1"/>
    <x v="1"/>
    <x v="5"/>
    <x v="61"/>
    <x v="61"/>
    <x v="58"/>
    <x v="47"/>
    <x v="33"/>
    <x v="2"/>
    <x v="33"/>
    <x v="59"/>
    <x v="44"/>
    <x v="33"/>
    <x v="57"/>
    <x v="59"/>
    <x v="47"/>
    <x v="59"/>
    <x v="41"/>
  </r>
  <r>
    <x v="40"/>
    <x v="0"/>
    <x v="0"/>
    <x v="1"/>
    <x v="1"/>
    <x v="0"/>
    <x v="1"/>
    <x v="1"/>
    <x v="6"/>
    <x v="62"/>
    <x v="62"/>
    <x v="60"/>
    <x v="54"/>
    <x v="29"/>
    <x v="2"/>
    <x v="27"/>
    <x v="61"/>
    <x v="52"/>
    <x v="21"/>
    <x v="58"/>
    <x v="60"/>
    <x v="48"/>
    <x v="60"/>
    <x v="18"/>
  </r>
  <r>
    <x v="40"/>
    <x v="0"/>
    <x v="0"/>
    <x v="3"/>
    <x v="1"/>
    <x v="0"/>
    <x v="0"/>
    <x v="0"/>
    <x v="3"/>
    <x v="63"/>
    <x v="63"/>
    <x v="61"/>
    <x v="55"/>
    <x v="32"/>
    <x v="2"/>
    <x v="32"/>
    <x v="62"/>
    <x v="53"/>
    <x v="32"/>
    <x v="59"/>
    <x v="61"/>
    <x v="49"/>
    <x v="61"/>
    <x v="40"/>
  </r>
  <r>
    <x v="41"/>
    <x v="0"/>
    <x v="0"/>
    <x v="0"/>
    <x v="0"/>
    <x v="0"/>
    <x v="0"/>
    <x v="0"/>
    <x v="0"/>
    <x v="64"/>
    <x v="64"/>
    <x v="62"/>
    <x v="56"/>
    <x v="18"/>
    <x v="2"/>
    <x v="18"/>
    <x v="63"/>
    <x v="54"/>
    <x v="19"/>
    <x v="60"/>
    <x v="62"/>
    <x v="50"/>
    <x v="62"/>
    <x v="29"/>
  </r>
  <r>
    <x v="41"/>
    <x v="0"/>
    <x v="0"/>
    <x v="5"/>
    <x v="0"/>
    <x v="0"/>
    <x v="1"/>
    <x v="1"/>
    <x v="5"/>
    <x v="65"/>
    <x v="65"/>
    <x v="63"/>
    <x v="57"/>
    <x v="34"/>
    <x v="2"/>
    <x v="34"/>
    <x v="64"/>
    <x v="55"/>
    <x v="34"/>
    <x v="61"/>
    <x v="63"/>
    <x v="44"/>
    <x v="63"/>
    <x v="34"/>
  </r>
  <r>
    <x v="41"/>
    <x v="0"/>
    <x v="0"/>
    <x v="1"/>
    <x v="1"/>
    <x v="0"/>
    <x v="1"/>
    <x v="1"/>
    <x v="6"/>
    <x v="66"/>
    <x v="66"/>
    <x v="64"/>
    <x v="58"/>
    <x v="22"/>
    <x v="2"/>
    <x v="21"/>
    <x v="65"/>
    <x v="56"/>
    <x v="27"/>
    <x v="62"/>
    <x v="64"/>
    <x v="51"/>
    <x v="64"/>
    <x v="7"/>
  </r>
  <r>
    <x v="41"/>
    <x v="0"/>
    <x v="0"/>
    <x v="3"/>
    <x v="1"/>
    <x v="0"/>
    <x v="0"/>
    <x v="0"/>
    <x v="3"/>
    <x v="67"/>
    <x v="67"/>
    <x v="65"/>
    <x v="56"/>
    <x v="19"/>
    <x v="2"/>
    <x v="2"/>
    <x v="66"/>
    <x v="54"/>
    <x v="28"/>
    <x v="63"/>
    <x v="65"/>
    <x v="52"/>
    <x v="65"/>
    <x v="15"/>
  </r>
  <r>
    <x v="42"/>
    <x v="0"/>
    <x v="0"/>
    <x v="0"/>
    <x v="0"/>
    <x v="0"/>
    <x v="0"/>
    <x v="0"/>
    <x v="0"/>
    <x v="68"/>
    <x v="68"/>
    <x v="56"/>
    <x v="57"/>
    <x v="35"/>
    <x v="2"/>
    <x v="35"/>
    <x v="57"/>
    <x v="55"/>
    <x v="30"/>
    <x v="64"/>
    <x v="66"/>
    <x v="49"/>
    <x v="66"/>
    <x v="30"/>
  </r>
  <r>
    <x v="42"/>
    <x v="0"/>
    <x v="0"/>
    <x v="5"/>
    <x v="0"/>
    <x v="0"/>
    <x v="1"/>
    <x v="1"/>
    <x v="5"/>
    <x v="69"/>
    <x v="69"/>
    <x v="66"/>
    <x v="59"/>
    <x v="33"/>
    <x v="2"/>
    <x v="33"/>
    <x v="67"/>
    <x v="57"/>
    <x v="33"/>
    <x v="65"/>
    <x v="67"/>
    <x v="53"/>
    <x v="67"/>
    <x v="36"/>
  </r>
  <r>
    <x v="42"/>
    <x v="0"/>
    <x v="0"/>
    <x v="3"/>
    <x v="1"/>
    <x v="0"/>
    <x v="0"/>
    <x v="0"/>
    <x v="3"/>
    <x v="70"/>
    <x v="70"/>
    <x v="67"/>
    <x v="60"/>
    <x v="26"/>
    <x v="0"/>
    <x v="20"/>
    <x v="68"/>
    <x v="58"/>
    <x v="28"/>
    <x v="66"/>
    <x v="68"/>
    <x v="54"/>
    <x v="68"/>
    <x v="42"/>
  </r>
  <r>
    <x v="42"/>
    <x v="0"/>
    <x v="0"/>
    <x v="1"/>
    <x v="1"/>
    <x v="0"/>
    <x v="1"/>
    <x v="1"/>
    <x v="6"/>
    <x v="71"/>
    <x v="71"/>
    <x v="68"/>
    <x v="61"/>
    <x v="22"/>
    <x v="0"/>
    <x v="31"/>
    <x v="69"/>
    <x v="59"/>
    <x v="22"/>
    <x v="67"/>
    <x v="69"/>
    <x v="55"/>
    <x v="69"/>
    <x v="6"/>
  </r>
  <r>
    <x v="43"/>
    <x v="0"/>
    <x v="0"/>
    <x v="0"/>
    <x v="0"/>
    <x v="0"/>
    <x v="0"/>
    <x v="0"/>
    <x v="0"/>
    <x v="72"/>
    <x v="72"/>
    <x v="69"/>
    <x v="62"/>
    <x v="9"/>
    <x v="2"/>
    <x v="8"/>
    <x v="70"/>
    <x v="60"/>
    <x v="35"/>
    <x v="68"/>
    <x v="70"/>
    <x v="50"/>
    <x v="70"/>
    <x v="40"/>
  </r>
  <r>
    <x v="43"/>
    <x v="0"/>
    <x v="0"/>
    <x v="5"/>
    <x v="0"/>
    <x v="0"/>
    <x v="1"/>
    <x v="1"/>
    <x v="5"/>
    <x v="73"/>
    <x v="73"/>
    <x v="70"/>
    <x v="63"/>
    <x v="25"/>
    <x v="2"/>
    <x v="25"/>
    <x v="71"/>
    <x v="61"/>
    <x v="36"/>
    <x v="69"/>
    <x v="71"/>
    <x v="55"/>
    <x v="71"/>
    <x v="43"/>
  </r>
  <r>
    <x v="44"/>
    <x v="0"/>
    <x v="0"/>
    <x v="0"/>
    <x v="0"/>
    <x v="0"/>
    <x v="0"/>
    <x v="0"/>
    <x v="0"/>
    <x v="74"/>
    <x v="74"/>
    <x v="71"/>
    <x v="64"/>
    <x v="17"/>
    <x v="0"/>
    <x v="9"/>
    <x v="72"/>
    <x v="62"/>
    <x v="37"/>
    <x v="52"/>
    <x v="72"/>
    <x v="56"/>
    <x v="72"/>
    <x v="4"/>
  </r>
  <r>
    <x v="44"/>
    <x v="0"/>
    <x v="0"/>
    <x v="5"/>
    <x v="0"/>
    <x v="0"/>
    <x v="1"/>
    <x v="1"/>
    <x v="5"/>
    <x v="75"/>
    <x v="75"/>
    <x v="72"/>
    <x v="65"/>
    <x v="32"/>
    <x v="2"/>
    <x v="32"/>
    <x v="73"/>
    <x v="63"/>
    <x v="32"/>
    <x v="70"/>
    <x v="73"/>
    <x v="57"/>
    <x v="73"/>
    <x v="44"/>
  </r>
  <r>
    <x v="45"/>
    <x v="0"/>
    <x v="0"/>
    <x v="0"/>
    <x v="0"/>
    <x v="0"/>
    <x v="0"/>
    <x v="0"/>
    <x v="0"/>
    <x v="76"/>
    <x v="76"/>
    <x v="73"/>
    <x v="66"/>
    <x v="21"/>
    <x v="2"/>
    <x v="20"/>
    <x v="74"/>
    <x v="64"/>
    <x v="22"/>
    <x v="71"/>
    <x v="74"/>
    <x v="3"/>
    <x v="51"/>
    <x v="17"/>
  </r>
  <r>
    <x v="45"/>
    <x v="0"/>
    <x v="0"/>
    <x v="5"/>
    <x v="0"/>
    <x v="0"/>
    <x v="1"/>
    <x v="1"/>
    <x v="5"/>
    <x v="77"/>
    <x v="77"/>
    <x v="74"/>
    <x v="67"/>
    <x v="30"/>
    <x v="2"/>
    <x v="29"/>
    <x v="75"/>
    <x v="65"/>
    <x v="30"/>
    <x v="72"/>
    <x v="75"/>
    <x v="58"/>
    <x v="74"/>
    <x v="45"/>
  </r>
  <r>
    <x v="46"/>
    <x v="0"/>
    <x v="0"/>
    <x v="0"/>
    <x v="0"/>
    <x v="0"/>
    <x v="0"/>
    <x v="0"/>
    <x v="0"/>
    <x v="78"/>
    <x v="78"/>
    <x v="75"/>
    <x v="68"/>
    <x v="36"/>
    <x v="2"/>
    <x v="36"/>
    <x v="76"/>
    <x v="66"/>
    <x v="38"/>
    <x v="73"/>
    <x v="76"/>
    <x v="3"/>
    <x v="75"/>
    <x v="46"/>
  </r>
  <r>
    <x v="46"/>
    <x v="0"/>
    <x v="0"/>
    <x v="5"/>
    <x v="0"/>
    <x v="0"/>
    <x v="1"/>
    <x v="1"/>
    <x v="5"/>
    <x v="79"/>
    <x v="79"/>
    <x v="76"/>
    <x v="69"/>
    <x v="35"/>
    <x v="2"/>
    <x v="35"/>
    <x v="77"/>
    <x v="67"/>
    <x v="30"/>
    <x v="74"/>
    <x v="77"/>
    <x v="46"/>
    <x v="76"/>
    <x v="47"/>
  </r>
  <r>
    <x v="47"/>
    <x v="0"/>
    <x v="0"/>
    <x v="0"/>
    <x v="0"/>
    <x v="0"/>
    <x v="0"/>
    <x v="0"/>
    <x v="0"/>
    <x v="80"/>
    <x v="80"/>
    <x v="77"/>
    <x v="70"/>
    <x v="19"/>
    <x v="2"/>
    <x v="2"/>
    <x v="78"/>
    <x v="68"/>
    <x v="28"/>
    <x v="75"/>
    <x v="78"/>
    <x v="49"/>
    <x v="65"/>
    <x v="0"/>
  </r>
  <r>
    <x v="47"/>
    <x v="0"/>
    <x v="0"/>
    <x v="5"/>
    <x v="0"/>
    <x v="0"/>
    <x v="1"/>
    <x v="1"/>
    <x v="5"/>
    <x v="81"/>
    <x v="81"/>
    <x v="78"/>
    <x v="71"/>
    <x v="35"/>
    <x v="2"/>
    <x v="35"/>
    <x v="79"/>
    <x v="69"/>
    <x v="25"/>
    <x v="76"/>
    <x v="79"/>
    <x v="50"/>
    <x v="77"/>
    <x v="15"/>
  </r>
  <r>
    <x v="48"/>
    <x v="0"/>
    <x v="0"/>
    <x v="0"/>
    <x v="0"/>
    <x v="0"/>
    <x v="0"/>
    <x v="0"/>
    <x v="0"/>
    <x v="82"/>
    <x v="82"/>
    <x v="79"/>
    <x v="48"/>
    <x v="37"/>
    <x v="2"/>
    <x v="37"/>
    <x v="80"/>
    <x v="45"/>
    <x v="32"/>
    <x v="77"/>
    <x v="80"/>
    <x v="51"/>
    <x v="78"/>
    <x v="48"/>
  </r>
  <r>
    <x v="48"/>
    <x v="0"/>
    <x v="0"/>
    <x v="5"/>
    <x v="0"/>
    <x v="0"/>
    <x v="1"/>
    <x v="1"/>
    <x v="5"/>
    <x v="83"/>
    <x v="83"/>
    <x v="80"/>
    <x v="72"/>
    <x v="36"/>
    <x v="2"/>
    <x v="36"/>
    <x v="81"/>
    <x v="70"/>
    <x v="38"/>
    <x v="78"/>
    <x v="81"/>
    <x v="3"/>
    <x v="79"/>
    <x v="49"/>
  </r>
  <r>
    <x v="49"/>
    <x v="0"/>
    <x v="0"/>
    <x v="0"/>
    <x v="0"/>
    <x v="0"/>
    <x v="0"/>
    <x v="0"/>
    <x v="0"/>
    <x v="84"/>
    <x v="84"/>
    <x v="81"/>
    <x v="56"/>
    <x v="2"/>
    <x v="2"/>
    <x v="28"/>
    <x v="82"/>
    <x v="54"/>
    <x v="12"/>
    <x v="68"/>
    <x v="82"/>
    <x v="59"/>
    <x v="80"/>
    <x v="38"/>
  </r>
  <r>
    <x v="49"/>
    <x v="0"/>
    <x v="0"/>
    <x v="5"/>
    <x v="0"/>
    <x v="0"/>
    <x v="1"/>
    <x v="1"/>
    <x v="5"/>
    <x v="85"/>
    <x v="85"/>
    <x v="82"/>
    <x v="73"/>
    <x v="34"/>
    <x v="2"/>
    <x v="34"/>
    <x v="83"/>
    <x v="71"/>
    <x v="39"/>
    <x v="79"/>
    <x v="83"/>
    <x v="3"/>
    <x v="81"/>
    <x v="38"/>
  </r>
  <r>
    <x v="50"/>
    <x v="0"/>
    <x v="0"/>
    <x v="0"/>
    <x v="0"/>
    <x v="0"/>
    <x v="0"/>
    <x v="0"/>
    <x v="0"/>
    <x v="86"/>
    <x v="86"/>
    <x v="83"/>
    <x v="74"/>
    <x v="17"/>
    <x v="0"/>
    <x v="9"/>
    <x v="84"/>
    <x v="72"/>
    <x v="40"/>
    <x v="80"/>
    <x v="84"/>
    <x v="55"/>
    <x v="82"/>
    <x v="34"/>
  </r>
  <r>
    <x v="50"/>
    <x v="0"/>
    <x v="0"/>
    <x v="5"/>
    <x v="0"/>
    <x v="0"/>
    <x v="1"/>
    <x v="1"/>
    <x v="5"/>
    <x v="87"/>
    <x v="87"/>
    <x v="84"/>
    <x v="75"/>
    <x v="37"/>
    <x v="2"/>
    <x v="37"/>
    <x v="85"/>
    <x v="73"/>
    <x v="36"/>
    <x v="81"/>
    <x v="85"/>
    <x v="58"/>
    <x v="83"/>
    <x v="44"/>
  </r>
  <r>
    <x v="51"/>
    <x v="0"/>
    <x v="0"/>
    <x v="0"/>
    <x v="0"/>
    <x v="0"/>
    <x v="0"/>
    <x v="0"/>
    <x v="0"/>
    <x v="88"/>
    <x v="88"/>
    <x v="48"/>
    <x v="71"/>
    <x v="21"/>
    <x v="2"/>
    <x v="20"/>
    <x v="48"/>
    <x v="69"/>
    <x v="27"/>
    <x v="82"/>
    <x v="86"/>
    <x v="54"/>
    <x v="29"/>
    <x v="30"/>
  </r>
  <r>
    <x v="51"/>
    <x v="0"/>
    <x v="0"/>
    <x v="5"/>
    <x v="0"/>
    <x v="0"/>
    <x v="1"/>
    <x v="1"/>
    <x v="5"/>
    <x v="89"/>
    <x v="89"/>
    <x v="85"/>
    <x v="76"/>
    <x v="29"/>
    <x v="2"/>
    <x v="27"/>
    <x v="86"/>
    <x v="74"/>
    <x v="21"/>
    <x v="83"/>
    <x v="87"/>
    <x v="60"/>
    <x v="84"/>
    <x v="50"/>
  </r>
  <r>
    <x v="51"/>
    <x v="0"/>
    <x v="0"/>
    <x v="1"/>
    <x v="1"/>
    <x v="0"/>
    <x v="1"/>
    <x v="1"/>
    <x v="6"/>
    <x v="90"/>
    <x v="90"/>
    <x v="86"/>
    <x v="48"/>
    <x v="23"/>
    <x v="2"/>
    <x v="22"/>
    <x v="87"/>
    <x v="45"/>
    <x v="25"/>
    <x v="84"/>
    <x v="88"/>
    <x v="52"/>
    <x v="85"/>
    <x v="3"/>
  </r>
  <r>
    <x v="51"/>
    <x v="0"/>
    <x v="0"/>
    <x v="3"/>
    <x v="1"/>
    <x v="0"/>
    <x v="0"/>
    <x v="0"/>
    <x v="3"/>
    <x v="91"/>
    <x v="91"/>
    <x v="87"/>
    <x v="77"/>
    <x v="30"/>
    <x v="2"/>
    <x v="29"/>
    <x v="88"/>
    <x v="75"/>
    <x v="26"/>
    <x v="85"/>
    <x v="89"/>
    <x v="16"/>
    <x v="86"/>
    <x v="34"/>
  </r>
  <r>
    <x v="52"/>
    <x v="0"/>
    <x v="0"/>
    <x v="0"/>
    <x v="0"/>
    <x v="0"/>
    <x v="0"/>
    <x v="0"/>
    <x v="0"/>
    <x v="92"/>
    <x v="92"/>
    <x v="88"/>
    <x v="53"/>
    <x v="27"/>
    <x v="2"/>
    <x v="31"/>
    <x v="89"/>
    <x v="51"/>
    <x v="41"/>
    <x v="86"/>
    <x v="90"/>
    <x v="61"/>
    <x v="87"/>
    <x v="34"/>
  </r>
  <r>
    <x v="52"/>
    <x v="0"/>
    <x v="0"/>
    <x v="3"/>
    <x v="1"/>
    <x v="0"/>
    <x v="0"/>
    <x v="0"/>
    <x v="3"/>
    <x v="93"/>
    <x v="93"/>
    <x v="89"/>
    <x v="48"/>
    <x v="22"/>
    <x v="2"/>
    <x v="21"/>
    <x v="90"/>
    <x v="45"/>
    <x v="22"/>
    <x v="87"/>
    <x v="91"/>
    <x v="60"/>
    <x v="88"/>
    <x v="51"/>
  </r>
  <r>
    <x v="52"/>
    <x v="0"/>
    <x v="0"/>
    <x v="1"/>
    <x v="1"/>
    <x v="0"/>
    <x v="1"/>
    <x v="1"/>
    <x v="6"/>
    <x v="94"/>
    <x v="94"/>
    <x v="90"/>
    <x v="54"/>
    <x v="34"/>
    <x v="2"/>
    <x v="34"/>
    <x v="91"/>
    <x v="52"/>
    <x v="39"/>
    <x v="88"/>
    <x v="92"/>
    <x v="62"/>
    <x v="89"/>
    <x v="41"/>
  </r>
  <r>
    <x v="53"/>
    <x v="0"/>
    <x v="0"/>
    <x v="0"/>
    <x v="0"/>
    <x v="0"/>
    <x v="0"/>
    <x v="0"/>
    <x v="0"/>
    <x v="95"/>
    <x v="95"/>
    <x v="91"/>
    <x v="78"/>
    <x v="19"/>
    <x v="2"/>
    <x v="2"/>
    <x v="92"/>
    <x v="76"/>
    <x v="28"/>
    <x v="89"/>
    <x v="93"/>
    <x v="63"/>
    <x v="90"/>
    <x v="52"/>
  </r>
  <r>
    <x v="53"/>
    <x v="0"/>
    <x v="0"/>
    <x v="1"/>
    <x v="1"/>
    <x v="0"/>
    <x v="1"/>
    <x v="1"/>
    <x v="6"/>
    <x v="96"/>
    <x v="96"/>
    <x v="92"/>
    <x v="79"/>
    <x v="37"/>
    <x v="0"/>
    <x v="32"/>
    <x v="93"/>
    <x v="77"/>
    <x v="32"/>
    <x v="90"/>
    <x v="94"/>
    <x v="32"/>
    <x v="57"/>
    <x v="49"/>
  </r>
  <r>
    <x v="53"/>
    <x v="0"/>
    <x v="0"/>
    <x v="3"/>
    <x v="1"/>
    <x v="0"/>
    <x v="0"/>
    <x v="0"/>
    <x v="3"/>
    <x v="97"/>
    <x v="97"/>
    <x v="93"/>
    <x v="80"/>
    <x v="23"/>
    <x v="2"/>
    <x v="22"/>
    <x v="94"/>
    <x v="78"/>
    <x v="25"/>
    <x v="91"/>
    <x v="95"/>
    <x v="32"/>
    <x v="91"/>
    <x v="10"/>
  </r>
  <r>
    <x v="54"/>
    <x v="0"/>
    <x v="0"/>
    <x v="0"/>
    <x v="0"/>
    <x v="0"/>
    <x v="0"/>
    <x v="0"/>
    <x v="0"/>
    <x v="98"/>
    <x v="98"/>
    <x v="94"/>
    <x v="74"/>
    <x v="20"/>
    <x v="2"/>
    <x v="19"/>
    <x v="95"/>
    <x v="72"/>
    <x v="21"/>
    <x v="92"/>
    <x v="96"/>
    <x v="54"/>
    <x v="92"/>
    <x v="53"/>
  </r>
  <r>
    <x v="54"/>
    <x v="0"/>
    <x v="0"/>
    <x v="5"/>
    <x v="0"/>
    <x v="0"/>
    <x v="1"/>
    <x v="1"/>
    <x v="5"/>
    <x v="99"/>
    <x v="99"/>
    <x v="95"/>
    <x v="59"/>
    <x v="33"/>
    <x v="2"/>
    <x v="33"/>
    <x v="96"/>
    <x v="57"/>
    <x v="33"/>
    <x v="93"/>
    <x v="97"/>
    <x v="16"/>
    <x v="93"/>
    <x v="54"/>
  </r>
  <r>
    <x v="54"/>
    <x v="0"/>
    <x v="0"/>
    <x v="1"/>
    <x v="1"/>
    <x v="0"/>
    <x v="1"/>
    <x v="1"/>
    <x v="6"/>
    <x v="100"/>
    <x v="100"/>
    <x v="96"/>
    <x v="81"/>
    <x v="23"/>
    <x v="2"/>
    <x v="22"/>
    <x v="97"/>
    <x v="79"/>
    <x v="25"/>
    <x v="94"/>
    <x v="98"/>
    <x v="64"/>
    <x v="47"/>
    <x v="40"/>
  </r>
  <r>
    <x v="54"/>
    <x v="0"/>
    <x v="0"/>
    <x v="3"/>
    <x v="1"/>
    <x v="0"/>
    <x v="0"/>
    <x v="0"/>
    <x v="3"/>
    <x v="101"/>
    <x v="101"/>
    <x v="97"/>
    <x v="82"/>
    <x v="29"/>
    <x v="2"/>
    <x v="27"/>
    <x v="98"/>
    <x v="80"/>
    <x v="20"/>
    <x v="95"/>
    <x v="99"/>
    <x v="65"/>
    <x v="94"/>
    <x v="55"/>
  </r>
  <r>
    <x v="55"/>
    <x v="0"/>
    <x v="0"/>
    <x v="0"/>
    <x v="0"/>
    <x v="0"/>
    <x v="0"/>
    <x v="0"/>
    <x v="0"/>
    <x v="102"/>
    <x v="102"/>
    <x v="98"/>
    <x v="62"/>
    <x v="31"/>
    <x v="2"/>
    <x v="30"/>
    <x v="99"/>
    <x v="60"/>
    <x v="24"/>
    <x v="96"/>
    <x v="96"/>
    <x v="66"/>
    <x v="95"/>
    <x v="40"/>
  </r>
  <r>
    <x v="55"/>
    <x v="0"/>
    <x v="0"/>
    <x v="5"/>
    <x v="0"/>
    <x v="0"/>
    <x v="1"/>
    <x v="1"/>
    <x v="5"/>
    <x v="103"/>
    <x v="103"/>
    <x v="99"/>
    <x v="72"/>
    <x v="37"/>
    <x v="2"/>
    <x v="37"/>
    <x v="100"/>
    <x v="70"/>
    <x v="36"/>
    <x v="97"/>
    <x v="100"/>
    <x v="59"/>
    <x v="96"/>
    <x v="52"/>
  </r>
  <r>
    <x v="55"/>
    <x v="0"/>
    <x v="0"/>
    <x v="1"/>
    <x v="1"/>
    <x v="0"/>
    <x v="1"/>
    <x v="1"/>
    <x v="6"/>
    <x v="104"/>
    <x v="104"/>
    <x v="100"/>
    <x v="72"/>
    <x v="30"/>
    <x v="2"/>
    <x v="29"/>
    <x v="101"/>
    <x v="70"/>
    <x v="30"/>
    <x v="98"/>
    <x v="101"/>
    <x v="64"/>
    <x v="97"/>
    <x v="56"/>
  </r>
  <r>
    <x v="55"/>
    <x v="0"/>
    <x v="0"/>
    <x v="3"/>
    <x v="1"/>
    <x v="0"/>
    <x v="0"/>
    <x v="0"/>
    <x v="3"/>
    <x v="105"/>
    <x v="105"/>
    <x v="101"/>
    <x v="83"/>
    <x v="22"/>
    <x v="0"/>
    <x v="31"/>
    <x v="102"/>
    <x v="81"/>
    <x v="19"/>
    <x v="99"/>
    <x v="102"/>
    <x v="53"/>
    <x v="98"/>
    <x v="47"/>
  </r>
  <r>
    <x v="56"/>
    <x v="0"/>
    <x v="0"/>
    <x v="0"/>
    <x v="0"/>
    <x v="0"/>
    <x v="0"/>
    <x v="0"/>
    <x v="0"/>
    <x v="106"/>
    <x v="106"/>
    <x v="102"/>
    <x v="50"/>
    <x v="31"/>
    <x v="2"/>
    <x v="30"/>
    <x v="103"/>
    <x v="48"/>
    <x v="23"/>
    <x v="64"/>
    <x v="103"/>
    <x v="59"/>
    <x v="99"/>
    <x v="57"/>
  </r>
  <r>
    <x v="56"/>
    <x v="0"/>
    <x v="0"/>
    <x v="5"/>
    <x v="0"/>
    <x v="0"/>
    <x v="1"/>
    <x v="1"/>
    <x v="5"/>
    <x v="107"/>
    <x v="107"/>
    <x v="103"/>
    <x v="84"/>
    <x v="32"/>
    <x v="2"/>
    <x v="32"/>
    <x v="104"/>
    <x v="82"/>
    <x v="32"/>
    <x v="100"/>
    <x v="104"/>
    <x v="16"/>
    <x v="100"/>
    <x v="58"/>
  </r>
  <r>
    <x v="56"/>
    <x v="0"/>
    <x v="0"/>
    <x v="1"/>
    <x v="1"/>
    <x v="0"/>
    <x v="1"/>
    <x v="1"/>
    <x v="6"/>
    <x v="108"/>
    <x v="108"/>
    <x v="104"/>
    <x v="85"/>
    <x v="37"/>
    <x v="2"/>
    <x v="37"/>
    <x v="105"/>
    <x v="83"/>
    <x v="36"/>
    <x v="101"/>
    <x v="105"/>
    <x v="67"/>
    <x v="101"/>
    <x v="1"/>
  </r>
  <r>
    <x v="56"/>
    <x v="0"/>
    <x v="0"/>
    <x v="3"/>
    <x v="1"/>
    <x v="0"/>
    <x v="0"/>
    <x v="0"/>
    <x v="3"/>
    <x v="109"/>
    <x v="109"/>
    <x v="82"/>
    <x v="83"/>
    <x v="25"/>
    <x v="2"/>
    <x v="25"/>
    <x v="83"/>
    <x v="81"/>
    <x v="26"/>
    <x v="102"/>
    <x v="106"/>
    <x v="68"/>
    <x v="102"/>
    <x v="16"/>
  </r>
  <r>
    <x v="57"/>
    <x v="0"/>
    <x v="0"/>
    <x v="0"/>
    <x v="0"/>
    <x v="0"/>
    <x v="0"/>
    <x v="0"/>
    <x v="0"/>
    <x v="110"/>
    <x v="110"/>
    <x v="105"/>
    <x v="86"/>
    <x v="18"/>
    <x v="2"/>
    <x v="18"/>
    <x v="106"/>
    <x v="84"/>
    <x v="21"/>
    <x v="103"/>
    <x v="107"/>
    <x v="69"/>
    <x v="103"/>
    <x v="1"/>
  </r>
  <r>
    <x v="57"/>
    <x v="0"/>
    <x v="0"/>
    <x v="5"/>
    <x v="0"/>
    <x v="0"/>
    <x v="1"/>
    <x v="1"/>
    <x v="5"/>
    <x v="111"/>
    <x v="111"/>
    <x v="106"/>
    <x v="70"/>
    <x v="25"/>
    <x v="2"/>
    <x v="25"/>
    <x v="107"/>
    <x v="68"/>
    <x v="36"/>
    <x v="104"/>
    <x v="108"/>
    <x v="13"/>
    <x v="104"/>
    <x v="51"/>
  </r>
  <r>
    <x v="57"/>
    <x v="0"/>
    <x v="0"/>
    <x v="3"/>
    <x v="1"/>
    <x v="0"/>
    <x v="0"/>
    <x v="0"/>
    <x v="3"/>
    <x v="112"/>
    <x v="112"/>
    <x v="107"/>
    <x v="87"/>
    <x v="21"/>
    <x v="0"/>
    <x v="30"/>
    <x v="108"/>
    <x v="85"/>
    <x v="24"/>
    <x v="105"/>
    <x v="109"/>
    <x v="70"/>
    <x v="105"/>
    <x v="47"/>
  </r>
  <r>
    <x v="58"/>
    <x v="0"/>
    <x v="0"/>
    <x v="0"/>
    <x v="0"/>
    <x v="0"/>
    <x v="0"/>
    <x v="0"/>
    <x v="0"/>
    <x v="113"/>
    <x v="113"/>
    <x v="108"/>
    <x v="75"/>
    <x v="27"/>
    <x v="0"/>
    <x v="18"/>
    <x v="109"/>
    <x v="73"/>
    <x v="19"/>
    <x v="106"/>
    <x v="52"/>
    <x v="16"/>
    <x v="106"/>
    <x v="56"/>
  </r>
  <r>
    <x v="58"/>
    <x v="0"/>
    <x v="0"/>
    <x v="5"/>
    <x v="0"/>
    <x v="0"/>
    <x v="1"/>
    <x v="1"/>
    <x v="5"/>
    <x v="114"/>
    <x v="114"/>
    <x v="109"/>
    <x v="64"/>
    <x v="35"/>
    <x v="2"/>
    <x v="35"/>
    <x v="110"/>
    <x v="62"/>
    <x v="30"/>
    <x v="107"/>
    <x v="110"/>
    <x v="71"/>
    <x v="107"/>
    <x v="59"/>
  </r>
  <r>
    <x v="58"/>
    <x v="0"/>
    <x v="0"/>
    <x v="3"/>
    <x v="1"/>
    <x v="0"/>
    <x v="0"/>
    <x v="0"/>
    <x v="3"/>
    <x v="115"/>
    <x v="115"/>
    <x v="110"/>
    <x v="88"/>
    <x v="19"/>
    <x v="0"/>
    <x v="24"/>
    <x v="111"/>
    <x v="86"/>
    <x v="28"/>
    <x v="108"/>
    <x v="111"/>
    <x v="53"/>
    <x v="68"/>
    <x v="19"/>
  </r>
  <r>
    <x v="59"/>
    <x v="0"/>
    <x v="0"/>
    <x v="0"/>
    <x v="0"/>
    <x v="0"/>
    <x v="0"/>
    <x v="0"/>
    <x v="0"/>
    <x v="116"/>
    <x v="116"/>
    <x v="111"/>
    <x v="34"/>
    <x v="19"/>
    <x v="2"/>
    <x v="2"/>
    <x v="112"/>
    <x v="9"/>
    <x v="2"/>
    <x v="109"/>
    <x v="112"/>
    <x v="72"/>
    <x v="23"/>
    <x v="40"/>
  </r>
  <r>
    <x v="59"/>
    <x v="0"/>
    <x v="0"/>
    <x v="5"/>
    <x v="0"/>
    <x v="0"/>
    <x v="1"/>
    <x v="1"/>
    <x v="5"/>
    <x v="117"/>
    <x v="117"/>
    <x v="112"/>
    <x v="36"/>
    <x v="24"/>
    <x v="2"/>
    <x v="23"/>
    <x v="113"/>
    <x v="34"/>
    <x v="23"/>
    <x v="110"/>
    <x v="113"/>
    <x v="70"/>
    <x v="108"/>
    <x v="60"/>
  </r>
  <r>
    <x v="59"/>
    <x v="0"/>
    <x v="0"/>
    <x v="3"/>
    <x v="1"/>
    <x v="0"/>
    <x v="0"/>
    <x v="0"/>
    <x v="7"/>
    <x v="118"/>
    <x v="118"/>
    <x v="113"/>
    <x v="89"/>
    <x v="30"/>
    <x v="2"/>
    <x v="29"/>
    <x v="114"/>
    <x v="87"/>
    <x v="26"/>
    <x v="111"/>
    <x v="114"/>
    <x v="73"/>
    <x v="109"/>
    <x v="7"/>
  </r>
  <r>
    <x v="60"/>
    <x v="0"/>
    <x v="0"/>
    <x v="0"/>
    <x v="0"/>
    <x v="0"/>
    <x v="0"/>
    <x v="0"/>
    <x v="0"/>
    <x v="119"/>
    <x v="119"/>
    <x v="114"/>
    <x v="90"/>
    <x v="27"/>
    <x v="2"/>
    <x v="31"/>
    <x v="115"/>
    <x v="88"/>
    <x v="21"/>
    <x v="112"/>
    <x v="115"/>
    <x v="74"/>
    <x v="110"/>
    <x v="30"/>
  </r>
  <r>
    <x v="60"/>
    <x v="0"/>
    <x v="0"/>
    <x v="5"/>
    <x v="0"/>
    <x v="0"/>
    <x v="1"/>
    <x v="1"/>
    <x v="5"/>
    <x v="120"/>
    <x v="120"/>
    <x v="115"/>
    <x v="91"/>
    <x v="21"/>
    <x v="2"/>
    <x v="20"/>
    <x v="116"/>
    <x v="89"/>
    <x v="24"/>
    <x v="113"/>
    <x v="116"/>
    <x v="75"/>
    <x v="111"/>
    <x v="61"/>
  </r>
  <r>
    <x v="60"/>
    <x v="0"/>
    <x v="0"/>
    <x v="3"/>
    <x v="1"/>
    <x v="0"/>
    <x v="0"/>
    <x v="0"/>
    <x v="3"/>
    <x v="121"/>
    <x v="121"/>
    <x v="54"/>
    <x v="92"/>
    <x v="22"/>
    <x v="2"/>
    <x v="21"/>
    <x v="55"/>
    <x v="90"/>
    <x v="27"/>
    <x v="114"/>
    <x v="117"/>
    <x v="75"/>
    <x v="112"/>
    <x v="19"/>
  </r>
  <r>
    <x v="61"/>
    <x v="0"/>
    <x v="0"/>
    <x v="5"/>
    <x v="0"/>
    <x v="0"/>
    <x v="1"/>
    <x v="1"/>
    <x v="5"/>
    <x v="122"/>
    <x v="122"/>
    <x v="116"/>
    <x v="88"/>
    <x v="35"/>
    <x v="2"/>
    <x v="35"/>
    <x v="117"/>
    <x v="86"/>
    <x v="25"/>
    <x v="115"/>
    <x v="118"/>
    <x v="76"/>
    <x v="107"/>
    <x v="40"/>
  </r>
  <r>
    <x v="62"/>
    <x v="0"/>
    <x v="0"/>
    <x v="5"/>
    <x v="0"/>
    <x v="0"/>
    <x v="1"/>
    <x v="1"/>
    <x v="5"/>
    <x v="123"/>
    <x v="123"/>
    <x v="117"/>
    <x v="93"/>
    <x v="33"/>
    <x v="2"/>
    <x v="33"/>
    <x v="118"/>
    <x v="91"/>
    <x v="33"/>
    <x v="116"/>
    <x v="119"/>
    <x v="55"/>
    <x v="113"/>
    <x v="4"/>
  </r>
  <r>
    <x v="63"/>
    <x v="0"/>
    <x v="0"/>
    <x v="0"/>
    <x v="0"/>
    <x v="0"/>
    <x v="0"/>
    <x v="0"/>
    <x v="0"/>
    <x v="124"/>
    <x v="124"/>
    <x v="118"/>
    <x v="94"/>
    <x v="29"/>
    <x v="2"/>
    <x v="27"/>
    <x v="119"/>
    <x v="92"/>
    <x v="20"/>
    <x v="117"/>
    <x v="120"/>
    <x v="63"/>
    <x v="114"/>
    <x v="31"/>
  </r>
  <r>
    <x v="63"/>
    <x v="0"/>
    <x v="0"/>
    <x v="5"/>
    <x v="0"/>
    <x v="0"/>
    <x v="1"/>
    <x v="1"/>
    <x v="5"/>
    <x v="125"/>
    <x v="125"/>
    <x v="119"/>
    <x v="72"/>
    <x v="25"/>
    <x v="2"/>
    <x v="25"/>
    <x v="120"/>
    <x v="70"/>
    <x v="26"/>
    <x v="118"/>
    <x v="121"/>
    <x v="64"/>
    <x v="115"/>
    <x v="51"/>
  </r>
  <r>
    <x v="64"/>
    <x v="0"/>
    <x v="0"/>
    <x v="0"/>
    <x v="0"/>
    <x v="0"/>
    <x v="0"/>
    <x v="0"/>
    <x v="0"/>
    <x v="126"/>
    <x v="126"/>
    <x v="120"/>
    <x v="62"/>
    <x v="28"/>
    <x v="1"/>
    <x v="9"/>
    <x v="121"/>
    <x v="60"/>
    <x v="2"/>
    <x v="50"/>
    <x v="122"/>
    <x v="72"/>
    <x v="116"/>
    <x v="17"/>
  </r>
  <r>
    <x v="64"/>
    <x v="0"/>
    <x v="0"/>
    <x v="5"/>
    <x v="0"/>
    <x v="0"/>
    <x v="1"/>
    <x v="1"/>
    <x v="5"/>
    <x v="127"/>
    <x v="127"/>
    <x v="121"/>
    <x v="95"/>
    <x v="20"/>
    <x v="2"/>
    <x v="19"/>
    <x v="122"/>
    <x v="93"/>
    <x v="41"/>
    <x v="119"/>
    <x v="123"/>
    <x v="77"/>
    <x v="117"/>
    <x v="62"/>
  </r>
  <r>
    <x v="64"/>
    <x v="0"/>
    <x v="0"/>
    <x v="3"/>
    <x v="1"/>
    <x v="0"/>
    <x v="0"/>
    <x v="0"/>
    <x v="3"/>
    <x v="128"/>
    <x v="128"/>
    <x v="122"/>
    <x v="73"/>
    <x v="20"/>
    <x v="2"/>
    <x v="19"/>
    <x v="123"/>
    <x v="71"/>
    <x v="21"/>
    <x v="120"/>
    <x v="35"/>
    <x v="63"/>
    <x v="118"/>
    <x v="63"/>
  </r>
  <r>
    <x v="64"/>
    <x v="0"/>
    <x v="0"/>
    <x v="1"/>
    <x v="1"/>
    <x v="0"/>
    <x v="1"/>
    <x v="1"/>
    <x v="6"/>
    <x v="129"/>
    <x v="129"/>
    <x v="123"/>
    <x v="72"/>
    <x v="37"/>
    <x v="2"/>
    <x v="37"/>
    <x v="124"/>
    <x v="70"/>
    <x v="36"/>
    <x v="121"/>
    <x v="124"/>
    <x v="71"/>
    <x v="119"/>
    <x v="64"/>
  </r>
  <r>
    <x v="65"/>
    <x v="0"/>
    <x v="0"/>
    <x v="0"/>
    <x v="0"/>
    <x v="0"/>
    <x v="0"/>
    <x v="0"/>
    <x v="0"/>
    <x v="130"/>
    <x v="130"/>
    <x v="124"/>
    <x v="47"/>
    <x v="32"/>
    <x v="2"/>
    <x v="32"/>
    <x v="125"/>
    <x v="44"/>
    <x v="32"/>
    <x v="59"/>
    <x v="125"/>
    <x v="69"/>
    <x v="120"/>
    <x v="65"/>
  </r>
  <r>
    <x v="65"/>
    <x v="0"/>
    <x v="0"/>
    <x v="5"/>
    <x v="0"/>
    <x v="0"/>
    <x v="1"/>
    <x v="1"/>
    <x v="5"/>
    <x v="131"/>
    <x v="131"/>
    <x v="125"/>
    <x v="67"/>
    <x v="25"/>
    <x v="2"/>
    <x v="25"/>
    <x v="126"/>
    <x v="65"/>
    <x v="26"/>
    <x v="122"/>
    <x v="126"/>
    <x v="77"/>
    <x v="121"/>
    <x v="51"/>
  </r>
  <r>
    <x v="65"/>
    <x v="0"/>
    <x v="0"/>
    <x v="3"/>
    <x v="1"/>
    <x v="0"/>
    <x v="0"/>
    <x v="0"/>
    <x v="3"/>
    <x v="132"/>
    <x v="132"/>
    <x v="126"/>
    <x v="83"/>
    <x v="22"/>
    <x v="2"/>
    <x v="21"/>
    <x v="127"/>
    <x v="81"/>
    <x v="27"/>
    <x v="123"/>
    <x v="127"/>
    <x v="65"/>
    <x v="55"/>
    <x v="42"/>
  </r>
  <r>
    <x v="66"/>
    <x v="0"/>
    <x v="0"/>
    <x v="0"/>
    <x v="0"/>
    <x v="0"/>
    <x v="0"/>
    <x v="0"/>
    <x v="0"/>
    <x v="133"/>
    <x v="133"/>
    <x v="127"/>
    <x v="96"/>
    <x v="29"/>
    <x v="2"/>
    <x v="27"/>
    <x v="128"/>
    <x v="94"/>
    <x v="21"/>
    <x v="53"/>
    <x v="128"/>
    <x v="3"/>
    <x v="122"/>
    <x v="66"/>
  </r>
  <r>
    <x v="66"/>
    <x v="0"/>
    <x v="0"/>
    <x v="5"/>
    <x v="0"/>
    <x v="0"/>
    <x v="1"/>
    <x v="1"/>
    <x v="5"/>
    <x v="134"/>
    <x v="134"/>
    <x v="128"/>
    <x v="56"/>
    <x v="29"/>
    <x v="2"/>
    <x v="27"/>
    <x v="129"/>
    <x v="54"/>
    <x v="20"/>
    <x v="29"/>
    <x v="129"/>
    <x v="69"/>
    <x v="123"/>
    <x v="67"/>
  </r>
  <r>
    <x v="66"/>
    <x v="0"/>
    <x v="0"/>
    <x v="3"/>
    <x v="1"/>
    <x v="0"/>
    <x v="0"/>
    <x v="0"/>
    <x v="3"/>
    <x v="135"/>
    <x v="135"/>
    <x v="129"/>
    <x v="97"/>
    <x v="23"/>
    <x v="2"/>
    <x v="22"/>
    <x v="130"/>
    <x v="95"/>
    <x v="20"/>
    <x v="124"/>
    <x v="130"/>
    <x v="73"/>
    <x v="124"/>
    <x v="39"/>
  </r>
  <r>
    <x v="67"/>
    <x v="0"/>
    <x v="0"/>
    <x v="0"/>
    <x v="0"/>
    <x v="0"/>
    <x v="0"/>
    <x v="0"/>
    <x v="0"/>
    <x v="136"/>
    <x v="136"/>
    <x v="130"/>
    <x v="62"/>
    <x v="20"/>
    <x v="2"/>
    <x v="19"/>
    <x v="131"/>
    <x v="60"/>
    <x v="41"/>
    <x v="125"/>
    <x v="81"/>
    <x v="59"/>
    <x v="125"/>
    <x v="68"/>
  </r>
  <r>
    <x v="67"/>
    <x v="0"/>
    <x v="0"/>
    <x v="5"/>
    <x v="0"/>
    <x v="0"/>
    <x v="1"/>
    <x v="1"/>
    <x v="5"/>
    <x v="137"/>
    <x v="137"/>
    <x v="131"/>
    <x v="88"/>
    <x v="37"/>
    <x v="2"/>
    <x v="37"/>
    <x v="132"/>
    <x v="86"/>
    <x v="36"/>
    <x v="29"/>
    <x v="131"/>
    <x v="3"/>
    <x v="126"/>
    <x v="69"/>
  </r>
  <r>
    <x v="67"/>
    <x v="0"/>
    <x v="0"/>
    <x v="3"/>
    <x v="1"/>
    <x v="0"/>
    <x v="0"/>
    <x v="0"/>
    <x v="3"/>
    <x v="138"/>
    <x v="138"/>
    <x v="132"/>
    <x v="59"/>
    <x v="37"/>
    <x v="2"/>
    <x v="37"/>
    <x v="133"/>
    <x v="57"/>
    <x v="36"/>
    <x v="126"/>
    <x v="132"/>
    <x v="66"/>
    <x v="127"/>
    <x v="54"/>
  </r>
  <r>
    <x v="68"/>
    <x v="0"/>
    <x v="0"/>
    <x v="0"/>
    <x v="0"/>
    <x v="0"/>
    <x v="0"/>
    <x v="0"/>
    <x v="0"/>
    <x v="139"/>
    <x v="139"/>
    <x v="133"/>
    <x v="98"/>
    <x v="23"/>
    <x v="2"/>
    <x v="22"/>
    <x v="134"/>
    <x v="96"/>
    <x v="25"/>
    <x v="127"/>
    <x v="133"/>
    <x v="43"/>
    <x v="128"/>
    <x v="70"/>
  </r>
  <r>
    <x v="68"/>
    <x v="0"/>
    <x v="0"/>
    <x v="5"/>
    <x v="0"/>
    <x v="0"/>
    <x v="1"/>
    <x v="1"/>
    <x v="5"/>
    <x v="140"/>
    <x v="140"/>
    <x v="134"/>
    <x v="99"/>
    <x v="18"/>
    <x v="2"/>
    <x v="18"/>
    <x v="135"/>
    <x v="97"/>
    <x v="19"/>
    <x v="128"/>
    <x v="134"/>
    <x v="57"/>
    <x v="129"/>
    <x v="35"/>
  </r>
  <r>
    <x v="68"/>
    <x v="0"/>
    <x v="0"/>
    <x v="3"/>
    <x v="1"/>
    <x v="0"/>
    <x v="0"/>
    <x v="0"/>
    <x v="3"/>
    <x v="141"/>
    <x v="141"/>
    <x v="135"/>
    <x v="45"/>
    <x v="29"/>
    <x v="2"/>
    <x v="27"/>
    <x v="136"/>
    <x v="43"/>
    <x v="20"/>
    <x v="129"/>
    <x v="135"/>
    <x v="16"/>
    <x v="130"/>
    <x v="58"/>
  </r>
  <r>
    <x v="69"/>
    <x v="0"/>
    <x v="0"/>
    <x v="0"/>
    <x v="0"/>
    <x v="0"/>
    <x v="0"/>
    <x v="0"/>
    <x v="0"/>
    <x v="142"/>
    <x v="142"/>
    <x v="136"/>
    <x v="56"/>
    <x v="35"/>
    <x v="0"/>
    <x v="29"/>
    <x v="137"/>
    <x v="54"/>
    <x v="30"/>
    <x v="130"/>
    <x v="136"/>
    <x v="78"/>
    <x v="131"/>
    <x v="48"/>
  </r>
  <r>
    <x v="69"/>
    <x v="0"/>
    <x v="0"/>
    <x v="3"/>
    <x v="1"/>
    <x v="0"/>
    <x v="0"/>
    <x v="0"/>
    <x v="8"/>
    <x v="143"/>
    <x v="143"/>
    <x v="137"/>
    <x v="100"/>
    <x v="2"/>
    <x v="0"/>
    <x v="2"/>
    <x v="138"/>
    <x v="98"/>
    <x v="29"/>
    <x v="131"/>
    <x v="137"/>
    <x v="53"/>
    <x v="132"/>
    <x v="71"/>
  </r>
  <r>
    <x v="69"/>
    <x v="0"/>
    <x v="0"/>
    <x v="5"/>
    <x v="0"/>
    <x v="0"/>
    <x v="1"/>
    <x v="1"/>
    <x v="5"/>
    <x v="144"/>
    <x v="144"/>
    <x v="138"/>
    <x v="101"/>
    <x v="23"/>
    <x v="2"/>
    <x v="22"/>
    <x v="139"/>
    <x v="99"/>
    <x v="20"/>
    <x v="132"/>
    <x v="138"/>
    <x v="43"/>
    <x v="133"/>
    <x v="72"/>
  </r>
  <r>
    <x v="70"/>
    <x v="0"/>
    <x v="0"/>
    <x v="0"/>
    <x v="0"/>
    <x v="0"/>
    <x v="0"/>
    <x v="0"/>
    <x v="0"/>
    <x v="145"/>
    <x v="145"/>
    <x v="139"/>
    <x v="92"/>
    <x v="30"/>
    <x v="2"/>
    <x v="29"/>
    <x v="140"/>
    <x v="90"/>
    <x v="26"/>
    <x v="133"/>
    <x v="139"/>
    <x v="56"/>
    <x v="134"/>
    <x v="64"/>
  </r>
  <r>
    <x v="70"/>
    <x v="0"/>
    <x v="0"/>
    <x v="3"/>
    <x v="1"/>
    <x v="0"/>
    <x v="0"/>
    <x v="0"/>
    <x v="8"/>
    <x v="146"/>
    <x v="146"/>
    <x v="140"/>
    <x v="88"/>
    <x v="2"/>
    <x v="0"/>
    <x v="2"/>
    <x v="141"/>
    <x v="86"/>
    <x v="2"/>
    <x v="134"/>
    <x v="140"/>
    <x v="79"/>
    <x v="135"/>
    <x v="72"/>
  </r>
  <r>
    <x v="70"/>
    <x v="0"/>
    <x v="0"/>
    <x v="5"/>
    <x v="0"/>
    <x v="0"/>
    <x v="1"/>
    <x v="1"/>
    <x v="5"/>
    <x v="147"/>
    <x v="147"/>
    <x v="141"/>
    <x v="45"/>
    <x v="32"/>
    <x v="2"/>
    <x v="32"/>
    <x v="142"/>
    <x v="43"/>
    <x v="32"/>
    <x v="135"/>
    <x v="141"/>
    <x v="50"/>
    <x v="136"/>
    <x v="54"/>
  </r>
  <r>
    <x v="71"/>
    <x v="0"/>
    <x v="0"/>
    <x v="0"/>
    <x v="0"/>
    <x v="0"/>
    <x v="0"/>
    <x v="0"/>
    <x v="0"/>
    <x v="148"/>
    <x v="148"/>
    <x v="142"/>
    <x v="60"/>
    <x v="31"/>
    <x v="2"/>
    <x v="30"/>
    <x v="143"/>
    <x v="58"/>
    <x v="24"/>
    <x v="136"/>
    <x v="142"/>
    <x v="56"/>
    <x v="137"/>
    <x v="38"/>
  </r>
  <r>
    <x v="71"/>
    <x v="0"/>
    <x v="0"/>
    <x v="3"/>
    <x v="1"/>
    <x v="0"/>
    <x v="0"/>
    <x v="0"/>
    <x v="8"/>
    <x v="149"/>
    <x v="149"/>
    <x v="143"/>
    <x v="102"/>
    <x v="18"/>
    <x v="2"/>
    <x v="18"/>
    <x v="144"/>
    <x v="100"/>
    <x v="41"/>
    <x v="137"/>
    <x v="143"/>
    <x v="58"/>
    <x v="138"/>
    <x v="62"/>
  </r>
  <r>
    <x v="71"/>
    <x v="0"/>
    <x v="0"/>
    <x v="5"/>
    <x v="0"/>
    <x v="0"/>
    <x v="1"/>
    <x v="1"/>
    <x v="5"/>
    <x v="150"/>
    <x v="150"/>
    <x v="144"/>
    <x v="70"/>
    <x v="27"/>
    <x v="2"/>
    <x v="31"/>
    <x v="145"/>
    <x v="68"/>
    <x v="22"/>
    <x v="138"/>
    <x v="144"/>
    <x v="35"/>
    <x v="139"/>
    <x v="73"/>
  </r>
  <r>
    <x v="72"/>
    <x v="0"/>
    <x v="0"/>
    <x v="0"/>
    <x v="0"/>
    <x v="0"/>
    <x v="0"/>
    <x v="0"/>
    <x v="0"/>
    <x v="151"/>
    <x v="151"/>
    <x v="145"/>
    <x v="98"/>
    <x v="20"/>
    <x v="2"/>
    <x v="19"/>
    <x v="146"/>
    <x v="96"/>
    <x v="21"/>
    <x v="139"/>
    <x v="145"/>
    <x v="52"/>
    <x v="140"/>
    <x v="74"/>
  </r>
  <r>
    <x v="72"/>
    <x v="0"/>
    <x v="0"/>
    <x v="3"/>
    <x v="1"/>
    <x v="0"/>
    <x v="0"/>
    <x v="0"/>
    <x v="8"/>
    <x v="152"/>
    <x v="152"/>
    <x v="146"/>
    <x v="83"/>
    <x v="20"/>
    <x v="2"/>
    <x v="19"/>
    <x v="147"/>
    <x v="81"/>
    <x v="21"/>
    <x v="140"/>
    <x v="146"/>
    <x v="64"/>
    <x v="141"/>
    <x v="54"/>
  </r>
  <r>
    <x v="72"/>
    <x v="0"/>
    <x v="0"/>
    <x v="5"/>
    <x v="0"/>
    <x v="0"/>
    <x v="1"/>
    <x v="1"/>
    <x v="5"/>
    <x v="153"/>
    <x v="153"/>
    <x v="147"/>
    <x v="99"/>
    <x v="26"/>
    <x v="2"/>
    <x v="24"/>
    <x v="148"/>
    <x v="97"/>
    <x v="28"/>
    <x v="141"/>
    <x v="147"/>
    <x v="36"/>
    <x v="132"/>
    <x v="23"/>
  </r>
  <r>
    <x v="73"/>
    <x v="0"/>
    <x v="0"/>
    <x v="3"/>
    <x v="1"/>
    <x v="0"/>
    <x v="0"/>
    <x v="0"/>
    <x v="8"/>
    <x v="154"/>
    <x v="154"/>
    <x v="148"/>
    <x v="47"/>
    <x v="31"/>
    <x v="2"/>
    <x v="30"/>
    <x v="149"/>
    <x v="44"/>
    <x v="22"/>
    <x v="142"/>
    <x v="97"/>
    <x v="52"/>
    <x v="142"/>
    <x v="17"/>
  </r>
  <r>
    <x v="73"/>
    <x v="0"/>
    <x v="0"/>
    <x v="0"/>
    <x v="0"/>
    <x v="0"/>
    <x v="0"/>
    <x v="0"/>
    <x v="9"/>
    <x v="155"/>
    <x v="155"/>
    <x v="149"/>
    <x v="103"/>
    <x v="38"/>
    <x v="0"/>
    <x v="38"/>
    <x v="150"/>
    <x v="101"/>
    <x v="7"/>
    <x v="143"/>
    <x v="148"/>
    <x v="44"/>
    <x v="143"/>
    <x v="53"/>
  </r>
  <r>
    <x v="73"/>
    <x v="0"/>
    <x v="0"/>
    <x v="5"/>
    <x v="0"/>
    <x v="0"/>
    <x v="1"/>
    <x v="1"/>
    <x v="5"/>
    <x v="156"/>
    <x v="156"/>
    <x v="150"/>
    <x v="104"/>
    <x v="2"/>
    <x v="2"/>
    <x v="28"/>
    <x v="151"/>
    <x v="102"/>
    <x v="29"/>
    <x v="144"/>
    <x v="149"/>
    <x v="80"/>
    <x v="144"/>
    <x v="75"/>
  </r>
  <r>
    <x v="74"/>
    <x v="0"/>
    <x v="0"/>
    <x v="3"/>
    <x v="1"/>
    <x v="0"/>
    <x v="0"/>
    <x v="0"/>
    <x v="8"/>
    <x v="157"/>
    <x v="157"/>
    <x v="151"/>
    <x v="72"/>
    <x v="32"/>
    <x v="2"/>
    <x v="32"/>
    <x v="152"/>
    <x v="70"/>
    <x v="32"/>
    <x v="145"/>
    <x v="150"/>
    <x v="77"/>
    <x v="145"/>
    <x v="38"/>
  </r>
  <r>
    <x v="74"/>
    <x v="0"/>
    <x v="0"/>
    <x v="0"/>
    <x v="0"/>
    <x v="0"/>
    <x v="0"/>
    <x v="0"/>
    <x v="9"/>
    <x v="158"/>
    <x v="158"/>
    <x v="152"/>
    <x v="105"/>
    <x v="22"/>
    <x v="2"/>
    <x v="21"/>
    <x v="153"/>
    <x v="103"/>
    <x v="27"/>
    <x v="146"/>
    <x v="151"/>
    <x v="47"/>
    <x v="146"/>
    <x v="66"/>
  </r>
  <r>
    <x v="74"/>
    <x v="0"/>
    <x v="0"/>
    <x v="5"/>
    <x v="0"/>
    <x v="0"/>
    <x v="1"/>
    <x v="1"/>
    <x v="5"/>
    <x v="159"/>
    <x v="159"/>
    <x v="153"/>
    <x v="106"/>
    <x v="33"/>
    <x v="2"/>
    <x v="33"/>
    <x v="154"/>
    <x v="104"/>
    <x v="39"/>
    <x v="147"/>
    <x v="152"/>
    <x v="27"/>
    <x v="147"/>
    <x v="17"/>
  </r>
  <r>
    <x v="75"/>
    <x v="0"/>
    <x v="0"/>
    <x v="3"/>
    <x v="1"/>
    <x v="0"/>
    <x v="0"/>
    <x v="0"/>
    <x v="8"/>
    <x v="160"/>
    <x v="160"/>
    <x v="154"/>
    <x v="63"/>
    <x v="29"/>
    <x v="2"/>
    <x v="27"/>
    <x v="155"/>
    <x v="61"/>
    <x v="20"/>
    <x v="55"/>
    <x v="153"/>
    <x v="52"/>
    <x v="148"/>
    <x v="76"/>
  </r>
  <r>
    <x v="75"/>
    <x v="0"/>
    <x v="0"/>
    <x v="0"/>
    <x v="0"/>
    <x v="0"/>
    <x v="0"/>
    <x v="0"/>
    <x v="9"/>
    <x v="161"/>
    <x v="161"/>
    <x v="155"/>
    <x v="98"/>
    <x v="25"/>
    <x v="2"/>
    <x v="25"/>
    <x v="156"/>
    <x v="96"/>
    <x v="26"/>
    <x v="148"/>
    <x v="154"/>
    <x v="46"/>
    <x v="77"/>
    <x v="65"/>
  </r>
  <r>
    <x v="75"/>
    <x v="0"/>
    <x v="0"/>
    <x v="5"/>
    <x v="0"/>
    <x v="0"/>
    <x v="1"/>
    <x v="1"/>
    <x v="5"/>
    <x v="162"/>
    <x v="162"/>
    <x v="83"/>
    <x v="107"/>
    <x v="18"/>
    <x v="2"/>
    <x v="18"/>
    <x v="84"/>
    <x v="105"/>
    <x v="19"/>
    <x v="149"/>
    <x v="155"/>
    <x v="49"/>
    <x v="149"/>
    <x v="60"/>
  </r>
  <r>
    <x v="76"/>
    <x v="0"/>
    <x v="0"/>
    <x v="3"/>
    <x v="1"/>
    <x v="0"/>
    <x v="0"/>
    <x v="0"/>
    <x v="8"/>
    <x v="163"/>
    <x v="163"/>
    <x v="156"/>
    <x v="94"/>
    <x v="27"/>
    <x v="2"/>
    <x v="31"/>
    <x v="157"/>
    <x v="92"/>
    <x v="41"/>
    <x v="150"/>
    <x v="156"/>
    <x v="72"/>
    <x v="150"/>
    <x v="74"/>
  </r>
  <r>
    <x v="76"/>
    <x v="0"/>
    <x v="0"/>
    <x v="0"/>
    <x v="0"/>
    <x v="0"/>
    <x v="0"/>
    <x v="0"/>
    <x v="9"/>
    <x v="164"/>
    <x v="164"/>
    <x v="157"/>
    <x v="74"/>
    <x v="19"/>
    <x v="2"/>
    <x v="2"/>
    <x v="158"/>
    <x v="72"/>
    <x v="23"/>
    <x v="151"/>
    <x v="157"/>
    <x v="81"/>
    <x v="151"/>
    <x v="34"/>
  </r>
  <r>
    <x v="76"/>
    <x v="0"/>
    <x v="0"/>
    <x v="5"/>
    <x v="0"/>
    <x v="0"/>
    <x v="1"/>
    <x v="1"/>
    <x v="5"/>
    <x v="165"/>
    <x v="165"/>
    <x v="158"/>
    <x v="62"/>
    <x v="22"/>
    <x v="2"/>
    <x v="21"/>
    <x v="159"/>
    <x v="60"/>
    <x v="27"/>
    <x v="152"/>
    <x v="158"/>
    <x v="33"/>
    <x v="152"/>
    <x v="77"/>
  </r>
  <r>
    <x v="77"/>
    <x v="0"/>
    <x v="0"/>
    <x v="3"/>
    <x v="1"/>
    <x v="0"/>
    <x v="0"/>
    <x v="0"/>
    <x v="8"/>
    <x v="166"/>
    <x v="166"/>
    <x v="159"/>
    <x v="100"/>
    <x v="24"/>
    <x v="2"/>
    <x v="23"/>
    <x v="160"/>
    <x v="98"/>
    <x v="23"/>
    <x v="153"/>
    <x v="159"/>
    <x v="16"/>
    <x v="153"/>
    <x v="43"/>
  </r>
  <r>
    <x v="77"/>
    <x v="0"/>
    <x v="0"/>
    <x v="0"/>
    <x v="0"/>
    <x v="0"/>
    <x v="0"/>
    <x v="0"/>
    <x v="9"/>
    <x v="167"/>
    <x v="167"/>
    <x v="160"/>
    <x v="56"/>
    <x v="26"/>
    <x v="2"/>
    <x v="24"/>
    <x v="161"/>
    <x v="54"/>
    <x v="28"/>
    <x v="154"/>
    <x v="76"/>
    <x v="77"/>
    <x v="36"/>
    <x v="38"/>
  </r>
  <r>
    <x v="77"/>
    <x v="0"/>
    <x v="0"/>
    <x v="5"/>
    <x v="0"/>
    <x v="0"/>
    <x v="1"/>
    <x v="1"/>
    <x v="5"/>
    <x v="168"/>
    <x v="168"/>
    <x v="161"/>
    <x v="108"/>
    <x v="27"/>
    <x v="2"/>
    <x v="31"/>
    <x v="162"/>
    <x v="106"/>
    <x v="22"/>
    <x v="155"/>
    <x v="160"/>
    <x v="37"/>
    <x v="154"/>
    <x v="78"/>
  </r>
  <r>
    <x v="78"/>
    <x v="0"/>
    <x v="0"/>
    <x v="3"/>
    <x v="1"/>
    <x v="0"/>
    <x v="0"/>
    <x v="0"/>
    <x v="8"/>
    <x v="169"/>
    <x v="169"/>
    <x v="162"/>
    <x v="58"/>
    <x v="23"/>
    <x v="2"/>
    <x v="22"/>
    <x v="163"/>
    <x v="56"/>
    <x v="30"/>
    <x v="156"/>
    <x v="161"/>
    <x v="52"/>
    <x v="37"/>
    <x v="79"/>
  </r>
  <r>
    <x v="78"/>
    <x v="0"/>
    <x v="0"/>
    <x v="0"/>
    <x v="0"/>
    <x v="0"/>
    <x v="0"/>
    <x v="0"/>
    <x v="9"/>
    <x v="170"/>
    <x v="170"/>
    <x v="163"/>
    <x v="74"/>
    <x v="26"/>
    <x v="2"/>
    <x v="24"/>
    <x v="164"/>
    <x v="72"/>
    <x v="2"/>
    <x v="157"/>
    <x v="162"/>
    <x v="74"/>
    <x v="155"/>
    <x v="76"/>
  </r>
  <r>
    <x v="78"/>
    <x v="0"/>
    <x v="0"/>
    <x v="5"/>
    <x v="0"/>
    <x v="0"/>
    <x v="1"/>
    <x v="1"/>
    <x v="5"/>
    <x v="171"/>
    <x v="171"/>
    <x v="164"/>
    <x v="109"/>
    <x v="22"/>
    <x v="2"/>
    <x v="21"/>
    <x v="165"/>
    <x v="107"/>
    <x v="27"/>
    <x v="158"/>
    <x v="163"/>
    <x v="9"/>
    <x v="156"/>
    <x v="80"/>
  </r>
  <r>
    <x v="79"/>
    <x v="0"/>
    <x v="0"/>
    <x v="0"/>
    <x v="0"/>
    <x v="0"/>
    <x v="0"/>
    <x v="0"/>
    <x v="9"/>
    <x v="172"/>
    <x v="172"/>
    <x v="165"/>
    <x v="98"/>
    <x v="29"/>
    <x v="2"/>
    <x v="27"/>
    <x v="166"/>
    <x v="96"/>
    <x v="20"/>
    <x v="159"/>
    <x v="164"/>
    <x v="6"/>
    <x v="157"/>
    <x v="33"/>
  </r>
  <r>
    <x v="79"/>
    <x v="0"/>
    <x v="0"/>
    <x v="3"/>
    <x v="1"/>
    <x v="0"/>
    <x v="0"/>
    <x v="0"/>
    <x v="10"/>
    <x v="173"/>
    <x v="173"/>
    <x v="166"/>
    <x v="88"/>
    <x v="22"/>
    <x v="2"/>
    <x v="21"/>
    <x v="167"/>
    <x v="86"/>
    <x v="27"/>
    <x v="160"/>
    <x v="165"/>
    <x v="61"/>
    <x v="158"/>
    <x v="7"/>
  </r>
  <r>
    <x v="79"/>
    <x v="0"/>
    <x v="0"/>
    <x v="5"/>
    <x v="0"/>
    <x v="0"/>
    <x v="1"/>
    <x v="1"/>
    <x v="5"/>
    <x v="174"/>
    <x v="174"/>
    <x v="167"/>
    <x v="110"/>
    <x v="17"/>
    <x v="2"/>
    <x v="17"/>
    <x v="168"/>
    <x v="108"/>
    <x v="40"/>
    <x v="158"/>
    <x v="166"/>
    <x v="30"/>
    <x v="159"/>
    <x v="32"/>
  </r>
  <r>
    <x v="80"/>
    <x v="0"/>
    <x v="0"/>
    <x v="0"/>
    <x v="0"/>
    <x v="0"/>
    <x v="0"/>
    <x v="0"/>
    <x v="9"/>
    <x v="175"/>
    <x v="175"/>
    <x v="117"/>
    <x v="59"/>
    <x v="24"/>
    <x v="2"/>
    <x v="23"/>
    <x v="118"/>
    <x v="57"/>
    <x v="23"/>
    <x v="161"/>
    <x v="167"/>
    <x v="48"/>
    <x v="160"/>
    <x v="18"/>
  </r>
  <r>
    <x v="80"/>
    <x v="0"/>
    <x v="0"/>
    <x v="3"/>
    <x v="1"/>
    <x v="0"/>
    <x v="0"/>
    <x v="0"/>
    <x v="10"/>
    <x v="176"/>
    <x v="176"/>
    <x v="168"/>
    <x v="89"/>
    <x v="20"/>
    <x v="2"/>
    <x v="19"/>
    <x v="169"/>
    <x v="87"/>
    <x v="41"/>
    <x v="162"/>
    <x v="168"/>
    <x v="71"/>
    <x v="161"/>
    <x v="40"/>
  </r>
  <r>
    <x v="80"/>
    <x v="0"/>
    <x v="0"/>
    <x v="5"/>
    <x v="0"/>
    <x v="0"/>
    <x v="1"/>
    <x v="1"/>
    <x v="5"/>
    <x v="177"/>
    <x v="177"/>
    <x v="169"/>
    <x v="106"/>
    <x v="24"/>
    <x v="2"/>
    <x v="23"/>
    <x v="170"/>
    <x v="104"/>
    <x v="23"/>
    <x v="163"/>
    <x v="169"/>
    <x v="25"/>
    <x v="111"/>
    <x v="81"/>
  </r>
  <r>
    <x v="81"/>
    <x v="0"/>
    <x v="0"/>
    <x v="0"/>
    <x v="0"/>
    <x v="0"/>
    <x v="0"/>
    <x v="0"/>
    <x v="9"/>
    <x v="178"/>
    <x v="178"/>
    <x v="170"/>
    <x v="91"/>
    <x v="29"/>
    <x v="2"/>
    <x v="27"/>
    <x v="171"/>
    <x v="89"/>
    <x v="21"/>
    <x v="164"/>
    <x v="170"/>
    <x v="26"/>
    <x v="62"/>
    <x v="33"/>
  </r>
  <r>
    <x v="81"/>
    <x v="0"/>
    <x v="0"/>
    <x v="3"/>
    <x v="1"/>
    <x v="0"/>
    <x v="0"/>
    <x v="0"/>
    <x v="10"/>
    <x v="179"/>
    <x v="179"/>
    <x v="171"/>
    <x v="94"/>
    <x v="27"/>
    <x v="2"/>
    <x v="31"/>
    <x v="172"/>
    <x v="92"/>
    <x v="19"/>
    <x v="165"/>
    <x v="38"/>
    <x v="82"/>
    <x v="162"/>
    <x v="43"/>
  </r>
  <r>
    <x v="81"/>
    <x v="0"/>
    <x v="0"/>
    <x v="5"/>
    <x v="0"/>
    <x v="0"/>
    <x v="1"/>
    <x v="1"/>
    <x v="5"/>
    <x v="180"/>
    <x v="180"/>
    <x v="172"/>
    <x v="38"/>
    <x v="22"/>
    <x v="2"/>
    <x v="21"/>
    <x v="173"/>
    <x v="36"/>
    <x v="27"/>
    <x v="158"/>
    <x v="171"/>
    <x v="6"/>
    <x v="158"/>
    <x v="82"/>
  </r>
  <r>
    <x v="82"/>
    <x v="0"/>
    <x v="0"/>
    <x v="0"/>
    <x v="0"/>
    <x v="0"/>
    <x v="0"/>
    <x v="0"/>
    <x v="9"/>
    <x v="181"/>
    <x v="181"/>
    <x v="173"/>
    <x v="111"/>
    <x v="24"/>
    <x v="2"/>
    <x v="23"/>
    <x v="174"/>
    <x v="109"/>
    <x v="27"/>
    <x v="166"/>
    <x v="172"/>
    <x v="53"/>
    <x v="163"/>
    <x v="65"/>
  </r>
  <r>
    <x v="82"/>
    <x v="0"/>
    <x v="0"/>
    <x v="3"/>
    <x v="1"/>
    <x v="0"/>
    <x v="0"/>
    <x v="0"/>
    <x v="10"/>
    <x v="182"/>
    <x v="182"/>
    <x v="174"/>
    <x v="79"/>
    <x v="23"/>
    <x v="2"/>
    <x v="22"/>
    <x v="175"/>
    <x v="77"/>
    <x v="25"/>
    <x v="167"/>
    <x v="173"/>
    <x v="61"/>
    <x v="164"/>
    <x v="16"/>
  </r>
  <r>
    <x v="82"/>
    <x v="0"/>
    <x v="0"/>
    <x v="5"/>
    <x v="0"/>
    <x v="0"/>
    <x v="1"/>
    <x v="1"/>
    <x v="5"/>
    <x v="183"/>
    <x v="183"/>
    <x v="175"/>
    <x v="112"/>
    <x v="27"/>
    <x v="2"/>
    <x v="31"/>
    <x v="176"/>
    <x v="110"/>
    <x v="19"/>
    <x v="168"/>
    <x v="174"/>
    <x v="34"/>
    <x v="165"/>
    <x v="83"/>
  </r>
  <r>
    <x v="82"/>
    <x v="0"/>
    <x v="0"/>
    <x v="1"/>
    <x v="1"/>
    <x v="0"/>
    <x v="1"/>
    <x v="1"/>
    <x v="6"/>
    <x v="184"/>
    <x v="184"/>
    <x v="176"/>
    <x v="77"/>
    <x v="23"/>
    <x v="0"/>
    <x v="35"/>
    <x v="177"/>
    <x v="75"/>
    <x v="30"/>
    <x v="169"/>
    <x v="86"/>
    <x v="65"/>
    <x v="166"/>
    <x v="16"/>
  </r>
  <r>
    <x v="83"/>
    <x v="0"/>
    <x v="0"/>
    <x v="0"/>
    <x v="0"/>
    <x v="0"/>
    <x v="0"/>
    <x v="0"/>
    <x v="9"/>
    <x v="185"/>
    <x v="185"/>
    <x v="177"/>
    <x v="73"/>
    <x v="22"/>
    <x v="2"/>
    <x v="21"/>
    <x v="178"/>
    <x v="71"/>
    <x v="27"/>
    <x v="170"/>
    <x v="175"/>
    <x v="79"/>
    <x v="167"/>
    <x v="38"/>
  </r>
  <r>
    <x v="83"/>
    <x v="0"/>
    <x v="0"/>
    <x v="3"/>
    <x v="1"/>
    <x v="0"/>
    <x v="0"/>
    <x v="0"/>
    <x v="10"/>
    <x v="186"/>
    <x v="186"/>
    <x v="178"/>
    <x v="111"/>
    <x v="27"/>
    <x v="2"/>
    <x v="31"/>
    <x v="179"/>
    <x v="109"/>
    <x v="22"/>
    <x v="171"/>
    <x v="96"/>
    <x v="71"/>
    <x v="168"/>
    <x v="84"/>
  </r>
  <r>
    <x v="83"/>
    <x v="0"/>
    <x v="0"/>
    <x v="5"/>
    <x v="0"/>
    <x v="0"/>
    <x v="1"/>
    <x v="1"/>
    <x v="5"/>
    <x v="187"/>
    <x v="187"/>
    <x v="179"/>
    <x v="106"/>
    <x v="6"/>
    <x v="2"/>
    <x v="5"/>
    <x v="180"/>
    <x v="104"/>
    <x v="31"/>
    <x v="172"/>
    <x v="176"/>
    <x v="43"/>
    <x v="169"/>
    <x v="85"/>
  </r>
  <r>
    <x v="83"/>
    <x v="0"/>
    <x v="0"/>
    <x v="1"/>
    <x v="1"/>
    <x v="0"/>
    <x v="1"/>
    <x v="1"/>
    <x v="6"/>
    <x v="188"/>
    <x v="188"/>
    <x v="180"/>
    <x v="59"/>
    <x v="32"/>
    <x v="2"/>
    <x v="32"/>
    <x v="181"/>
    <x v="57"/>
    <x v="32"/>
    <x v="173"/>
    <x v="177"/>
    <x v="32"/>
    <x v="170"/>
    <x v="66"/>
  </r>
  <r>
    <x v="84"/>
    <x v="0"/>
    <x v="0"/>
    <x v="0"/>
    <x v="0"/>
    <x v="0"/>
    <x v="0"/>
    <x v="0"/>
    <x v="9"/>
    <x v="189"/>
    <x v="189"/>
    <x v="181"/>
    <x v="94"/>
    <x v="19"/>
    <x v="0"/>
    <x v="24"/>
    <x v="182"/>
    <x v="92"/>
    <x v="2"/>
    <x v="174"/>
    <x v="36"/>
    <x v="50"/>
    <x v="171"/>
    <x v="29"/>
  </r>
  <r>
    <x v="84"/>
    <x v="0"/>
    <x v="0"/>
    <x v="3"/>
    <x v="1"/>
    <x v="0"/>
    <x v="0"/>
    <x v="0"/>
    <x v="10"/>
    <x v="190"/>
    <x v="190"/>
    <x v="182"/>
    <x v="113"/>
    <x v="29"/>
    <x v="2"/>
    <x v="27"/>
    <x v="183"/>
    <x v="111"/>
    <x v="21"/>
    <x v="175"/>
    <x v="178"/>
    <x v="66"/>
    <x v="172"/>
    <x v="41"/>
  </r>
  <r>
    <x v="84"/>
    <x v="0"/>
    <x v="0"/>
    <x v="5"/>
    <x v="0"/>
    <x v="0"/>
    <x v="1"/>
    <x v="1"/>
    <x v="5"/>
    <x v="191"/>
    <x v="191"/>
    <x v="183"/>
    <x v="114"/>
    <x v="27"/>
    <x v="2"/>
    <x v="31"/>
    <x v="184"/>
    <x v="112"/>
    <x v="22"/>
    <x v="176"/>
    <x v="179"/>
    <x v="33"/>
    <x v="173"/>
    <x v="26"/>
  </r>
  <r>
    <x v="84"/>
    <x v="0"/>
    <x v="0"/>
    <x v="1"/>
    <x v="1"/>
    <x v="0"/>
    <x v="1"/>
    <x v="1"/>
    <x v="6"/>
    <x v="192"/>
    <x v="192"/>
    <x v="184"/>
    <x v="115"/>
    <x v="36"/>
    <x v="2"/>
    <x v="36"/>
    <x v="185"/>
    <x v="113"/>
    <x v="38"/>
    <x v="177"/>
    <x v="180"/>
    <x v="39"/>
    <x v="170"/>
    <x v="68"/>
  </r>
  <r>
    <x v="85"/>
    <x v="0"/>
    <x v="0"/>
    <x v="0"/>
    <x v="0"/>
    <x v="0"/>
    <x v="0"/>
    <x v="0"/>
    <x v="9"/>
    <x v="193"/>
    <x v="193"/>
    <x v="185"/>
    <x v="88"/>
    <x v="27"/>
    <x v="2"/>
    <x v="31"/>
    <x v="186"/>
    <x v="86"/>
    <x v="22"/>
    <x v="178"/>
    <x v="181"/>
    <x v="52"/>
    <x v="174"/>
    <x v="4"/>
  </r>
  <r>
    <x v="85"/>
    <x v="0"/>
    <x v="0"/>
    <x v="1"/>
    <x v="1"/>
    <x v="0"/>
    <x v="1"/>
    <x v="1"/>
    <x v="11"/>
    <x v="194"/>
    <x v="194"/>
    <x v="186"/>
    <x v="116"/>
    <x v="36"/>
    <x v="2"/>
    <x v="36"/>
    <x v="187"/>
    <x v="114"/>
    <x v="38"/>
    <x v="179"/>
    <x v="182"/>
    <x v="83"/>
    <x v="175"/>
    <x v="38"/>
  </r>
  <r>
    <x v="85"/>
    <x v="0"/>
    <x v="0"/>
    <x v="3"/>
    <x v="1"/>
    <x v="0"/>
    <x v="0"/>
    <x v="0"/>
    <x v="10"/>
    <x v="195"/>
    <x v="195"/>
    <x v="142"/>
    <x v="71"/>
    <x v="22"/>
    <x v="2"/>
    <x v="21"/>
    <x v="143"/>
    <x v="69"/>
    <x v="22"/>
    <x v="180"/>
    <x v="183"/>
    <x v="53"/>
    <x v="176"/>
    <x v="40"/>
  </r>
  <r>
    <x v="85"/>
    <x v="0"/>
    <x v="0"/>
    <x v="5"/>
    <x v="0"/>
    <x v="0"/>
    <x v="1"/>
    <x v="1"/>
    <x v="5"/>
    <x v="196"/>
    <x v="196"/>
    <x v="187"/>
    <x v="92"/>
    <x v="22"/>
    <x v="2"/>
    <x v="21"/>
    <x v="188"/>
    <x v="90"/>
    <x v="22"/>
    <x v="181"/>
    <x v="184"/>
    <x v="74"/>
    <x v="177"/>
    <x v="0"/>
  </r>
  <r>
    <x v="86"/>
    <x v="0"/>
    <x v="0"/>
    <x v="0"/>
    <x v="0"/>
    <x v="0"/>
    <x v="0"/>
    <x v="0"/>
    <x v="9"/>
    <x v="197"/>
    <x v="197"/>
    <x v="188"/>
    <x v="65"/>
    <x v="22"/>
    <x v="2"/>
    <x v="21"/>
    <x v="189"/>
    <x v="63"/>
    <x v="27"/>
    <x v="182"/>
    <x v="175"/>
    <x v="3"/>
    <x v="150"/>
    <x v="74"/>
  </r>
  <r>
    <x v="86"/>
    <x v="0"/>
    <x v="0"/>
    <x v="3"/>
    <x v="1"/>
    <x v="0"/>
    <x v="0"/>
    <x v="0"/>
    <x v="10"/>
    <x v="198"/>
    <x v="198"/>
    <x v="189"/>
    <x v="61"/>
    <x v="24"/>
    <x v="0"/>
    <x v="21"/>
    <x v="190"/>
    <x v="59"/>
    <x v="22"/>
    <x v="183"/>
    <x v="185"/>
    <x v="71"/>
    <x v="178"/>
    <x v="76"/>
  </r>
  <r>
    <x v="86"/>
    <x v="0"/>
    <x v="0"/>
    <x v="5"/>
    <x v="0"/>
    <x v="0"/>
    <x v="1"/>
    <x v="1"/>
    <x v="5"/>
    <x v="199"/>
    <x v="199"/>
    <x v="190"/>
    <x v="57"/>
    <x v="39"/>
    <x v="2"/>
    <x v="39"/>
    <x v="191"/>
    <x v="55"/>
    <x v="40"/>
    <x v="184"/>
    <x v="174"/>
    <x v="45"/>
    <x v="179"/>
    <x v="63"/>
  </r>
  <r>
    <x v="87"/>
    <x v="0"/>
    <x v="0"/>
    <x v="0"/>
    <x v="0"/>
    <x v="0"/>
    <x v="0"/>
    <x v="0"/>
    <x v="9"/>
    <x v="200"/>
    <x v="200"/>
    <x v="191"/>
    <x v="6"/>
    <x v="26"/>
    <x v="2"/>
    <x v="24"/>
    <x v="192"/>
    <x v="115"/>
    <x v="2"/>
    <x v="185"/>
    <x v="186"/>
    <x v="55"/>
    <x v="180"/>
    <x v="76"/>
  </r>
  <r>
    <x v="87"/>
    <x v="0"/>
    <x v="0"/>
    <x v="3"/>
    <x v="1"/>
    <x v="0"/>
    <x v="0"/>
    <x v="0"/>
    <x v="10"/>
    <x v="201"/>
    <x v="201"/>
    <x v="192"/>
    <x v="102"/>
    <x v="30"/>
    <x v="2"/>
    <x v="29"/>
    <x v="193"/>
    <x v="100"/>
    <x v="30"/>
    <x v="186"/>
    <x v="21"/>
    <x v="75"/>
    <x v="181"/>
    <x v="36"/>
  </r>
  <r>
    <x v="87"/>
    <x v="0"/>
    <x v="0"/>
    <x v="5"/>
    <x v="0"/>
    <x v="0"/>
    <x v="1"/>
    <x v="1"/>
    <x v="5"/>
    <x v="202"/>
    <x v="202"/>
    <x v="193"/>
    <x v="117"/>
    <x v="12"/>
    <x v="0"/>
    <x v="28"/>
    <x v="194"/>
    <x v="116"/>
    <x v="2"/>
    <x v="187"/>
    <x v="187"/>
    <x v="74"/>
    <x v="182"/>
    <x v="40"/>
  </r>
  <r>
    <x v="88"/>
    <x v="0"/>
    <x v="0"/>
    <x v="0"/>
    <x v="0"/>
    <x v="0"/>
    <x v="0"/>
    <x v="0"/>
    <x v="9"/>
    <x v="203"/>
    <x v="203"/>
    <x v="194"/>
    <x v="110"/>
    <x v="9"/>
    <x v="0"/>
    <x v="6"/>
    <x v="195"/>
    <x v="108"/>
    <x v="7"/>
    <x v="188"/>
    <x v="97"/>
    <x v="51"/>
    <x v="183"/>
    <x v="79"/>
  </r>
  <r>
    <x v="88"/>
    <x v="0"/>
    <x v="0"/>
    <x v="5"/>
    <x v="0"/>
    <x v="0"/>
    <x v="1"/>
    <x v="1"/>
    <x v="5"/>
    <x v="204"/>
    <x v="204"/>
    <x v="195"/>
    <x v="61"/>
    <x v="30"/>
    <x v="2"/>
    <x v="29"/>
    <x v="196"/>
    <x v="59"/>
    <x v="26"/>
    <x v="189"/>
    <x v="188"/>
    <x v="61"/>
    <x v="184"/>
    <x v="66"/>
  </r>
  <r>
    <x v="89"/>
    <x v="0"/>
    <x v="0"/>
    <x v="0"/>
    <x v="0"/>
    <x v="0"/>
    <x v="0"/>
    <x v="0"/>
    <x v="9"/>
    <x v="205"/>
    <x v="205"/>
    <x v="196"/>
    <x v="95"/>
    <x v="18"/>
    <x v="2"/>
    <x v="18"/>
    <x v="197"/>
    <x v="93"/>
    <x v="19"/>
    <x v="190"/>
    <x v="189"/>
    <x v="55"/>
    <x v="185"/>
    <x v="18"/>
  </r>
  <r>
    <x v="89"/>
    <x v="0"/>
    <x v="0"/>
    <x v="3"/>
    <x v="1"/>
    <x v="0"/>
    <x v="0"/>
    <x v="0"/>
    <x v="10"/>
    <x v="206"/>
    <x v="206"/>
    <x v="197"/>
    <x v="118"/>
    <x v="30"/>
    <x v="0"/>
    <x v="25"/>
    <x v="198"/>
    <x v="117"/>
    <x v="30"/>
    <x v="191"/>
    <x v="190"/>
    <x v="84"/>
    <x v="186"/>
    <x v="18"/>
  </r>
  <r>
    <x v="89"/>
    <x v="0"/>
    <x v="0"/>
    <x v="5"/>
    <x v="0"/>
    <x v="0"/>
    <x v="1"/>
    <x v="1"/>
    <x v="5"/>
    <x v="207"/>
    <x v="207"/>
    <x v="198"/>
    <x v="62"/>
    <x v="12"/>
    <x v="2"/>
    <x v="9"/>
    <x v="199"/>
    <x v="60"/>
    <x v="29"/>
    <x v="192"/>
    <x v="191"/>
    <x v="69"/>
    <x v="187"/>
    <x v="86"/>
  </r>
  <r>
    <x v="90"/>
    <x v="0"/>
    <x v="0"/>
    <x v="0"/>
    <x v="0"/>
    <x v="0"/>
    <x v="0"/>
    <x v="0"/>
    <x v="9"/>
    <x v="208"/>
    <x v="208"/>
    <x v="199"/>
    <x v="86"/>
    <x v="22"/>
    <x v="2"/>
    <x v="21"/>
    <x v="200"/>
    <x v="84"/>
    <x v="22"/>
    <x v="193"/>
    <x v="192"/>
    <x v="50"/>
    <x v="188"/>
    <x v="31"/>
  </r>
  <r>
    <x v="90"/>
    <x v="0"/>
    <x v="0"/>
    <x v="3"/>
    <x v="1"/>
    <x v="0"/>
    <x v="0"/>
    <x v="0"/>
    <x v="10"/>
    <x v="209"/>
    <x v="209"/>
    <x v="200"/>
    <x v="119"/>
    <x v="35"/>
    <x v="2"/>
    <x v="35"/>
    <x v="201"/>
    <x v="118"/>
    <x v="30"/>
    <x v="194"/>
    <x v="193"/>
    <x v="60"/>
    <x v="189"/>
    <x v="29"/>
  </r>
  <r>
    <x v="90"/>
    <x v="0"/>
    <x v="0"/>
    <x v="5"/>
    <x v="0"/>
    <x v="0"/>
    <x v="1"/>
    <x v="1"/>
    <x v="5"/>
    <x v="210"/>
    <x v="210"/>
    <x v="201"/>
    <x v="68"/>
    <x v="9"/>
    <x v="2"/>
    <x v="8"/>
    <x v="202"/>
    <x v="66"/>
    <x v="7"/>
    <x v="195"/>
    <x v="194"/>
    <x v="51"/>
    <x v="190"/>
    <x v="62"/>
  </r>
  <r>
    <x v="91"/>
    <x v="0"/>
    <x v="0"/>
    <x v="0"/>
    <x v="0"/>
    <x v="0"/>
    <x v="0"/>
    <x v="0"/>
    <x v="9"/>
    <x v="211"/>
    <x v="211"/>
    <x v="202"/>
    <x v="68"/>
    <x v="28"/>
    <x v="2"/>
    <x v="26"/>
    <x v="203"/>
    <x v="66"/>
    <x v="37"/>
    <x v="196"/>
    <x v="195"/>
    <x v="49"/>
    <x v="191"/>
    <x v="53"/>
  </r>
  <r>
    <x v="91"/>
    <x v="0"/>
    <x v="0"/>
    <x v="3"/>
    <x v="1"/>
    <x v="0"/>
    <x v="0"/>
    <x v="0"/>
    <x v="10"/>
    <x v="212"/>
    <x v="212"/>
    <x v="203"/>
    <x v="73"/>
    <x v="22"/>
    <x v="2"/>
    <x v="21"/>
    <x v="204"/>
    <x v="71"/>
    <x v="22"/>
    <x v="197"/>
    <x v="196"/>
    <x v="84"/>
    <x v="192"/>
    <x v="39"/>
  </r>
  <r>
    <x v="91"/>
    <x v="0"/>
    <x v="0"/>
    <x v="5"/>
    <x v="0"/>
    <x v="0"/>
    <x v="1"/>
    <x v="1"/>
    <x v="5"/>
    <x v="213"/>
    <x v="213"/>
    <x v="204"/>
    <x v="117"/>
    <x v="22"/>
    <x v="2"/>
    <x v="21"/>
    <x v="205"/>
    <x v="116"/>
    <x v="22"/>
    <x v="198"/>
    <x v="197"/>
    <x v="26"/>
    <x v="161"/>
    <x v="16"/>
  </r>
  <r>
    <x v="92"/>
    <x v="0"/>
    <x v="0"/>
    <x v="0"/>
    <x v="0"/>
    <x v="0"/>
    <x v="0"/>
    <x v="0"/>
    <x v="9"/>
    <x v="214"/>
    <x v="214"/>
    <x v="205"/>
    <x v="56"/>
    <x v="19"/>
    <x v="2"/>
    <x v="2"/>
    <x v="206"/>
    <x v="54"/>
    <x v="24"/>
    <x v="199"/>
    <x v="198"/>
    <x v="61"/>
    <x v="193"/>
    <x v="76"/>
  </r>
  <r>
    <x v="92"/>
    <x v="0"/>
    <x v="0"/>
    <x v="3"/>
    <x v="1"/>
    <x v="0"/>
    <x v="0"/>
    <x v="0"/>
    <x v="10"/>
    <x v="215"/>
    <x v="215"/>
    <x v="206"/>
    <x v="54"/>
    <x v="37"/>
    <x v="2"/>
    <x v="37"/>
    <x v="207"/>
    <x v="52"/>
    <x v="32"/>
    <x v="200"/>
    <x v="199"/>
    <x v="70"/>
    <x v="104"/>
    <x v="66"/>
  </r>
  <r>
    <x v="92"/>
    <x v="0"/>
    <x v="0"/>
    <x v="5"/>
    <x v="0"/>
    <x v="0"/>
    <x v="1"/>
    <x v="1"/>
    <x v="5"/>
    <x v="216"/>
    <x v="216"/>
    <x v="207"/>
    <x v="75"/>
    <x v="21"/>
    <x v="2"/>
    <x v="20"/>
    <x v="208"/>
    <x v="73"/>
    <x v="28"/>
    <x v="201"/>
    <x v="200"/>
    <x v="78"/>
    <x v="194"/>
    <x v="58"/>
  </r>
  <r>
    <x v="93"/>
    <x v="0"/>
    <x v="0"/>
    <x v="0"/>
    <x v="0"/>
    <x v="0"/>
    <x v="0"/>
    <x v="0"/>
    <x v="9"/>
    <x v="217"/>
    <x v="217"/>
    <x v="208"/>
    <x v="72"/>
    <x v="25"/>
    <x v="2"/>
    <x v="25"/>
    <x v="209"/>
    <x v="70"/>
    <x v="36"/>
    <x v="202"/>
    <x v="201"/>
    <x v="60"/>
    <x v="195"/>
    <x v="29"/>
  </r>
  <r>
    <x v="93"/>
    <x v="0"/>
    <x v="0"/>
    <x v="3"/>
    <x v="1"/>
    <x v="0"/>
    <x v="0"/>
    <x v="0"/>
    <x v="10"/>
    <x v="218"/>
    <x v="218"/>
    <x v="209"/>
    <x v="89"/>
    <x v="36"/>
    <x v="2"/>
    <x v="36"/>
    <x v="210"/>
    <x v="87"/>
    <x v="38"/>
    <x v="203"/>
    <x v="202"/>
    <x v="85"/>
    <x v="196"/>
    <x v="36"/>
  </r>
  <r>
    <x v="93"/>
    <x v="0"/>
    <x v="0"/>
    <x v="5"/>
    <x v="0"/>
    <x v="0"/>
    <x v="1"/>
    <x v="1"/>
    <x v="5"/>
    <x v="219"/>
    <x v="219"/>
    <x v="210"/>
    <x v="120"/>
    <x v="40"/>
    <x v="0"/>
    <x v="8"/>
    <x v="211"/>
    <x v="6"/>
    <x v="11"/>
    <x v="204"/>
    <x v="203"/>
    <x v="35"/>
    <x v="197"/>
    <x v="6"/>
  </r>
  <r>
    <x v="94"/>
    <x v="0"/>
    <x v="0"/>
    <x v="0"/>
    <x v="0"/>
    <x v="0"/>
    <x v="0"/>
    <x v="0"/>
    <x v="9"/>
    <x v="220"/>
    <x v="220"/>
    <x v="211"/>
    <x v="113"/>
    <x v="37"/>
    <x v="2"/>
    <x v="37"/>
    <x v="212"/>
    <x v="111"/>
    <x v="36"/>
    <x v="205"/>
    <x v="204"/>
    <x v="62"/>
    <x v="198"/>
    <x v="16"/>
  </r>
  <r>
    <x v="94"/>
    <x v="0"/>
    <x v="0"/>
    <x v="5"/>
    <x v="0"/>
    <x v="0"/>
    <x v="1"/>
    <x v="1"/>
    <x v="5"/>
    <x v="221"/>
    <x v="221"/>
    <x v="212"/>
    <x v="109"/>
    <x v="19"/>
    <x v="2"/>
    <x v="2"/>
    <x v="213"/>
    <x v="107"/>
    <x v="2"/>
    <x v="206"/>
    <x v="205"/>
    <x v="49"/>
    <x v="199"/>
    <x v="87"/>
  </r>
  <r>
    <x v="95"/>
    <x v="0"/>
    <x v="0"/>
    <x v="0"/>
    <x v="0"/>
    <x v="0"/>
    <x v="0"/>
    <x v="0"/>
    <x v="9"/>
    <x v="222"/>
    <x v="222"/>
    <x v="213"/>
    <x v="115"/>
    <x v="41"/>
    <x v="2"/>
    <x v="40"/>
    <x v="214"/>
    <x v="113"/>
    <x v="34"/>
    <x v="207"/>
    <x v="206"/>
    <x v="62"/>
    <x v="200"/>
    <x v="64"/>
  </r>
  <r>
    <x v="95"/>
    <x v="0"/>
    <x v="0"/>
    <x v="5"/>
    <x v="0"/>
    <x v="0"/>
    <x v="1"/>
    <x v="1"/>
    <x v="5"/>
    <x v="223"/>
    <x v="223"/>
    <x v="214"/>
    <x v="121"/>
    <x v="42"/>
    <x v="2"/>
    <x v="41"/>
    <x v="215"/>
    <x v="119"/>
    <x v="42"/>
    <x v="208"/>
    <x v="207"/>
    <x v="46"/>
    <x v="201"/>
    <x v="62"/>
  </r>
  <r>
    <x v="96"/>
    <x v="0"/>
    <x v="0"/>
    <x v="0"/>
    <x v="0"/>
    <x v="0"/>
    <x v="0"/>
    <x v="0"/>
    <x v="9"/>
    <x v="224"/>
    <x v="224"/>
    <x v="99"/>
    <x v="111"/>
    <x v="18"/>
    <x v="2"/>
    <x v="18"/>
    <x v="100"/>
    <x v="109"/>
    <x v="41"/>
    <x v="209"/>
    <x v="208"/>
    <x v="60"/>
    <x v="165"/>
    <x v="88"/>
  </r>
  <r>
    <x v="96"/>
    <x v="0"/>
    <x v="0"/>
    <x v="5"/>
    <x v="0"/>
    <x v="0"/>
    <x v="1"/>
    <x v="1"/>
    <x v="5"/>
    <x v="225"/>
    <x v="225"/>
    <x v="215"/>
    <x v="53"/>
    <x v="21"/>
    <x v="2"/>
    <x v="20"/>
    <x v="216"/>
    <x v="51"/>
    <x v="28"/>
    <x v="210"/>
    <x v="209"/>
    <x v="63"/>
    <x v="146"/>
    <x v="0"/>
  </r>
  <r>
    <x v="97"/>
    <x v="0"/>
    <x v="0"/>
    <x v="0"/>
    <x v="0"/>
    <x v="0"/>
    <x v="0"/>
    <x v="0"/>
    <x v="9"/>
    <x v="226"/>
    <x v="226"/>
    <x v="216"/>
    <x v="71"/>
    <x v="27"/>
    <x v="2"/>
    <x v="31"/>
    <x v="217"/>
    <x v="69"/>
    <x v="19"/>
    <x v="211"/>
    <x v="210"/>
    <x v="58"/>
    <x v="202"/>
    <x v="86"/>
  </r>
  <r>
    <x v="97"/>
    <x v="0"/>
    <x v="0"/>
    <x v="5"/>
    <x v="0"/>
    <x v="0"/>
    <x v="1"/>
    <x v="1"/>
    <x v="5"/>
    <x v="227"/>
    <x v="227"/>
    <x v="217"/>
    <x v="105"/>
    <x v="18"/>
    <x v="2"/>
    <x v="18"/>
    <x v="218"/>
    <x v="103"/>
    <x v="19"/>
    <x v="212"/>
    <x v="211"/>
    <x v="13"/>
    <x v="62"/>
    <x v="0"/>
  </r>
  <r>
    <x v="98"/>
    <x v="0"/>
    <x v="0"/>
    <x v="0"/>
    <x v="0"/>
    <x v="0"/>
    <x v="0"/>
    <x v="0"/>
    <x v="9"/>
    <x v="228"/>
    <x v="228"/>
    <x v="143"/>
    <x v="82"/>
    <x v="27"/>
    <x v="2"/>
    <x v="31"/>
    <x v="144"/>
    <x v="80"/>
    <x v="19"/>
    <x v="213"/>
    <x v="212"/>
    <x v="81"/>
    <x v="203"/>
    <x v="7"/>
  </r>
  <r>
    <x v="99"/>
    <x v="0"/>
    <x v="0"/>
    <x v="0"/>
    <x v="0"/>
    <x v="0"/>
    <x v="0"/>
    <x v="0"/>
    <x v="9"/>
    <x v="229"/>
    <x v="229"/>
    <x v="218"/>
    <x v="94"/>
    <x v="27"/>
    <x v="2"/>
    <x v="31"/>
    <x v="219"/>
    <x v="92"/>
    <x v="22"/>
    <x v="214"/>
    <x v="213"/>
    <x v="65"/>
    <x v="204"/>
    <x v="57"/>
  </r>
  <r>
    <x v="99"/>
    <x v="0"/>
    <x v="0"/>
    <x v="5"/>
    <x v="0"/>
    <x v="0"/>
    <x v="1"/>
    <x v="1"/>
    <x v="5"/>
    <x v="230"/>
    <x v="230"/>
    <x v="219"/>
    <x v="122"/>
    <x v="39"/>
    <x v="2"/>
    <x v="39"/>
    <x v="220"/>
    <x v="48"/>
    <x v="31"/>
    <x v="215"/>
    <x v="214"/>
    <x v="46"/>
    <x v="205"/>
    <x v="62"/>
  </r>
  <r>
    <x v="100"/>
    <x v="0"/>
    <x v="0"/>
    <x v="0"/>
    <x v="0"/>
    <x v="0"/>
    <x v="0"/>
    <x v="0"/>
    <x v="9"/>
    <x v="231"/>
    <x v="231"/>
    <x v="220"/>
    <x v="98"/>
    <x v="21"/>
    <x v="2"/>
    <x v="20"/>
    <x v="221"/>
    <x v="96"/>
    <x v="28"/>
    <x v="216"/>
    <x v="215"/>
    <x v="79"/>
    <x v="206"/>
    <x v="34"/>
  </r>
  <r>
    <x v="100"/>
    <x v="0"/>
    <x v="0"/>
    <x v="5"/>
    <x v="0"/>
    <x v="0"/>
    <x v="1"/>
    <x v="1"/>
    <x v="5"/>
    <x v="230"/>
    <x v="230"/>
    <x v="219"/>
    <x v="122"/>
    <x v="26"/>
    <x v="2"/>
    <x v="24"/>
    <x v="222"/>
    <x v="63"/>
    <x v="2"/>
    <x v="217"/>
    <x v="216"/>
    <x v="52"/>
    <x v="207"/>
    <x v="57"/>
  </r>
  <r>
    <x v="101"/>
    <x v="0"/>
    <x v="0"/>
    <x v="0"/>
    <x v="0"/>
    <x v="0"/>
    <x v="0"/>
    <x v="0"/>
    <x v="9"/>
    <x v="232"/>
    <x v="232"/>
    <x v="221"/>
    <x v="92"/>
    <x v="26"/>
    <x v="2"/>
    <x v="24"/>
    <x v="223"/>
    <x v="90"/>
    <x v="2"/>
    <x v="218"/>
    <x v="217"/>
    <x v="16"/>
    <x v="208"/>
    <x v="57"/>
  </r>
  <r>
    <x v="101"/>
    <x v="0"/>
    <x v="0"/>
    <x v="5"/>
    <x v="0"/>
    <x v="0"/>
    <x v="1"/>
    <x v="1"/>
    <x v="5"/>
    <x v="230"/>
    <x v="230"/>
    <x v="219"/>
    <x v="122"/>
    <x v="39"/>
    <x v="2"/>
    <x v="39"/>
    <x v="224"/>
    <x v="51"/>
    <x v="31"/>
    <x v="219"/>
    <x v="218"/>
    <x v="69"/>
    <x v="209"/>
    <x v="45"/>
  </r>
  <r>
    <x v="102"/>
    <x v="1"/>
    <x v="1"/>
    <x v="6"/>
    <x v="4"/>
    <x v="0"/>
    <x v="0"/>
    <x v="0"/>
    <x v="12"/>
    <x v="233"/>
    <x v="233"/>
    <x v="222"/>
    <x v="123"/>
    <x v="12"/>
    <x v="2"/>
    <x v="9"/>
    <x v="225"/>
    <x v="120"/>
    <x v="12"/>
    <x v="220"/>
    <x v="219"/>
    <x v="86"/>
    <x v="210"/>
    <x v="89"/>
  </r>
  <r>
    <x v="102"/>
    <x v="0"/>
    <x v="0"/>
    <x v="0"/>
    <x v="0"/>
    <x v="0"/>
    <x v="0"/>
    <x v="0"/>
    <x v="9"/>
    <x v="234"/>
    <x v="234"/>
    <x v="202"/>
    <x v="70"/>
    <x v="17"/>
    <x v="0"/>
    <x v="9"/>
    <x v="203"/>
    <x v="68"/>
    <x v="37"/>
    <x v="221"/>
    <x v="220"/>
    <x v="50"/>
    <x v="211"/>
    <x v="11"/>
  </r>
  <r>
    <x v="102"/>
    <x v="0"/>
    <x v="0"/>
    <x v="5"/>
    <x v="0"/>
    <x v="0"/>
    <x v="1"/>
    <x v="1"/>
    <x v="5"/>
    <x v="230"/>
    <x v="230"/>
    <x v="219"/>
    <x v="122"/>
    <x v="26"/>
    <x v="2"/>
    <x v="24"/>
    <x v="226"/>
    <x v="121"/>
    <x v="43"/>
    <x v="222"/>
    <x v="221"/>
    <x v="6"/>
    <x v="212"/>
    <x v="45"/>
  </r>
  <r>
    <x v="103"/>
    <x v="1"/>
    <x v="1"/>
    <x v="6"/>
    <x v="4"/>
    <x v="0"/>
    <x v="0"/>
    <x v="0"/>
    <x v="12"/>
    <x v="235"/>
    <x v="235"/>
    <x v="223"/>
    <x v="124"/>
    <x v="43"/>
    <x v="2"/>
    <x v="42"/>
    <x v="227"/>
    <x v="122"/>
    <x v="44"/>
    <x v="223"/>
    <x v="222"/>
    <x v="87"/>
    <x v="213"/>
    <x v="90"/>
  </r>
  <r>
    <x v="103"/>
    <x v="0"/>
    <x v="0"/>
    <x v="0"/>
    <x v="0"/>
    <x v="0"/>
    <x v="0"/>
    <x v="0"/>
    <x v="9"/>
    <x v="236"/>
    <x v="236"/>
    <x v="224"/>
    <x v="125"/>
    <x v="24"/>
    <x v="2"/>
    <x v="23"/>
    <x v="228"/>
    <x v="123"/>
    <x v="27"/>
    <x v="224"/>
    <x v="223"/>
    <x v="64"/>
    <x v="188"/>
    <x v="11"/>
  </r>
  <r>
    <x v="103"/>
    <x v="0"/>
    <x v="0"/>
    <x v="5"/>
    <x v="0"/>
    <x v="0"/>
    <x v="1"/>
    <x v="1"/>
    <x v="5"/>
    <x v="230"/>
    <x v="230"/>
    <x v="219"/>
    <x v="122"/>
    <x v="6"/>
    <x v="2"/>
    <x v="5"/>
    <x v="229"/>
    <x v="99"/>
    <x v="35"/>
    <x v="225"/>
    <x v="224"/>
    <x v="72"/>
    <x v="214"/>
    <x v="37"/>
  </r>
  <r>
    <x v="104"/>
    <x v="1"/>
    <x v="1"/>
    <x v="6"/>
    <x v="4"/>
    <x v="0"/>
    <x v="0"/>
    <x v="0"/>
    <x v="13"/>
    <x v="237"/>
    <x v="237"/>
    <x v="225"/>
    <x v="126"/>
    <x v="44"/>
    <x v="2"/>
    <x v="43"/>
    <x v="230"/>
    <x v="124"/>
    <x v="8"/>
    <x v="226"/>
    <x v="225"/>
    <x v="88"/>
    <x v="215"/>
    <x v="91"/>
  </r>
  <r>
    <x v="104"/>
    <x v="0"/>
    <x v="0"/>
    <x v="0"/>
    <x v="0"/>
    <x v="0"/>
    <x v="0"/>
    <x v="0"/>
    <x v="9"/>
    <x v="238"/>
    <x v="238"/>
    <x v="226"/>
    <x v="88"/>
    <x v="19"/>
    <x v="2"/>
    <x v="2"/>
    <x v="231"/>
    <x v="86"/>
    <x v="27"/>
    <x v="227"/>
    <x v="226"/>
    <x v="79"/>
    <x v="216"/>
    <x v="11"/>
  </r>
  <r>
    <x v="104"/>
    <x v="0"/>
    <x v="0"/>
    <x v="5"/>
    <x v="0"/>
    <x v="0"/>
    <x v="1"/>
    <x v="1"/>
    <x v="5"/>
    <x v="230"/>
    <x v="230"/>
    <x v="219"/>
    <x v="122"/>
    <x v="12"/>
    <x v="0"/>
    <x v="28"/>
    <x v="232"/>
    <x v="125"/>
    <x v="2"/>
    <x v="228"/>
    <x v="40"/>
    <x v="51"/>
    <x v="217"/>
    <x v="86"/>
  </r>
  <r>
    <x v="105"/>
    <x v="1"/>
    <x v="1"/>
    <x v="6"/>
    <x v="4"/>
    <x v="0"/>
    <x v="0"/>
    <x v="0"/>
    <x v="13"/>
    <x v="239"/>
    <x v="239"/>
    <x v="227"/>
    <x v="127"/>
    <x v="0"/>
    <x v="2"/>
    <x v="13"/>
    <x v="233"/>
    <x v="126"/>
    <x v="45"/>
    <x v="229"/>
    <x v="227"/>
    <x v="89"/>
    <x v="218"/>
    <x v="92"/>
  </r>
  <r>
    <x v="105"/>
    <x v="0"/>
    <x v="0"/>
    <x v="0"/>
    <x v="0"/>
    <x v="0"/>
    <x v="0"/>
    <x v="0"/>
    <x v="9"/>
    <x v="240"/>
    <x v="240"/>
    <x v="228"/>
    <x v="95"/>
    <x v="6"/>
    <x v="0"/>
    <x v="26"/>
    <x v="234"/>
    <x v="93"/>
    <x v="31"/>
    <x v="230"/>
    <x v="228"/>
    <x v="78"/>
    <x v="219"/>
    <x v="53"/>
  </r>
  <r>
    <x v="105"/>
    <x v="0"/>
    <x v="0"/>
    <x v="5"/>
    <x v="0"/>
    <x v="0"/>
    <x v="1"/>
    <x v="1"/>
    <x v="5"/>
    <x v="241"/>
    <x v="241"/>
    <x v="160"/>
    <x v="128"/>
    <x v="31"/>
    <x v="0"/>
    <x v="23"/>
    <x v="161"/>
    <x v="127"/>
    <x v="24"/>
    <x v="231"/>
    <x v="229"/>
    <x v="52"/>
    <x v="220"/>
    <x v="0"/>
  </r>
  <r>
    <x v="106"/>
    <x v="1"/>
    <x v="1"/>
    <x v="6"/>
    <x v="4"/>
    <x v="0"/>
    <x v="0"/>
    <x v="0"/>
    <x v="13"/>
    <x v="242"/>
    <x v="242"/>
    <x v="229"/>
    <x v="129"/>
    <x v="45"/>
    <x v="2"/>
    <x v="44"/>
    <x v="235"/>
    <x v="128"/>
    <x v="46"/>
    <x v="232"/>
    <x v="230"/>
    <x v="90"/>
    <x v="221"/>
    <x v="93"/>
  </r>
  <r>
    <x v="106"/>
    <x v="0"/>
    <x v="0"/>
    <x v="0"/>
    <x v="0"/>
    <x v="0"/>
    <x v="0"/>
    <x v="0"/>
    <x v="9"/>
    <x v="243"/>
    <x v="243"/>
    <x v="230"/>
    <x v="47"/>
    <x v="21"/>
    <x v="2"/>
    <x v="20"/>
    <x v="236"/>
    <x v="44"/>
    <x v="24"/>
    <x v="233"/>
    <x v="150"/>
    <x v="77"/>
    <x v="222"/>
    <x v="66"/>
  </r>
  <r>
    <x v="106"/>
    <x v="0"/>
    <x v="0"/>
    <x v="5"/>
    <x v="0"/>
    <x v="0"/>
    <x v="1"/>
    <x v="1"/>
    <x v="5"/>
    <x v="244"/>
    <x v="244"/>
    <x v="231"/>
    <x v="32"/>
    <x v="17"/>
    <x v="2"/>
    <x v="17"/>
    <x v="237"/>
    <x v="32"/>
    <x v="40"/>
    <x v="234"/>
    <x v="25"/>
    <x v="50"/>
    <x v="223"/>
    <x v="37"/>
  </r>
  <r>
    <x v="107"/>
    <x v="1"/>
    <x v="1"/>
    <x v="6"/>
    <x v="4"/>
    <x v="0"/>
    <x v="0"/>
    <x v="0"/>
    <x v="13"/>
    <x v="245"/>
    <x v="245"/>
    <x v="232"/>
    <x v="130"/>
    <x v="46"/>
    <x v="0"/>
    <x v="45"/>
    <x v="238"/>
    <x v="129"/>
    <x v="47"/>
    <x v="235"/>
    <x v="231"/>
    <x v="91"/>
    <x v="224"/>
    <x v="94"/>
  </r>
  <r>
    <x v="107"/>
    <x v="0"/>
    <x v="0"/>
    <x v="0"/>
    <x v="0"/>
    <x v="0"/>
    <x v="0"/>
    <x v="0"/>
    <x v="9"/>
    <x v="246"/>
    <x v="246"/>
    <x v="233"/>
    <x v="50"/>
    <x v="21"/>
    <x v="3"/>
    <x v="23"/>
    <x v="239"/>
    <x v="48"/>
    <x v="23"/>
    <x v="33"/>
    <x v="232"/>
    <x v="48"/>
    <x v="160"/>
    <x v="33"/>
  </r>
  <r>
    <x v="107"/>
    <x v="0"/>
    <x v="0"/>
    <x v="5"/>
    <x v="0"/>
    <x v="0"/>
    <x v="1"/>
    <x v="1"/>
    <x v="5"/>
    <x v="247"/>
    <x v="247"/>
    <x v="234"/>
    <x v="131"/>
    <x v="26"/>
    <x v="2"/>
    <x v="24"/>
    <x v="240"/>
    <x v="130"/>
    <x v="2"/>
    <x v="236"/>
    <x v="63"/>
    <x v="79"/>
    <x v="13"/>
    <x v="67"/>
  </r>
  <r>
    <x v="108"/>
    <x v="1"/>
    <x v="1"/>
    <x v="6"/>
    <x v="4"/>
    <x v="0"/>
    <x v="0"/>
    <x v="0"/>
    <x v="13"/>
    <x v="248"/>
    <x v="248"/>
    <x v="235"/>
    <x v="15"/>
    <x v="47"/>
    <x v="0"/>
    <x v="46"/>
    <x v="241"/>
    <x v="131"/>
    <x v="48"/>
    <x v="237"/>
    <x v="233"/>
    <x v="92"/>
    <x v="225"/>
    <x v="95"/>
  </r>
  <r>
    <x v="108"/>
    <x v="0"/>
    <x v="0"/>
    <x v="0"/>
    <x v="0"/>
    <x v="0"/>
    <x v="0"/>
    <x v="0"/>
    <x v="9"/>
    <x v="249"/>
    <x v="249"/>
    <x v="236"/>
    <x v="109"/>
    <x v="31"/>
    <x v="2"/>
    <x v="30"/>
    <x v="242"/>
    <x v="107"/>
    <x v="23"/>
    <x v="238"/>
    <x v="234"/>
    <x v="55"/>
    <x v="226"/>
    <x v="10"/>
  </r>
  <r>
    <x v="108"/>
    <x v="0"/>
    <x v="0"/>
    <x v="5"/>
    <x v="0"/>
    <x v="0"/>
    <x v="1"/>
    <x v="1"/>
    <x v="5"/>
    <x v="250"/>
    <x v="250"/>
    <x v="237"/>
    <x v="6"/>
    <x v="24"/>
    <x v="0"/>
    <x v="21"/>
    <x v="243"/>
    <x v="115"/>
    <x v="23"/>
    <x v="239"/>
    <x v="235"/>
    <x v="34"/>
    <x v="28"/>
    <x v="57"/>
  </r>
  <r>
    <x v="109"/>
    <x v="1"/>
    <x v="1"/>
    <x v="6"/>
    <x v="4"/>
    <x v="0"/>
    <x v="0"/>
    <x v="0"/>
    <x v="13"/>
    <x v="251"/>
    <x v="251"/>
    <x v="238"/>
    <x v="132"/>
    <x v="48"/>
    <x v="0"/>
    <x v="44"/>
    <x v="244"/>
    <x v="132"/>
    <x v="49"/>
    <x v="240"/>
    <x v="236"/>
    <x v="93"/>
    <x v="227"/>
    <x v="96"/>
  </r>
  <r>
    <x v="109"/>
    <x v="0"/>
    <x v="0"/>
    <x v="0"/>
    <x v="0"/>
    <x v="0"/>
    <x v="0"/>
    <x v="0"/>
    <x v="9"/>
    <x v="252"/>
    <x v="252"/>
    <x v="239"/>
    <x v="114"/>
    <x v="20"/>
    <x v="2"/>
    <x v="19"/>
    <x v="245"/>
    <x v="112"/>
    <x v="21"/>
    <x v="241"/>
    <x v="237"/>
    <x v="94"/>
    <x v="228"/>
    <x v="29"/>
  </r>
  <r>
    <x v="109"/>
    <x v="0"/>
    <x v="0"/>
    <x v="5"/>
    <x v="0"/>
    <x v="0"/>
    <x v="1"/>
    <x v="1"/>
    <x v="5"/>
    <x v="253"/>
    <x v="253"/>
    <x v="240"/>
    <x v="55"/>
    <x v="21"/>
    <x v="2"/>
    <x v="20"/>
    <x v="246"/>
    <x v="53"/>
    <x v="23"/>
    <x v="242"/>
    <x v="238"/>
    <x v="74"/>
    <x v="43"/>
    <x v="6"/>
  </r>
  <r>
    <x v="110"/>
    <x v="1"/>
    <x v="1"/>
    <x v="6"/>
    <x v="4"/>
    <x v="0"/>
    <x v="0"/>
    <x v="0"/>
    <x v="13"/>
    <x v="254"/>
    <x v="254"/>
    <x v="241"/>
    <x v="133"/>
    <x v="49"/>
    <x v="0"/>
    <x v="47"/>
    <x v="247"/>
    <x v="133"/>
    <x v="50"/>
    <x v="243"/>
    <x v="239"/>
    <x v="95"/>
    <x v="229"/>
    <x v="97"/>
  </r>
  <r>
    <x v="110"/>
    <x v="0"/>
    <x v="0"/>
    <x v="0"/>
    <x v="0"/>
    <x v="0"/>
    <x v="0"/>
    <x v="0"/>
    <x v="9"/>
    <x v="255"/>
    <x v="255"/>
    <x v="242"/>
    <x v="94"/>
    <x v="21"/>
    <x v="2"/>
    <x v="20"/>
    <x v="248"/>
    <x v="92"/>
    <x v="28"/>
    <x v="244"/>
    <x v="240"/>
    <x v="68"/>
    <x v="230"/>
    <x v="11"/>
  </r>
  <r>
    <x v="110"/>
    <x v="0"/>
    <x v="0"/>
    <x v="5"/>
    <x v="0"/>
    <x v="0"/>
    <x v="1"/>
    <x v="1"/>
    <x v="5"/>
    <x v="256"/>
    <x v="256"/>
    <x v="243"/>
    <x v="92"/>
    <x v="27"/>
    <x v="2"/>
    <x v="31"/>
    <x v="249"/>
    <x v="90"/>
    <x v="19"/>
    <x v="245"/>
    <x v="241"/>
    <x v="79"/>
    <x v="231"/>
    <x v="41"/>
  </r>
  <r>
    <x v="111"/>
    <x v="1"/>
    <x v="1"/>
    <x v="6"/>
    <x v="4"/>
    <x v="0"/>
    <x v="0"/>
    <x v="0"/>
    <x v="13"/>
    <x v="257"/>
    <x v="257"/>
    <x v="244"/>
    <x v="134"/>
    <x v="50"/>
    <x v="0"/>
    <x v="48"/>
    <x v="250"/>
    <x v="134"/>
    <x v="51"/>
    <x v="246"/>
    <x v="242"/>
    <x v="96"/>
    <x v="232"/>
    <x v="98"/>
  </r>
  <r>
    <x v="111"/>
    <x v="0"/>
    <x v="0"/>
    <x v="0"/>
    <x v="0"/>
    <x v="0"/>
    <x v="0"/>
    <x v="0"/>
    <x v="9"/>
    <x v="258"/>
    <x v="258"/>
    <x v="245"/>
    <x v="135"/>
    <x v="2"/>
    <x v="2"/>
    <x v="28"/>
    <x v="251"/>
    <x v="135"/>
    <x v="29"/>
    <x v="247"/>
    <x v="243"/>
    <x v="64"/>
    <x v="233"/>
    <x v="16"/>
  </r>
  <r>
    <x v="111"/>
    <x v="0"/>
    <x v="0"/>
    <x v="5"/>
    <x v="0"/>
    <x v="0"/>
    <x v="1"/>
    <x v="1"/>
    <x v="5"/>
    <x v="259"/>
    <x v="259"/>
    <x v="246"/>
    <x v="92"/>
    <x v="24"/>
    <x v="2"/>
    <x v="23"/>
    <x v="252"/>
    <x v="90"/>
    <x v="27"/>
    <x v="248"/>
    <x v="244"/>
    <x v="63"/>
    <x v="234"/>
    <x v="47"/>
  </r>
  <r>
    <x v="112"/>
    <x v="1"/>
    <x v="1"/>
    <x v="6"/>
    <x v="4"/>
    <x v="0"/>
    <x v="0"/>
    <x v="0"/>
    <x v="13"/>
    <x v="260"/>
    <x v="260"/>
    <x v="247"/>
    <x v="136"/>
    <x v="51"/>
    <x v="1"/>
    <x v="49"/>
    <x v="253"/>
    <x v="136"/>
    <x v="52"/>
    <x v="249"/>
    <x v="245"/>
    <x v="97"/>
    <x v="235"/>
    <x v="99"/>
  </r>
  <r>
    <x v="112"/>
    <x v="0"/>
    <x v="0"/>
    <x v="0"/>
    <x v="0"/>
    <x v="0"/>
    <x v="0"/>
    <x v="0"/>
    <x v="9"/>
    <x v="261"/>
    <x v="261"/>
    <x v="248"/>
    <x v="135"/>
    <x v="31"/>
    <x v="2"/>
    <x v="30"/>
    <x v="254"/>
    <x v="135"/>
    <x v="22"/>
    <x v="250"/>
    <x v="71"/>
    <x v="70"/>
    <x v="236"/>
    <x v="74"/>
  </r>
  <r>
    <x v="112"/>
    <x v="0"/>
    <x v="0"/>
    <x v="5"/>
    <x v="0"/>
    <x v="0"/>
    <x v="1"/>
    <x v="1"/>
    <x v="5"/>
    <x v="262"/>
    <x v="262"/>
    <x v="249"/>
    <x v="125"/>
    <x v="31"/>
    <x v="2"/>
    <x v="30"/>
    <x v="255"/>
    <x v="123"/>
    <x v="24"/>
    <x v="251"/>
    <x v="215"/>
    <x v="54"/>
    <x v="152"/>
    <x v="100"/>
  </r>
  <r>
    <x v="113"/>
    <x v="1"/>
    <x v="1"/>
    <x v="6"/>
    <x v="4"/>
    <x v="0"/>
    <x v="0"/>
    <x v="0"/>
    <x v="13"/>
    <x v="263"/>
    <x v="263"/>
    <x v="250"/>
    <x v="137"/>
    <x v="52"/>
    <x v="2"/>
    <x v="50"/>
    <x v="256"/>
    <x v="137"/>
    <x v="53"/>
    <x v="252"/>
    <x v="246"/>
    <x v="98"/>
    <x v="237"/>
    <x v="101"/>
  </r>
  <r>
    <x v="113"/>
    <x v="0"/>
    <x v="0"/>
    <x v="0"/>
    <x v="0"/>
    <x v="0"/>
    <x v="0"/>
    <x v="0"/>
    <x v="9"/>
    <x v="264"/>
    <x v="264"/>
    <x v="251"/>
    <x v="119"/>
    <x v="29"/>
    <x v="2"/>
    <x v="27"/>
    <x v="257"/>
    <x v="118"/>
    <x v="20"/>
    <x v="253"/>
    <x v="247"/>
    <x v="94"/>
    <x v="238"/>
    <x v="4"/>
  </r>
  <r>
    <x v="113"/>
    <x v="0"/>
    <x v="0"/>
    <x v="5"/>
    <x v="0"/>
    <x v="0"/>
    <x v="1"/>
    <x v="1"/>
    <x v="5"/>
    <x v="265"/>
    <x v="265"/>
    <x v="252"/>
    <x v="70"/>
    <x v="31"/>
    <x v="2"/>
    <x v="30"/>
    <x v="258"/>
    <x v="68"/>
    <x v="23"/>
    <x v="254"/>
    <x v="248"/>
    <x v="52"/>
    <x v="177"/>
    <x v="102"/>
  </r>
  <r>
    <x v="114"/>
    <x v="1"/>
    <x v="1"/>
    <x v="6"/>
    <x v="4"/>
    <x v="0"/>
    <x v="0"/>
    <x v="0"/>
    <x v="13"/>
    <x v="266"/>
    <x v="266"/>
    <x v="253"/>
    <x v="138"/>
    <x v="53"/>
    <x v="3"/>
    <x v="51"/>
    <x v="259"/>
    <x v="138"/>
    <x v="54"/>
    <x v="255"/>
    <x v="249"/>
    <x v="99"/>
    <x v="239"/>
    <x v="103"/>
  </r>
  <r>
    <x v="114"/>
    <x v="0"/>
    <x v="0"/>
    <x v="0"/>
    <x v="0"/>
    <x v="0"/>
    <x v="0"/>
    <x v="0"/>
    <x v="9"/>
    <x v="267"/>
    <x v="267"/>
    <x v="254"/>
    <x v="72"/>
    <x v="29"/>
    <x v="2"/>
    <x v="27"/>
    <x v="260"/>
    <x v="70"/>
    <x v="21"/>
    <x v="256"/>
    <x v="250"/>
    <x v="3"/>
    <x v="240"/>
    <x v="29"/>
  </r>
  <r>
    <x v="114"/>
    <x v="0"/>
    <x v="0"/>
    <x v="5"/>
    <x v="0"/>
    <x v="0"/>
    <x v="1"/>
    <x v="1"/>
    <x v="5"/>
    <x v="268"/>
    <x v="268"/>
    <x v="255"/>
    <x v="139"/>
    <x v="7"/>
    <x v="2"/>
    <x v="6"/>
    <x v="261"/>
    <x v="139"/>
    <x v="7"/>
    <x v="257"/>
    <x v="251"/>
    <x v="72"/>
    <x v="241"/>
    <x v="104"/>
  </r>
  <r>
    <x v="115"/>
    <x v="1"/>
    <x v="1"/>
    <x v="6"/>
    <x v="4"/>
    <x v="0"/>
    <x v="0"/>
    <x v="0"/>
    <x v="13"/>
    <x v="269"/>
    <x v="269"/>
    <x v="256"/>
    <x v="0"/>
    <x v="54"/>
    <x v="2"/>
    <x v="52"/>
    <x v="262"/>
    <x v="140"/>
    <x v="55"/>
    <x v="258"/>
    <x v="252"/>
    <x v="100"/>
    <x v="242"/>
    <x v="105"/>
  </r>
  <r>
    <x v="115"/>
    <x v="0"/>
    <x v="0"/>
    <x v="0"/>
    <x v="0"/>
    <x v="0"/>
    <x v="0"/>
    <x v="0"/>
    <x v="9"/>
    <x v="270"/>
    <x v="270"/>
    <x v="257"/>
    <x v="69"/>
    <x v="25"/>
    <x v="2"/>
    <x v="25"/>
    <x v="263"/>
    <x v="67"/>
    <x v="36"/>
    <x v="259"/>
    <x v="253"/>
    <x v="58"/>
    <x v="243"/>
    <x v="70"/>
  </r>
  <r>
    <x v="115"/>
    <x v="0"/>
    <x v="0"/>
    <x v="5"/>
    <x v="0"/>
    <x v="0"/>
    <x v="1"/>
    <x v="1"/>
    <x v="5"/>
    <x v="271"/>
    <x v="271"/>
    <x v="258"/>
    <x v="128"/>
    <x v="31"/>
    <x v="0"/>
    <x v="23"/>
    <x v="264"/>
    <x v="127"/>
    <x v="24"/>
    <x v="260"/>
    <x v="254"/>
    <x v="63"/>
    <x v="244"/>
    <x v="106"/>
  </r>
  <r>
    <x v="116"/>
    <x v="1"/>
    <x v="1"/>
    <x v="6"/>
    <x v="4"/>
    <x v="0"/>
    <x v="0"/>
    <x v="0"/>
    <x v="13"/>
    <x v="272"/>
    <x v="272"/>
    <x v="259"/>
    <x v="140"/>
    <x v="55"/>
    <x v="0"/>
    <x v="53"/>
    <x v="265"/>
    <x v="141"/>
    <x v="52"/>
    <x v="261"/>
    <x v="255"/>
    <x v="101"/>
    <x v="245"/>
    <x v="107"/>
  </r>
  <r>
    <x v="116"/>
    <x v="0"/>
    <x v="0"/>
    <x v="0"/>
    <x v="0"/>
    <x v="0"/>
    <x v="0"/>
    <x v="0"/>
    <x v="9"/>
    <x v="273"/>
    <x v="273"/>
    <x v="79"/>
    <x v="141"/>
    <x v="31"/>
    <x v="2"/>
    <x v="30"/>
    <x v="80"/>
    <x v="142"/>
    <x v="27"/>
    <x v="262"/>
    <x v="256"/>
    <x v="60"/>
    <x v="246"/>
    <x v="4"/>
  </r>
  <r>
    <x v="116"/>
    <x v="0"/>
    <x v="0"/>
    <x v="5"/>
    <x v="0"/>
    <x v="0"/>
    <x v="1"/>
    <x v="1"/>
    <x v="5"/>
    <x v="274"/>
    <x v="274"/>
    <x v="260"/>
    <x v="62"/>
    <x v="27"/>
    <x v="2"/>
    <x v="31"/>
    <x v="266"/>
    <x v="60"/>
    <x v="22"/>
    <x v="104"/>
    <x v="257"/>
    <x v="56"/>
    <x v="125"/>
    <x v="45"/>
  </r>
  <r>
    <x v="117"/>
    <x v="1"/>
    <x v="1"/>
    <x v="6"/>
    <x v="4"/>
    <x v="0"/>
    <x v="0"/>
    <x v="0"/>
    <x v="13"/>
    <x v="275"/>
    <x v="275"/>
    <x v="261"/>
    <x v="142"/>
    <x v="56"/>
    <x v="4"/>
    <x v="54"/>
    <x v="267"/>
    <x v="143"/>
    <x v="56"/>
    <x v="263"/>
    <x v="258"/>
    <x v="102"/>
    <x v="247"/>
    <x v="108"/>
  </r>
  <r>
    <x v="117"/>
    <x v="0"/>
    <x v="0"/>
    <x v="0"/>
    <x v="0"/>
    <x v="0"/>
    <x v="0"/>
    <x v="0"/>
    <x v="9"/>
    <x v="276"/>
    <x v="276"/>
    <x v="262"/>
    <x v="143"/>
    <x v="30"/>
    <x v="2"/>
    <x v="29"/>
    <x v="268"/>
    <x v="144"/>
    <x v="26"/>
    <x v="264"/>
    <x v="259"/>
    <x v="65"/>
    <x v="248"/>
    <x v="66"/>
  </r>
  <r>
    <x v="117"/>
    <x v="0"/>
    <x v="0"/>
    <x v="5"/>
    <x v="0"/>
    <x v="0"/>
    <x v="1"/>
    <x v="1"/>
    <x v="5"/>
    <x v="277"/>
    <x v="277"/>
    <x v="263"/>
    <x v="101"/>
    <x v="20"/>
    <x v="2"/>
    <x v="19"/>
    <x v="269"/>
    <x v="99"/>
    <x v="20"/>
    <x v="265"/>
    <x v="260"/>
    <x v="70"/>
    <x v="249"/>
    <x v="29"/>
  </r>
  <r>
    <x v="118"/>
    <x v="1"/>
    <x v="1"/>
    <x v="6"/>
    <x v="4"/>
    <x v="0"/>
    <x v="0"/>
    <x v="0"/>
    <x v="13"/>
    <x v="278"/>
    <x v="278"/>
    <x v="264"/>
    <x v="144"/>
    <x v="57"/>
    <x v="0"/>
    <x v="55"/>
    <x v="270"/>
    <x v="145"/>
    <x v="57"/>
    <x v="266"/>
    <x v="261"/>
    <x v="103"/>
    <x v="250"/>
    <x v="109"/>
  </r>
  <r>
    <x v="118"/>
    <x v="0"/>
    <x v="0"/>
    <x v="0"/>
    <x v="0"/>
    <x v="0"/>
    <x v="0"/>
    <x v="0"/>
    <x v="9"/>
    <x v="279"/>
    <x v="279"/>
    <x v="265"/>
    <x v="45"/>
    <x v="21"/>
    <x v="2"/>
    <x v="20"/>
    <x v="271"/>
    <x v="43"/>
    <x v="23"/>
    <x v="267"/>
    <x v="262"/>
    <x v="66"/>
    <x v="251"/>
    <x v="0"/>
  </r>
  <r>
    <x v="118"/>
    <x v="0"/>
    <x v="0"/>
    <x v="5"/>
    <x v="0"/>
    <x v="0"/>
    <x v="1"/>
    <x v="1"/>
    <x v="5"/>
    <x v="280"/>
    <x v="280"/>
    <x v="266"/>
    <x v="95"/>
    <x v="29"/>
    <x v="2"/>
    <x v="27"/>
    <x v="272"/>
    <x v="93"/>
    <x v="21"/>
    <x v="268"/>
    <x v="263"/>
    <x v="79"/>
    <x v="78"/>
    <x v="34"/>
  </r>
  <r>
    <x v="119"/>
    <x v="1"/>
    <x v="1"/>
    <x v="6"/>
    <x v="4"/>
    <x v="0"/>
    <x v="0"/>
    <x v="0"/>
    <x v="13"/>
    <x v="281"/>
    <x v="281"/>
    <x v="267"/>
    <x v="145"/>
    <x v="58"/>
    <x v="5"/>
    <x v="56"/>
    <x v="273"/>
    <x v="146"/>
    <x v="58"/>
    <x v="269"/>
    <x v="264"/>
    <x v="104"/>
    <x v="252"/>
    <x v="110"/>
  </r>
  <r>
    <x v="119"/>
    <x v="0"/>
    <x v="0"/>
    <x v="0"/>
    <x v="0"/>
    <x v="0"/>
    <x v="0"/>
    <x v="0"/>
    <x v="9"/>
    <x v="282"/>
    <x v="282"/>
    <x v="268"/>
    <x v="111"/>
    <x v="37"/>
    <x v="2"/>
    <x v="37"/>
    <x v="274"/>
    <x v="109"/>
    <x v="38"/>
    <x v="270"/>
    <x v="265"/>
    <x v="61"/>
    <x v="253"/>
    <x v="48"/>
  </r>
  <r>
    <x v="119"/>
    <x v="0"/>
    <x v="0"/>
    <x v="5"/>
    <x v="0"/>
    <x v="0"/>
    <x v="1"/>
    <x v="1"/>
    <x v="5"/>
    <x v="283"/>
    <x v="283"/>
    <x v="48"/>
    <x v="95"/>
    <x v="23"/>
    <x v="2"/>
    <x v="22"/>
    <x v="48"/>
    <x v="93"/>
    <x v="25"/>
    <x v="271"/>
    <x v="266"/>
    <x v="52"/>
    <x v="49"/>
    <x v="76"/>
  </r>
  <r>
    <x v="120"/>
    <x v="1"/>
    <x v="1"/>
    <x v="6"/>
    <x v="4"/>
    <x v="0"/>
    <x v="0"/>
    <x v="0"/>
    <x v="13"/>
    <x v="284"/>
    <x v="284"/>
    <x v="269"/>
    <x v="146"/>
    <x v="59"/>
    <x v="2"/>
    <x v="54"/>
    <x v="275"/>
    <x v="147"/>
    <x v="59"/>
    <x v="272"/>
    <x v="267"/>
    <x v="105"/>
    <x v="254"/>
    <x v="111"/>
  </r>
  <r>
    <x v="120"/>
    <x v="0"/>
    <x v="0"/>
    <x v="0"/>
    <x v="0"/>
    <x v="0"/>
    <x v="0"/>
    <x v="0"/>
    <x v="9"/>
    <x v="285"/>
    <x v="285"/>
    <x v="270"/>
    <x v="77"/>
    <x v="23"/>
    <x v="2"/>
    <x v="22"/>
    <x v="276"/>
    <x v="75"/>
    <x v="20"/>
    <x v="273"/>
    <x v="268"/>
    <x v="60"/>
    <x v="119"/>
    <x v="74"/>
  </r>
  <r>
    <x v="120"/>
    <x v="0"/>
    <x v="0"/>
    <x v="5"/>
    <x v="0"/>
    <x v="0"/>
    <x v="1"/>
    <x v="1"/>
    <x v="5"/>
    <x v="286"/>
    <x v="286"/>
    <x v="271"/>
    <x v="74"/>
    <x v="21"/>
    <x v="2"/>
    <x v="20"/>
    <x v="277"/>
    <x v="72"/>
    <x v="23"/>
    <x v="274"/>
    <x v="269"/>
    <x v="51"/>
    <x v="255"/>
    <x v="41"/>
  </r>
  <r>
    <x v="121"/>
    <x v="1"/>
    <x v="1"/>
    <x v="6"/>
    <x v="4"/>
    <x v="0"/>
    <x v="0"/>
    <x v="0"/>
    <x v="13"/>
    <x v="287"/>
    <x v="287"/>
    <x v="272"/>
    <x v="147"/>
    <x v="60"/>
    <x v="2"/>
    <x v="57"/>
    <x v="278"/>
    <x v="148"/>
    <x v="60"/>
    <x v="275"/>
    <x v="270"/>
    <x v="106"/>
    <x v="256"/>
    <x v="112"/>
  </r>
  <r>
    <x v="121"/>
    <x v="0"/>
    <x v="0"/>
    <x v="0"/>
    <x v="0"/>
    <x v="0"/>
    <x v="0"/>
    <x v="0"/>
    <x v="9"/>
    <x v="288"/>
    <x v="288"/>
    <x v="273"/>
    <x v="45"/>
    <x v="20"/>
    <x v="2"/>
    <x v="19"/>
    <x v="279"/>
    <x v="43"/>
    <x v="41"/>
    <x v="276"/>
    <x v="271"/>
    <x v="58"/>
    <x v="257"/>
    <x v="30"/>
  </r>
  <r>
    <x v="121"/>
    <x v="0"/>
    <x v="0"/>
    <x v="5"/>
    <x v="0"/>
    <x v="0"/>
    <x v="1"/>
    <x v="1"/>
    <x v="5"/>
    <x v="289"/>
    <x v="289"/>
    <x v="274"/>
    <x v="55"/>
    <x v="37"/>
    <x v="2"/>
    <x v="37"/>
    <x v="280"/>
    <x v="53"/>
    <x v="32"/>
    <x v="277"/>
    <x v="272"/>
    <x v="82"/>
    <x v="258"/>
    <x v="33"/>
  </r>
  <r>
    <x v="122"/>
    <x v="1"/>
    <x v="1"/>
    <x v="6"/>
    <x v="4"/>
    <x v="0"/>
    <x v="0"/>
    <x v="0"/>
    <x v="13"/>
    <x v="290"/>
    <x v="290"/>
    <x v="275"/>
    <x v="148"/>
    <x v="61"/>
    <x v="6"/>
    <x v="58"/>
    <x v="281"/>
    <x v="149"/>
    <x v="61"/>
    <x v="278"/>
    <x v="273"/>
    <x v="107"/>
    <x v="259"/>
    <x v="113"/>
  </r>
  <r>
    <x v="122"/>
    <x v="0"/>
    <x v="0"/>
    <x v="0"/>
    <x v="0"/>
    <x v="0"/>
    <x v="0"/>
    <x v="0"/>
    <x v="9"/>
    <x v="291"/>
    <x v="291"/>
    <x v="276"/>
    <x v="9"/>
    <x v="12"/>
    <x v="2"/>
    <x v="9"/>
    <x v="282"/>
    <x v="150"/>
    <x v="37"/>
    <x v="279"/>
    <x v="274"/>
    <x v="35"/>
    <x v="23"/>
    <x v="0"/>
  </r>
  <r>
    <x v="122"/>
    <x v="0"/>
    <x v="0"/>
    <x v="5"/>
    <x v="0"/>
    <x v="0"/>
    <x v="1"/>
    <x v="1"/>
    <x v="5"/>
    <x v="292"/>
    <x v="292"/>
    <x v="277"/>
    <x v="110"/>
    <x v="19"/>
    <x v="2"/>
    <x v="2"/>
    <x v="283"/>
    <x v="108"/>
    <x v="29"/>
    <x v="280"/>
    <x v="275"/>
    <x v="69"/>
    <x v="260"/>
    <x v="88"/>
  </r>
  <r>
    <x v="123"/>
    <x v="1"/>
    <x v="1"/>
    <x v="6"/>
    <x v="4"/>
    <x v="0"/>
    <x v="0"/>
    <x v="0"/>
    <x v="13"/>
    <x v="293"/>
    <x v="293"/>
    <x v="278"/>
    <x v="149"/>
    <x v="62"/>
    <x v="0"/>
    <x v="59"/>
    <x v="284"/>
    <x v="151"/>
    <x v="62"/>
    <x v="281"/>
    <x v="276"/>
    <x v="108"/>
    <x v="261"/>
    <x v="114"/>
  </r>
  <r>
    <x v="123"/>
    <x v="0"/>
    <x v="0"/>
    <x v="0"/>
    <x v="0"/>
    <x v="0"/>
    <x v="0"/>
    <x v="0"/>
    <x v="9"/>
    <x v="294"/>
    <x v="294"/>
    <x v="59"/>
    <x v="77"/>
    <x v="22"/>
    <x v="2"/>
    <x v="21"/>
    <x v="60"/>
    <x v="75"/>
    <x v="22"/>
    <x v="282"/>
    <x v="277"/>
    <x v="79"/>
    <x v="262"/>
    <x v="36"/>
  </r>
  <r>
    <x v="123"/>
    <x v="0"/>
    <x v="0"/>
    <x v="5"/>
    <x v="0"/>
    <x v="0"/>
    <x v="1"/>
    <x v="1"/>
    <x v="5"/>
    <x v="295"/>
    <x v="295"/>
    <x v="279"/>
    <x v="65"/>
    <x v="31"/>
    <x v="2"/>
    <x v="30"/>
    <x v="285"/>
    <x v="63"/>
    <x v="24"/>
    <x v="283"/>
    <x v="278"/>
    <x v="82"/>
    <x v="103"/>
    <x v="29"/>
  </r>
  <r>
    <x v="124"/>
    <x v="1"/>
    <x v="1"/>
    <x v="6"/>
    <x v="4"/>
    <x v="0"/>
    <x v="0"/>
    <x v="0"/>
    <x v="13"/>
    <x v="296"/>
    <x v="296"/>
    <x v="280"/>
    <x v="150"/>
    <x v="63"/>
    <x v="0"/>
    <x v="60"/>
    <x v="286"/>
    <x v="152"/>
    <x v="63"/>
    <x v="284"/>
    <x v="279"/>
    <x v="109"/>
    <x v="263"/>
    <x v="115"/>
  </r>
  <r>
    <x v="124"/>
    <x v="0"/>
    <x v="0"/>
    <x v="0"/>
    <x v="0"/>
    <x v="0"/>
    <x v="0"/>
    <x v="0"/>
    <x v="9"/>
    <x v="297"/>
    <x v="297"/>
    <x v="281"/>
    <x v="119"/>
    <x v="27"/>
    <x v="2"/>
    <x v="31"/>
    <x v="287"/>
    <x v="118"/>
    <x v="41"/>
    <x v="285"/>
    <x v="280"/>
    <x v="60"/>
    <x v="264"/>
    <x v="29"/>
  </r>
  <r>
    <x v="124"/>
    <x v="0"/>
    <x v="0"/>
    <x v="5"/>
    <x v="0"/>
    <x v="0"/>
    <x v="1"/>
    <x v="1"/>
    <x v="5"/>
    <x v="298"/>
    <x v="298"/>
    <x v="282"/>
    <x v="92"/>
    <x v="24"/>
    <x v="2"/>
    <x v="23"/>
    <x v="288"/>
    <x v="90"/>
    <x v="23"/>
    <x v="286"/>
    <x v="281"/>
    <x v="55"/>
    <x v="265"/>
    <x v="88"/>
  </r>
  <r>
    <x v="125"/>
    <x v="1"/>
    <x v="1"/>
    <x v="6"/>
    <x v="4"/>
    <x v="0"/>
    <x v="0"/>
    <x v="0"/>
    <x v="13"/>
    <x v="299"/>
    <x v="299"/>
    <x v="283"/>
    <x v="151"/>
    <x v="64"/>
    <x v="2"/>
    <x v="61"/>
    <x v="289"/>
    <x v="153"/>
    <x v="64"/>
    <x v="287"/>
    <x v="282"/>
    <x v="110"/>
    <x v="266"/>
    <x v="116"/>
  </r>
  <r>
    <x v="125"/>
    <x v="0"/>
    <x v="0"/>
    <x v="0"/>
    <x v="0"/>
    <x v="0"/>
    <x v="0"/>
    <x v="0"/>
    <x v="9"/>
    <x v="300"/>
    <x v="300"/>
    <x v="284"/>
    <x v="111"/>
    <x v="18"/>
    <x v="2"/>
    <x v="18"/>
    <x v="290"/>
    <x v="109"/>
    <x v="19"/>
    <x v="285"/>
    <x v="283"/>
    <x v="60"/>
    <x v="267"/>
    <x v="66"/>
  </r>
  <r>
    <x v="125"/>
    <x v="0"/>
    <x v="0"/>
    <x v="5"/>
    <x v="0"/>
    <x v="0"/>
    <x v="1"/>
    <x v="1"/>
    <x v="5"/>
    <x v="301"/>
    <x v="301"/>
    <x v="285"/>
    <x v="56"/>
    <x v="29"/>
    <x v="2"/>
    <x v="27"/>
    <x v="291"/>
    <x v="54"/>
    <x v="25"/>
    <x v="104"/>
    <x v="284"/>
    <x v="46"/>
    <x v="268"/>
    <x v="30"/>
  </r>
  <r>
    <x v="126"/>
    <x v="1"/>
    <x v="1"/>
    <x v="6"/>
    <x v="4"/>
    <x v="0"/>
    <x v="0"/>
    <x v="0"/>
    <x v="13"/>
    <x v="302"/>
    <x v="302"/>
    <x v="286"/>
    <x v="152"/>
    <x v="65"/>
    <x v="3"/>
    <x v="62"/>
    <x v="292"/>
    <x v="154"/>
    <x v="65"/>
    <x v="288"/>
    <x v="285"/>
    <x v="111"/>
    <x v="269"/>
    <x v="117"/>
  </r>
  <r>
    <x v="126"/>
    <x v="0"/>
    <x v="0"/>
    <x v="0"/>
    <x v="0"/>
    <x v="0"/>
    <x v="0"/>
    <x v="0"/>
    <x v="9"/>
    <x v="303"/>
    <x v="303"/>
    <x v="287"/>
    <x v="141"/>
    <x v="26"/>
    <x v="2"/>
    <x v="24"/>
    <x v="293"/>
    <x v="142"/>
    <x v="2"/>
    <x v="289"/>
    <x v="286"/>
    <x v="16"/>
    <x v="270"/>
    <x v="76"/>
  </r>
  <r>
    <x v="126"/>
    <x v="0"/>
    <x v="0"/>
    <x v="5"/>
    <x v="0"/>
    <x v="0"/>
    <x v="1"/>
    <x v="1"/>
    <x v="5"/>
    <x v="304"/>
    <x v="304"/>
    <x v="288"/>
    <x v="32"/>
    <x v="31"/>
    <x v="2"/>
    <x v="30"/>
    <x v="294"/>
    <x v="32"/>
    <x v="24"/>
    <x v="104"/>
    <x v="224"/>
    <x v="56"/>
    <x v="271"/>
    <x v="49"/>
  </r>
  <r>
    <x v="127"/>
    <x v="1"/>
    <x v="1"/>
    <x v="6"/>
    <x v="4"/>
    <x v="0"/>
    <x v="0"/>
    <x v="0"/>
    <x v="13"/>
    <x v="305"/>
    <x v="305"/>
    <x v="289"/>
    <x v="153"/>
    <x v="66"/>
    <x v="0"/>
    <x v="63"/>
    <x v="295"/>
    <x v="155"/>
    <x v="66"/>
    <x v="290"/>
    <x v="287"/>
    <x v="112"/>
    <x v="272"/>
    <x v="118"/>
  </r>
  <r>
    <x v="127"/>
    <x v="0"/>
    <x v="0"/>
    <x v="0"/>
    <x v="0"/>
    <x v="0"/>
    <x v="0"/>
    <x v="0"/>
    <x v="9"/>
    <x v="306"/>
    <x v="306"/>
    <x v="290"/>
    <x v="60"/>
    <x v="26"/>
    <x v="2"/>
    <x v="24"/>
    <x v="296"/>
    <x v="58"/>
    <x v="2"/>
    <x v="291"/>
    <x v="288"/>
    <x v="77"/>
    <x v="273"/>
    <x v="74"/>
  </r>
  <r>
    <x v="127"/>
    <x v="0"/>
    <x v="0"/>
    <x v="5"/>
    <x v="0"/>
    <x v="0"/>
    <x v="1"/>
    <x v="1"/>
    <x v="5"/>
    <x v="307"/>
    <x v="307"/>
    <x v="72"/>
    <x v="55"/>
    <x v="21"/>
    <x v="2"/>
    <x v="20"/>
    <x v="73"/>
    <x v="53"/>
    <x v="28"/>
    <x v="104"/>
    <x v="289"/>
    <x v="78"/>
    <x v="178"/>
    <x v="40"/>
  </r>
  <r>
    <x v="128"/>
    <x v="1"/>
    <x v="1"/>
    <x v="6"/>
    <x v="4"/>
    <x v="0"/>
    <x v="0"/>
    <x v="0"/>
    <x v="13"/>
    <x v="308"/>
    <x v="308"/>
    <x v="291"/>
    <x v="154"/>
    <x v="67"/>
    <x v="1"/>
    <x v="64"/>
    <x v="297"/>
    <x v="156"/>
    <x v="67"/>
    <x v="292"/>
    <x v="290"/>
    <x v="113"/>
    <x v="274"/>
    <x v="97"/>
  </r>
  <r>
    <x v="128"/>
    <x v="0"/>
    <x v="0"/>
    <x v="0"/>
    <x v="0"/>
    <x v="0"/>
    <x v="0"/>
    <x v="0"/>
    <x v="9"/>
    <x v="309"/>
    <x v="309"/>
    <x v="292"/>
    <x v="44"/>
    <x v="7"/>
    <x v="2"/>
    <x v="6"/>
    <x v="298"/>
    <x v="42"/>
    <x v="7"/>
    <x v="293"/>
    <x v="291"/>
    <x v="77"/>
    <x v="275"/>
    <x v="29"/>
  </r>
  <r>
    <x v="128"/>
    <x v="0"/>
    <x v="0"/>
    <x v="5"/>
    <x v="0"/>
    <x v="0"/>
    <x v="1"/>
    <x v="1"/>
    <x v="5"/>
    <x v="310"/>
    <x v="310"/>
    <x v="293"/>
    <x v="62"/>
    <x v="22"/>
    <x v="2"/>
    <x v="21"/>
    <x v="299"/>
    <x v="60"/>
    <x v="27"/>
    <x v="294"/>
    <x v="292"/>
    <x v="59"/>
    <x v="276"/>
    <x v="53"/>
  </r>
  <r>
    <x v="129"/>
    <x v="1"/>
    <x v="1"/>
    <x v="6"/>
    <x v="4"/>
    <x v="0"/>
    <x v="0"/>
    <x v="0"/>
    <x v="13"/>
    <x v="311"/>
    <x v="311"/>
    <x v="294"/>
    <x v="155"/>
    <x v="68"/>
    <x v="2"/>
    <x v="55"/>
    <x v="300"/>
    <x v="157"/>
    <x v="68"/>
    <x v="295"/>
    <x v="293"/>
    <x v="114"/>
    <x v="277"/>
    <x v="119"/>
  </r>
  <r>
    <x v="129"/>
    <x v="0"/>
    <x v="0"/>
    <x v="0"/>
    <x v="0"/>
    <x v="0"/>
    <x v="0"/>
    <x v="0"/>
    <x v="9"/>
    <x v="312"/>
    <x v="312"/>
    <x v="295"/>
    <x v="69"/>
    <x v="35"/>
    <x v="2"/>
    <x v="35"/>
    <x v="301"/>
    <x v="67"/>
    <x v="25"/>
    <x v="259"/>
    <x v="294"/>
    <x v="64"/>
    <x v="166"/>
    <x v="120"/>
  </r>
  <r>
    <x v="129"/>
    <x v="0"/>
    <x v="0"/>
    <x v="5"/>
    <x v="0"/>
    <x v="0"/>
    <x v="1"/>
    <x v="1"/>
    <x v="5"/>
    <x v="313"/>
    <x v="313"/>
    <x v="296"/>
    <x v="156"/>
    <x v="27"/>
    <x v="2"/>
    <x v="31"/>
    <x v="302"/>
    <x v="158"/>
    <x v="19"/>
    <x v="104"/>
    <x v="295"/>
    <x v="78"/>
    <x v="278"/>
    <x v="49"/>
  </r>
  <r>
    <x v="130"/>
    <x v="1"/>
    <x v="1"/>
    <x v="6"/>
    <x v="4"/>
    <x v="0"/>
    <x v="0"/>
    <x v="0"/>
    <x v="13"/>
    <x v="314"/>
    <x v="314"/>
    <x v="297"/>
    <x v="157"/>
    <x v="69"/>
    <x v="3"/>
    <x v="65"/>
    <x v="303"/>
    <x v="159"/>
    <x v="69"/>
    <x v="296"/>
    <x v="296"/>
    <x v="115"/>
    <x v="279"/>
    <x v="121"/>
  </r>
  <r>
    <x v="130"/>
    <x v="0"/>
    <x v="0"/>
    <x v="0"/>
    <x v="0"/>
    <x v="0"/>
    <x v="0"/>
    <x v="0"/>
    <x v="9"/>
    <x v="315"/>
    <x v="315"/>
    <x v="298"/>
    <x v="60"/>
    <x v="22"/>
    <x v="0"/>
    <x v="31"/>
    <x v="304"/>
    <x v="58"/>
    <x v="22"/>
    <x v="297"/>
    <x v="234"/>
    <x v="55"/>
    <x v="280"/>
    <x v="48"/>
  </r>
  <r>
    <x v="130"/>
    <x v="0"/>
    <x v="0"/>
    <x v="5"/>
    <x v="0"/>
    <x v="0"/>
    <x v="1"/>
    <x v="1"/>
    <x v="5"/>
    <x v="316"/>
    <x v="316"/>
    <x v="260"/>
    <x v="74"/>
    <x v="32"/>
    <x v="2"/>
    <x v="32"/>
    <x v="266"/>
    <x v="72"/>
    <x v="32"/>
    <x v="298"/>
    <x v="158"/>
    <x v="13"/>
    <x v="281"/>
    <x v="38"/>
  </r>
  <r>
    <x v="131"/>
    <x v="1"/>
    <x v="1"/>
    <x v="6"/>
    <x v="4"/>
    <x v="0"/>
    <x v="0"/>
    <x v="0"/>
    <x v="13"/>
    <x v="317"/>
    <x v="317"/>
    <x v="299"/>
    <x v="137"/>
    <x v="59"/>
    <x v="3"/>
    <x v="66"/>
    <x v="305"/>
    <x v="137"/>
    <x v="70"/>
    <x v="299"/>
    <x v="297"/>
    <x v="51"/>
    <x v="282"/>
    <x v="122"/>
  </r>
  <r>
    <x v="131"/>
    <x v="0"/>
    <x v="0"/>
    <x v="0"/>
    <x v="0"/>
    <x v="0"/>
    <x v="0"/>
    <x v="0"/>
    <x v="9"/>
    <x v="318"/>
    <x v="318"/>
    <x v="300"/>
    <x v="158"/>
    <x v="24"/>
    <x v="2"/>
    <x v="23"/>
    <x v="306"/>
    <x v="160"/>
    <x v="23"/>
    <x v="300"/>
    <x v="298"/>
    <x v="63"/>
    <x v="28"/>
    <x v="36"/>
  </r>
  <r>
    <x v="131"/>
    <x v="0"/>
    <x v="0"/>
    <x v="5"/>
    <x v="0"/>
    <x v="0"/>
    <x v="1"/>
    <x v="1"/>
    <x v="5"/>
    <x v="319"/>
    <x v="319"/>
    <x v="301"/>
    <x v="45"/>
    <x v="25"/>
    <x v="2"/>
    <x v="25"/>
    <x v="307"/>
    <x v="43"/>
    <x v="26"/>
    <x v="29"/>
    <x v="36"/>
    <x v="77"/>
    <x v="283"/>
    <x v="41"/>
  </r>
  <r>
    <x v="132"/>
    <x v="1"/>
    <x v="1"/>
    <x v="6"/>
    <x v="4"/>
    <x v="0"/>
    <x v="0"/>
    <x v="0"/>
    <x v="13"/>
    <x v="320"/>
    <x v="320"/>
    <x v="302"/>
    <x v="159"/>
    <x v="70"/>
    <x v="1"/>
    <x v="67"/>
    <x v="308"/>
    <x v="161"/>
    <x v="71"/>
    <x v="301"/>
    <x v="299"/>
    <x v="28"/>
    <x v="284"/>
    <x v="123"/>
  </r>
  <r>
    <x v="132"/>
    <x v="0"/>
    <x v="0"/>
    <x v="0"/>
    <x v="0"/>
    <x v="0"/>
    <x v="0"/>
    <x v="0"/>
    <x v="9"/>
    <x v="321"/>
    <x v="321"/>
    <x v="303"/>
    <x v="158"/>
    <x v="20"/>
    <x v="2"/>
    <x v="19"/>
    <x v="309"/>
    <x v="160"/>
    <x v="21"/>
    <x v="302"/>
    <x v="300"/>
    <x v="71"/>
    <x v="97"/>
    <x v="48"/>
  </r>
  <r>
    <x v="132"/>
    <x v="0"/>
    <x v="0"/>
    <x v="5"/>
    <x v="0"/>
    <x v="0"/>
    <x v="1"/>
    <x v="1"/>
    <x v="5"/>
    <x v="322"/>
    <x v="322"/>
    <x v="304"/>
    <x v="45"/>
    <x v="29"/>
    <x v="2"/>
    <x v="27"/>
    <x v="310"/>
    <x v="43"/>
    <x v="21"/>
    <x v="303"/>
    <x v="301"/>
    <x v="94"/>
    <x v="285"/>
    <x v="41"/>
  </r>
  <r>
    <x v="133"/>
    <x v="1"/>
    <x v="1"/>
    <x v="6"/>
    <x v="4"/>
    <x v="0"/>
    <x v="0"/>
    <x v="0"/>
    <x v="13"/>
    <x v="323"/>
    <x v="323"/>
    <x v="305"/>
    <x v="160"/>
    <x v="70"/>
    <x v="3"/>
    <x v="64"/>
    <x v="311"/>
    <x v="162"/>
    <x v="72"/>
    <x v="304"/>
    <x v="302"/>
    <x v="16"/>
    <x v="286"/>
    <x v="123"/>
  </r>
  <r>
    <x v="133"/>
    <x v="0"/>
    <x v="0"/>
    <x v="0"/>
    <x v="0"/>
    <x v="0"/>
    <x v="0"/>
    <x v="0"/>
    <x v="9"/>
    <x v="324"/>
    <x v="324"/>
    <x v="265"/>
    <x v="95"/>
    <x v="27"/>
    <x v="2"/>
    <x v="31"/>
    <x v="271"/>
    <x v="93"/>
    <x v="41"/>
    <x v="305"/>
    <x v="303"/>
    <x v="79"/>
    <x v="154"/>
    <x v="11"/>
  </r>
  <r>
    <x v="134"/>
    <x v="1"/>
    <x v="1"/>
    <x v="6"/>
    <x v="4"/>
    <x v="0"/>
    <x v="0"/>
    <x v="0"/>
    <x v="13"/>
    <x v="325"/>
    <x v="325"/>
    <x v="306"/>
    <x v="161"/>
    <x v="71"/>
    <x v="0"/>
    <x v="68"/>
    <x v="312"/>
    <x v="163"/>
    <x v="73"/>
    <x v="306"/>
    <x v="304"/>
    <x v="62"/>
    <x v="287"/>
    <x v="124"/>
  </r>
  <r>
    <x v="134"/>
    <x v="0"/>
    <x v="0"/>
    <x v="0"/>
    <x v="0"/>
    <x v="0"/>
    <x v="0"/>
    <x v="0"/>
    <x v="9"/>
    <x v="326"/>
    <x v="326"/>
    <x v="307"/>
    <x v="45"/>
    <x v="18"/>
    <x v="2"/>
    <x v="18"/>
    <x v="313"/>
    <x v="43"/>
    <x v="19"/>
    <x v="268"/>
    <x v="305"/>
    <x v="52"/>
    <x v="34"/>
    <x v="74"/>
  </r>
  <r>
    <x v="135"/>
    <x v="1"/>
    <x v="1"/>
    <x v="6"/>
    <x v="4"/>
    <x v="0"/>
    <x v="0"/>
    <x v="0"/>
    <x v="13"/>
    <x v="327"/>
    <x v="327"/>
    <x v="308"/>
    <x v="162"/>
    <x v="72"/>
    <x v="5"/>
    <x v="69"/>
    <x v="314"/>
    <x v="164"/>
    <x v="74"/>
    <x v="307"/>
    <x v="306"/>
    <x v="51"/>
    <x v="288"/>
    <x v="125"/>
  </r>
  <r>
    <x v="135"/>
    <x v="0"/>
    <x v="0"/>
    <x v="0"/>
    <x v="0"/>
    <x v="0"/>
    <x v="0"/>
    <x v="0"/>
    <x v="9"/>
    <x v="328"/>
    <x v="328"/>
    <x v="309"/>
    <x v="87"/>
    <x v="18"/>
    <x v="2"/>
    <x v="18"/>
    <x v="315"/>
    <x v="85"/>
    <x v="19"/>
    <x v="308"/>
    <x v="305"/>
    <x v="58"/>
    <x v="34"/>
    <x v="55"/>
  </r>
  <r>
    <x v="135"/>
    <x v="0"/>
    <x v="0"/>
    <x v="5"/>
    <x v="0"/>
    <x v="0"/>
    <x v="1"/>
    <x v="1"/>
    <x v="5"/>
    <x v="329"/>
    <x v="329"/>
    <x v="107"/>
    <x v="128"/>
    <x v="26"/>
    <x v="2"/>
    <x v="24"/>
    <x v="108"/>
    <x v="127"/>
    <x v="28"/>
    <x v="309"/>
    <x v="307"/>
    <x v="55"/>
    <x v="106"/>
    <x v="26"/>
  </r>
  <r>
    <x v="136"/>
    <x v="1"/>
    <x v="1"/>
    <x v="6"/>
    <x v="4"/>
    <x v="0"/>
    <x v="0"/>
    <x v="0"/>
    <x v="13"/>
    <x v="330"/>
    <x v="330"/>
    <x v="310"/>
    <x v="163"/>
    <x v="73"/>
    <x v="1"/>
    <x v="70"/>
    <x v="316"/>
    <x v="165"/>
    <x v="75"/>
    <x v="310"/>
    <x v="308"/>
    <x v="54"/>
    <x v="289"/>
    <x v="28"/>
  </r>
  <r>
    <x v="136"/>
    <x v="0"/>
    <x v="0"/>
    <x v="0"/>
    <x v="0"/>
    <x v="0"/>
    <x v="0"/>
    <x v="0"/>
    <x v="9"/>
    <x v="331"/>
    <x v="331"/>
    <x v="311"/>
    <x v="63"/>
    <x v="37"/>
    <x v="2"/>
    <x v="37"/>
    <x v="317"/>
    <x v="61"/>
    <x v="36"/>
    <x v="311"/>
    <x v="85"/>
    <x v="81"/>
    <x v="195"/>
    <x v="31"/>
  </r>
  <r>
    <x v="136"/>
    <x v="0"/>
    <x v="0"/>
    <x v="5"/>
    <x v="0"/>
    <x v="0"/>
    <x v="1"/>
    <x v="1"/>
    <x v="5"/>
    <x v="332"/>
    <x v="332"/>
    <x v="312"/>
    <x v="131"/>
    <x v="21"/>
    <x v="2"/>
    <x v="20"/>
    <x v="318"/>
    <x v="130"/>
    <x v="28"/>
    <x v="312"/>
    <x v="211"/>
    <x v="3"/>
    <x v="178"/>
    <x v="86"/>
  </r>
  <r>
    <x v="137"/>
    <x v="1"/>
    <x v="1"/>
    <x v="6"/>
    <x v="4"/>
    <x v="0"/>
    <x v="0"/>
    <x v="0"/>
    <x v="13"/>
    <x v="333"/>
    <x v="333"/>
    <x v="313"/>
    <x v="164"/>
    <x v="74"/>
    <x v="1"/>
    <x v="71"/>
    <x v="319"/>
    <x v="166"/>
    <x v="76"/>
    <x v="313"/>
    <x v="137"/>
    <x v="58"/>
    <x v="290"/>
    <x v="126"/>
  </r>
  <r>
    <x v="137"/>
    <x v="0"/>
    <x v="0"/>
    <x v="0"/>
    <x v="0"/>
    <x v="0"/>
    <x v="0"/>
    <x v="0"/>
    <x v="9"/>
    <x v="334"/>
    <x v="334"/>
    <x v="314"/>
    <x v="107"/>
    <x v="23"/>
    <x v="2"/>
    <x v="22"/>
    <x v="320"/>
    <x v="105"/>
    <x v="25"/>
    <x v="314"/>
    <x v="217"/>
    <x v="54"/>
    <x v="291"/>
    <x v="1"/>
  </r>
  <r>
    <x v="137"/>
    <x v="0"/>
    <x v="0"/>
    <x v="5"/>
    <x v="0"/>
    <x v="0"/>
    <x v="1"/>
    <x v="1"/>
    <x v="5"/>
    <x v="335"/>
    <x v="335"/>
    <x v="315"/>
    <x v="57"/>
    <x v="20"/>
    <x v="0"/>
    <x v="27"/>
    <x v="321"/>
    <x v="55"/>
    <x v="20"/>
    <x v="315"/>
    <x v="244"/>
    <x v="50"/>
    <x v="292"/>
    <x v="10"/>
  </r>
  <r>
    <x v="138"/>
    <x v="1"/>
    <x v="1"/>
    <x v="6"/>
    <x v="4"/>
    <x v="0"/>
    <x v="0"/>
    <x v="0"/>
    <x v="13"/>
    <x v="336"/>
    <x v="336"/>
    <x v="316"/>
    <x v="165"/>
    <x v="75"/>
    <x v="7"/>
    <x v="72"/>
    <x v="322"/>
    <x v="167"/>
    <x v="77"/>
    <x v="316"/>
    <x v="188"/>
    <x v="55"/>
    <x v="293"/>
    <x v="12"/>
  </r>
  <r>
    <x v="138"/>
    <x v="0"/>
    <x v="0"/>
    <x v="0"/>
    <x v="0"/>
    <x v="0"/>
    <x v="0"/>
    <x v="0"/>
    <x v="9"/>
    <x v="337"/>
    <x v="337"/>
    <x v="317"/>
    <x v="135"/>
    <x v="18"/>
    <x v="2"/>
    <x v="18"/>
    <x v="323"/>
    <x v="135"/>
    <x v="21"/>
    <x v="314"/>
    <x v="309"/>
    <x v="54"/>
    <x v="294"/>
    <x v="38"/>
  </r>
  <r>
    <x v="138"/>
    <x v="0"/>
    <x v="0"/>
    <x v="5"/>
    <x v="0"/>
    <x v="0"/>
    <x v="1"/>
    <x v="1"/>
    <x v="5"/>
    <x v="338"/>
    <x v="338"/>
    <x v="318"/>
    <x v="53"/>
    <x v="31"/>
    <x v="2"/>
    <x v="30"/>
    <x v="324"/>
    <x v="51"/>
    <x v="24"/>
    <x v="315"/>
    <x v="310"/>
    <x v="50"/>
    <x v="238"/>
    <x v="44"/>
  </r>
  <r>
    <x v="139"/>
    <x v="1"/>
    <x v="1"/>
    <x v="6"/>
    <x v="4"/>
    <x v="0"/>
    <x v="0"/>
    <x v="0"/>
    <x v="13"/>
    <x v="339"/>
    <x v="339"/>
    <x v="319"/>
    <x v="166"/>
    <x v="76"/>
    <x v="3"/>
    <x v="73"/>
    <x v="325"/>
    <x v="168"/>
    <x v="78"/>
    <x v="317"/>
    <x v="311"/>
    <x v="85"/>
    <x v="295"/>
    <x v="127"/>
  </r>
  <r>
    <x v="139"/>
    <x v="0"/>
    <x v="0"/>
    <x v="0"/>
    <x v="0"/>
    <x v="0"/>
    <x v="0"/>
    <x v="0"/>
    <x v="9"/>
    <x v="340"/>
    <x v="340"/>
    <x v="320"/>
    <x v="72"/>
    <x v="22"/>
    <x v="2"/>
    <x v="21"/>
    <x v="326"/>
    <x v="70"/>
    <x v="27"/>
    <x v="262"/>
    <x v="101"/>
    <x v="60"/>
    <x v="296"/>
    <x v="76"/>
  </r>
  <r>
    <x v="139"/>
    <x v="0"/>
    <x v="0"/>
    <x v="5"/>
    <x v="0"/>
    <x v="0"/>
    <x v="1"/>
    <x v="1"/>
    <x v="5"/>
    <x v="341"/>
    <x v="341"/>
    <x v="321"/>
    <x v="92"/>
    <x v="24"/>
    <x v="2"/>
    <x v="23"/>
    <x v="327"/>
    <x v="90"/>
    <x v="27"/>
    <x v="318"/>
    <x v="312"/>
    <x v="55"/>
    <x v="123"/>
    <x v="43"/>
  </r>
  <r>
    <x v="140"/>
    <x v="1"/>
    <x v="1"/>
    <x v="6"/>
    <x v="4"/>
    <x v="0"/>
    <x v="0"/>
    <x v="0"/>
    <x v="13"/>
    <x v="342"/>
    <x v="342"/>
    <x v="322"/>
    <x v="167"/>
    <x v="77"/>
    <x v="5"/>
    <x v="74"/>
    <x v="328"/>
    <x v="169"/>
    <x v="79"/>
    <x v="319"/>
    <x v="196"/>
    <x v="73"/>
    <x v="297"/>
    <x v="128"/>
  </r>
  <r>
    <x v="140"/>
    <x v="0"/>
    <x v="0"/>
    <x v="0"/>
    <x v="0"/>
    <x v="0"/>
    <x v="0"/>
    <x v="0"/>
    <x v="9"/>
    <x v="343"/>
    <x v="343"/>
    <x v="323"/>
    <x v="93"/>
    <x v="24"/>
    <x v="2"/>
    <x v="23"/>
    <x v="329"/>
    <x v="91"/>
    <x v="23"/>
    <x v="320"/>
    <x v="313"/>
    <x v="62"/>
    <x v="298"/>
    <x v="53"/>
  </r>
  <r>
    <x v="140"/>
    <x v="0"/>
    <x v="0"/>
    <x v="5"/>
    <x v="0"/>
    <x v="0"/>
    <x v="1"/>
    <x v="1"/>
    <x v="5"/>
    <x v="344"/>
    <x v="344"/>
    <x v="324"/>
    <x v="125"/>
    <x v="30"/>
    <x v="2"/>
    <x v="29"/>
    <x v="330"/>
    <x v="123"/>
    <x v="30"/>
    <x v="29"/>
    <x v="39"/>
    <x v="59"/>
    <x v="115"/>
    <x v="41"/>
  </r>
  <r>
    <x v="141"/>
    <x v="1"/>
    <x v="1"/>
    <x v="6"/>
    <x v="4"/>
    <x v="0"/>
    <x v="0"/>
    <x v="0"/>
    <x v="13"/>
    <x v="345"/>
    <x v="345"/>
    <x v="325"/>
    <x v="168"/>
    <x v="78"/>
    <x v="4"/>
    <x v="75"/>
    <x v="331"/>
    <x v="170"/>
    <x v="59"/>
    <x v="321"/>
    <x v="314"/>
    <x v="73"/>
    <x v="299"/>
    <x v="129"/>
  </r>
  <r>
    <x v="141"/>
    <x v="0"/>
    <x v="0"/>
    <x v="0"/>
    <x v="0"/>
    <x v="0"/>
    <x v="0"/>
    <x v="0"/>
    <x v="9"/>
    <x v="346"/>
    <x v="346"/>
    <x v="326"/>
    <x v="83"/>
    <x v="18"/>
    <x v="2"/>
    <x v="18"/>
    <x v="332"/>
    <x v="81"/>
    <x v="19"/>
    <x v="322"/>
    <x v="256"/>
    <x v="60"/>
    <x v="300"/>
    <x v="1"/>
  </r>
  <r>
    <x v="141"/>
    <x v="0"/>
    <x v="0"/>
    <x v="5"/>
    <x v="0"/>
    <x v="0"/>
    <x v="1"/>
    <x v="1"/>
    <x v="5"/>
    <x v="347"/>
    <x v="347"/>
    <x v="327"/>
    <x v="169"/>
    <x v="23"/>
    <x v="2"/>
    <x v="22"/>
    <x v="333"/>
    <x v="171"/>
    <x v="20"/>
    <x v="29"/>
    <x v="315"/>
    <x v="69"/>
    <x v="301"/>
    <x v="0"/>
  </r>
  <r>
    <x v="142"/>
    <x v="1"/>
    <x v="1"/>
    <x v="6"/>
    <x v="4"/>
    <x v="0"/>
    <x v="0"/>
    <x v="0"/>
    <x v="13"/>
    <x v="348"/>
    <x v="348"/>
    <x v="328"/>
    <x v="167"/>
    <x v="77"/>
    <x v="5"/>
    <x v="74"/>
    <x v="334"/>
    <x v="169"/>
    <x v="72"/>
    <x v="323"/>
    <x v="316"/>
    <x v="65"/>
    <x v="302"/>
    <x v="130"/>
  </r>
  <r>
    <x v="142"/>
    <x v="0"/>
    <x v="0"/>
    <x v="0"/>
    <x v="0"/>
    <x v="0"/>
    <x v="0"/>
    <x v="0"/>
    <x v="9"/>
    <x v="349"/>
    <x v="349"/>
    <x v="329"/>
    <x v="63"/>
    <x v="30"/>
    <x v="2"/>
    <x v="29"/>
    <x v="335"/>
    <x v="61"/>
    <x v="30"/>
    <x v="324"/>
    <x v="317"/>
    <x v="71"/>
    <x v="303"/>
    <x v="55"/>
  </r>
  <r>
    <x v="142"/>
    <x v="0"/>
    <x v="0"/>
    <x v="5"/>
    <x v="0"/>
    <x v="0"/>
    <x v="1"/>
    <x v="1"/>
    <x v="5"/>
    <x v="350"/>
    <x v="350"/>
    <x v="330"/>
    <x v="70"/>
    <x v="22"/>
    <x v="2"/>
    <x v="21"/>
    <x v="336"/>
    <x v="68"/>
    <x v="27"/>
    <x v="325"/>
    <x v="229"/>
    <x v="58"/>
    <x v="110"/>
    <x v="10"/>
  </r>
  <r>
    <x v="143"/>
    <x v="1"/>
    <x v="1"/>
    <x v="6"/>
    <x v="4"/>
    <x v="0"/>
    <x v="0"/>
    <x v="0"/>
    <x v="13"/>
    <x v="351"/>
    <x v="351"/>
    <x v="331"/>
    <x v="170"/>
    <x v="79"/>
    <x v="3"/>
    <x v="76"/>
    <x v="337"/>
    <x v="172"/>
    <x v="80"/>
    <x v="326"/>
    <x v="318"/>
    <x v="39"/>
    <x v="304"/>
    <x v="75"/>
  </r>
  <r>
    <x v="143"/>
    <x v="0"/>
    <x v="0"/>
    <x v="0"/>
    <x v="0"/>
    <x v="0"/>
    <x v="0"/>
    <x v="0"/>
    <x v="9"/>
    <x v="352"/>
    <x v="352"/>
    <x v="332"/>
    <x v="61"/>
    <x v="20"/>
    <x v="2"/>
    <x v="19"/>
    <x v="338"/>
    <x v="59"/>
    <x v="21"/>
    <x v="327"/>
    <x v="319"/>
    <x v="52"/>
    <x v="305"/>
    <x v="33"/>
  </r>
  <r>
    <x v="143"/>
    <x v="0"/>
    <x v="0"/>
    <x v="5"/>
    <x v="0"/>
    <x v="0"/>
    <x v="1"/>
    <x v="1"/>
    <x v="5"/>
    <x v="353"/>
    <x v="353"/>
    <x v="333"/>
    <x v="141"/>
    <x v="29"/>
    <x v="2"/>
    <x v="27"/>
    <x v="339"/>
    <x v="142"/>
    <x v="21"/>
    <x v="29"/>
    <x v="320"/>
    <x v="69"/>
    <x v="306"/>
    <x v="0"/>
  </r>
  <r>
    <x v="144"/>
    <x v="1"/>
    <x v="1"/>
    <x v="6"/>
    <x v="4"/>
    <x v="0"/>
    <x v="0"/>
    <x v="0"/>
    <x v="13"/>
    <x v="354"/>
    <x v="354"/>
    <x v="334"/>
    <x v="171"/>
    <x v="80"/>
    <x v="0"/>
    <x v="77"/>
    <x v="340"/>
    <x v="173"/>
    <x v="81"/>
    <x v="328"/>
    <x v="95"/>
    <x v="71"/>
    <x v="307"/>
    <x v="131"/>
  </r>
  <r>
    <x v="144"/>
    <x v="0"/>
    <x v="0"/>
    <x v="0"/>
    <x v="0"/>
    <x v="0"/>
    <x v="0"/>
    <x v="0"/>
    <x v="9"/>
    <x v="355"/>
    <x v="355"/>
    <x v="335"/>
    <x v="48"/>
    <x v="25"/>
    <x v="2"/>
    <x v="25"/>
    <x v="341"/>
    <x v="45"/>
    <x v="26"/>
    <x v="329"/>
    <x v="321"/>
    <x v="52"/>
    <x v="308"/>
    <x v="68"/>
  </r>
  <r>
    <x v="144"/>
    <x v="0"/>
    <x v="0"/>
    <x v="5"/>
    <x v="0"/>
    <x v="0"/>
    <x v="1"/>
    <x v="1"/>
    <x v="5"/>
    <x v="356"/>
    <x v="356"/>
    <x v="336"/>
    <x v="141"/>
    <x v="34"/>
    <x v="2"/>
    <x v="34"/>
    <x v="342"/>
    <x v="142"/>
    <x v="39"/>
    <x v="29"/>
    <x v="322"/>
    <x v="59"/>
    <x v="63"/>
    <x v="76"/>
  </r>
  <r>
    <x v="145"/>
    <x v="1"/>
    <x v="1"/>
    <x v="6"/>
    <x v="4"/>
    <x v="0"/>
    <x v="0"/>
    <x v="0"/>
    <x v="13"/>
    <x v="357"/>
    <x v="357"/>
    <x v="337"/>
    <x v="172"/>
    <x v="81"/>
    <x v="2"/>
    <x v="78"/>
    <x v="343"/>
    <x v="174"/>
    <x v="82"/>
    <x v="330"/>
    <x v="323"/>
    <x v="67"/>
    <x v="309"/>
    <x v="132"/>
  </r>
  <r>
    <x v="145"/>
    <x v="0"/>
    <x v="0"/>
    <x v="0"/>
    <x v="0"/>
    <x v="0"/>
    <x v="0"/>
    <x v="0"/>
    <x v="9"/>
    <x v="358"/>
    <x v="358"/>
    <x v="162"/>
    <x v="173"/>
    <x v="30"/>
    <x v="2"/>
    <x v="29"/>
    <x v="163"/>
    <x v="175"/>
    <x v="30"/>
    <x v="331"/>
    <x v="324"/>
    <x v="116"/>
    <x v="310"/>
    <x v="33"/>
  </r>
  <r>
    <x v="145"/>
    <x v="0"/>
    <x v="0"/>
    <x v="5"/>
    <x v="0"/>
    <x v="0"/>
    <x v="1"/>
    <x v="1"/>
    <x v="5"/>
    <x v="359"/>
    <x v="359"/>
    <x v="338"/>
    <x v="59"/>
    <x v="29"/>
    <x v="2"/>
    <x v="27"/>
    <x v="344"/>
    <x v="57"/>
    <x v="21"/>
    <x v="332"/>
    <x v="256"/>
    <x v="71"/>
    <x v="198"/>
    <x v="53"/>
  </r>
  <r>
    <x v="146"/>
    <x v="1"/>
    <x v="1"/>
    <x v="6"/>
    <x v="4"/>
    <x v="0"/>
    <x v="0"/>
    <x v="0"/>
    <x v="13"/>
    <x v="360"/>
    <x v="360"/>
    <x v="339"/>
    <x v="174"/>
    <x v="50"/>
    <x v="2"/>
    <x v="71"/>
    <x v="345"/>
    <x v="176"/>
    <x v="76"/>
    <x v="333"/>
    <x v="25"/>
    <x v="46"/>
    <x v="311"/>
    <x v="133"/>
  </r>
  <r>
    <x v="146"/>
    <x v="0"/>
    <x v="0"/>
    <x v="0"/>
    <x v="0"/>
    <x v="0"/>
    <x v="0"/>
    <x v="0"/>
    <x v="9"/>
    <x v="361"/>
    <x v="361"/>
    <x v="287"/>
    <x v="102"/>
    <x v="25"/>
    <x v="2"/>
    <x v="25"/>
    <x v="293"/>
    <x v="100"/>
    <x v="26"/>
    <x v="334"/>
    <x v="199"/>
    <x v="71"/>
    <x v="101"/>
    <x v="48"/>
  </r>
  <r>
    <x v="146"/>
    <x v="0"/>
    <x v="0"/>
    <x v="5"/>
    <x v="0"/>
    <x v="0"/>
    <x v="1"/>
    <x v="1"/>
    <x v="5"/>
    <x v="362"/>
    <x v="362"/>
    <x v="340"/>
    <x v="63"/>
    <x v="29"/>
    <x v="2"/>
    <x v="27"/>
    <x v="346"/>
    <x v="61"/>
    <x v="21"/>
    <x v="335"/>
    <x v="325"/>
    <x v="16"/>
    <x v="312"/>
    <x v="79"/>
  </r>
  <r>
    <x v="147"/>
    <x v="1"/>
    <x v="1"/>
    <x v="6"/>
    <x v="4"/>
    <x v="0"/>
    <x v="0"/>
    <x v="0"/>
    <x v="13"/>
    <x v="363"/>
    <x v="363"/>
    <x v="341"/>
    <x v="175"/>
    <x v="82"/>
    <x v="3"/>
    <x v="79"/>
    <x v="347"/>
    <x v="177"/>
    <x v="83"/>
    <x v="336"/>
    <x v="326"/>
    <x v="30"/>
    <x v="313"/>
    <x v="134"/>
  </r>
  <r>
    <x v="147"/>
    <x v="0"/>
    <x v="0"/>
    <x v="0"/>
    <x v="0"/>
    <x v="0"/>
    <x v="0"/>
    <x v="0"/>
    <x v="9"/>
    <x v="364"/>
    <x v="364"/>
    <x v="342"/>
    <x v="80"/>
    <x v="30"/>
    <x v="2"/>
    <x v="29"/>
    <x v="348"/>
    <x v="78"/>
    <x v="30"/>
    <x v="337"/>
    <x v="327"/>
    <x v="53"/>
    <x v="314"/>
    <x v="18"/>
  </r>
  <r>
    <x v="147"/>
    <x v="0"/>
    <x v="0"/>
    <x v="5"/>
    <x v="0"/>
    <x v="0"/>
    <x v="1"/>
    <x v="1"/>
    <x v="5"/>
    <x v="365"/>
    <x v="365"/>
    <x v="343"/>
    <x v="119"/>
    <x v="29"/>
    <x v="2"/>
    <x v="27"/>
    <x v="349"/>
    <x v="118"/>
    <x v="25"/>
    <x v="29"/>
    <x v="328"/>
    <x v="55"/>
    <x v="315"/>
    <x v="17"/>
  </r>
  <r>
    <x v="148"/>
    <x v="1"/>
    <x v="1"/>
    <x v="6"/>
    <x v="4"/>
    <x v="0"/>
    <x v="0"/>
    <x v="0"/>
    <x v="13"/>
    <x v="366"/>
    <x v="366"/>
    <x v="344"/>
    <x v="176"/>
    <x v="45"/>
    <x v="1"/>
    <x v="80"/>
    <x v="350"/>
    <x v="178"/>
    <x v="46"/>
    <x v="338"/>
    <x v="329"/>
    <x v="6"/>
    <x v="316"/>
    <x v="135"/>
  </r>
  <r>
    <x v="148"/>
    <x v="0"/>
    <x v="0"/>
    <x v="0"/>
    <x v="0"/>
    <x v="0"/>
    <x v="0"/>
    <x v="0"/>
    <x v="9"/>
    <x v="367"/>
    <x v="367"/>
    <x v="345"/>
    <x v="169"/>
    <x v="31"/>
    <x v="2"/>
    <x v="30"/>
    <x v="351"/>
    <x v="171"/>
    <x v="24"/>
    <x v="339"/>
    <x v="298"/>
    <x v="58"/>
    <x v="236"/>
    <x v="68"/>
  </r>
  <r>
    <x v="148"/>
    <x v="0"/>
    <x v="0"/>
    <x v="5"/>
    <x v="0"/>
    <x v="0"/>
    <x v="1"/>
    <x v="1"/>
    <x v="5"/>
    <x v="368"/>
    <x v="368"/>
    <x v="346"/>
    <x v="135"/>
    <x v="18"/>
    <x v="0"/>
    <x v="19"/>
    <x v="352"/>
    <x v="135"/>
    <x v="19"/>
    <x v="340"/>
    <x v="330"/>
    <x v="48"/>
    <x v="66"/>
    <x v="7"/>
  </r>
  <r>
    <x v="149"/>
    <x v="1"/>
    <x v="1"/>
    <x v="6"/>
    <x v="4"/>
    <x v="0"/>
    <x v="0"/>
    <x v="0"/>
    <x v="13"/>
    <x v="369"/>
    <x v="369"/>
    <x v="347"/>
    <x v="177"/>
    <x v="47"/>
    <x v="2"/>
    <x v="81"/>
    <x v="353"/>
    <x v="179"/>
    <x v="84"/>
    <x v="341"/>
    <x v="331"/>
    <x v="27"/>
    <x v="317"/>
    <x v="50"/>
  </r>
  <r>
    <x v="149"/>
    <x v="0"/>
    <x v="0"/>
    <x v="0"/>
    <x v="0"/>
    <x v="0"/>
    <x v="0"/>
    <x v="0"/>
    <x v="9"/>
    <x v="370"/>
    <x v="370"/>
    <x v="296"/>
    <x v="47"/>
    <x v="26"/>
    <x v="0"/>
    <x v="20"/>
    <x v="302"/>
    <x v="44"/>
    <x v="24"/>
    <x v="342"/>
    <x v="332"/>
    <x v="54"/>
    <x v="318"/>
    <x v="38"/>
  </r>
  <r>
    <x v="149"/>
    <x v="0"/>
    <x v="0"/>
    <x v="5"/>
    <x v="0"/>
    <x v="0"/>
    <x v="1"/>
    <x v="1"/>
    <x v="5"/>
    <x v="371"/>
    <x v="371"/>
    <x v="348"/>
    <x v="72"/>
    <x v="25"/>
    <x v="2"/>
    <x v="25"/>
    <x v="354"/>
    <x v="70"/>
    <x v="26"/>
    <x v="343"/>
    <x v="137"/>
    <x v="64"/>
    <x v="319"/>
    <x v="55"/>
  </r>
  <r>
    <x v="150"/>
    <x v="1"/>
    <x v="1"/>
    <x v="6"/>
    <x v="4"/>
    <x v="0"/>
    <x v="0"/>
    <x v="0"/>
    <x v="13"/>
    <x v="372"/>
    <x v="372"/>
    <x v="349"/>
    <x v="174"/>
    <x v="83"/>
    <x v="0"/>
    <x v="82"/>
    <x v="355"/>
    <x v="176"/>
    <x v="85"/>
    <x v="344"/>
    <x v="333"/>
    <x v="117"/>
    <x v="320"/>
    <x v="136"/>
  </r>
  <r>
    <x v="150"/>
    <x v="0"/>
    <x v="0"/>
    <x v="0"/>
    <x v="0"/>
    <x v="0"/>
    <x v="0"/>
    <x v="0"/>
    <x v="9"/>
    <x v="373"/>
    <x v="373"/>
    <x v="350"/>
    <x v="65"/>
    <x v="26"/>
    <x v="2"/>
    <x v="24"/>
    <x v="356"/>
    <x v="63"/>
    <x v="28"/>
    <x v="345"/>
    <x v="334"/>
    <x v="16"/>
    <x v="321"/>
    <x v="15"/>
  </r>
  <r>
    <x v="150"/>
    <x v="0"/>
    <x v="0"/>
    <x v="5"/>
    <x v="0"/>
    <x v="0"/>
    <x v="1"/>
    <x v="1"/>
    <x v="5"/>
    <x v="374"/>
    <x v="374"/>
    <x v="351"/>
    <x v="45"/>
    <x v="27"/>
    <x v="0"/>
    <x v="18"/>
    <x v="357"/>
    <x v="43"/>
    <x v="22"/>
    <x v="29"/>
    <x v="335"/>
    <x v="79"/>
    <x v="322"/>
    <x v="59"/>
  </r>
  <r>
    <x v="151"/>
    <x v="1"/>
    <x v="1"/>
    <x v="6"/>
    <x v="4"/>
    <x v="0"/>
    <x v="0"/>
    <x v="0"/>
    <x v="13"/>
    <x v="375"/>
    <x v="375"/>
    <x v="352"/>
    <x v="178"/>
    <x v="84"/>
    <x v="2"/>
    <x v="83"/>
    <x v="358"/>
    <x v="180"/>
    <x v="86"/>
    <x v="346"/>
    <x v="336"/>
    <x v="5"/>
    <x v="323"/>
    <x v="137"/>
  </r>
  <r>
    <x v="151"/>
    <x v="0"/>
    <x v="0"/>
    <x v="0"/>
    <x v="0"/>
    <x v="0"/>
    <x v="0"/>
    <x v="0"/>
    <x v="9"/>
    <x v="376"/>
    <x v="376"/>
    <x v="353"/>
    <x v="100"/>
    <x v="24"/>
    <x v="2"/>
    <x v="23"/>
    <x v="359"/>
    <x v="98"/>
    <x v="23"/>
    <x v="347"/>
    <x v="89"/>
    <x v="64"/>
    <x v="324"/>
    <x v="39"/>
  </r>
  <r>
    <x v="151"/>
    <x v="0"/>
    <x v="0"/>
    <x v="5"/>
    <x v="0"/>
    <x v="0"/>
    <x v="1"/>
    <x v="1"/>
    <x v="5"/>
    <x v="377"/>
    <x v="377"/>
    <x v="354"/>
    <x v="71"/>
    <x v="20"/>
    <x v="2"/>
    <x v="19"/>
    <x v="360"/>
    <x v="69"/>
    <x v="25"/>
    <x v="348"/>
    <x v="260"/>
    <x v="81"/>
    <x v="325"/>
    <x v="88"/>
  </r>
  <r>
    <x v="152"/>
    <x v="1"/>
    <x v="1"/>
    <x v="6"/>
    <x v="4"/>
    <x v="0"/>
    <x v="0"/>
    <x v="0"/>
    <x v="13"/>
    <x v="378"/>
    <x v="378"/>
    <x v="355"/>
    <x v="132"/>
    <x v="85"/>
    <x v="5"/>
    <x v="84"/>
    <x v="361"/>
    <x v="132"/>
    <x v="87"/>
    <x v="349"/>
    <x v="337"/>
    <x v="83"/>
    <x v="326"/>
    <x v="25"/>
  </r>
  <r>
    <x v="152"/>
    <x v="0"/>
    <x v="0"/>
    <x v="0"/>
    <x v="0"/>
    <x v="0"/>
    <x v="0"/>
    <x v="0"/>
    <x v="9"/>
    <x v="379"/>
    <x v="379"/>
    <x v="356"/>
    <x v="119"/>
    <x v="25"/>
    <x v="2"/>
    <x v="25"/>
    <x v="362"/>
    <x v="118"/>
    <x v="26"/>
    <x v="350"/>
    <x v="16"/>
    <x v="81"/>
    <x v="61"/>
    <x v="68"/>
  </r>
  <r>
    <x v="152"/>
    <x v="0"/>
    <x v="0"/>
    <x v="5"/>
    <x v="0"/>
    <x v="0"/>
    <x v="1"/>
    <x v="1"/>
    <x v="5"/>
    <x v="380"/>
    <x v="380"/>
    <x v="357"/>
    <x v="102"/>
    <x v="29"/>
    <x v="2"/>
    <x v="27"/>
    <x v="363"/>
    <x v="100"/>
    <x v="21"/>
    <x v="351"/>
    <x v="338"/>
    <x v="64"/>
    <x v="325"/>
    <x v="49"/>
  </r>
  <r>
    <x v="153"/>
    <x v="1"/>
    <x v="1"/>
    <x v="6"/>
    <x v="4"/>
    <x v="0"/>
    <x v="0"/>
    <x v="0"/>
    <x v="13"/>
    <x v="381"/>
    <x v="381"/>
    <x v="358"/>
    <x v="179"/>
    <x v="85"/>
    <x v="0"/>
    <x v="85"/>
    <x v="364"/>
    <x v="181"/>
    <x v="47"/>
    <x v="352"/>
    <x v="339"/>
    <x v="118"/>
    <x v="327"/>
    <x v="138"/>
  </r>
  <r>
    <x v="153"/>
    <x v="0"/>
    <x v="0"/>
    <x v="0"/>
    <x v="0"/>
    <x v="0"/>
    <x v="0"/>
    <x v="0"/>
    <x v="9"/>
    <x v="382"/>
    <x v="382"/>
    <x v="159"/>
    <x v="100"/>
    <x v="29"/>
    <x v="2"/>
    <x v="27"/>
    <x v="160"/>
    <x v="98"/>
    <x v="21"/>
    <x v="353"/>
    <x v="159"/>
    <x v="71"/>
    <x v="240"/>
    <x v="64"/>
  </r>
  <r>
    <x v="153"/>
    <x v="0"/>
    <x v="0"/>
    <x v="5"/>
    <x v="0"/>
    <x v="0"/>
    <x v="1"/>
    <x v="1"/>
    <x v="5"/>
    <x v="383"/>
    <x v="383"/>
    <x v="140"/>
    <x v="88"/>
    <x v="18"/>
    <x v="2"/>
    <x v="18"/>
    <x v="141"/>
    <x v="86"/>
    <x v="19"/>
    <x v="354"/>
    <x v="340"/>
    <x v="48"/>
    <x v="328"/>
    <x v="58"/>
  </r>
  <r>
    <x v="154"/>
    <x v="1"/>
    <x v="1"/>
    <x v="6"/>
    <x v="4"/>
    <x v="0"/>
    <x v="0"/>
    <x v="0"/>
    <x v="13"/>
    <x v="384"/>
    <x v="384"/>
    <x v="359"/>
    <x v="124"/>
    <x v="86"/>
    <x v="3"/>
    <x v="46"/>
    <x v="365"/>
    <x v="122"/>
    <x v="88"/>
    <x v="355"/>
    <x v="341"/>
    <x v="119"/>
    <x v="329"/>
    <x v="47"/>
  </r>
  <r>
    <x v="154"/>
    <x v="0"/>
    <x v="0"/>
    <x v="0"/>
    <x v="0"/>
    <x v="0"/>
    <x v="0"/>
    <x v="0"/>
    <x v="9"/>
    <x v="385"/>
    <x v="385"/>
    <x v="360"/>
    <x v="158"/>
    <x v="22"/>
    <x v="2"/>
    <x v="21"/>
    <x v="366"/>
    <x v="160"/>
    <x v="22"/>
    <x v="356"/>
    <x v="324"/>
    <x v="71"/>
    <x v="330"/>
    <x v="36"/>
  </r>
  <r>
    <x v="154"/>
    <x v="0"/>
    <x v="0"/>
    <x v="5"/>
    <x v="0"/>
    <x v="0"/>
    <x v="1"/>
    <x v="1"/>
    <x v="5"/>
    <x v="386"/>
    <x v="386"/>
    <x v="361"/>
    <x v="48"/>
    <x v="22"/>
    <x v="2"/>
    <x v="21"/>
    <x v="367"/>
    <x v="45"/>
    <x v="27"/>
    <x v="357"/>
    <x v="342"/>
    <x v="64"/>
    <x v="39"/>
    <x v="79"/>
  </r>
  <r>
    <x v="155"/>
    <x v="1"/>
    <x v="1"/>
    <x v="6"/>
    <x v="4"/>
    <x v="0"/>
    <x v="0"/>
    <x v="0"/>
    <x v="13"/>
    <x v="387"/>
    <x v="387"/>
    <x v="362"/>
    <x v="180"/>
    <x v="85"/>
    <x v="2"/>
    <x v="86"/>
    <x v="368"/>
    <x v="15"/>
    <x v="89"/>
    <x v="358"/>
    <x v="343"/>
    <x v="12"/>
    <x v="331"/>
    <x v="73"/>
  </r>
  <r>
    <x v="155"/>
    <x v="0"/>
    <x v="0"/>
    <x v="0"/>
    <x v="0"/>
    <x v="0"/>
    <x v="0"/>
    <x v="0"/>
    <x v="9"/>
    <x v="388"/>
    <x v="388"/>
    <x v="363"/>
    <x v="135"/>
    <x v="19"/>
    <x v="3"/>
    <x v="20"/>
    <x v="369"/>
    <x v="135"/>
    <x v="24"/>
    <x v="61"/>
    <x v="180"/>
    <x v="120"/>
    <x v="332"/>
    <x v="55"/>
  </r>
  <r>
    <x v="155"/>
    <x v="0"/>
    <x v="0"/>
    <x v="5"/>
    <x v="0"/>
    <x v="0"/>
    <x v="1"/>
    <x v="1"/>
    <x v="5"/>
    <x v="389"/>
    <x v="389"/>
    <x v="177"/>
    <x v="69"/>
    <x v="22"/>
    <x v="2"/>
    <x v="21"/>
    <x v="178"/>
    <x v="67"/>
    <x v="27"/>
    <x v="359"/>
    <x v="344"/>
    <x v="16"/>
    <x v="333"/>
    <x v="58"/>
  </r>
  <r>
    <x v="156"/>
    <x v="1"/>
    <x v="1"/>
    <x v="6"/>
    <x v="4"/>
    <x v="0"/>
    <x v="0"/>
    <x v="0"/>
    <x v="13"/>
    <x v="390"/>
    <x v="390"/>
    <x v="364"/>
    <x v="181"/>
    <x v="87"/>
    <x v="2"/>
    <x v="87"/>
    <x v="370"/>
    <x v="182"/>
    <x v="90"/>
    <x v="360"/>
    <x v="345"/>
    <x v="121"/>
    <x v="334"/>
    <x v="139"/>
  </r>
  <r>
    <x v="156"/>
    <x v="0"/>
    <x v="0"/>
    <x v="0"/>
    <x v="0"/>
    <x v="0"/>
    <x v="0"/>
    <x v="0"/>
    <x v="9"/>
    <x v="391"/>
    <x v="391"/>
    <x v="365"/>
    <x v="73"/>
    <x v="18"/>
    <x v="2"/>
    <x v="18"/>
    <x v="371"/>
    <x v="71"/>
    <x v="19"/>
    <x v="361"/>
    <x v="243"/>
    <x v="60"/>
    <x v="154"/>
    <x v="31"/>
  </r>
  <r>
    <x v="156"/>
    <x v="0"/>
    <x v="0"/>
    <x v="5"/>
    <x v="0"/>
    <x v="0"/>
    <x v="1"/>
    <x v="1"/>
    <x v="5"/>
    <x v="392"/>
    <x v="392"/>
    <x v="309"/>
    <x v="63"/>
    <x v="24"/>
    <x v="2"/>
    <x v="23"/>
    <x v="315"/>
    <x v="61"/>
    <x v="22"/>
    <x v="362"/>
    <x v="346"/>
    <x v="54"/>
    <x v="251"/>
    <x v="51"/>
  </r>
  <r>
    <x v="157"/>
    <x v="1"/>
    <x v="1"/>
    <x v="6"/>
    <x v="4"/>
    <x v="0"/>
    <x v="0"/>
    <x v="0"/>
    <x v="13"/>
    <x v="393"/>
    <x v="393"/>
    <x v="366"/>
    <x v="19"/>
    <x v="10"/>
    <x v="2"/>
    <x v="0"/>
    <x v="372"/>
    <x v="19"/>
    <x v="17"/>
    <x v="363"/>
    <x v="347"/>
    <x v="20"/>
    <x v="335"/>
    <x v="14"/>
  </r>
  <r>
    <x v="157"/>
    <x v="0"/>
    <x v="0"/>
    <x v="0"/>
    <x v="0"/>
    <x v="0"/>
    <x v="0"/>
    <x v="0"/>
    <x v="9"/>
    <x v="394"/>
    <x v="394"/>
    <x v="367"/>
    <x v="73"/>
    <x v="20"/>
    <x v="2"/>
    <x v="19"/>
    <x v="373"/>
    <x v="71"/>
    <x v="20"/>
    <x v="364"/>
    <x v="348"/>
    <x v="58"/>
    <x v="251"/>
    <x v="1"/>
  </r>
  <r>
    <x v="157"/>
    <x v="0"/>
    <x v="0"/>
    <x v="5"/>
    <x v="0"/>
    <x v="0"/>
    <x v="1"/>
    <x v="1"/>
    <x v="5"/>
    <x v="395"/>
    <x v="395"/>
    <x v="368"/>
    <x v="135"/>
    <x v="27"/>
    <x v="2"/>
    <x v="31"/>
    <x v="374"/>
    <x v="135"/>
    <x v="22"/>
    <x v="365"/>
    <x v="349"/>
    <x v="63"/>
    <x v="336"/>
    <x v="17"/>
  </r>
  <r>
    <x v="158"/>
    <x v="1"/>
    <x v="1"/>
    <x v="6"/>
    <x v="4"/>
    <x v="0"/>
    <x v="0"/>
    <x v="0"/>
    <x v="13"/>
    <x v="396"/>
    <x v="396"/>
    <x v="369"/>
    <x v="29"/>
    <x v="88"/>
    <x v="1"/>
    <x v="88"/>
    <x v="375"/>
    <x v="29"/>
    <x v="91"/>
    <x v="366"/>
    <x v="350"/>
    <x v="30"/>
    <x v="337"/>
    <x v="63"/>
  </r>
  <r>
    <x v="158"/>
    <x v="0"/>
    <x v="0"/>
    <x v="0"/>
    <x v="0"/>
    <x v="0"/>
    <x v="0"/>
    <x v="0"/>
    <x v="9"/>
    <x v="397"/>
    <x v="397"/>
    <x v="370"/>
    <x v="57"/>
    <x v="35"/>
    <x v="2"/>
    <x v="35"/>
    <x v="376"/>
    <x v="55"/>
    <x v="25"/>
    <x v="367"/>
    <x v="64"/>
    <x v="64"/>
    <x v="157"/>
    <x v="31"/>
  </r>
  <r>
    <x v="158"/>
    <x v="0"/>
    <x v="0"/>
    <x v="5"/>
    <x v="0"/>
    <x v="0"/>
    <x v="1"/>
    <x v="1"/>
    <x v="5"/>
    <x v="398"/>
    <x v="73"/>
    <x v="371"/>
    <x v="62"/>
    <x v="20"/>
    <x v="0"/>
    <x v="27"/>
    <x v="377"/>
    <x v="60"/>
    <x v="21"/>
    <x v="29"/>
    <x v="83"/>
    <x v="51"/>
    <x v="77"/>
    <x v="86"/>
  </r>
  <r>
    <x v="159"/>
    <x v="0"/>
    <x v="0"/>
    <x v="0"/>
    <x v="0"/>
    <x v="0"/>
    <x v="0"/>
    <x v="0"/>
    <x v="9"/>
    <x v="399"/>
    <x v="398"/>
    <x v="372"/>
    <x v="92"/>
    <x v="29"/>
    <x v="2"/>
    <x v="27"/>
    <x v="378"/>
    <x v="90"/>
    <x v="20"/>
    <x v="368"/>
    <x v="155"/>
    <x v="61"/>
    <x v="338"/>
    <x v="36"/>
  </r>
  <r>
    <x v="159"/>
    <x v="0"/>
    <x v="0"/>
    <x v="5"/>
    <x v="0"/>
    <x v="0"/>
    <x v="1"/>
    <x v="1"/>
    <x v="5"/>
    <x v="400"/>
    <x v="399"/>
    <x v="287"/>
    <x v="72"/>
    <x v="24"/>
    <x v="2"/>
    <x v="23"/>
    <x v="293"/>
    <x v="70"/>
    <x v="23"/>
    <x v="369"/>
    <x v="351"/>
    <x v="70"/>
    <x v="125"/>
    <x v="3"/>
  </r>
  <r>
    <x v="160"/>
    <x v="1"/>
    <x v="1"/>
    <x v="6"/>
    <x v="4"/>
    <x v="0"/>
    <x v="0"/>
    <x v="0"/>
    <x v="13"/>
    <x v="401"/>
    <x v="400"/>
    <x v="373"/>
    <x v="182"/>
    <x v="89"/>
    <x v="2"/>
    <x v="89"/>
    <x v="379"/>
    <x v="183"/>
    <x v="92"/>
    <x v="370"/>
    <x v="352"/>
    <x v="12"/>
    <x v="339"/>
    <x v="42"/>
  </r>
  <r>
    <x v="160"/>
    <x v="0"/>
    <x v="0"/>
    <x v="0"/>
    <x v="0"/>
    <x v="0"/>
    <x v="0"/>
    <x v="0"/>
    <x v="9"/>
    <x v="402"/>
    <x v="401"/>
    <x v="374"/>
    <x v="54"/>
    <x v="30"/>
    <x v="2"/>
    <x v="29"/>
    <x v="380"/>
    <x v="52"/>
    <x v="30"/>
    <x v="320"/>
    <x v="318"/>
    <x v="32"/>
    <x v="340"/>
    <x v="68"/>
  </r>
  <r>
    <x v="160"/>
    <x v="0"/>
    <x v="0"/>
    <x v="5"/>
    <x v="0"/>
    <x v="0"/>
    <x v="1"/>
    <x v="1"/>
    <x v="5"/>
    <x v="403"/>
    <x v="402"/>
    <x v="375"/>
    <x v="100"/>
    <x v="35"/>
    <x v="2"/>
    <x v="35"/>
    <x v="381"/>
    <x v="98"/>
    <x v="25"/>
    <x v="29"/>
    <x v="353"/>
    <x v="52"/>
    <x v="341"/>
    <x v="38"/>
  </r>
  <r>
    <x v="161"/>
    <x v="1"/>
    <x v="1"/>
    <x v="6"/>
    <x v="4"/>
    <x v="0"/>
    <x v="0"/>
    <x v="0"/>
    <x v="13"/>
    <x v="404"/>
    <x v="403"/>
    <x v="376"/>
    <x v="183"/>
    <x v="90"/>
    <x v="2"/>
    <x v="90"/>
    <x v="382"/>
    <x v="184"/>
    <x v="93"/>
    <x v="371"/>
    <x v="354"/>
    <x v="80"/>
    <x v="342"/>
    <x v="15"/>
  </r>
  <r>
    <x v="161"/>
    <x v="1"/>
    <x v="1"/>
    <x v="7"/>
    <x v="4"/>
    <x v="0"/>
    <x v="1"/>
    <x v="1"/>
    <x v="14"/>
    <x v="405"/>
    <x v="404"/>
    <x v="377"/>
    <x v="11"/>
    <x v="91"/>
    <x v="3"/>
    <x v="82"/>
    <x v="383"/>
    <x v="185"/>
    <x v="80"/>
    <x v="372"/>
    <x v="355"/>
    <x v="122"/>
    <x v="343"/>
    <x v="140"/>
  </r>
  <r>
    <x v="161"/>
    <x v="0"/>
    <x v="0"/>
    <x v="0"/>
    <x v="0"/>
    <x v="0"/>
    <x v="0"/>
    <x v="0"/>
    <x v="9"/>
    <x v="406"/>
    <x v="405"/>
    <x v="378"/>
    <x v="87"/>
    <x v="31"/>
    <x v="2"/>
    <x v="30"/>
    <x v="384"/>
    <x v="85"/>
    <x v="24"/>
    <x v="373"/>
    <x v="109"/>
    <x v="81"/>
    <x v="344"/>
    <x v="18"/>
  </r>
  <r>
    <x v="161"/>
    <x v="0"/>
    <x v="0"/>
    <x v="5"/>
    <x v="0"/>
    <x v="0"/>
    <x v="1"/>
    <x v="1"/>
    <x v="5"/>
    <x v="407"/>
    <x v="406"/>
    <x v="379"/>
    <x v="59"/>
    <x v="30"/>
    <x v="2"/>
    <x v="29"/>
    <x v="385"/>
    <x v="77"/>
    <x v="30"/>
    <x v="374"/>
    <x v="247"/>
    <x v="58"/>
    <x v="345"/>
    <x v="29"/>
  </r>
  <r>
    <x v="162"/>
    <x v="1"/>
    <x v="1"/>
    <x v="6"/>
    <x v="4"/>
    <x v="0"/>
    <x v="0"/>
    <x v="0"/>
    <x v="13"/>
    <x v="408"/>
    <x v="407"/>
    <x v="380"/>
    <x v="184"/>
    <x v="92"/>
    <x v="3"/>
    <x v="91"/>
    <x v="386"/>
    <x v="10"/>
    <x v="94"/>
    <x v="375"/>
    <x v="356"/>
    <x v="24"/>
    <x v="346"/>
    <x v="141"/>
  </r>
  <r>
    <x v="162"/>
    <x v="1"/>
    <x v="1"/>
    <x v="7"/>
    <x v="4"/>
    <x v="0"/>
    <x v="1"/>
    <x v="1"/>
    <x v="14"/>
    <x v="409"/>
    <x v="408"/>
    <x v="381"/>
    <x v="164"/>
    <x v="83"/>
    <x v="1"/>
    <x v="83"/>
    <x v="387"/>
    <x v="186"/>
    <x v="95"/>
    <x v="376"/>
    <x v="357"/>
    <x v="123"/>
    <x v="347"/>
    <x v="142"/>
  </r>
  <r>
    <x v="162"/>
    <x v="0"/>
    <x v="0"/>
    <x v="0"/>
    <x v="0"/>
    <x v="0"/>
    <x v="0"/>
    <x v="0"/>
    <x v="9"/>
    <x v="410"/>
    <x v="409"/>
    <x v="93"/>
    <x v="119"/>
    <x v="35"/>
    <x v="2"/>
    <x v="35"/>
    <x v="94"/>
    <x v="118"/>
    <x v="25"/>
    <x v="377"/>
    <x v="358"/>
    <x v="124"/>
    <x v="348"/>
    <x v="76"/>
  </r>
  <r>
    <x v="162"/>
    <x v="0"/>
    <x v="0"/>
    <x v="5"/>
    <x v="0"/>
    <x v="0"/>
    <x v="1"/>
    <x v="1"/>
    <x v="5"/>
    <x v="411"/>
    <x v="410"/>
    <x v="103"/>
    <x v="48"/>
    <x v="29"/>
    <x v="2"/>
    <x v="27"/>
    <x v="388"/>
    <x v="160"/>
    <x v="21"/>
    <x v="378"/>
    <x v="241"/>
    <x v="58"/>
    <x v="349"/>
    <x v="49"/>
  </r>
  <r>
    <x v="163"/>
    <x v="1"/>
    <x v="1"/>
    <x v="6"/>
    <x v="4"/>
    <x v="0"/>
    <x v="0"/>
    <x v="0"/>
    <x v="13"/>
    <x v="412"/>
    <x v="411"/>
    <x v="382"/>
    <x v="185"/>
    <x v="88"/>
    <x v="2"/>
    <x v="16"/>
    <x v="389"/>
    <x v="187"/>
    <x v="17"/>
    <x v="379"/>
    <x v="359"/>
    <x v="125"/>
    <x v="350"/>
    <x v="44"/>
  </r>
  <r>
    <x v="163"/>
    <x v="1"/>
    <x v="1"/>
    <x v="7"/>
    <x v="4"/>
    <x v="0"/>
    <x v="1"/>
    <x v="1"/>
    <x v="14"/>
    <x v="413"/>
    <x v="412"/>
    <x v="383"/>
    <x v="186"/>
    <x v="93"/>
    <x v="3"/>
    <x v="85"/>
    <x v="390"/>
    <x v="1"/>
    <x v="47"/>
    <x v="380"/>
    <x v="360"/>
    <x v="126"/>
    <x v="351"/>
    <x v="143"/>
  </r>
  <r>
    <x v="163"/>
    <x v="0"/>
    <x v="0"/>
    <x v="0"/>
    <x v="0"/>
    <x v="0"/>
    <x v="0"/>
    <x v="0"/>
    <x v="9"/>
    <x v="414"/>
    <x v="413"/>
    <x v="221"/>
    <x v="60"/>
    <x v="2"/>
    <x v="2"/>
    <x v="28"/>
    <x v="223"/>
    <x v="58"/>
    <x v="12"/>
    <x v="381"/>
    <x v="361"/>
    <x v="54"/>
    <x v="352"/>
    <x v="71"/>
  </r>
  <r>
    <x v="163"/>
    <x v="0"/>
    <x v="0"/>
    <x v="5"/>
    <x v="0"/>
    <x v="0"/>
    <x v="1"/>
    <x v="1"/>
    <x v="5"/>
    <x v="415"/>
    <x v="414"/>
    <x v="284"/>
    <x v="135"/>
    <x v="20"/>
    <x v="0"/>
    <x v="27"/>
    <x v="391"/>
    <x v="160"/>
    <x v="21"/>
    <x v="29"/>
    <x v="362"/>
    <x v="77"/>
    <x v="349"/>
    <x v="76"/>
  </r>
  <r>
    <x v="164"/>
    <x v="1"/>
    <x v="1"/>
    <x v="6"/>
    <x v="4"/>
    <x v="0"/>
    <x v="0"/>
    <x v="0"/>
    <x v="13"/>
    <x v="416"/>
    <x v="415"/>
    <x v="384"/>
    <x v="187"/>
    <x v="4"/>
    <x v="2"/>
    <x v="3"/>
    <x v="392"/>
    <x v="188"/>
    <x v="18"/>
    <x v="382"/>
    <x v="363"/>
    <x v="34"/>
    <x v="353"/>
    <x v="88"/>
  </r>
  <r>
    <x v="164"/>
    <x v="1"/>
    <x v="1"/>
    <x v="7"/>
    <x v="4"/>
    <x v="0"/>
    <x v="1"/>
    <x v="1"/>
    <x v="14"/>
    <x v="417"/>
    <x v="416"/>
    <x v="385"/>
    <x v="188"/>
    <x v="94"/>
    <x v="2"/>
    <x v="92"/>
    <x v="393"/>
    <x v="189"/>
    <x v="96"/>
    <x v="383"/>
    <x v="364"/>
    <x v="2"/>
    <x v="354"/>
    <x v="129"/>
  </r>
  <r>
    <x v="164"/>
    <x v="0"/>
    <x v="0"/>
    <x v="0"/>
    <x v="0"/>
    <x v="0"/>
    <x v="0"/>
    <x v="0"/>
    <x v="9"/>
    <x v="418"/>
    <x v="417"/>
    <x v="386"/>
    <x v="125"/>
    <x v="30"/>
    <x v="0"/>
    <x v="25"/>
    <x v="394"/>
    <x v="123"/>
    <x v="26"/>
    <x v="384"/>
    <x v="280"/>
    <x v="53"/>
    <x v="355"/>
    <x v="76"/>
  </r>
  <r>
    <x v="164"/>
    <x v="0"/>
    <x v="0"/>
    <x v="5"/>
    <x v="0"/>
    <x v="0"/>
    <x v="1"/>
    <x v="1"/>
    <x v="5"/>
    <x v="419"/>
    <x v="418"/>
    <x v="387"/>
    <x v="70"/>
    <x v="23"/>
    <x v="2"/>
    <x v="22"/>
    <x v="388"/>
    <x v="69"/>
    <x v="20"/>
    <x v="29"/>
    <x v="348"/>
    <x v="59"/>
    <x v="47"/>
    <x v="40"/>
  </r>
  <r>
    <x v="165"/>
    <x v="1"/>
    <x v="1"/>
    <x v="6"/>
    <x v="4"/>
    <x v="0"/>
    <x v="0"/>
    <x v="0"/>
    <x v="13"/>
    <x v="420"/>
    <x v="419"/>
    <x v="388"/>
    <x v="189"/>
    <x v="95"/>
    <x v="5"/>
    <x v="93"/>
    <x v="395"/>
    <x v="190"/>
    <x v="97"/>
    <x v="385"/>
    <x v="69"/>
    <x v="62"/>
    <x v="356"/>
    <x v="49"/>
  </r>
  <r>
    <x v="165"/>
    <x v="1"/>
    <x v="1"/>
    <x v="7"/>
    <x v="4"/>
    <x v="0"/>
    <x v="1"/>
    <x v="1"/>
    <x v="14"/>
    <x v="421"/>
    <x v="420"/>
    <x v="389"/>
    <x v="190"/>
    <x v="13"/>
    <x v="2"/>
    <x v="10"/>
    <x v="396"/>
    <x v="191"/>
    <x v="10"/>
    <x v="386"/>
    <x v="365"/>
    <x v="26"/>
    <x v="357"/>
    <x v="144"/>
  </r>
  <r>
    <x v="165"/>
    <x v="0"/>
    <x v="0"/>
    <x v="0"/>
    <x v="0"/>
    <x v="0"/>
    <x v="0"/>
    <x v="0"/>
    <x v="9"/>
    <x v="422"/>
    <x v="421"/>
    <x v="390"/>
    <x v="60"/>
    <x v="20"/>
    <x v="2"/>
    <x v="19"/>
    <x v="397"/>
    <x v="58"/>
    <x v="41"/>
    <x v="387"/>
    <x v="366"/>
    <x v="16"/>
    <x v="39"/>
    <x v="38"/>
  </r>
  <r>
    <x v="165"/>
    <x v="0"/>
    <x v="0"/>
    <x v="5"/>
    <x v="0"/>
    <x v="0"/>
    <x v="1"/>
    <x v="1"/>
    <x v="5"/>
    <x v="423"/>
    <x v="422"/>
    <x v="159"/>
    <x v="141"/>
    <x v="27"/>
    <x v="2"/>
    <x v="31"/>
    <x v="398"/>
    <x v="92"/>
    <x v="19"/>
    <x v="29"/>
    <x v="57"/>
    <x v="51"/>
    <x v="358"/>
    <x v="36"/>
  </r>
  <r>
    <x v="166"/>
    <x v="1"/>
    <x v="1"/>
    <x v="6"/>
    <x v="4"/>
    <x v="0"/>
    <x v="0"/>
    <x v="0"/>
    <x v="13"/>
    <x v="424"/>
    <x v="423"/>
    <x v="391"/>
    <x v="29"/>
    <x v="15"/>
    <x v="2"/>
    <x v="14"/>
    <x v="399"/>
    <x v="29"/>
    <x v="98"/>
    <x v="388"/>
    <x v="367"/>
    <x v="42"/>
    <x v="359"/>
    <x v="37"/>
  </r>
  <r>
    <x v="166"/>
    <x v="1"/>
    <x v="1"/>
    <x v="7"/>
    <x v="4"/>
    <x v="0"/>
    <x v="1"/>
    <x v="1"/>
    <x v="14"/>
    <x v="425"/>
    <x v="424"/>
    <x v="392"/>
    <x v="191"/>
    <x v="96"/>
    <x v="2"/>
    <x v="94"/>
    <x v="400"/>
    <x v="192"/>
    <x v="99"/>
    <x v="389"/>
    <x v="368"/>
    <x v="127"/>
    <x v="360"/>
    <x v="96"/>
  </r>
  <r>
    <x v="166"/>
    <x v="0"/>
    <x v="0"/>
    <x v="0"/>
    <x v="0"/>
    <x v="0"/>
    <x v="0"/>
    <x v="0"/>
    <x v="9"/>
    <x v="426"/>
    <x v="425"/>
    <x v="393"/>
    <x v="192"/>
    <x v="20"/>
    <x v="3"/>
    <x v="22"/>
    <x v="401"/>
    <x v="193"/>
    <x v="20"/>
    <x v="390"/>
    <x v="102"/>
    <x v="62"/>
    <x v="361"/>
    <x v="4"/>
  </r>
  <r>
    <x v="166"/>
    <x v="0"/>
    <x v="0"/>
    <x v="5"/>
    <x v="0"/>
    <x v="0"/>
    <x v="1"/>
    <x v="1"/>
    <x v="5"/>
    <x v="427"/>
    <x v="426"/>
    <x v="184"/>
    <x v="100"/>
    <x v="20"/>
    <x v="2"/>
    <x v="19"/>
    <x v="402"/>
    <x v="100"/>
    <x v="41"/>
    <x v="391"/>
    <x v="302"/>
    <x v="61"/>
    <x v="362"/>
    <x v="54"/>
  </r>
  <r>
    <x v="167"/>
    <x v="1"/>
    <x v="1"/>
    <x v="6"/>
    <x v="4"/>
    <x v="0"/>
    <x v="0"/>
    <x v="0"/>
    <x v="13"/>
    <x v="428"/>
    <x v="427"/>
    <x v="394"/>
    <x v="193"/>
    <x v="8"/>
    <x v="0"/>
    <x v="7"/>
    <x v="403"/>
    <x v="194"/>
    <x v="8"/>
    <x v="392"/>
    <x v="369"/>
    <x v="128"/>
    <x v="363"/>
    <x v="44"/>
  </r>
  <r>
    <x v="167"/>
    <x v="1"/>
    <x v="1"/>
    <x v="7"/>
    <x v="4"/>
    <x v="0"/>
    <x v="1"/>
    <x v="1"/>
    <x v="14"/>
    <x v="429"/>
    <x v="428"/>
    <x v="395"/>
    <x v="194"/>
    <x v="97"/>
    <x v="2"/>
    <x v="70"/>
    <x v="404"/>
    <x v="11"/>
    <x v="75"/>
    <x v="393"/>
    <x v="370"/>
    <x v="129"/>
    <x v="364"/>
    <x v="145"/>
  </r>
  <r>
    <x v="167"/>
    <x v="0"/>
    <x v="0"/>
    <x v="0"/>
    <x v="0"/>
    <x v="0"/>
    <x v="0"/>
    <x v="0"/>
    <x v="9"/>
    <x v="430"/>
    <x v="429"/>
    <x v="396"/>
    <x v="80"/>
    <x v="30"/>
    <x v="2"/>
    <x v="29"/>
    <x v="405"/>
    <x v="78"/>
    <x v="26"/>
    <x v="394"/>
    <x v="371"/>
    <x v="32"/>
    <x v="74"/>
    <x v="4"/>
  </r>
  <r>
    <x v="167"/>
    <x v="0"/>
    <x v="0"/>
    <x v="5"/>
    <x v="0"/>
    <x v="0"/>
    <x v="1"/>
    <x v="1"/>
    <x v="5"/>
    <x v="431"/>
    <x v="430"/>
    <x v="397"/>
    <x v="61"/>
    <x v="27"/>
    <x v="2"/>
    <x v="31"/>
    <x v="406"/>
    <x v="92"/>
    <x v="22"/>
    <x v="29"/>
    <x v="183"/>
    <x v="52"/>
    <x v="365"/>
    <x v="87"/>
  </r>
  <r>
    <x v="168"/>
    <x v="1"/>
    <x v="1"/>
    <x v="6"/>
    <x v="4"/>
    <x v="0"/>
    <x v="0"/>
    <x v="0"/>
    <x v="13"/>
    <x v="432"/>
    <x v="431"/>
    <x v="398"/>
    <x v="195"/>
    <x v="98"/>
    <x v="0"/>
    <x v="95"/>
    <x v="407"/>
    <x v="195"/>
    <x v="100"/>
    <x v="395"/>
    <x v="372"/>
    <x v="130"/>
    <x v="225"/>
    <x v="15"/>
  </r>
  <r>
    <x v="168"/>
    <x v="1"/>
    <x v="1"/>
    <x v="7"/>
    <x v="4"/>
    <x v="0"/>
    <x v="1"/>
    <x v="1"/>
    <x v="14"/>
    <x v="433"/>
    <x v="432"/>
    <x v="399"/>
    <x v="196"/>
    <x v="67"/>
    <x v="0"/>
    <x v="69"/>
    <x v="408"/>
    <x v="196"/>
    <x v="74"/>
    <x v="396"/>
    <x v="373"/>
    <x v="131"/>
    <x v="366"/>
    <x v="146"/>
  </r>
  <r>
    <x v="168"/>
    <x v="0"/>
    <x v="0"/>
    <x v="0"/>
    <x v="0"/>
    <x v="0"/>
    <x v="0"/>
    <x v="0"/>
    <x v="9"/>
    <x v="434"/>
    <x v="433"/>
    <x v="214"/>
    <x v="121"/>
    <x v="24"/>
    <x v="2"/>
    <x v="23"/>
    <x v="215"/>
    <x v="119"/>
    <x v="23"/>
    <x v="29"/>
    <x v="103"/>
    <x v="51"/>
    <x v="367"/>
    <x v="17"/>
  </r>
  <r>
    <x v="168"/>
    <x v="0"/>
    <x v="0"/>
    <x v="5"/>
    <x v="0"/>
    <x v="0"/>
    <x v="1"/>
    <x v="1"/>
    <x v="5"/>
    <x v="435"/>
    <x v="434"/>
    <x v="400"/>
    <x v="112"/>
    <x v="18"/>
    <x v="0"/>
    <x v="19"/>
    <x v="409"/>
    <x v="68"/>
    <x v="21"/>
    <x v="298"/>
    <x v="321"/>
    <x v="74"/>
    <x v="368"/>
    <x v="4"/>
  </r>
  <r>
    <x v="169"/>
    <x v="1"/>
    <x v="1"/>
    <x v="6"/>
    <x v="4"/>
    <x v="0"/>
    <x v="0"/>
    <x v="0"/>
    <x v="13"/>
    <x v="436"/>
    <x v="435"/>
    <x v="401"/>
    <x v="197"/>
    <x v="98"/>
    <x v="2"/>
    <x v="96"/>
    <x v="410"/>
    <x v="197"/>
    <x v="100"/>
    <x v="397"/>
    <x v="374"/>
    <x v="9"/>
    <x v="369"/>
    <x v="147"/>
  </r>
  <r>
    <x v="169"/>
    <x v="1"/>
    <x v="1"/>
    <x v="7"/>
    <x v="4"/>
    <x v="0"/>
    <x v="1"/>
    <x v="1"/>
    <x v="14"/>
    <x v="437"/>
    <x v="436"/>
    <x v="402"/>
    <x v="198"/>
    <x v="99"/>
    <x v="3"/>
    <x v="97"/>
    <x v="411"/>
    <x v="198"/>
    <x v="101"/>
    <x v="396"/>
    <x v="375"/>
    <x v="104"/>
    <x v="370"/>
    <x v="148"/>
  </r>
  <r>
    <x v="169"/>
    <x v="0"/>
    <x v="0"/>
    <x v="0"/>
    <x v="0"/>
    <x v="0"/>
    <x v="0"/>
    <x v="0"/>
    <x v="9"/>
    <x v="438"/>
    <x v="437"/>
    <x v="403"/>
    <x v="107"/>
    <x v="24"/>
    <x v="0"/>
    <x v="21"/>
    <x v="412"/>
    <x v="105"/>
    <x v="23"/>
    <x v="398"/>
    <x v="376"/>
    <x v="48"/>
    <x v="371"/>
    <x v="43"/>
  </r>
  <r>
    <x v="170"/>
    <x v="1"/>
    <x v="1"/>
    <x v="6"/>
    <x v="4"/>
    <x v="0"/>
    <x v="0"/>
    <x v="0"/>
    <x v="13"/>
    <x v="439"/>
    <x v="438"/>
    <x v="404"/>
    <x v="199"/>
    <x v="90"/>
    <x v="3"/>
    <x v="89"/>
    <x v="413"/>
    <x v="199"/>
    <x v="102"/>
    <x v="399"/>
    <x v="377"/>
    <x v="132"/>
    <x v="372"/>
    <x v="42"/>
  </r>
  <r>
    <x v="170"/>
    <x v="1"/>
    <x v="1"/>
    <x v="7"/>
    <x v="4"/>
    <x v="0"/>
    <x v="1"/>
    <x v="1"/>
    <x v="14"/>
    <x v="440"/>
    <x v="439"/>
    <x v="405"/>
    <x v="200"/>
    <x v="99"/>
    <x v="0"/>
    <x v="98"/>
    <x v="414"/>
    <x v="200"/>
    <x v="73"/>
    <x v="400"/>
    <x v="246"/>
    <x v="133"/>
    <x v="373"/>
    <x v="149"/>
  </r>
  <r>
    <x v="170"/>
    <x v="0"/>
    <x v="0"/>
    <x v="0"/>
    <x v="0"/>
    <x v="0"/>
    <x v="0"/>
    <x v="0"/>
    <x v="9"/>
    <x v="441"/>
    <x v="440"/>
    <x v="406"/>
    <x v="125"/>
    <x v="22"/>
    <x v="2"/>
    <x v="21"/>
    <x v="415"/>
    <x v="123"/>
    <x v="19"/>
    <x v="401"/>
    <x v="378"/>
    <x v="63"/>
    <x v="177"/>
    <x v="51"/>
  </r>
  <r>
    <x v="171"/>
    <x v="1"/>
    <x v="1"/>
    <x v="6"/>
    <x v="4"/>
    <x v="0"/>
    <x v="0"/>
    <x v="0"/>
    <x v="13"/>
    <x v="442"/>
    <x v="441"/>
    <x v="407"/>
    <x v="39"/>
    <x v="14"/>
    <x v="2"/>
    <x v="12"/>
    <x v="416"/>
    <x v="37"/>
    <x v="103"/>
    <x v="402"/>
    <x v="379"/>
    <x v="62"/>
    <x v="374"/>
    <x v="43"/>
  </r>
  <r>
    <x v="171"/>
    <x v="1"/>
    <x v="1"/>
    <x v="7"/>
    <x v="4"/>
    <x v="0"/>
    <x v="1"/>
    <x v="1"/>
    <x v="14"/>
    <x v="443"/>
    <x v="442"/>
    <x v="408"/>
    <x v="201"/>
    <x v="100"/>
    <x v="0"/>
    <x v="99"/>
    <x v="417"/>
    <x v="201"/>
    <x v="104"/>
    <x v="403"/>
    <x v="380"/>
    <x v="134"/>
    <x v="375"/>
    <x v="150"/>
  </r>
  <r>
    <x v="171"/>
    <x v="0"/>
    <x v="0"/>
    <x v="0"/>
    <x v="0"/>
    <x v="0"/>
    <x v="0"/>
    <x v="0"/>
    <x v="9"/>
    <x v="444"/>
    <x v="443"/>
    <x v="409"/>
    <x v="45"/>
    <x v="18"/>
    <x v="2"/>
    <x v="18"/>
    <x v="418"/>
    <x v="43"/>
    <x v="41"/>
    <x v="404"/>
    <x v="381"/>
    <x v="63"/>
    <x v="376"/>
    <x v="39"/>
  </r>
  <r>
    <x v="172"/>
    <x v="1"/>
    <x v="1"/>
    <x v="6"/>
    <x v="4"/>
    <x v="0"/>
    <x v="0"/>
    <x v="0"/>
    <x v="13"/>
    <x v="445"/>
    <x v="444"/>
    <x v="410"/>
    <x v="202"/>
    <x v="101"/>
    <x v="2"/>
    <x v="100"/>
    <x v="419"/>
    <x v="202"/>
    <x v="105"/>
    <x v="405"/>
    <x v="382"/>
    <x v="7"/>
    <x v="377"/>
    <x v="0"/>
  </r>
  <r>
    <x v="172"/>
    <x v="1"/>
    <x v="1"/>
    <x v="7"/>
    <x v="4"/>
    <x v="0"/>
    <x v="1"/>
    <x v="1"/>
    <x v="14"/>
    <x v="446"/>
    <x v="445"/>
    <x v="411"/>
    <x v="203"/>
    <x v="102"/>
    <x v="0"/>
    <x v="101"/>
    <x v="420"/>
    <x v="203"/>
    <x v="46"/>
    <x v="406"/>
    <x v="383"/>
    <x v="117"/>
    <x v="378"/>
    <x v="143"/>
  </r>
  <r>
    <x v="172"/>
    <x v="0"/>
    <x v="0"/>
    <x v="0"/>
    <x v="0"/>
    <x v="0"/>
    <x v="0"/>
    <x v="0"/>
    <x v="9"/>
    <x v="447"/>
    <x v="446"/>
    <x v="378"/>
    <x v="59"/>
    <x v="41"/>
    <x v="2"/>
    <x v="40"/>
    <x v="384"/>
    <x v="57"/>
    <x v="34"/>
    <x v="407"/>
    <x v="384"/>
    <x v="85"/>
    <x v="379"/>
    <x v="74"/>
  </r>
  <r>
    <x v="173"/>
    <x v="1"/>
    <x v="1"/>
    <x v="6"/>
    <x v="4"/>
    <x v="0"/>
    <x v="0"/>
    <x v="0"/>
    <x v="13"/>
    <x v="448"/>
    <x v="447"/>
    <x v="412"/>
    <x v="204"/>
    <x v="103"/>
    <x v="0"/>
    <x v="102"/>
    <x v="421"/>
    <x v="204"/>
    <x v="88"/>
    <x v="408"/>
    <x v="385"/>
    <x v="135"/>
    <x v="380"/>
    <x v="151"/>
  </r>
  <r>
    <x v="173"/>
    <x v="1"/>
    <x v="1"/>
    <x v="7"/>
    <x v="4"/>
    <x v="0"/>
    <x v="1"/>
    <x v="1"/>
    <x v="14"/>
    <x v="449"/>
    <x v="448"/>
    <x v="413"/>
    <x v="130"/>
    <x v="97"/>
    <x v="3"/>
    <x v="49"/>
    <x v="422"/>
    <x v="205"/>
    <x v="75"/>
    <x v="409"/>
    <x v="386"/>
    <x v="136"/>
    <x v="381"/>
    <x v="152"/>
  </r>
  <r>
    <x v="174"/>
    <x v="1"/>
    <x v="1"/>
    <x v="6"/>
    <x v="4"/>
    <x v="0"/>
    <x v="0"/>
    <x v="0"/>
    <x v="13"/>
    <x v="450"/>
    <x v="449"/>
    <x v="414"/>
    <x v="20"/>
    <x v="94"/>
    <x v="3"/>
    <x v="7"/>
    <x v="423"/>
    <x v="20"/>
    <x v="93"/>
    <x v="410"/>
    <x v="387"/>
    <x v="137"/>
    <x v="342"/>
    <x v="153"/>
  </r>
  <r>
    <x v="174"/>
    <x v="1"/>
    <x v="1"/>
    <x v="7"/>
    <x v="4"/>
    <x v="0"/>
    <x v="1"/>
    <x v="1"/>
    <x v="14"/>
    <x v="451"/>
    <x v="450"/>
    <x v="415"/>
    <x v="205"/>
    <x v="104"/>
    <x v="1"/>
    <x v="103"/>
    <x v="424"/>
    <x v="206"/>
    <x v="86"/>
    <x v="411"/>
    <x v="388"/>
    <x v="138"/>
    <x v="382"/>
    <x v="154"/>
  </r>
  <r>
    <x v="174"/>
    <x v="0"/>
    <x v="0"/>
    <x v="0"/>
    <x v="0"/>
    <x v="0"/>
    <x v="0"/>
    <x v="0"/>
    <x v="9"/>
    <x v="452"/>
    <x v="451"/>
    <x v="416"/>
    <x v="48"/>
    <x v="29"/>
    <x v="2"/>
    <x v="27"/>
    <x v="425"/>
    <x v="45"/>
    <x v="21"/>
    <x v="412"/>
    <x v="389"/>
    <x v="54"/>
    <x v="85"/>
    <x v="79"/>
  </r>
  <r>
    <x v="175"/>
    <x v="1"/>
    <x v="1"/>
    <x v="6"/>
    <x v="4"/>
    <x v="0"/>
    <x v="0"/>
    <x v="0"/>
    <x v="13"/>
    <x v="453"/>
    <x v="452"/>
    <x v="417"/>
    <x v="206"/>
    <x v="105"/>
    <x v="2"/>
    <x v="104"/>
    <x v="426"/>
    <x v="189"/>
    <x v="88"/>
    <x v="413"/>
    <x v="390"/>
    <x v="134"/>
    <x v="383"/>
    <x v="141"/>
  </r>
  <r>
    <x v="175"/>
    <x v="1"/>
    <x v="1"/>
    <x v="7"/>
    <x v="4"/>
    <x v="0"/>
    <x v="1"/>
    <x v="1"/>
    <x v="14"/>
    <x v="454"/>
    <x v="453"/>
    <x v="418"/>
    <x v="164"/>
    <x v="106"/>
    <x v="2"/>
    <x v="105"/>
    <x v="427"/>
    <x v="207"/>
    <x v="106"/>
    <x v="414"/>
    <x v="391"/>
    <x v="139"/>
    <x v="384"/>
    <x v="155"/>
  </r>
  <r>
    <x v="175"/>
    <x v="0"/>
    <x v="0"/>
    <x v="0"/>
    <x v="0"/>
    <x v="0"/>
    <x v="0"/>
    <x v="0"/>
    <x v="9"/>
    <x v="455"/>
    <x v="454"/>
    <x v="419"/>
    <x v="63"/>
    <x v="22"/>
    <x v="2"/>
    <x v="21"/>
    <x v="428"/>
    <x v="61"/>
    <x v="22"/>
    <x v="415"/>
    <x v="392"/>
    <x v="116"/>
    <x v="385"/>
    <x v="17"/>
  </r>
  <r>
    <x v="175"/>
    <x v="0"/>
    <x v="0"/>
    <x v="5"/>
    <x v="0"/>
    <x v="0"/>
    <x v="1"/>
    <x v="1"/>
    <x v="5"/>
    <x v="456"/>
    <x v="455"/>
    <x v="219"/>
    <x v="122"/>
    <x v="18"/>
    <x v="2"/>
    <x v="18"/>
    <x v="429"/>
    <x v="68"/>
    <x v="41"/>
    <x v="416"/>
    <x v="393"/>
    <x v="34"/>
    <x v="47"/>
    <x v="156"/>
  </r>
  <r>
    <x v="176"/>
    <x v="1"/>
    <x v="1"/>
    <x v="6"/>
    <x v="4"/>
    <x v="0"/>
    <x v="0"/>
    <x v="0"/>
    <x v="13"/>
    <x v="457"/>
    <x v="456"/>
    <x v="420"/>
    <x v="207"/>
    <x v="88"/>
    <x v="0"/>
    <x v="106"/>
    <x v="430"/>
    <x v="208"/>
    <x v="98"/>
    <x v="417"/>
    <x v="394"/>
    <x v="42"/>
    <x v="386"/>
    <x v="62"/>
  </r>
  <r>
    <x v="176"/>
    <x v="1"/>
    <x v="1"/>
    <x v="7"/>
    <x v="4"/>
    <x v="0"/>
    <x v="1"/>
    <x v="1"/>
    <x v="14"/>
    <x v="458"/>
    <x v="457"/>
    <x v="421"/>
    <x v="178"/>
    <x v="107"/>
    <x v="3"/>
    <x v="105"/>
    <x v="431"/>
    <x v="185"/>
    <x v="107"/>
    <x v="418"/>
    <x v="395"/>
    <x v="140"/>
    <x v="387"/>
    <x v="157"/>
  </r>
  <r>
    <x v="176"/>
    <x v="0"/>
    <x v="0"/>
    <x v="0"/>
    <x v="0"/>
    <x v="0"/>
    <x v="0"/>
    <x v="0"/>
    <x v="9"/>
    <x v="459"/>
    <x v="458"/>
    <x v="422"/>
    <x v="48"/>
    <x v="22"/>
    <x v="2"/>
    <x v="21"/>
    <x v="432"/>
    <x v="45"/>
    <x v="27"/>
    <x v="419"/>
    <x v="396"/>
    <x v="54"/>
    <x v="388"/>
    <x v="43"/>
  </r>
  <r>
    <x v="176"/>
    <x v="0"/>
    <x v="0"/>
    <x v="5"/>
    <x v="0"/>
    <x v="0"/>
    <x v="1"/>
    <x v="1"/>
    <x v="5"/>
    <x v="460"/>
    <x v="459"/>
    <x v="219"/>
    <x v="122"/>
    <x v="31"/>
    <x v="2"/>
    <x v="30"/>
    <x v="231"/>
    <x v="58"/>
    <x v="23"/>
    <x v="420"/>
    <x v="397"/>
    <x v="72"/>
    <x v="156"/>
    <x v="158"/>
  </r>
  <r>
    <x v="177"/>
    <x v="1"/>
    <x v="1"/>
    <x v="6"/>
    <x v="4"/>
    <x v="0"/>
    <x v="0"/>
    <x v="0"/>
    <x v="13"/>
    <x v="461"/>
    <x v="460"/>
    <x v="423"/>
    <x v="208"/>
    <x v="108"/>
    <x v="3"/>
    <x v="0"/>
    <x v="433"/>
    <x v="7"/>
    <x v="9"/>
    <x v="421"/>
    <x v="398"/>
    <x v="128"/>
    <x v="389"/>
    <x v="58"/>
  </r>
  <r>
    <x v="177"/>
    <x v="1"/>
    <x v="1"/>
    <x v="7"/>
    <x v="4"/>
    <x v="0"/>
    <x v="1"/>
    <x v="1"/>
    <x v="14"/>
    <x v="462"/>
    <x v="461"/>
    <x v="424"/>
    <x v="209"/>
    <x v="109"/>
    <x v="2"/>
    <x v="49"/>
    <x v="434"/>
    <x v="209"/>
    <x v="82"/>
    <x v="422"/>
    <x v="399"/>
    <x v="141"/>
    <x v="390"/>
    <x v="159"/>
  </r>
  <r>
    <x v="177"/>
    <x v="0"/>
    <x v="0"/>
    <x v="0"/>
    <x v="0"/>
    <x v="0"/>
    <x v="0"/>
    <x v="0"/>
    <x v="9"/>
    <x v="463"/>
    <x v="462"/>
    <x v="425"/>
    <x v="72"/>
    <x v="19"/>
    <x v="2"/>
    <x v="2"/>
    <x v="435"/>
    <x v="70"/>
    <x v="29"/>
    <x v="423"/>
    <x v="400"/>
    <x v="68"/>
    <x v="180"/>
    <x v="39"/>
  </r>
  <r>
    <x v="177"/>
    <x v="0"/>
    <x v="0"/>
    <x v="5"/>
    <x v="0"/>
    <x v="0"/>
    <x v="1"/>
    <x v="1"/>
    <x v="5"/>
    <x v="464"/>
    <x v="463"/>
    <x v="107"/>
    <x v="72"/>
    <x v="22"/>
    <x v="2"/>
    <x v="21"/>
    <x v="108"/>
    <x v="70"/>
    <x v="27"/>
    <x v="424"/>
    <x v="401"/>
    <x v="3"/>
    <x v="333"/>
    <x v="160"/>
  </r>
  <r>
    <x v="178"/>
    <x v="1"/>
    <x v="1"/>
    <x v="6"/>
    <x v="4"/>
    <x v="0"/>
    <x v="0"/>
    <x v="0"/>
    <x v="13"/>
    <x v="465"/>
    <x v="464"/>
    <x v="426"/>
    <x v="12"/>
    <x v="4"/>
    <x v="2"/>
    <x v="3"/>
    <x v="436"/>
    <x v="12"/>
    <x v="108"/>
    <x v="6"/>
    <x v="402"/>
    <x v="78"/>
    <x v="391"/>
    <x v="59"/>
  </r>
  <r>
    <x v="178"/>
    <x v="0"/>
    <x v="0"/>
    <x v="5"/>
    <x v="0"/>
    <x v="0"/>
    <x v="1"/>
    <x v="1"/>
    <x v="5"/>
    <x v="466"/>
    <x v="465"/>
    <x v="427"/>
    <x v="114"/>
    <x v="39"/>
    <x v="2"/>
    <x v="39"/>
    <x v="437"/>
    <x v="112"/>
    <x v="31"/>
    <x v="132"/>
    <x v="214"/>
    <x v="35"/>
    <x v="392"/>
    <x v="161"/>
  </r>
  <r>
    <x v="179"/>
    <x v="1"/>
    <x v="1"/>
    <x v="6"/>
    <x v="4"/>
    <x v="0"/>
    <x v="0"/>
    <x v="0"/>
    <x v="13"/>
    <x v="467"/>
    <x v="466"/>
    <x v="428"/>
    <x v="210"/>
    <x v="110"/>
    <x v="2"/>
    <x v="107"/>
    <x v="438"/>
    <x v="210"/>
    <x v="0"/>
    <x v="425"/>
    <x v="403"/>
    <x v="25"/>
    <x v="393"/>
    <x v="15"/>
  </r>
  <r>
    <x v="179"/>
    <x v="1"/>
    <x v="1"/>
    <x v="7"/>
    <x v="4"/>
    <x v="0"/>
    <x v="1"/>
    <x v="1"/>
    <x v="14"/>
    <x v="468"/>
    <x v="467"/>
    <x v="429"/>
    <x v="211"/>
    <x v="86"/>
    <x v="0"/>
    <x v="81"/>
    <x v="439"/>
    <x v="211"/>
    <x v="109"/>
    <x v="426"/>
    <x v="404"/>
    <x v="142"/>
    <x v="394"/>
    <x v="162"/>
  </r>
  <r>
    <x v="179"/>
    <x v="0"/>
    <x v="0"/>
    <x v="5"/>
    <x v="0"/>
    <x v="0"/>
    <x v="1"/>
    <x v="1"/>
    <x v="5"/>
    <x v="469"/>
    <x v="468"/>
    <x v="430"/>
    <x v="139"/>
    <x v="21"/>
    <x v="2"/>
    <x v="20"/>
    <x v="440"/>
    <x v="139"/>
    <x v="28"/>
    <x v="132"/>
    <x v="405"/>
    <x v="33"/>
    <x v="156"/>
    <x v="163"/>
  </r>
  <r>
    <x v="180"/>
    <x v="1"/>
    <x v="1"/>
    <x v="6"/>
    <x v="4"/>
    <x v="0"/>
    <x v="0"/>
    <x v="0"/>
    <x v="13"/>
    <x v="470"/>
    <x v="469"/>
    <x v="428"/>
    <x v="41"/>
    <x v="90"/>
    <x v="3"/>
    <x v="89"/>
    <x v="438"/>
    <x v="39"/>
    <x v="102"/>
    <x v="427"/>
    <x v="406"/>
    <x v="36"/>
    <x v="395"/>
    <x v="44"/>
  </r>
  <r>
    <x v="180"/>
    <x v="1"/>
    <x v="1"/>
    <x v="7"/>
    <x v="4"/>
    <x v="0"/>
    <x v="1"/>
    <x v="1"/>
    <x v="14"/>
    <x v="471"/>
    <x v="470"/>
    <x v="431"/>
    <x v="212"/>
    <x v="111"/>
    <x v="0"/>
    <x v="108"/>
    <x v="441"/>
    <x v="212"/>
    <x v="87"/>
    <x v="428"/>
    <x v="249"/>
    <x v="143"/>
    <x v="396"/>
    <x v="164"/>
  </r>
  <r>
    <x v="180"/>
    <x v="0"/>
    <x v="0"/>
    <x v="5"/>
    <x v="0"/>
    <x v="0"/>
    <x v="1"/>
    <x v="1"/>
    <x v="5"/>
    <x v="472"/>
    <x v="471"/>
    <x v="432"/>
    <x v="47"/>
    <x v="2"/>
    <x v="2"/>
    <x v="28"/>
    <x v="442"/>
    <x v="44"/>
    <x v="12"/>
    <x v="132"/>
    <x v="407"/>
    <x v="144"/>
    <x v="397"/>
    <x v="165"/>
  </r>
  <r>
    <x v="181"/>
    <x v="1"/>
    <x v="1"/>
    <x v="6"/>
    <x v="4"/>
    <x v="0"/>
    <x v="0"/>
    <x v="0"/>
    <x v="13"/>
    <x v="473"/>
    <x v="472"/>
    <x v="433"/>
    <x v="213"/>
    <x v="102"/>
    <x v="0"/>
    <x v="101"/>
    <x v="443"/>
    <x v="213"/>
    <x v="46"/>
    <x v="429"/>
    <x v="408"/>
    <x v="145"/>
    <x v="398"/>
    <x v="83"/>
  </r>
  <r>
    <x v="181"/>
    <x v="1"/>
    <x v="1"/>
    <x v="7"/>
    <x v="4"/>
    <x v="0"/>
    <x v="1"/>
    <x v="1"/>
    <x v="14"/>
    <x v="474"/>
    <x v="473"/>
    <x v="434"/>
    <x v="214"/>
    <x v="102"/>
    <x v="0"/>
    <x v="101"/>
    <x v="444"/>
    <x v="214"/>
    <x v="84"/>
    <x v="430"/>
    <x v="409"/>
    <x v="31"/>
    <x v="399"/>
    <x v="166"/>
  </r>
  <r>
    <x v="181"/>
    <x v="0"/>
    <x v="0"/>
    <x v="0"/>
    <x v="0"/>
    <x v="0"/>
    <x v="0"/>
    <x v="0"/>
    <x v="9"/>
    <x v="475"/>
    <x v="474"/>
    <x v="435"/>
    <x v="71"/>
    <x v="27"/>
    <x v="0"/>
    <x v="18"/>
    <x v="445"/>
    <x v="69"/>
    <x v="19"/>
    <x v="431"/>
    <x v="410"/>
    <x v="60"/>
    <x v="400"/>
    <x v="29"/>
  </r>
  <r>
    <x v="181"/>
    <x v="0"/>
    <x v="0"/>
    <x v="5"/>
    <x v="0"/>
    <x v="0"/>
    <x v="1"/>
    <x v="1"/>
    <x v="5"/>
    <x v="476"/>
    <x v="475"/>
    <x v="436"/>
    <x v="110"/>
    <x v="28"/>
    <x v="2"/>
    <x v="26"/>
    <x v="446"/>
    <x v="108"/>
    <x v="40"/>
    <x v="132"/>
    <x v="411"/>
    <x v="6"/>
    <x v="401"/>
    <x v="92"/>
  </r>
  <r>
    <x v="182"/>
    <x v="1"/>
    <x v="1"/>
    <x v="6"/>
    <x v="4"/>
    <x v="0"/>
    <x v="0"/>
    <x v="0"/>
    <x v="13"/>
    <x v="477"/>
    <x v="476"/>
    <x v="437"/>
    <x v="182"/>
    <x v="11"/>
    <x v="2"/>
    <x v="7"/>
    <x v="447"/>
    <x v="183"/>
    <x v="93"/>
    <x v="432"/>
    <x v="412"/>
    <x v="57"/>
    <x v="402"/>
    <x v="167"/>
  </r>
  <r>
    <x v="182"/>
    <x v="1"/>
    <x v="1"/>
    <x v="7"/>
    <x v="4"/>
    <x v="0"/>
    <x v="1"/>
    <x v="1"/>
    <x v="14"/>
    <x v="478"/>
    <x v="477"/>
    <x v="438"/>
    <x v="215"/>
    <x v="112"/>
    <x v="2"/>
    <x v="91"/>
    <x v="448"/>
    <x v="215"/>
    <x v="90"/>
    <x v="12"/>
    <x v="413"/>
    <x v="33"/>
    <x v="403"/>
    <x v="134"/>
  </r>
  <r>
    <x v="182"/>
    <x v="0"/>
    <x v="0"/>
    <x v="0"/>
    <x v="0"/>
    <x v="0"/>
    <x v="0"/>
    <x v="0"/>
    <x v="9"/>
    <x v="479"/>
    <x v="478"/>
    <x v="439"/>
    <x v="88"/>
    <x v="20"/>
    <x v="2"/>
    <x v="19"/>
    <x v="449"/>
    <x v="86"/>
    <x v="41"/>
    <x v="433"/>
    <x v="414"/>
    <x v="68"/>
    <x v="404"/>
    <x v="87"/>
  </r>
  <r>
    <x v="182"/>
    <x v="0"/>
    <x v="0"/>
    <x v="5"/>
    <x v="0"/>
    <x v="0"/>
    <x v="1"/>
    <x v="1"/>
    <x v="5"/>
    <x v="480"/>
    <x v="479"/>
    <x v="440"/>
    <x v="112"/>
    <x v="29"/>
    <x v="2"/>
    <x v="27"/>
    <x v="450"/>
    <x v="110"/>
    <x v="21"/>
    <x v="132"/>
    <x v="415"/>
    <x v="6"/>
    <x v="84"/>
    <x v="87"/>
  </r>
  <r>
    <x v="183"/>
    <x v="1"/>
    <x v="1"/>
    <x v="6"/>
    <x v="4"/>
    <x v="0"/>
    <x v="0"/>
    <x v="0"/>
    <x v="13"/>
    <x v="481"/>
    <x v="480"/>
    <x v="441"/>
    <x v="216"/>
    <x v="47"/>
    <x v="2"/>
    <x v="81"/>
    <x v="451"/>
    <x v="216"/>
    <x v="110"/>
    <x v="434"/>
    <x v="416"/>
    <x v="76"/>
    <x v="405"/>
    <x v="21"/>
  </r>
  <r>
    <x v="183"/>
    <x v="1"/>
    <x v="1"/>
    <x v="7"/>
    <x v="4"/>
    <x v="0"/>
    <x v="1"/>
    <x v="1"/>
    <x v="14"/>
    <x v="482"/>
    <x v="481"/>
    <x v="442"/>
    <x v="217"/>
    <x v="103"/>
    <x v="0"/>
    <x v="102"/>
    <x v="452"/>
    <x v="217"/>
    <x v="111"/>
    <x v="435"/>
    <x v="417"/>
    <x v="76"/>
    <x v="406"/>
    <x v="21"/>
  </r>
  <r>
    <x v="183"/>
    <x v="0"/>
    <x v="0"/>
    <x v="0"/>
    <x v="0"/>
    <x v="0"/>
    <x v="0"/>
    <x v="0"/>
    <x v="9"/>
    <x v="483"/>
    <x v="482"/>
    <x v="443"/>
    <x v="87"/>
    <x v="21"/>
    <x v="2"/>
    <x v="20"/>
    <x v="453"/>
    <x v="85"/>
    <x v="28"/>
    <x v="436"/>
    <x v="418"/>
    <x v="65"/>
    <x v="270"/>
    <x v="42"/>
  </r>
  <r>
    <x v="183"/>
    <x v="0"/>
    <x v="0"/>
    <x v="5"/>
    <x v="0"/>
    <x v="0"/>
    <x v="1"/>
    <x v="1"/>
    <x v="5"/>
    <x v="484"/>
    <x v="483"/>
    <x v="314"/>
    <x v="56"/>
    <x v="21"/>
    <x v="2"/>
    <x v="20"/>
    <x v="320"/>
    <x v="54"/>
    <x v="24"/>
    <x v="437"/>
    <x v="207"/>
    <x v="72"/>
    <x v="407"/>
    <x v="63"/>
  </r>
  <r>
    <x v="184"/>
    <x v="1"/>
    <x v="1"/>
    <x v="6"/>
    <x v="4"/>
    <x v="0"/>
    <x v="0"/>
    <x v="0"/>
    <x v="13"/>
    <x v="485"/>
    <x v="484"/>
    <x v="444"/>
    <x v="17"/>
    <x v="45"/>
    <x v="2"/>
    <x v="44"/>
    <x v="454"/>
    <x v="218"/>
    <x v="112"/>
    <x v="12"/>
    <x v="419"/>
    <x v="13"/>
    <x v="408"/>
    <x v="67"/>
  </r>
  <r>
    <x v="184"/>
    <x v="1"/>
    <x v="1"/>
    <x v="7"/>
    <x v="4"/>
    <x v="0"/>
    <x v="1"/>
    <x v="1"/>
    <x v="14"/>
    <x v="486"/>
    <x v="485"/>
    <x v="445"/>
    <x v="218"/>
    <x v="80"/>
    <x v="3"/>
    <x v="94"/>
    <x v="455"/>
    <x v="219"/>
    <x v="113"/>
    <x v="12"/>
    <x v="420"/>
    <x v="33"/>
    <x v="409"/>
    <x v="168"/>
  </r>
  <r>
    <x v="184"/>
    <x v="0"/>
    <x v="0"/>
    <x v="0"/>
    <x v="0"/>
    <x v="0"/>
    <x v="0"/>
    <x v="0"/>
    <x v="9"/>
    <x v="487"/>
    <x v="486"/>
    <x v="446"/>
    <x v="70"/>
    <x v="27"/>
    <x v="2"/>
    <x v="31"/>
    <x v="456"/>
    <x v="68"/>
    <x v="22"/>
    <x v="438"/>
    <x v="180"/>
    <x v="32"/>
    <x v="139"/>
    <x v="63"/>
  </r>
  <r>
    <x v="184"/>
    <x v="0"/>
    <x v="0"/>
    <x v="5"/>
    <x v="0"/>
    <x v="0"/>
    <x v="1"/>
    <x v="1"/>
    <x v="5"/>
    <x v="488"/>
    <x v="487"/>
    <x v="72"/>
    <x v="47"/>
    <x v="6"/>
    <x v="0"/>
    <x v="26"/>
    <x v="73"/>
    <x v="44"/>
    <x v="6"/>
    <x v="439"/>
    <x v="421"/>
    <x v="72"/>
    <x v="410"/>
    <x v="72"/>
  </r>
  <r>
    <x v="185"/>
    <x v="1"/>
    <x v="1"/>
    <x v="6"/>
    <x v="4"/>
    <x v="0"/>
    <x v="0"/>
    <x v="0"/>
    <x v="13"/>
    <x v="489"/>
    <x v="488"/>
    <x v="447"/>
    <x v="207"/>
    <x v="13"/>
    <x v="0"/>
    <x v="109"/>
    <x v="457"/>
    <x v="208"/>
    <x v="10"/>
    <x v="440"/>
    <x v="422"/>
    <x v="78"/>
    <x v="411"/>
    <x v="58"/>
  </r>
  <r>
    <x v="185"/>
    <x v="1"/>
    <x v="1"/>
    <x v="7"/>
    <x v="4"/>
    <x v="0"/>
    <x v="1"/>
    <x v="1"/>
    <x v="14"/>
    <x v="490"/>
    <x v="489"/>
    <x v="448"/>
    <x v="219"/>
    <x v="113"/>
    <x v="0"/>
    <x v="3"/>
    <x v="458"/>
    <x v="220"/>
    <x v="108"/>
    <x v="441"/>
    <x v="423"/>
    <x v="39"/>
    <x v="412"/>
    <x v="42"/>
  </r>
  <r>
    <x v="185"/>
    <x v="0"/>
    <x v="0"/>
    <x v="0"/>
    <x v="0"/>
    <x v="0"/>
    <x v="0"/>
    <x v="0"/>
    <x v="9"/>
    <x v="491"/>
    <x v="490"/>
    <x v="449"/>
    <x v="50"/>
    <x v="27"/>
    <x v="2"/>
    <x v="31"/>
    <x v="459"/>
    <x v="48"/>
    <x v="22"/>
    <x v="442"/>
    <x v="424"/>
    <x v="70"/>
    <x v="413"/>
    <x v="65"/>
  </r>
  <r>
    <x v="185"/>
    <x v="0"/>
    <x v="0"/>
    <x v="5"/>
    <x v="0"/>
    <x v="0"/>
    <x v="1"/>
    <x v="1"/>
    <x v="5"/>
    <x v="492"/>
    <x v="491"/>
    <x v="450"/>
    <x v="91"/>
    <x v="22"/>
    <x v="2"/>
    <x v="21"/>
    <x v="460"/>
    <x v="89"/>
    <x v="22"/>
    <x v="132"/>
    <x v="425"/>
    <x v="6"/>
    <x v="414"/>
    <x v="3"/>
  </r>
  <r>
    <x v="186"/>
    <x v="1"/>
    <x v="1"/>
    <x v="6"/>
    <x v="4"/>
    <x v="0"/>
    <x v="0"/>
    <x v="0"/>
    <x v="13"/>
    <x v="493"/>
    <x v="492"/>
    <x v="451"/>
    <x v="220"/>
    <x v="114"/>
    <x v="0"/>
    <x v="10"/>
    <x v="461"/>
    <x v="221"/>
    <x v="14"/>
    <x v="443"/>
    <x v="191"/>
    <x v="76"/>
    <x v="415"/>
    <x v="9"/>
  </r>
  <r>
    <x v="186"/>
    <x v="1"/>
    <x v="1"/>
    <x v="7"/>
    <x v="4"/>
    <x v="0"/>
    <x v="1"/>
    <x v="1"/>
    <x v="14"/>
    <x v="494"/>
    <x v="493"/>
    <x v="452"/>
    <x v="25"/>
    <x v="44"/>
    <x v="2"/>
    <x v="43"/>
    <x v="462"/>
    <x v="25"/>
    <x v="102"/>
    <x v="12"/>
    <x v="426"/>
    <x v="33"/>
    <x v="416"/>
    <x v="169"/>
  </r>
  <r>
    <x v="186"/>
    <x v="0"/>
    <x v="0"/>
    <x v="0"/>
    <x v="0"/>
    <x v="0"/>
    <x v="0"/>
    <x v="0"/>
    <x v="9"/>
    <x v="495"/>
    <x v="494"/>
    <x v="453"/>
    <x v="56"/>
    <x v="20"/>
    <x v="0"/>
    <x v="27"/>
    <x v="463"/>
    <x v="54"/>
    <x v="21"/>
    <x v="444"/>
    <x v="427"/>
    <x v="94"/>
    <x v="417"/>
    <x v="65"/>
  </r>
  <r>
    <x v="186"/>
    <x v="0"/>
    <x v="0"/>
    <x v="5"/>
    <x v="0"/>
    <x v="0"/>
    <x v="1"/>
    <x v="1"/>
    <x v="5"/>
    <x v="496"/>
    <x v="495"/>
    <x v="454"/>
    <x v="6"/>
    <x v="31"/>
    <x v="2"/>
    <x v="30"/>
    <x v="464"/>
    <x v="115"/>
    <x v="24"/>
    <x v="132"/>
    <x v="428"/>
    <x v="44"/>
    <x v="220"/>
    <x v="170"/>
  </r>
  <r>
    <x v="187"/>
    <x v="1"/>
    <x v="1"/>
    <x v="6"/>
    <x v="4"/>
    <x v="0"/>
    <x v="0"/>
    <x v="0"/>
    <x v="13"/>
    <x v="497"/>
    <x v="496"/>
    <x v="455"/>
    <x v="221"/>
    <x v="89"/>
    <x v="2"/>
    <x v="89"/>
    <x v="465"/>
    <x v="222"/>
    <x v="102"/>
    <x v="445"/>
    <x v="429"/>
    <x v="45"/>
    <x v="418"/>
    <x v="153"/>
  </r>
  <r>
    <x v="187"/>
    <x v="1"/>
    <x v="1"/>
    <x v="7"/>
    <x v="4"/>
    <x v="0"/>
    <x v="1"/>
    <x v="1"/>
    <x v="14"/>
    <x v="498"/>
    <x v="497"/>
    <x v="456"/>
    <x v="222"/>
    <x v="115"/>
    <x v="0"/>
    <x v="107"/>
    <x v="466"/>
    <x v="223"/>
    <x v="17"/>
    <x v="12"/>
    <x v="419"/>
    <x v="33"/>
    <x v="419"/>
    <x v="60"/>
  </r>
  <r>
    <x v="187"/>
    <x v="0"/>
    <x v="0"/>
    <x v="0"/>
    <x v="0"/>
    <x v="0"/>
    <x v="0"/>
    <x v="0"/>
    <x v="9"/>
    <x v="499"/>
    <x v="498"/>
    <x v="457"/>
    <x v="119"/>
    <x v="27"/>
    <x v="2"/>
    <x v="31"/>
    <x v="467"/>
    <x v="118"/>
    <x v="19"/>
    <x v="446"/>
    <x v="101"/>
    <x v="70"/>
    <x v="52"/>
    <x v="18"/>
  </r>
  <r>
    <x v="187"/>
    <x v="0"/>
    <x v="0"/>
    <x v="5"/>
    <x v="0"/>
    <x v="0"/>
    <x v="1"/>
    <x v="1"/>
    <x v="5"/>
    <x v="500"/>
    <x v="499"/>
    <x v="188"/>
    <x v="65"/>
    <x v="31"/>
    <x v="2"/>
    <x v="30"/>
    <x v="189"/>
    <x v="63"/>
    <x v="23"/>
    <x v="447"/>
    <x v="430"/>
    <x v="13"/>
    <x v="358"/>
    <x v="6"/>
  </r>
  <r>
    <x v="188"/>
    <x v="0"/>
    <x v="0"/>
    <x v="0"/>
    <x v="0"/>
    <x v="0"/>
    <x v="0"/>
    <x v="0"/>
    <x v="9"/>
    <x v="501"/>
    <x v="500"/>
    <x v="320"/>
    <x v="61"/>
    <x v="31"/>
    <x v="2"/>
    <x v="30"/>
    <x v="326"/>
    <x v="59"/>
    <x v="23"/>
    <x v="448"/>
    <x v="431"/>
    <x v="124"/>
    <x v="244"/>
    <x v="1"/>
  </r>
  <r>
    <x v="188"/>
    <x v="0"/>
    <x v="0"/>
    <x v="5"/>
    <x v="0"/>
    <x v="0"/>
    <x v="1"/>
    <x v="1"/>
    <x v="5"/>
    <x v="502"/>
    <x v="501"/>
    <x v="458"/>
    <x v="75"/>
    <x v="39"/>
    <x v="3"/>
    <x v="9"/>
    <x v="468"/>
    <x v="73"/>
    <x v="31"/>
    <x v="132"/>
    <x v="432"/>
    <x v="6"/>
    <x v="420"/>
    <x v="141"/>
  </r>
  <r>
    <x v="189"/>
    <x v="0"/>
    <x v="0"/>
    <x v="0"/>
    <x v="0"/>
    <x v="0"/>
    <x v="0"/>
    <x v="0"/>
    <x v="9"/>
    <x v="503"/>
    <x v="502"/>
    <x v="378"/>
    <x v="69"/>
    <x v="35"/>
    <x v="2"/>
    <x v="35"/>
    <x v="384"/>
    <x v="67"/>
    <x v="25"/>
    <x v="449"/>
    <x v="433"/>
    <x v="94"/>
    <x v="315"/>
    <x v="65"/>
  </r>
  <r>
    <x v="189"/>
    <x v="0"/>
    <x v="0"/>
    <x v="5"/>
    <x v="0"/>
    <x v="0"/>
    <x v="1"/>
    <x v="1"/>
    <x v="5"/>
    <x v="504"/>
    <x v="503"/>
    <x v="459"/>
    <x v="139"/>
    <x v="28"/>
    <x v="2"/>
    <x v="26"/>
    <x v="469"/>
    <x v="139"/>
    <x v="6"/>
    <x v="132"/>
    <x v="434"/>
    <x v="6"/>
    <x v="421"/>
    <x v="169"/>
  </r>
  <r>
    <x v="190"/>
    <x v="0"/>
    <x v="0"/>
    <x v="0"/>
    <x v="0"/>
    <x v="0"/>
    <x v="0"/>
    <x v="0"/>
    <x v="9"/>
    <x v="505"/>
    <x v="504"/>
    <x v="460"/>
    <x v="119"/>
    <x v="29"/>
    <x v="2"/>
    <x v="27"/>
    <x v="470"/>
    <x v="118"/>
    <x v="21"/>
    <x v="450"/>
    <x v="435"/>
    <x v="124"/>
    <x v="148"/>
    <x v="38"/>
  </r>
  <r>
    <x v="190"/>
    <x v="0"/>
    <x v="0"/>
    <x v="5"/>
    <x v="0"/>
    <x v="0"/>
    <x v="1"/>
    <x v="1"/>
    <x v="5"/>
    <x v="506"/>
    <x v="505"/>
    <x v="461"/>
    <x v="74"/>
    <x v="31"/>
    <x v="3"/>
    <x v="21"/>
    <x v="471"/>
    <x v="72"/>
    <x v="27"/>
    <x v="451"/>
    <x v="436"/>
    <x v="144"/>
    <x v="365"/>
    <x v="45"/>
  </r>
  <r>
    <x v="191"/>
    <x v="0"/>
    <x v="0"/>
    <x v="0"/>
    <x v="0"/>
    <x v="0"/>
    <x v="0"/>
    <x v="0"/>
    <x v="9"/>
    <x v="507"/>
    <x v="506"/>
    <x v="462"/>
    <x v="141"/>
    <x v="2"/>
    <x v="2"/>
    <x v="28"/>
    <x v="472"/>
    <x v="142"/>
    <x v="12"/>
    <x v="63"/>
    <x v="206"/>
    <x v="70"/>
    <x v="48"/>
    <x v="0"/>
  </r>
  <r>
    <x v="191"/>
    <x v="0"/>
    <x v="0"/>
    <x v="5"/>
    <x v="0"/>
    <x v="0"/>
    <x v="1"/>
    <x v="1"/>
    <x v="5"/>
    <x v="508"/>
    <x v="507"/>
    <x v="463"/>
    <x v="139"/>
    <x v="31"/>
    <x v="2"/>
    <x v="30"/>
    <x v="473"/>
    <x v="139"/>
    <x v="24"/>
    <x v="452"/>
    <x v="425"/>
    <x v="49"/>
    <x v="422"/>
    <x v="43"/>
  </r>
  <r>
    <x v="192"/>
    <x v="0"/>
    <x v="0"/>
    <x v="0"/>
    <x v="0"/>
    <x v="0"/>
    <x v="0"/>
    <x v="0"/>
    <x v="9"/>
    <x v="509"/>
    <x v="508"/>
    <x v="464"/>
    <x v="115"/>
    <x v="32"/>
    <x v="2"/>
    <x v="32"/>
    <x v="474"/>
    <x v="113"/>
    <x v="32"/>
    <x v="453"/>
    <x v="243"/>
    <x v="71"/>
    <x v="423"/>
    <x v="171"/>
  </r>
  <r>
    <x v="192"/>
    <x v="0"/>
    <x v="0"/>
    <x v="5"/>
    <x v="0"/>
    <x v="0"/>
    <x v="1"/>
    <x v="1"/>
    <x v="5"/>
    <x v="510"/>
    <x v="509"/>
    <x v="465"/>
    <x v="91"/>
    <x v="18"/>
    <x v="2"/>
    <x v="18"/>
    <x v="475"/>
    <x v="89"/>
    <x v="19"/>
    <x v="454"/>
    <x v="437"/>
    <x v="78"/>
    <x v="424"/>
    <x v="71"/>
  </r>
  <r>
    <x v="193"/>
    <x v="0"/>
    <x v="0"/>
    <x v="0"/>
    <x v="0"/>
    <x v="0"/>
    <x v="0"/>
    <x v="0"/>
    <x v="9"/>
    <x v="511"/>
    <x v="510"/>
    <x v="466"/>
    <x v="141"/>
    <x v="35"/>
    <x v="0"/>
    <x v="29"/>
    <x v="476"/>
    <x v="142"/>
    <x v="30"/>
    <x v="455"/>
    <x v="125"/>
    <x v="79"/>
    <x v="425"/>
    <x v="68"/>
  </r>
  <r>
    <x v="193"/>
    <x v="0"/>
    <x v="0"/>
    <x v="5"/>
    <x v="0"/>
    <x v="0"/>
    <x v="1"/>
    <x v="1"/>
    <x v="5"/>
    <x v="512"/>
    <x v="511"/>
    <x v="467"/>
    <x v="156"/>
    <x v="17"/>
    <x v="2"/>
    <x v="17"/>
    <x v="477"/>
    <x v="158"/>
    <x v="37"/>
    <x v="132"/>
    <x v="43"/>
    <x v="43"/>
    <x v="426"/>
    <x v="71"/>
  </r>
  <r>
    <x v="194"/>
    <x v="0"/>
    <x v="0"/>
    <x v="0"/>
    <x v="0"/>
    <x v="0"/>
    <x v="0"/>
    <x v="0"/>
    <x v="9"/>
    <x v="513"/>
    <x v="512"/>
    <x v="468"/>
    <x v="158"/>
    <x v="37"/>
    <x v="2"/>
    <x v="37"/>
    <x v="478"/>
    <x v="160"/>
    <x v="36"/>
    <x v="456"/>
    <x v="438"/>
    <x v="120"/>
    <x v="120"/>
    <x v="46"/>
  </r>
  <r>
    <x v="194"/>
    <x v="0"/>
    <x v="0"/>
    <x v="5"/>
    <x v="0"/>
    <x v="0"/>
    <x v="1"/>
    <x v="1"/>
    <x v="5"/>
    <x v="514"/>
    <x v="513"/>
    <x v="469"/>
    <x v="52"/>
    <x v="6"/>
    <x v="2"/>
    <x v="5"/>
    <x v="479"/>
    <x v="50"/>
    <x v="37"/>
    <x v="132"/>
    <x v="238"/>
    <x v="146"/>
    <x v="427"/>
    <x v="69"/>
  </r>
  <r>
    <x v="195"/>
    <x v="0"/>
    <x v="0"/>
    <x v="0"/>
    <x v="0"/>
    <x v="0"/>
    <x v="0"/>
    <x v="0"/>
    <x v="9"/>
    <x v="515"/>
    <x v="514"/>
    <x v="470"/>
    <x v="93"/>
    <x v="23"/>
    <x v="0"/>
    <x v="35"/>
    <x v="480"/>
    <x v="91"/>
    <x v="30"/>
    <x v="457"/>
    <x v="439"/>
    <x v="81"/>
    <x v="428"/>
    <x v="65"/>
  </r>
  <r>
    <x v="195"/>
    <x v="0"/>
    <x v="0"/>
    <x v="5"/>
    <x v="0"/>
    <x v="0"/>
    <x v="1"/>
    <x v="1"/>
    <x v="5"/>
    <x v="516"/>
    <x v="515"/>
    <x v="471"/>
    <x v="101"/>
    <x v="12"/>
    <x v="2"/>
    <x v="9"/>
    <x v="481"/>
    <x v="99"/>
    <x v="12"/>
    <x v="132"/>
    <x v="440"/>
    <x v="26"/>
    <x v="429"/>
    <x v="84"/>
  </r>
  <r>
    <x v="196"/>
    <x v="0"/>
    <x v="0"/>
    <x v="0"/>
    <x v="0"/>
    <x v="0"/>
    <x v="0"/>
    <x v="0"/>
    <x v="9"/>
    <x v="517"/>
    <x v="516"/>
    <x v="472"/>
    <x v="83"/>
    <x v="20"/>
    <x v="2"/>
    <x v="19"/>
    <x v="482"/>
    <x v="81"/>
    <x v="21"/>
    <x v="458"/>
    <x v="80"/>
    <x v="54"/>
    <x v="430"/>
    <x v="66"/>
  </r>
  <r>
    <x v="196"/>
    <x v="0"/>
    <x v="0"/>
    <x v="5"/>
    <x v="0"/>
    <x v="0"/>
    <x v="1"/>
    <x v="1"/>
    <x v="5"/>
    <x v="518"/>
    <x v="517"/>
    <x v="116"/>
    <x v="131"/>
    <x v="20"/>
    <x v="0"/>
    <x v="27"/>
    <x v="117"/>
    <x v="130"/>
    <x v="41"/>
    <x v="459"/>
    <x v="441"/>
    <x v="78"/>
    <x v="430"/>
    <x v="0"/>
  </r>
  <r>
    <x v="197"/>
    <x v="0"/>
    <x v="0"/>
    <x v="0"/>
    <x v="0"/>
    <x v="0"/>
    <x v="0"/>
    <x v="0"/>
    <x v="9"/>
    <x v="519"/>
    <x v="518"/>
    <x v="473"/>
    <x v="173"/>
    <x v="35"/>
    <x v="0"/>
    <x v="29"/>
    <x v="483"/>
    <x v="175"/>
    <x v="25"/>
    <x v="85"/>
    <x v="442"/>
    <x v="81"/>
    <x v="431"/>
    <x v="46"/>
  </r>
  <r>
    <x v="197"/>
    <x v="0"/>
    <x v="0"/>
    <x v="5"/>
    <x v="0"/>
    <x v="0"/>
    <x v="1"/>
    <x v="1"/>
    <x v="5"/>
    <x v="520"/>
    <x v="519"/>
    <x v="314"/>
    <x v="95"/>
    <x v="31"/>
    <x v="2"/>
    <x v="30"/>
    <x v="320"/>
    <x v="93"/>
    <x v="24"/>
    <x v="460"/>
    <x v="443"/>
    <x v="50"/>
    <x v="432"/>
    <x v="170"/>
  </r>
  <r>
    <x v="198"/>
    <x v="0"/>
    <x v="0"/>
    <x v="0"/>
    <x v="0"/>
    <x v="0"/>
    <x v="0"/>
    <x v="0"/>
    <x v="9"/>
    <x v="521"/>
    <x v="520"/>
    <x v="474"/>
    <x v="72"/>
    <x v="22"/>
    <x v="2"/>
    <x v="21"/>
    <x v="484"/>
    <x v="70"/>
    <x v="27"/>
    <x v="461"/>
    <x v="146"/>
    <x v="58"/>
    <x v="407"/>
    <x v="46"/>
  </r>
  <r>
    <x v="198"/>
    <x v="0"/>
    <x v="0"/>
    <x v="5"/>
    <x v="0"/>
    <x v="0"/>
    <x v="1"/>
    <x v="1"/>
    <x v="5"/>
    <x v="522"/>
    <x v="521"/>
    <x v="475"/>
    <x v="98"/>
    <x v="22"/>
    <x v="0"/>
    <x v="31"/>
    <x v="485"/>
    <x v="96"/>
    <x v="22"/>
    <x v="462"/>
    <x v="295"/>
    <x v="45"/>
    <x v="149"/>
    <x v="36"/>
  </r>
  <r>
    <x v="199"/>
    <x v="0"/>
    <x v="0"/>
    <x v="0"/>
    <x v="0"/>
    <x v="0"/>
    <x v="0"/>
    <x v="0"/>
    <x v="9"/>
    <x v="523"/>
    <x v="522"/>
    <x v="476"/>
    <x v="131"/>
    <x v="31"/>
    <x v="2"/>
    <x v="30"/>
    <x v="486"/>
    <x v="130"/>
    <x v="24"/>
    <x v="449"/>
    <x v="444"/>
    <x v="53"/>
    <x v="137"/>
    <x v="141"/>
  </r>
  <r>
    <x v="199"/>
    <x v="0"/>
    <x v="0"/>
    <x v="5"/>
    <x v="0"/>
    <x v="0"/>
    <x v="1"/>
    <x v="1"/>
    <x v="5"/>
    <x v="524"/>
    <x v="523"/>
    <x v="477"/>
    <x v="139"/>
    <x v="21"/>
    <x v="2"/>
    <x v="20"/>
    <x v="487"/>
    <x v="139"/>
    <x v="28"/>
    <x v="463"/>
    <x v="419"/>
    <x v="146"/>
    <x v="433"/>
    <x v="0"/>
  </r>
  <r>
    <x v="200"/>
    <x v="0"/>
    <x v="0"/>
    <x v="0"/>
    <x v="0"/>
    <x v="0"/>
    <x v="0"/>
    <x v="0"/>
    <x v="9"/>
    <x v="525"/>
    <x v="524"/>
    <x v="189"/>
    <x v="70"/>
    <x v="23"/>
    <x v="2"/>
    <x v="22"/>
    <x v="190"/>
    <x v="68"/>
    <x v="25"/>
    <x v="464"/>
    <x v="119"/>
    <x v="82"/>
    <x v="434"/>
    <x v="54"/>
  </r>
  <r>
    <x v="200"/>
    <x v="0"/>
    <x v="0"/>
    <x v="5"/>
    <x v="0"/>
    <x v="0"/>
    <x v="1"/>
    <x v="1"/>
    <x v="5"/>
    <x v="526"/>
    <x v="525"/>
    <x v="478"/>
    <x v="57"/>
    <x v="21"/>
    <x v="0"/>
    <x v="30"/>
    <x v="488"/>
    <x v="55"/>
    <x v="23"/>
    <x v="465"/>
    <x v="307"/>
    <x v="55"/>
    <x v="435"/>
    <x v="41"/>
  </r>
  <r>
    <x v="201"/>
    <x v="0"/>
    <x v="0"/>
    <x v="0"/>
    <x v="0"/>
    <x v="0"/>
    <x v="0"/>
    <x v="0"/>
    <x v="9"/>
    <x v="527"/>
    <x v="526"/>
    <x v="77"/>
    <x v="173"/>
    <x v="18"/>
    <x v="2"/>
    <x v="18"/>
    <x v="78"/>
    <x v="175"/>
    <x v="19"/>
    <x v="466"/>
    <x v="319"/>
    <x v="60"/>
    <x v="436"/>
    <x v="14"/>
  </r>
  <r>
    <x v="201"/>
    <x v="0"/>
    <x v="0"/>
    <x v="5"/>
    <x v="0"/>
    <x v="0"/>
    <x v="1"/>
    <x v="1"/>
    <x v="5"/>
    <x v="528"/>
    <x v="182"/>
    <x v="119"/>
    <x v="223"/>
    <x v="22"/>
    <x v="2"/>
    <x v="21"/>
    <x v="120"/>
    <x v="125"/>
    <x v="27"/>
    <x v="467"/>
    <x v="129"/>
    <x v="146"/>
    <x v="437"/>
    <x v="4"/>
  </r>
  <r>
    <x v="202"/>
    <x v="0"/>
    <x v="0"/>
    <x v="0"/>
    <x v="0"/>
    <x v="0"/>
    <x v="0"/>
    <x v="0"/>
    <x v="9"/>
    <x v="529"/>
    <x v="527"/>
    <x v="479"/>
    <x v="93"/>
    <x v="29"/>
    <x v="2"/>
    <x v="27"/>
    <x v="489"/>
    <x v="91"/>
    <x v="21"/>
    <x v="468"/>
    <x v="262"/>
    <x v="66"/>
    <x v="141"/>
    <x v="7"/>
  </r>
  <r>
    <x v="202"/>
    <x v="0"/>
    <x v="0"/>
    <x v="5"/>
    <x v="0"/>
    <x v="0"/>
    <x v="1"/>
    <x v="1"/>
    <x v="5"/>
    <x v="530"/>
    <x v="528"/>
    <x v="480"/>
    <x v="95"/>
    <x v="18"/>
    <x v="2"/>
    <x v="18"/>
    <x v="490"/>
    <x v="93"/>
    <x v="19"/>
    <x v="104"/>
    <x v="33"/>
    <x v="49"/>
    <x v="362"/>
    <x v="54"/>
  </r>
  <r>
    <x v="203"/>
    <x v="0"/>
    <x v="0"/>
    <x v="0"/>
    <x v="0"/>
    <x v="0"/>
    <x v="0"/>
    <x v="0"/>
    <x v="9"/>
    <x v="531"/>
    <x v="529"/>
    <x v="481"/>
    <x v="60"/>
    <x v="2"/>
    <x v="2"/>
    <x v="28"/>
    <x v="491"/>
    <x v="58"/>
    <x v="12"/>
    <x v="469"/>
    <x v="110"/>
    <x v="54"/>
    <x v="222"/>
    <x v="102"/>
  </r>
  <r>
    <x v="203"/>
    <x v="0"/>
    <x v="0"/>
    <x v="5"/>
    <x v="0"/>
    <x v="0"/>
    <x v="1"/>
    <x v="1"/>
    <x v="5"/>
    <x v="532"/>
    <x v="530"/>
    <x v="315"/>
    <x v="53"/>
    <x v="22"/>
    <x v="2"/>
    <x v="21"/>
    <x v="321"/>
    <x v="51"/>
    <x v="27"/>
    <x v="132"/>
    <x v="445"/>
    <x v="57"/>
    <x v="154"/>
    <x v="79"/>
  </r>
  <r>
    <x v="204"/>
    <x v="0"/>
    <x v="0"/>
    <x v="0"/>
    <x v="0"/>
    <x v="0"/>
    <x v="0"/>
    <x v="0"/>
    <x v="9"/>
    <x v="533"/>
    <x v="531"/>
    <x v="482"/>
    <x v="69"/>
    <x v="23"/>
    <x v="2"/>
    <x v="22"/>
    <x v="492"/>
    <x v="67"/>
    <x v="20"/>
    <x v="470"/>
    <x v="446"/>
    <x v="64"/>
    <x v="37"/>
    <x v="3"/>
  </r>
  <r>
    <x v="204"/>
    <x v="0"/>
    <x v="0"/>
    <x v="5"/>
    <x v="0"/>
    <x v="0"/>
    <x v="1"/>
    <x v="1"/>
    <x v="5"/>
    <x v="534"/>
    <x v="532"/>
    <x v="483"/>
    <x v="92"/>
    <x v="27"/>
    <x v="2"/>
    <x v="31"/>
    <x v="493"/>
    <x v="90"/>
    <x v="22"/>
    <x v="471"/>
    <x v="321"/>
    <x v="74"/>
    <x v="438"/>
    <x v="16"/>
  </r>
  <r>
    <x v="205"/>
    <x v="0"/>
    <x v="0"/>
    <x v="0"/>
    <x v="0"/>
    <x v="0"/>
    <x v="0"/>
    <x v="0"/>
    <x v="9"/>
    <x v="535"/>
    <x v="533"/>
    <x v="484"/>
    <x v="72"/>
    <x v="35"/>
    <x v="2"/>
    <x v="35"/>
    <x v="494"/>
    <x v="70"/>
    <x v="25"/>
    <x v="64"/>
    <x v="447"/>
    <x v="54"/>
    <x v="425"/>
    <x v="58"/>
  </r>
  <r>
    <x v="205"/>
    <x v="0"/>
    <x v="0"/>
    <x v="5"/>
    <x v="0"/>
    <x v="0"/>
    <x v="1"/>
    <x v="1"/>
    <x v="5"/>
    <x v="536"/>
    <x v="534"/>
    <x v="485"/>
    <x v="60"/>
    <x v="12"/>
    <x v="0"/>
    <x v="28"/>
    <x v="495"/>
    <x v="58"/>
    <x v="37"/>
    <x v="472"/>
    <x v="448"/>
    <x v="81"/>
    <x v="439"/>
    <x v="52"/>
  </r>
  <r>
    <x v="206"/>
    <x v="0"/>
    <x v="0"/>
    <x v="0"/>
    <x v="0"/>
    <x v="0"/>
    <x v="0"/>
    <x v="0"/>
    <x v="9"/>
    <x v="537"/>
    <x v="535"/>
    <x v="486"/>
    <x v="63"/>
    <x v="25"/>
    <x v="2"/>
    <x v="25"/>
    <x v="496"/>
    <x v="61"/>
    <x v="26"/>
    <x v="473"/>
    <x v="449"/>
    <x v="60"/>
    <x v="431"/>
    <x v="17"/>
  </r>
  <r>
    <x v="206"/>
    <x v="0"/>
    <x v="0"/>
    <x v="5"/>
    <x v="0"/>
    <x v="0"/>
    <x v="1"/>
    <x v="1"/>
    <x v="5"/>
    <x v="538"/>
    <x v="536"/>
    <x v="317"/>
    <x v="156"/>
    <x v="19"/>
    <x v="2"/>
    <x v="2"/>
    <x v="323"/>
    <x v="158"/>
    <x v="2"/>
    <x v="474"/>
    <x v="450"/>
    <x v="76"/>
    <x v="192"/>
    <x v="7"/>
  </r>
  <r>
    <x v="207"/>
    <x v="0"/>
    <x v="0"/>
    <x v="0"/>
    <x v="0"/>
    <x v="0"/>
    <x v="0"/>
    <x v="0"/>
    <x v="9"/>
    <x v="539"/>
    <x v="537"/>
    <x v="487"/>
    <x v="141"/>
    <x v="37"/>
    <x v="2"/>
    <x v="37"/>
    <x v="497"/>
    <x v="142"/>
    <x v="36"/>
    <x v="475"/>
    <x v="451"/>
    <x v="64"/>
    <x v="440"/>
    <x v="29"/>
  </r>
  <r>
    <x v="207"/>
    <x v="0"/>
    <x v="0"/>
    <x v="5"/>
    <x v="0"/>
    <x v="0"/>
    <x v="1"/>
    <x v="1"/>
    <x v="5"/>
    <x v="540"/>
    <x v="538"/>
    <x v="488"/>
    <x v="9"/>
    <x v="24"/>
    <x v="0"/>
    <x v="21"/>
    <x v="498"/>
    <x v="150"/>
    <x v="27"/>
    <x v="132"/>
    <x v="452"/>
    <x v="26"/>
    <x v="34"/>
    <x v="62"/>
  </r>
  <r>
    <x v="208"/>
    <x v="0"/>
    <x v="0"/>
    <x v="0"/>
    <x v="0"/>
    <x v="0"/>
    <x v="0"/>
    <x v="0"/>
    <x v="9"/>
    <x v="541"/>
    <x v="539"/>
    <x v="356"/>
    <x v="93"/>
    <x v="25"/>
    <x v="2"/>
    <x v="25"/>
    <x v="362"/>
    <x v="91"/>
    <x v="26"/>
    <x v="476"/>
    <x v="183"/>
    <x v="71"/>
    <x v="441"/>
    <x v="10"/>
  </r>
  <r>
    <x v="208"/>
    <x v="0"/>
    <x v="0"/>
    <x v="5"/>
    <x v="0"/>
    <x v="0"/>
    <x v="1"/>
    <x v="1"/>
    <x v="5"/>
    <x v="542"/>
    <x v="540"/>
    <x v="367"/>
    <x v="92"/>
    <x v="24"/>
    <x v="2"/>
    <x v="23"/>
    <x v="373"/>
    <x v="90"/>
    <x v="27"/>
    <x v="477"/>
    <x v="335"/>
    <x v="72"/>
    <x v="442"/>
    <x v="51"/>
  </r>
  <r>
    <x v="209"/>
    <x v="0"/>
    <x v="0"/>
    <x v="0"/>
    <x v="0"/>
    <x v="0"/>
    <x v="0"/>
    <x v="0"/>
    <x v="9"/>
    <x v="543"/>
    <x v="541"/>
    <x v="489"/>
    <x v="158"/>
    <x v="25"/>
    <x v="2"/>
    <x v="25"/>
    <x v="406"/>
    <x v="160"/>
    <x v="26"/>
    <x v="478"/>
    <x v="168"/>
    <x v="65"/>
    <x v="268"/>
    <x v="30"/>
  </r>
  <r>
    <x v="209"/>
    <x v="0"/>
    <x v="0"/>
    <x v="5"/>
    <x v="0"/>
    <x v="0"/>
    <x v="1"/>
    <x v="1"/>
    <x v="5"/>
    <x v="544"/>
    <x v="542"/>
    <x v="490"/>
    <x v="224"/>
    <x v="22"/>
    <x v="2"/>
    <x v="21"/>
    <x v="499"/>
    <x v="224"/>
    <x v="27"/>
    <x v="479"/>
    <x v="362"/>
    <x v="51"/>
    <x v="265"/>
    <x v="3"/>
  </r>
  <r>
    <x v="210"/>
    <x v="0"/>
    <x v="0"/>
    <x v="5"/>
    <x v="0"/>
    <x v="0"/>
    <x v="1"/>
    <x v="1"/>
    <x v="5"/>
    <x v="545"/>
    <x v="543"/>
    <x v="220"/>
    <x v="71"/>
    <x v="29"/>
    <x v="2"/>
    <x v="27"/>
    <x v="221"/>
    <x v="69"/>
    <x v="20"/>
    <x v="480"/>
    <x v="217"/>
    <x v="79"/>
    <x v="443"/>
    <x v="58"/>
  </r>
  <r>
    <x v="211"/>
    <x v="0"/>
    <x v="0"/>
    <x v="0"/>
    <x v="0"/>
    <x v="0"/>
    <x v="0"/>
    <x v="0"/>
    <x v="9"/>
    <x v="546"/>
    <x v="544"/>
    <x v="59"/>
    <x v="44"/>
    <x v="22"/>
    <x v="2"/>
    <x v="21"/>
    <x v="60"/>
    <x v="42"/>
    <x v="27"/>
    <x v="481"/>
    <x v="159"/>
    <x v="16"/>
    <x v="385"/>
    <x v="7"/>
  </r>
  <r>
    <x v="211"/>
    <x v="0"/>
    <x v="0"/>
    <x v="5"/>
    <x v="0"/>
    <x v="0"/>
    <x v="1"/>
    <x v="1"/>
    <x v="5"/>
    <x v="547"/>
    <x v="545"/>
    <x v="363"/>
    <x v="67"/>
    <x v="22"/>
    <x v="2"/>
    <x v="21"/>
    <x v="369"/>
    <x v="65"/>
    <x v="22"/>
    <x v="482"/>
    <x v="453"/>
    <x v="77"/>
    <x v="148"/>
    <x v="44"/>
  </r>
  <r>
    <x v="212"/>
    <x v="0"/>
    <x v="0"/>
    <x v="0"/>
    <x v="0"/>
    <x v="0"/>
    <x v="0"/>
    <x v="0"/>
    <x v="9"/>
    <x v="548"/>
    <x v="546"/>
    <x v="491"/>
    <x v="225"/>
    <x v="6"/>
    <x v="2"/>
    <x v="5"/>
    <x v="500"/>
    <x v="225"/>
    <x v="35"/>
    <x v="28"/>
    <x v="165"/>
    <x v="61"/>
    <x v="444"/>
    <x v="147"/>
  </r>
  <r>
    <x v="212"/>
    <x v="0"/>
    <x v="0"/>
    <x v="5"/>
    <x v="0"/>
    <x v="0"/>
    <x v="1"/>
    <x v="1"/>
    <x v="5"/>
    <x v="549"/>
    <x v="547"/>
    <x v="492"/>
    <x v="57"/>
    <x v="26"/>
    <x v="0"/>
    <x v="20"/>
    <x v="501"/>
    <x v="55"/>
    <x v="28"/>
    <x v="483"/>
    <x v="52"/>
    <x v="77"/>
    <x v="445"/>
    <x v="67"/>
  </r>
  <r>
    <x v="213"/>
    <x v="0"/>
    <x v="0"/>
    <x v="0"/>
    <x v="0"/>
    <x v="0"/>
    <x v="0"/>
    <x v="0"/>
    <x v="9"/>
    <x v="550"/>
    <x v="548"/>
    <x v="493"/>
    <x v="60"/>
    <x v="29"/>
    <x v="2"/>
    <x v="27"/>
    <x v="502"/>
    <x v="58"/>
    <x v="21"/>
    <x v="484"/>
    <x v="454"/>
    <x v="94"/>
    <x v="44"/>
    <x v="41"/>
  </r>
  <r>
    <x v="213"/>
    <x v="0"/>
    <x v="0"/>
    <x v="5"/>
    <x v="0"/>
    <x v="0"/>
    <x v="1"/>
    <x v="1"/>
    <x v="5"/>
    <x v="551"/>
    <x v="549"/>
    <x v="425"/>
    <x v="68"/>
    <x v="19"/>
    <x v="0"/>
    <x v="24"/>
    <x v="435"/>
    <x v="66"/>
    <x v="2"/>
    <x v="485"/>
    <x v="153"/>
    <x v="3"/>
    <x v="446"/>
    <x v="106"/>
  </r>
  <r>
    <x v="214"/>
    <x v="0"/>
    <x v="0"/>
    <x v="0"/>
    <x v="0"/>
    <x v="0"/>
    <x v="0"/>
    <x v="0"/>
    <x v="9"/>
    <x v="552"/>
    <x v="550"/>
    <x v="139"/>
    <x v="87"/>
    <x v="30"/>
    <x v="2"/>
    <x v="29"/>
    <x v="140"/>
    <x v="85"/>
    <x v="30"/>
    <x v="486"/>
    <x v="455"/>
    <x v="58"/>
    <x v="292"/>
    <x v="11"/>
  </r>
  <r>
    <x v="214"/>
    <x v="0"/>
    <x v="0"/>
    <x v="5"/>
    <x v="0"/>
    <x v="0"/>
    <x v="1"/>
    <x v="1"/>
    <x v="5"/>
    <x v="553"/>
    <x v="551"/>
    <x v="494"/>
    <x v="112"/>
    <x v="37"/>
    <x v="2"/>
    <x v="37"/>
    <x v="503"/>
    <x v="110"/>
    <x v="32"/>
    <x v="487"/>
    <x v="456"/>
    <x v="25"/>
    <x v="447"/>
    <x v="29"/>
  </r>
  <r>
    <x v="215"/>
    <x v="0"/>
    <x v="0"/>
    <x v="0"/>
    <x v="0"/>
    <x v="0"/>
    <x v="0"/>
    <x v="0"/>
    <x v="9"/>
    <x v="554"/>
    <x v="552"/>
    <x v="495"/>
    <x v="100"/>
    <x v="30"/>
    <x v="2"/>
    <x v="29"/>
    <x v="504"/>
    <x v="98"/>
    <x v="30"/>
    <x v="488"/>
    <x v="259"/>
    <x v="54"/>
    <x v="448"/>
    <x v="29"/>
  </r>
  <r>
    <x v="215"/>
    <x v="0"/>
    <x v="0"/>
    <x v="5"/>
    <x v="0"/>
    <x v="0"/>
    <x v="1"/>
    <x v="1"/>
    <x v="5"/>
    <x v="555"/>
    <x v="553"/>
    <x v="496"/>
    <x v="94"/>
    <x v="30"/>
    <x v="2"/>
    <x v="29"/>
    <x v="505"/>
    <x v="92"/>
    <x v="26"/>
    <x v="489"/>
    <x v="213"/>
    <x v="61"/>
    <x v="449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1"/>
    <x v="1"/>
  </r>
  <r>
    <x v="1"/>
    <x v="2"/>
    <x v="2"/>
  </r>
  <r>
    <x v="1"/>
    <x v="2"/>
    <x v="3"/>
  </r>
  <r>
    <x v="1"/>
    <x v="0"/>
    <x v="4"/>
  </r>
  <r>
    <x v="2"/>
    <x v="0"/>
    <x v="5"/>
  </r>
  <r>
    <x v="2"/>
    <x v="0"/>
    <x v="6"/>
  </r>
  <r>
    <x v="3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19" firstHeaderRow="0" firstDataRow="1" firstDataCol="1" rowPageCount="1" colPageCount="1"/>
  <pivotFields count="26">
    <pivotField compact="0" numFmtId="14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compact="0" showAll="0">
      <items count="6">
        <item x="4"/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6">
        <item x="13"/>
        <item x="12"/>
        <item x="14"/>
        <item x="0"/>
        <item x="8"/>
        <item x="4"/>
        <item x="9"/>
        <item x="10"/>
        <item x="11"/>
        <item x="2"/>
        <item x="3"/>
        <item x="5"/>
        <item x="1"/>
        <item x="6"/>
        <item x="7"/>
        <item t="default"/>
      </items>
    </pivotField>
    <pivotField dataField="1" compact="0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compact="0" showAll="0">
      <items count="555">
        <item x="230"/>
        <item x="94"/>
        <item x="446"/>
        <item x="69"/>
        <item x="188"/>
        <item x="356"/>
        <item x="85"/>
        <item x="159"/>
        <item x="316"/>
        <item x="99"/>
        <item x="65"/>
        <item x="361"/>
        <item x="107"/>
        <item x="138"/>
        <item x="61"/>
        <item x="209"/>
        <item x="508"/>
        <item x="371"/>
        <item x="184"/>
        <item x="103"/>
        <item x="63"/>
        <item x="539"/>
        <item x="83"/>
        <item x="130"/>
        <item x="222"/>
        <item x="108"/>
        <item x="379"/>
        <item x="82"/>
        <item x="218"/>
        <item x="78"/>
        <item x="406"/>
        <item x="533"/>
        <item x="109"/>
        <item x="192"/>
        <item x="137"/>
        <item x="147"/>
        <item x="123"/>
        <item x="96"/>
        <item x="270"/>
        <item x="75"/>
        <item x="157"/>
        <item x="537"/>
        <item x="87"/>
        <item x="57"/>
        <item x="276"/>
        <item x="91"/>
        <item x="344"/>
        <item x="355"/>
        <item x="282"/>
        <item x="125"/>
        <item x="161"/>
        <item x="429"/>
        <item x="410"/>
        <item x="90"/>
        <item x="541"/>
        <item x="535"/>
        <item x="509"/>
        <item x="201"/>
        <item x="73"/>
        <item x="204"/>
        <item x="131"/>
        <item x="118"/>
        <item x="79"/>
        <item x="331"/>
        <item x="358"/>
        <item x="347"/>
        <item x="550"/>
        <item x="543"/>
        <item x="365"/>
        <item x="512"/>
        <item x="402"/>
        <item x="134"/>
        <item x="510"/>
        <item x="267"/>
        <item x="479"/>
        <item x="142"/>
        <item x="359"/>
        <item x="104"/>
        <item x="551"/>
        <item x="129"/>
        <item x="377"/>
        <item x="319"/>
        <item x="401"/>
        <item x="59"/>
        <item x="518"/>
        <item x="418"/>
        <item x="414"/>
        <item x="289"/>
        <item x="552"/>
        <item x="62"/>
        <item x="50"/>
        <item x="152"/>
        <item x="194"/>
        <item x="100"/>
        <item x="531"/>
        <item x="368"/>
        <item x="71"/>
        <item x="425"/>
        <item x="349"/>
        <item x="198"/>
        <item x="38"/>
        <item x="352"/>
        <item x="114"/>
        <item x="227"/>
        <item x="451"/>
        <item x="380"/>
        <item x="111"/>
        <item x="516"/>
        <item x="417"/>
        <item x="135"/>
        <item x="474"/>
        <item x="217"/>
        <item x="527"/>
        <item x="524"/>
        <item x="58"/>
        <item x="283"/>
        <item x="98"/>
        <item x="277"/>
        <item x="392"/>
        <item x="548"/>
        <item x="383"/>
        <item x="434"/>
        <item x="55"/>
        <item x="124"/>
        <item x="89"/>
        <item x="144"/>
        <item x="285"/>
        <item x="455"/>
        <item x="421"/>
        <item x="169"/>
        <item x="528"/>
        <item x="397"/>
        <item x="215"/>
        <item x="264"/>
        <item x="364"/>
        <item x="426"/>
        <item x="145"/>
        <item x="229"/>
        <item x="504"/>
        <item x="502"/>
        <item x="77"/>
        <item x="97"/>
        <item x="353"/>
        <item x="362"/>
        <item x="494"/>
        <item x="160"/>
        <item x="517"/>
        <item x="220"/>
        <item x="64"/>
        <item x="519"/>
        <item x="68"/>
        <item x="386"/>
        <item x="178"/>
        <item x="139"/>
        <item x="252"/>
        <item x="301"/>
        <item x="553"/>
        <item x="521"/>
        <item x="256"/>
        <item x="394"/>
        <item x="182"/>
        <item x="478"/>
        <item x="322"/>
        <item x="542"/>
        <item x="140"/>
        <item x="498"/>
        <item x="389"/>
        <item x="81"/>
        <item x="334"/>
        <item x="212"/>
        <item x="66"/>
        <item x="532"/>
        <item x="183"/>
        <item x="191"/>
        <item x="168"/>
        <item x="136"/>
        <item x="280"/>
        <item x="173"/>
        <item x="119"/>
        <item x="132"/>
        <item x="259"/>
        <item x="205"/>
        <item x="398"/>
        <item x="162"/>
        <item x="105"/>
        <item x="430"/>
        <item x="337"/>
        <item x="122"/>
        <item x="193"/>
        <item x="500"/>
        <item x="196"/>
        <item x="176"/>
        <item x="440"/>
        <item x="133"/>
        <item x="127"/>
        <item x="106"/>
        <item x="250"/>
        <item x="443"/>
        <item x="382"/>
        <item x="491"/>
        <item x="171"/>
        <item x="409"/>
        <item x="216"/>
        <item x="236"/>
        <item x="328"/>
        <item x="391"/>
        <item x="341"/>
        <item x="385"/>
        <item x="499"/>
        <item x="530"/>
        <item x="540"/>
        <item x="37"/>
        <item x="225"/>
        <item x="545"/>
        <item x="261"/>
        <item x="318"/>
        <item x="206"/>
        <item x="48"/>
        <item x="374"/>
        <item x="150"/>
        <item x="335"/>
        <item x="128"/>
        <item x="505"/>
        <item x="483"/>
        <item x="190"/>
        <item x="433"/>
        <item x="149"/>
        <item x="454"/>
        <item x="495"/>
        <item x="370"/>
        <item x="482"/>
        <item x="507"/>
        <item x="53"/>
        <item x="101"/>
        <item x="172"/>
        <item x="321"/>
        <item x="523"/>
        <item x="388"/>
        <item x="170"/>
        <item x="110"/>
        <item x="255"/>
        <item x="226"/>
        <item x="544"/>
        <item x="67"/>
        <item x="32"/>
        <item x="515"/>
        <item x="186"/>
        <item x="326"/>
        <item x="405"/>
        <item x="526"/>
        <item x="195"/>
        <item x="180"/>
        <item x="213"/>
        <item x="538"/>
        <item x="346"/>
        <item x="148"/>
        <item x="60"/>
        <item x="399"/>
        <item x="297"/>
        <item x="525"/>
        <item x="324"/>
        <item x="177"/>
        <item x="189"/>
        <item x="486"/>
        <item x="175"/>
        <item x="536"/>
        <item x="395"/>
        <item x="520"/>
        <item x="458"/>
        <item x="179"/>
        <item x="265"/>
        <item x="56"/>
        <item x="163"/>
        <item x="468"/>
        <item x="141"/>
        <item x="228"/>
        <item x="185"/>
        <item x="221"/>
        <item x="34"/>
        <item x="165"/>
        <item x="437"/>
        <item x="490"/>
        <item x="26"/>
        <item x="224"/>
        <item x="181"/>
        <item x="463"/>
        <item x="232"/>
        <item x="522"/>
        <item x="340"/>
        <item x="253"/>
        <item x="39"/>
        <item x="422"/>
        <item x="271"/>
        <item x="143"/>
        <item x="102"/>
        <item x="315"/>
        <item x="208"/>
        <item x="298"/>
        <item x="113"/>
        <item x="310"/>
        <item x="241"/>
        <item x="294"/>
        <item x="313"/>
        <item x="343"/>
        <item x="506"/>
        <item x="70"/>
        <item x="112"/>
        <item x="95"/>
        <item x="332"/>
        <item x="279"/>
        <item x="262"/>
        <item x="306"/>
        <item x="549"/>
        <item x="274"/>
        <item x="513"/>
        <item x="151"/>
        <item x="295"/>
        <item x="338"/>
        <item x="300"/>
        <item x="514"/>
        <item x="158"/>
        <item x="511"/>
        <item x="246"/>
        <item x="93"/>
        <item x="197"/>
        <item x="249"/>
        <item x="164"/>
        <item x="529"/>
        <item x="304"/>
        <item x="88"/>
        <item x="288"/>
        <item x="121"/>
        <item x="547"/>
        <item x="92"/>
        <item x="30"/>
        <item x="166"/>
        <item x="303"/>
        <item x="146"/>
        <item x="52"/>
        <item x="247"/>
        <item x="231"/>
        <item x="534"/>
        <item x="214"/>
        <item x="219"/>
        <item x="465"/>
        <item x="207"/>
        <item x="202"/>
        <item x="329"/>
        <item x="28"/>
        <item x="475"/>
        <item x="40"/>
        <item x="45"/>
        <item x="167"/>
        <item x="350"/>
        <item x="462"/>
        <item x="76"/>
        <item x="459"/>
        <item x="258"/>
        <item x="115"/>
        <item x="471"/>
        <item x="117"/>
        <item x="367"/>
        <item x="33"/>
        <item x="2"/>
        <item x="156"/>
        <item x="74"/>
        <item x="268"/>
        <item x="238"/>
        <item x="199"/>
        <item x="234"/>
        <item x="120"/>
        <item x="44"/>
        <item x="153"/>
        <item x="6"/>
        <item x="376"/>
        <item x="243"/>
        <item x="46"/>
        <item x="286"/>
        <item x="413"/>
        <item x="13"/>
        <item x="312"/>
        <item x="43"/>
        <item x="501"/>
        <item x="80"/>
        <item x="84"/>
        <item x="419"/>
        <item x="200"/>
        <item x="86"/>
        <item x="373"/>
        <item x="24"/>
        <item x="126"/>
        <item x="154"/>
        <item x="9"/>
        <item x="233"/>
        <item x="444"/>
        <item x="273"/>
        <item x="244"/>
        <item x="35"/>
        <item x="187"/>
        <item x="54"/>
        <item x="291"/>
        <item x="25"/>
        <item x="497"/>
        <item x="441"/>
        <item x="211"/>
        <item x="49"/>
        <item x="307"/>
        <item x="240"/>
        <item x="47"/>
        <item x="292"/>
        <item x="489"/>
        <item x="116"/>
        <item x="503"/>
        <item x="487"/>
        <item x="1"/>
        <item x="174"/>
        <item x="42"/>
        <item x="29"/>
        <item x="464"/>
        <item x="210"/>
        <item x="546"/>
        <item x="155"/>
        <item x="309"/>
        <item x="31"/>
        <item x="27"/>
        <item x="51"/>
        <item x="223"/>
        <item x="36"/>
        <item x="496"/>
        <item x="17"/>
        <item x="469"/>
        <item x="492"/>
        <item x="460"/>
        <item x="12"/>
        <item x="476"/>
        <item x="396"/>
        <item x="18"/>
        <item x="493"/>
        <item x="415"/>
        <item x="456"/>
        <item x="411"/>
        <item x="203"/>
        <item x="23"/>
        <item x="235"/>
        <item x="5"/>
        <item x="420"/>
        <item x="423"/>
        <item x="390"/>
        <item x="21"/>
        <item x="488"/>
        <item x="473"/>
        <item x="41"/>
        <item x="484"/>
        <item x="393"/>
        <item x="480"/>
        <item x="477"/>
        <item x="449"/>
        <item x="427"/>
        <item x="438"/>
        <item x="481"/>
        <item x="466"/>
        <item x="4"/>
        <item x="239"/>
        <item x="485"/>
        <item x="400"/>
        <item x="407"/>
        <item x="3"/>
        <item x="435"/>
        <item x="416"/>
        <item x="16"/>
        <item x="14"/>
        <item x="452"/>
        <item x="467"/>
        <item x="7"/>
        <item x="72"/>
        <item x="403"/>
        <item x="431"/>
        <item x="20"/>
        <item x="366"/>
        <item x="424"/>
        <item x="22"/>
        <item x="445"/>
        <item x="470"/>
        <item x="447"/>
        <item x="442"/>
        <item x="384"/>
        <item x="0"/>
        <item x="378"/>
        <item x="15"/>
        <item x="237"/>
        <item x="369"/>
        <item x="472"/>
        <item x="381"/>
        <item x="248"/>
        <item x="19"/>
        <item x="354"/>
        <item x="450"/>
        <item x="412"/>
        <item x="242"/>
        <item x="408"/>
        <item x="11"/>
        <item x="8"/>
        <item x="10"/>
        <item x="404"/>
        <item x="254"/>
        <item x="375"/>
        <item x="357"/>
        <item x="330"/>
        <item x="269"/>
        <item x="387"/>
        <item x="333"/>
        <item x="428"/>
        <item x="351"/>
        <item x="453"/>
        <item x="457"/>
        <item x="461"/>
        <item x="448"/>
        <item x="251"/>
        <item x="245"/>
        <item x="336"/>
        <item x="372"/>
        <item x="345"/>
        <item x="339"/>
        <item x="317"/>
        <item x="363"/>
        <item x="360"/>
        <item x="263"/>
        <item x="325"/>
        <item x="260"/>
        <item x="272"/>
        <item x="439"/>
        <item x="342"/>
        <item x="257"/>
        <item x="327"/>
        <item x="436"/>
        <item x="348"/>
        <item x="293"/>
        <item x="323"/>
        <item x="287"/>
        <item x="308"/>
        <item x="432"/>
        <item x="320"/>
        <item x="266"/>
        <item x="290"/>
        <item x="284"/>
        <item x="275"/>
        <item x="311"/>
        <item x="314"/>
        <item x="296"/>
        <item x="281"/>
        <item x="302"/>
        <item x="299"/>
        <item x="278"/>
        <item x="305"/>
        <item t="default"/>
      </items>
    </pivotField>
    <pivotField compact="0" showAll="0">
      <items count="498">
        <item x="219"/>
        <item x="174"/>
        <item x="197"/>
        <item x="182"/>
        <item x="168"/>
        <item x="60"/>
        <item x="338"/>
        <item x="173"/>
        <item x="178"/>
        <item x="203"/>
        <item x="200"/>
        <item x="340"/>
        <item x="184"/>
        <item x="66"/>
        <item x="213"/>
        <item x="129"/>
        <item x="268"/>
        <item x="379"/>
        <item x="206"/>
        <item x="209"/>
        <item x="143"/>
        <item x="156"/>
        <item x="262"/>
        <item x="374"/>
        <item x="70"/>
        <item x="309"/>
        <item x="348"/>
        <item x="104"/>
        <item x="171"/>
        <item x="387"/>
        <item x="103"/>
        <item x="375"/>
        <item x="92"/>
        <item x="177"/>
        <item x="361"/>
        <item x="185"/>
        <item x="460"/>
        <item x="82"/>
        <item x="186"/>
        <item x="95"/>
        <item x="64"/>
        <item x="343"/>
        <item x="357"/>
        <item x="99"/>
        <item x="74"/>
        <item x="284"/>
        <item x="397"/>
        <item x="489"/>
        <item x="140"/>
        <item x="181"/>
        <item x="323"/>
        <item x="495"/>
        <item x="78"/>
        <item x="68"/>
        <item x="342"/>
        <item x="166"/>
        <item x="218"/>
        <item x="464"/>
        <item x="50"/>
        <item x="354"/>
        <item x="303"/>
        <item x="159"/>
        <item x="245"/>
        <item x="470"/>
        <item x="307"/>
        <item x="146"/>
        <item x="368"/>
        <item x="162"/>
        <item x="154"/>
        <item x="126"/>
        <item x="479"/>
        <item x="393"/>
        <item x="117"/>
        <item x="336"/>
        <item x="211"/>
        <item x="346"/>
        <item x="251"/>
        <item x="472"/>
        <item x="462"/>
        <item x="287"/>
        <item x="101"/>
        <item x="360"/>
        <item x="403"/>
        <item x="496"/>
        <item x="67"/>
        <item x="326"/>
        <item x="90"/>
        <item x="300"/>
        <item x="242"/>
        <item x="473"/>
        <item x="356"/>
        <item x="226"/>
        <item x="224"/>
        <item x="93"/>
        <item x="97"/>
        <item x="132"/>
        <item x="329"/>
        <item x="416"/>
        <item x="80"/>
        <item x="482"/>
        <item x="113"/>
        <item x="110"/>
        <item x="396"/>
        <item x="351"/>
        <item x="481"/>
        <item x="248"/>
        <item x="290"/>
        <item x="480"/>
        <item x="106"/>
        <item x="142"/>
        <item x="77"/>
        <item x="457"/>
        <item x="330"/>
        <item x="107"/>
        <item x="270"/>
        <item x="281"/>
        <item x="353"/>
        <item x="216"/>
        <item x="371"/>
        <item x="333"/>
        <item x="320"/>
        <item x="378"/>
        <item x="468"/>
        <item x="139"/>
        <item x="304"/>
        <item x="79"/>
        <item x="137"/>
        <item x="46"/>
        <item x="116"/>
        <item x="474"/>
        <item x="63"/>
        <item x="363"/>
        <item x="400"/>
        <item x="436"/>
        <item x="386"/>
        <item x="221"/>
        <item x="273"/>
        <item x="265"/>
        <item x="87"/>
        <item x="365"/>
        <item x="301"/>
        <item x="76"/>
        <item x="220"/>
        <item x="432"/>
        <item x="485"/>
        <item x="208"/>
        <item x="484"/>
        <item x="257"/>
        <item x="72"/>
        <item x="83"/>
        <item x="119"/>
        <item x="409"/>
        <item x="228"/>
        <item x="86"/>
        <item x="246"/>
        <item x="487"/>
        <item x="492"/>
        <item x="321"/>
        <item x="254"/>
        <item x="315"/>
        <item x="263"/>
        <item x="151"/>
        <item x="243"/>
        <item x="486"/>
        <item x="466"/>
        <item x="314"/>
        <item x="471"/>
        <item x="122"/>
        <item x="136"/>
        <item x="440"/>
        <item x="135"/>
        <item x="81"/>
        <item x="188"/>
        <item x="48"/>
        <item x="443"/>
        <item x="490"/>
        <item x="430"/>
        <item x="192"/>
        <item x="332"/>
        <item x="170"/>
        <item x="249"/>
        <item x="427"/>
        <item x="295"/>
        <item x="285"/>
        <item x="252"/>
        <item x="425"/>
        <item x="390"/>
        <item x="65"/>
        <item x="493"/>
        <item x="288"/>
        <item x="201"/>
        <item x="196"/>
        <item x="324"/>
        <item x="483"/>
        <item x="44"/>
        <item x="439"/>
        <item x="367"/>
        <item x="312"/>
        <item x="446"/>
        <item x="145"/>
        <item x="124"/>
        <item x="58"/>
        <item x="311"/>
        <item x="89"/>
        <item x="175"/>
        <item x="454"/>
        <item x="189"/>
        <item x="476"/>
        <item x="160"/>
        <item x="298"/>
        <item x="56"/>
        <item x="450"/>
        <item x="54"/>
        <item x="327"/>
        <item x="274"/>
        <item x="475"/>
        <item x="205"/>
        <item x="335"/>
        <item x="266"/>
        <item x="157"/>
        <item x="494"/>
        <item x="406"/>
        <item x="118"/>
        <item x="258"/>
        <item x="69"/>
        <item x="155"/>
        <item x="59"/>
        <item x="458"/>
        <item x="422"/>
        <item x="271"/>
        <item x="121"/>
        <item x="435"/>
        <item x="260"/>
        <item x="459"/>
        <item x="51"/>
        <item x="461"/>
        <item x="202"/>
        <item x="296"/>
        <item x="350"/>
        <item x="279"/>
        <item x="32"/>
        <item x="165"/>
        <item x="372"/>
        <item x="128"/>
        <item x="98"/>
        <item x="469"/>
        <item x="419"/>
        <item x="100"/>
        <item x="144"/>
        <item x="62"/>
        <item x="133"/>
        <item x="255"/>
        <item x="138"/>
        <item x="230"/>
        <item x="75"/>
        <item x="120"/>
        <item x="190"/>
        <item x="463"/>
        <item x="282"/>
        <item x="94"/>
        <item x="293"/>
        <item x="163"/>
        <item x="478"/>
        <item x="231"/>
        <item x="467"/>
        <item x="317"/>
        <item x="167"/>
        <item x="158"/>
        <item x="204"/>
        <item x="131"/>
        <item x="198"/>
        <item x="57"/>
        <item x="477"/>
        <item x="164"/>
        <item x="195"/>
        <item x="141"/>
        <item x="180"/>
        <item x="6"/>
        <item x="39"/>
        <item x="194"/>
        <item x="212"/>
        <item x="148"/>
        <item x="318"/>
        <item x="176"/>
        <item x="187"/>
        <item x="449"/>
        <item x="214"/>
        <item x="239"/>
        <item x="240"/>
        <item x="33"/>
        <item x="9"/>
        <item x="61"/>
        <item x="130"/>
        <item x="153"/>
        <item x="234"/>
        <item x="127"/>
        <item x="52"/>
        <item x="38"/>
        <item x="53"/>
        <item x="49"/>
        <item x="34"/>
        <item x="370"/>
        <item x="465"/>
        <item x="277"/>
        <item x="193"/>
        <item x="172"/>
        <item x="345"/>
        <item x="453"/>
        <item x="102"/>
        <item x="55"/>
        <item x="149"/>
        <item x="233"/>
        <item x="207"/>
        <item x="35"/>
        <item x="96"/>
        <item x="292"/>
        <item x="237"/>
        <item x="147"/>
        <item x="488"/>
        <item x="191"/>
        <item x="108"/>
        <item x="183"/>
        <item x="36"/>
        <item x="161"/>
        <item x="88"/>
        <item x="115"/>
        <item x="111"/>
        <item x="152"/>
        <item x="37"/>
        <item x="91"/>
        <item x="71"/>
        <item x="73"/>
        <item x="169"/>
        <item x="125"/>
        <item x="210"/>
        <item x="199"/>
        <item x="276"/>
        <item x="217"/>
        <item x="236"/>
        <item x="215"/>
        <item x="105"/>
        <item x="84"/>
        <item x="448"/>
        <item x="85"/>
        <item x="179"/>
        <item x="150"/>
        <item x="491"/>
        <item x="112"/>
        <item x="114"/>
        <item x="134"/>
        <item x="42"/>
        <item x="109"/>
        <item x="40"/>
        <item x="24"/>
        <item x="13"/>
        <item x="18"/>
        <item x="452"/>
        <item x="123"/>
        <item x="43"/>
        <item x="27"/>
        <item x="47"/>
        <item x="25"/>
        <item x="28"/>
        <item x="2"/>
        <item x="45"/>
        <item x="41"/>
        <item x="26"/>
        <item x="407"/>
        <item x="31"/>
        <item x="20"/>
        <item x="5"/>
        <item x="445"/>
        <item x="21"/>
        <item x="3"/>
        <item x="455"/>
        <item x="438"/>
        <item x="16"/>
        <item x="12"/>
        <item x="442"/>
        <item x="222"/>
        <item x="401"/>
        <item x="29"/>
        <item x="23"/>
        <item x="423"/>
        <item x="22"/>
        <item x="19"/>
        <item x="426"/>
        <item x="7"/>
        <item x="428"/>
        <item x="30"/>
        <item x="17"/>
        <item x="429"/>
        <item x="391"/>
        <item x="447"/>
        <item x="437"/>
        <item x="414"/>
        <item x="444"/>
        <item x="451"/>
        <item x="420"/>
        <item x="404"/>
        <item x="4"/>
        <item x="441"/>
        <item x="417"/>
        <item x="410"/>
        <item x="434"/>
        <item x="424"/>
        <item x="8"/>
        <item x="411"/>
        <item x="14"/>
        <item x="15"/>
        <item x="10"/>
        <item x="11"/>
        <item x="223"/>
        <item x="392"/>
        <item x="412"/>
        <item x="394"/>
        <item x="408"/>
        <item x="225"/>
        <item x="433"/>
        <item x="388"/>
        <item x="389"/>
        <item x="421"/>
        <item x="1"/>
        <item x="456"/>
        <item x="431"/>
        <item x="415"/>
        <item x="385"/>
        <item x="413"/>
        <item x="377"/>
        <item x="373"/>
        <item x="0"/>
        <item x="398"/>
        <item x="383"/>
        <item x="395"/>
        <item x="418"/>
        <item x="253"/>
        <item x="369"/>
        <item x="308"/>
        <item x="247"/>
        <item x="376"/>
        <item x="299"/>
        <item x="250"/>
        <item x="366"/>
        <item x="359"/>
        <item x="256"/>
        <item x="381"/>
        <item x="364"/>
        <item x="347"/>
        <item x="306"/>
        <item x="227"/>
        <item x="344"/>
        <item x="244"/>
        <item x="337"/>
        <item x="229"/>
        <item x="380"/>
        <item x="235"/>
        <item x="232"/>
        <item x="362"/>
        <item x="339"/>
        <item x="405"/>
        <item x="341"/>
        <item x="302"/>
        <item x="238"/>
        <item x="305"/>
        <item x="402"/>
        <item x="331"/>
        <item x="241"/>
        <item x="259"/>
        <item x="352"/>
        <item x="313"/>
        <item x="319"/>
        <item x="384"/>
        <item x="358"/>
        <item x="382"/>
        <item x="334"/>
        <item x="328"/>
        <item x="325"/>
        <item x="399"/>
        <item x="349"/>
        <item x="310"/>
        <item x="355"/>
        <item x="278"/>
        <item x="322"/>
        <item x="316"/>
        <item x="261"/>
        <item x="294"/>
        <item x="269"/>
        <item x="264"/>
        <item x="297"/>
        <item x="291"/>
        <item x="286"/>
        <item x="289"/>
        <item x="267"/>
        <item x="272"/>
        <item x="280"/>
        <item x="283"/>
        <item x="275"/>
        <item t="default"/>
      </items>
    </pivotField>
    <pivotField compact="0" showAll="0">
      <items count="227">
        <item x="122"/>
        <item x="85"/>
        <item x="97"/>
        <item x="115"/>
        <item x="113"/>
        <item x="116"/>
        <item x="118"/>
        <item x="79"/>
        <item x="89"/>
        <item x="80"/>
        <item x="143"/>
        <item x="84"/>
        <item x="192"/>
        <item x="54"/>
        <item x="173"/>
        <item x="83"/>
        <item x="93"/>
        <item x="82"/>
        <item x="59"/>
        <item x="58"/>
        <item x="102"/>
        <item x="119"/>
        <item x="158"/>
        <item x="111"/>
        <item x="77"/>
        <item x="100"/>
        <item x="81"/>
        <item x="73"/>
        <item x="63"/>
        <item x="88"/>
        <item x="94"/>
        <item x="48"/>
        <item x="72"/>
        <item x="69"/>
        <item x="135"/>
        <item x="45"/>
        <item x="71"/>
        <item x="141"/>
        <item x="87"/>
        <item x="125"/>
        <item x="61"/>
        <item x="107"/>
        <item x="67"/>
        <item x="60"/>
        <item x="92"/>
        <item x="95"/>
        <item x="224"/>
        <item x="70"/>
        <item x="223"/>
        <item x="128"/>
        <item x="131"/>
        <item x="56"/>
        <item x="98"/>
        <item x="169"/>
        <item x="65"/>
        <item x="101"/>
        <item x="47"/>
        <item x="74"/>
        <item x="57"/>
        <item x="55"/>
        <item x="112"/>
        <item x="114"/>
        <item x="91"/>
        <item x="62"/>
        <item x="68"/>
        <item x="32"/>
        <item x="53"/>
        <item x="139"/>
        <item x="109"/>
        <item x="52"/>
        <item x="99"/>
        <item x="121"/>
        <item x="50"/>
        <item x="110"/>
        <item x="108"/>
        <item x="106"/>
        <item x="6"/>
        <item x="44"/>
        <item x="117"/>
        <item x="105"/>
        <item x="75"/>
        <item x="78"/>
        <item x="156"/>
        <item x="38"/>
        <item x="96"/>
        <item x="120"/>
        <item x="51"/>
        <item x="76"/>
        <item x="86"/>
        <item x="9"/>
        <item x="18"/>
        <item x="13"/>
        <item x="33"/>
        <item x="103"/>
        <item x="66"/>
        <item x="34"/>
        <item x="90"/>
        <item x="35"/>
        <item x="49"/>
        <item x="225"/>
        <item x="39"/>
        <item x="36"/>
        <item x="64"/>
        <item x="104"/>
        <item x="189"/>
        <item x="219"/>
        <item x="2"/>
        <item x="37"/>
        <item x="24"/>
        <item x="123"/>
        <item x="25"/>
        <item x="40"/>
        <item x="43"/>
        <item x="16"/>
        <item x="46"/>
        <item x="28"/>
        <item x="222"/>
        <item x="42"/>
        <item x="26"/>
        <item x="27"/>
        <item x="3"/>
        <item x="217"/>
        <item x="221"/>
        <item x="210"/>
        <item x="31"/>
        <item x="218"/>
        <item x="12"/>
        <item x="215"/>
        <item x="41"/>
        <item x="29"/>
        <item x="7"/>
        <item x="208"/>
        <item x="20"/>
        <item x="21"/>
        <item x="202"/>
        <item x="182"/>
        <item x="197"/>
        <item x="5"/>
        <item x="17"/>
        <item x="220"/>
        <item x="19"/>
        <item x="211"/>
        <item x="207"/>
        <item x="199"/>
        <item x="204"/>
        <item x="23"/>
        <item x="187"/>
        <item x="4"/>
        <item x="214"/>
        <item x="126"/>
        <item x="30"/>
        <item x="14"/>
        <item x="124"/>
        <item x="190"/>
        <item x="193"/>
        <item x="22"/>
        <item x="216"/>
        <item x="183"/>
        <item x="206"/>
        <item x="10"/>
        <item x="209"/>
        <item x="184"/>
        <item x="213"/>
        <item x="181"/>
        <item x="8"/>
        <item x="201"/>
        <item x="188"/>
        <item x="185"/>
        <item x="176"/>
        <item x="177"/>
        <item x="212"/>
        <item x="203"/>
        <item x="191"/>
        <item x="1"/>
        <item x="15"/>
        <item x="180"/>
        <item x="11"/>
        <item x="195"/>
        <item x="179"/>
        <item x="127"/>
        <item x="0"/>
        <item x="186"/>
        <item x="129"/>
        <item x="170"/>
        <item x="132"/>
        <item x="136"/>
        <item x="171"/>
        <item x="194"/>
        <item x="205"/>
        <item x="137"/>
        <item x="130"/>
        <item x="178"/>
        <item x="172"/>
        <item x="133"/>
        <item x="174"/>
        <item x="134"/>
        <item x="163"/>
        <item x="175"/>
        <item x="159"/>
        <item x="164"/>
        <item x="160"/>
        <item x="161"/>
        <item x="138"/>
        <item x="140"/>
        <item x="166"/>
        <item x="167"/>
        <item x="168"/>
        <item x="162"/>
        <item x="198"/>
        <item x="149"/>
        <item x="146"/>
        <item x="200"/>
        <item x="142"/>
        <item x="155"/>
        <item x="157"/>
        <item x="144"/>
        <item x="165"/>
        <item x="196"/>
        <item x="145"/>
        <item x="154"/>
        <item x="150"/>
        <item x="147"/>
        <item x="152"/>
        <item x="153"/>
        <item x="148"/>
        <item x="151"/>
        <item t="default"/>
      </items>
    </pivotField>
    <pivotField compact="0" showAll="0">
      <items count="117">
        <item x="41"/>
        <item x="34"/>
        <item x="33"/>
        <item x="36"/>
        <item x="32"/>
        <item x="37"/>
        <item x="25"/>
        <item x="30"/>
        <item x="35"/>
        <item x="23"/>
        <item x="29"/>
        <item x="20"/>
        <item x="18"/>
        <item x="27"/>
        <item x="22"/>
        <item x="24"/>
        <item x="31"/>
        <item x="21"/>
        <item x="26"/>
        <item x="19"/>
        <item x="2"/>
        <item x="12"/>
        <item x="17"/>
        <item x="39"/>
        <item x="28"/>
        <item x="6"/>
        <item x="7"/>
        <item x="9"/>
        <item x="40"/>
        <item x="38"/>
        <item x="42"/>
        <item x="3"/>
        <item x="1"/>
        <item x="101"/>
        <item x="95"/>
        <item x="5"/>
        <item x="14"/>
        <item x="16"/>
        <item x="43"/>
        <item x="4"/>
        <item x="113"/>
        <item x="110"/>
        <item x="115"/>
        <item x="88"/>
        <item x="15"/>
        <item x="10"/>
        <item x="0"/>
        <item x="108"/>
        <item x="13"/>
        <item x="114"/>
        <item x="89"/>
        <item x="44"/>
        <item x="90"/>
        <item x="11"/>
        <item x="8"/>
        <item x="94"/>
        <item x="98"/>
        <item x="87"/>
        <item x="112"/>
        <item x="105"/>
        <item x="92"/>
        <item x="103"/>
        <item x="47"/>
        <item x="86"/>
        <item x="102"/>
        <item x="45"/>
        <item x="48"/>
        <item x="100"/>
        <item x="54"/>
        <item x="96"/>
        <item x="80"/>
        <item x="111"/>
        <item x="49"/>
        <item x="85"/>
        <item x="93"/>
        <item x="46"/>
        <item x="84"/>
        <item x="104"/>
        <item x="83"/>
        <item x="91"/>
        <item x="79"/>
        <item x="106"/>
        <item x="81"/>
        <item x="107"/>
        <item x="109"/>
        <item x="97"/>
        <item x="51"/>
        <item x="73"/>
        <item x="55"/>
        <item x="50"/>
        <item x="52"/>
        <item x="74"/>
        <item x="82"/>
        <item x="76"/>
        <item x="99"/>
        <item x="75"/>
        <item x="71"/>
        <item x="53"/>
        <item x="78"/>
        <item x="59"/>
        <item x="56"/>
        <item x="77"/>
        <item x="70"/>
        <item x="67"/>
        <item x="72"/>
        <item x="62"/>
        <item x="58"/>
        <item x="69"/>
        <item x="68"/>
        <item x="57"/>
        <item x="60"/>
        <item x="63"/>
        <item x="61"/>
        <item x="65"/>
        <item x="64"/>
        <item x="66"/>
        <item t="default"/>
      </items>
    </pivotField>
    <pivotField compact="0" showAll="0">
      <items count="9">
        <item x="2"/>
        <item x="0"/>
        <item x="3"/>
        <item x="1"/>
        <item x="5"/>
        <item x="4"/>
        <item x="6"/>
        <item x="7"/>
        <item t="default"/>
      </items>
    </pivotField>
    <pivotField compact="0" showAll="0">
      <items count="111">
        <item x="40"/>
        <item x="34"/>
        <item x="33"/>
        <item x="36"/>
        <item x="32"/>
        <item x="37"/>
        <item x="25"/>
        <item x="29"/>
        <item x="35"/>
        <item x="22"/>
        <item x="27"/>
        <item x="19"/>
        <item x="18"/>
        <item x="31"/>
        <item x="21"/>
        <item x="23"/>
        <item x="30"/>
        <item x="20"/>
        <item x="24"/>
        <item x="2"/>
        <item x="28"/>
        <item x="9"/>
        <item x="17"/>
        <item x="39"/>
        <item x="26"/>
        <item x="5"/>
        <item x="6"/>
        <item x="8"/>
        <item x="38"/>
        <item x="41"/>
        <item x="1"/>
        <item x="93"/>
        <item x="11"/>
        <item x="100"/>
        <item x="4"/>
        <item x="12"/>
        <item x="15"/>
        <item x="42"/>
        <item x="3"/>
        <item x="88"/>
        <item x="107"/>
        <item x="106"/>
        <item x="16"/>
        <item x="14"/>
        <item x="0"/>
        <item x="13"/>
        <item x="109"/>
        <item x="10"/>
        <item x="89"/>
        <item x="43"/>
        <item x="90"/>
        <item x="7"/>
        <item x="92"/>
        <item x="95"/>
        <item x="96"/>
        <item x="87"/>
        <item x="91"/>
        <item x="104"/>
        <item x="102"/>
        <item x="46"/>
        <item x="81"/>
        <item x="80"/>
        <item x="101"/>
        <item x="44"/>
        <item x="99"/>
        <item x="52"/>
        <item x="94"/>
        <item x="77"/>
        <item x="108"/>
        <item x="47"/>
        <item x="84"/>
        <item x="85"/>
        <item x="86"/>
        <item x="45"/>
        <item x="103"/>
        <item x="83"/>
        <item x="82"/>
        <item x="76"/>
        <item x="105"/>
        <item x="78"/>
        <item x="49"/>
        <item x="70"/>
        <item x="53"/>
        <item x="48"/>
        <item x="71"/>
        <item x="50"/>
        <item x="79"/>
        <item x="72"/>
        <item x="73"/>
        <item x="97"/>
        <item x="98"/>
        <item x="68"/>
        <item x="75"/>
        <item x="51"/>
        <item x="66"/>
        <item x="54"/>
        <item x="74"/>
        <item x="67"/>
        <item x="64"/>
        <item x="69"/>
        <item x="56"/>
        <item x="59"/>
        <item x="65"/>
        <item x="55"/>
        <item x="57"/>
        <item x="60"/>
        <item x="58"/>
        <item x="62"/>
        <item x="61"/>
        <item x="63"/>
        <item t="default"/>
      </items>
    </pivotField>
    <pivotField compact="0" showAll="0">
      <items count="507">
        <item x="226"/>
        <item x="175"/>
        <item x="198"/>
        <item x="183"/>
        <item x="169"/>
        <item x="61"/>
        <item x="344"/>
        <item x="174"/>
        <item x="179"/>
        <item x="204"/>
        <item x="201"/>
        <item x="346"/>
        <item x="185"/>
        <item x="67"/>
        <item x="402"/>
        <item x="214"/>
        <item x="130"/>
        <item x="274"/>
        <item x="385"/>
        <item x="207"/>
        <item x="210"/>
        <item x="144"/>
        <item x="157"/>
        <item x="268"/>
        <item x="380"/>
        <item x="71"/>
        <item x="315"/>
        <item x="354"/>
        <item x="105"/>
        <item x="172"/>
        <item x="104"/>
        <item x="381"/>
        <item x="93"/>
        <item x="178"/>
        <item x="388"/>
        <item x="367"/>
        <item x="186"/>
        <item x="470"/>
        <item x="83"/>
        <item x="187"/>
        <item x="96"/>
        <item x="65"/>
        <item x="349"/>
        <item x="363"/>
        <item x="100"/>
        <item x="75"/>
        <item x="290"/>
        <item x="406"/>
        <item x="141"/>
        <item x="391"/>
        <item x="182"/>
        <item x="329"/>
        <item x="504"/>
        <item x="79"/>
        <item x="69"/>
        <item x="348"/>
        <item x="167"/>
        <item x="219"/>
        <item x="474"/>
        <item x="50"/>
        <item x="360"/>
        <item x="309"/>
        <item x="160"/>
        <item x="251"/>
        <item x="480"/>
        <item x="398"/>
        <item x="313"/>
        <item x="147"/>
        <item x="374"/>
        <item x="163"/>
        <item x="155"/>
        <item x="127"/>
        <item x="489"/>
        <item x="401"/>
        <item x="118"/>
        <item x="342"/>
        <item x="212"/>
        <item x="352"/>
        <item x="257"/>
        <item x="482"/>
        <item x="472"/>
        <item x="293"/>
        <item x="102"/>
        <item x="366"/>
        <item x="412"/>
        <item x="505"/>
        <item x="68"/>
        <item x="332"/>
        <item x="91"/>
        <item x="306"/>
        <item x="248"/>
        <item x="483"/>
        <item x="362"/>
        <item x="231"/>
        <item x="228"/>
        <item x="94"/>
        <item x="98"/>
        <item x="133"/>
        <item x="335"/>
        <item x="425"/>
        <item x="81"/>
        <item x="492"/>
        <item x="114"/>
        <item x="111"/>
        <item x="405"/>
        <item x="357"/>
        <item x="491"/>
        <item x="254"/>
        <item x="296"/>
        <item x="490"/>
        <item x="107"/>
        <item x="143"/>
        <item x="78"/>
        <item x="467"/>
        <item x="336"/>
        <item x="108"/>
        <item x="276"/>
        <item x="287"/>
        <item x="359"/>
        <item x="217"/>
        <item x="377"/>
        <item x="339"/>
        <item x="326"/>
        <item x="384"/>
        <item x="478"/>
        <item x="140"/>
        <item x="310"/>
        <item x="80"/>
        <item x="138"/>
        <item x="46"/>
        <item x="117"/>
        <item x="484"/>
        <item x="64"/>
        <item x="369"/>
        <item x="446"/>
        <item x="394"/>
        <item x="223"/>
        <item x="279"/>
        <item x="409"/>
        <item x="271"/>
        <item x="88"/>
        <item x="371"/>
        <item x="307"/>
        <item x="77"/>
        <item x="221"/>
        <item x="442"/>
        <item x="495"/>
        <item x="209"/>
        <item x="494"/>
        <item x="263"/>
        <item x="73"/>
        <item x="84"/>
        <item x="120"/>
        <item x="418"/>
        <item x="234"/>
        <item x="87"/>
        <item x="252"/>
        <item x="497"/>
        <item x="501"/>
        <item x="327"/>
        <item x="260"/>
        <item x="321"/>
        <item x="269"/>
        <item x="152"/>
        <item x="249"/>
        <item x="496"/>
        <item x="476"/>
        <item x="320"/>
        <item x="481"/>
        <item x="123"/>
        <item x="137"/>
        <item x="450"/>
        <item x="136"/>
        <item x="82"/>
        <item x="189"/>
        <item x="48"/>
        <item x="453"/>
        <item x="499"/>
        <item x="440"/>
        <item x="193"/>
        <item x="338"/>
        <item x="171"/>
        <item x="255"/>
        <item x="437"/>
        <item x="301"/>
        <item x="291"/>
        <item x="258"/>
        <item x="435"/>
        <item x="397"/>
        <item x="66"/>
        <item x="502"/>
        <item x="294"/>
        <item x="202"/>
        <item x="229"/>
        <item x="197"/>
        <item x="330"/>
        <item x="493"/>
        <item x="44"/>
        <item x="449"/>
        <item x="373"/>
        <item x="429"/>
        <item x="318"/>
        <item x="456"/>
        <item x="146"/>
        <item x="125"/>
        <item x="59"/>
        <item x="317"/>
        <item x="90"/>
        <item x="176"/>
        <item x="464"/>
        <item x="190"/>
        <item x="486"/>
        <item x="161"/>
        <item x="304"/>
        <item x="57"/>
        <item x="460"/>
        <item x="55"/>
        <item x="333"/>
        <item x="280"/>
        <item x="485"/>
        <item x="206"/>
        <item x="341"/>
        <item x="272"/>
        <item x="158"/>
        <item x="503"/>
        <item x="415"/>
        <item x="119"/>
        <item x="264"/>
        <item x="70"/>
        <item x="156"/>
        <item x="60"/>
        <item x="468"/>
        <item x="432"/>
        <item x="277"/>
        <item x="232"/>
        <item x="122"/>
        <item x="445"/>
        <item x="266"/>
        <item x="469"/>
        <item x="51"/>
        <item x="471"/>
        <item x="203"/>
        <item x="302"/>
        <item x="356"/>
        <item x="285"/>
        <item x="32"/>
        <item x="224"/>
        <item x="166"/>
        <item x="378"/>
        <item x="129"/>
        <item x="99"/>
        <item x="479"/>
        <item x="428"/>
        <item x="101"/>
        <item x="145"/>
        <item x="63"/>
        <item x="134"/>
        <item x="222"/>
        <item x="261"/>
        <item x="139"/>
        <item x="236"/>
        <item x="76"/>
        <item x="121"/>
        <item x="191"/>
        <item x="473"/>
        <item x="288"/>
        <item x="95"/>
        <item x="299"/>
        <item x="164"/>
        <item x="488"/>
        <item x="237"/>
        <item x="477"/>
        <item x="6"/>
        <item x="323"/>
        <item x="168"/>
        <item x="159"/>
        <item x="205"/>
        <item x="132"/>
        <item x="199"/>
        <item x="58"/>
        <item x="487"/>
        <item x="165"/>
        <item x="196"/>
        <item x="142"/>
        <item x="181"/>
        <item x="39"/>
        <item x="195"/>
        <item x="213"/>
        <item x="149"/>
        <item x="324"/>
        <item x="177"/>
        <item x="188"/>
        <item x="459"/>
        <item x="215"/>
        <item x="245"/>
        <item x="246"/>
        <item x="33"/>
        <item x="53"/>
        <item x="62"/>
        <item x="131"/>
        <item x="154"/>
        <item x="240"/>
        <item x="128"/>
        <item x="52"/>
        <item x="38"/>
        <item x="54"/>
        <item x="49"/>
        <item x="34"/>
        <item x="9"/>
        <item x="376"/>
        <item x="475"/>
        <item x="283"/>
        <item x="194"/>
        <item x="173"/>
        <item x="351"/>
        <item x="463"/>
        <item x="103"/>
        <item x="220"/>
        <item x="56"/>
        <item x="150"/>
        <item x="239"/>
        <item x="208"/>
        <item x="35"/>
        <item x="97"/>
        <item x="298"/>
        <item x="243"/>
        <item x="148"/>
        <item x="498"/>
        <item x="192"/>
        <item x="109"/>
        <item x="184"/>
        <item x="36"/>
        <item x="162"/>
        <item x="89"/>
        <item x="116"/>
        <item x="112"/>
        <item x="153"/>
        <item x="37"/>
        <item x="92"/>
        <item x="72"/>
        <item x="74"/>
        <item x="170"/>
        <item x="126"/>
        <item x="211"/>
        <item x="200"/>
        <item x="282"/>
        <item x="218"/>
        <item x="242"/>
        <item x="216"/>
        <item x="106"/>
        <item x="85"/>
        <item x="458"/>
        <item x="86"/>
        <item x="180"/>
        <item x="151"/>
        <item x="500"/>
        <item x="113"/>
        <item x="115"/>
        <item x="135"/>
        <item x="13"/>
        <item x="42"/>
        <item x="110"/>
        <item x="18"/>
        <item x="40"/>
        <item x="2"/>
        <item x="24"/>
        <item x="462"/>
        <item x="124"/>
        <item x="43"/>
        <item x="27"/>
        <item x="47"/>
        <item x="25"/>
        <item x="28"/>
        <item x="45"/>
        <item x="41"/>
        <item x="26"/>
        <item x="416"/>
        <item x="31"/>
        <item x="20"/>
        <item x="5"/>
        <item x="455"/>
        <item x="21"/>
        <item x="3"/>
        <item x="16"/>
        <item x="465"/>
        <item x="448"/>
        <item x="12"/>
        <item x="452"/>
        <item x="225"/>
        <item x="410"/>
        <item x="29"/>
        <item x="7"/>
        <item x="17"/>
        <item x="23"/>
        <item x="433"/>
        <item x="22"/>
        <item x="19"/>
        <item x="436"/>
        <item x="438"/>
        <item x="30"/>
        <item x="439"/>
        <item x="399"/>
        <item x="4"/>
        <item x="457"/>
        <item x="447"/>
        <item x="423"/>
        <item x="454"/>
        <item x="461"/>
        <item x="430"/>
        <item x="413"/>
        <item x="8"/>
        <item x="15"/>
        <item x="451"/>
        <item x="14"/>
        <item x="426"/>
        <item x="419"/>
        <item x="11"/>
        <item x="444"/>
        <item x="434"/>
        <item x="10"/>
        <item x="420"/>
        <item x="227"/>
        <item x="421"/>
        <item x="400"/>
        <item x="403"/>
        <item x="230"/>
        <item x="443"/>
        <item x="417"/>
        <item x="395"/>
        <item x="396"/>
        <item x="0"/>
        <item x="1"/>
        <item x="431"/>
        <item x="466"/>
        <item x="441"/>
        <item x="424"/>
        <item x="422"/>
        <item x="393"/>
        <item x="379"/>
        <item x="383"/>
        <item x="407"/>
        <item x="390"/>
        <item x="404"/>
        <item x="427"/>
        <item x="259"/>
        <item x="375"/>
        <item x="314"/>
        <item x="253"/>
        <item x="382"/>
        <item x="305"/>
        <item x="256"/>
        <item x="372"/>
        <item x="365"/>
        <item x="262"/>
        <item x="387"/>
        <item x="370"/>
        <item x="353"/>
        <item x="312"/>
        <item x="233"/>
        <item x="350"/>
        <item x="250"/>
        <item x="343"/>
        <item x="235"/>
        <item x="386"/>
        <item x="241"/>
        <item x="238"/>
        <item x="368"/>
        <item x="345"/>
        <item x="347"/>
        <item x="414"/>
        <item x="308"/>
        <item x="244"/>
        <item x="311"/>
        <item x="337"/>
        <item x="247"/>
        <item x="411"/>
        <item x="265"/>
        <item x="358"/>
        <item x="319"/>
        <item x="325"/>
        <item x="392"/>
        <item x="364"/>
        <item x="389"/>
        <item x="340"/>
        <item x="334"/>
        <item x="331"/>
        <item x="355"/>
        <item x="408"/>
        <item x="316"/>
        <item x="361"/>
        <item x="284"/>
        <item x="328"/>
        <item x="322"/>
        <item x="267"/>
        <item x="300"/>
        <item x="275"/>
        <item x="270"/>
        <item x="303"/>
        <item x="297"/>
        <item x="292"/>
        <item x="295"/>
        <item x="273"/>
        <item x="278"/>
        <item x="286"/>
        <item x="289"/>
        <item x="281"/>
        <item t="default"/>
      </items>
    </pivotField>
    <pivotField compact="0" showAll="0">
      <items count="227">
        <item x="121"/>
        <item x="83"/>
        <item x="95"/>
        <item x="113"/>
        <item x="111"/>
        <item x="114"/>
        <item x="117"/>
        <item x="77"/>
        <item x="87"/>
        <item x="78"/>
        <item x="144"/>
        <item x="82"/>
        <item x="193"/>
        <item x="52"/>
        <item x="175"/>
        <item x="81"/>
        <item x="91"/>
        <item x="80"/>
        <item x="57"/>
        <item x="56"/>
        <item x="100"/>
        <item x="118"/>
        <item x="160"/>
        <item x="109"/>
        <item x="75"/>
        <item x="98"/>
        <item x="79"/>
        <item x="71"/>
        <item x="61"/>
        <item x="86"/>
        <item x="92"/>
        <item x="45"/>
        <item x="70"/>
        <item x="67"/>
        <item x="135"/>
        <item x="43"/>
        <item x="69"/>
        <item x="142"/>
        <item x="85"/>
        <item x="123"/>
        <item x="59"/>
        <item x="105"/>
        <item x="65"/>
        <item x="58"/>
        <item x="90"/>
        <item x="93"/>
        <item x="224"/>
        <item x="68"/>
        <item x="125"/>
        <item x="127"/>
        <item x="130"/>
        <item x="54"/>
        <item x="96"/>
        <item x="171"/>
        <item x="63"/>
        <item x="99"/>
        <item x="44"/>
        <item x="72"/>
        <item x="55"/>
        <item x="53"/>
        <item x="110"/>
        <item x="112"/>
        <item x="89"/>
        <item x="60"/>
        <item x="66"/>
        <item x="32"/>
        <item x="51"/>
        <item x="139"/>
        <item x="107"/>
        <item x="50"/>
        <item x="97"/>
        <item x="119"/>
        <item x="48"/>
        <item x="108"/>
        <item x="106"/>
        <item x="104"/>
        <item x="115"/>
        <item x="42"/>
        <item x="116"/>
        <item x="103"/>
        <item x="73"/>
        <item x="76"/>
        <item x="158"/>
        <item x="36"/>
        <item x="94"/>
        <item x="6"/>
        <item x="49"/>
        <item x="74"/>
        <item x="84"/>
        <item x="150"/>
        <item x="46"/>
        <item x="13"/>
        <item x="101"/>
        <item x="64"/>
        <item x="18"/>
        <item x="9"/>
        <item x="88"/>
        <item x="33"/>
        <item x="47"/>
        <item x="225"/>
        <item x="37"/>
        <item x="34"/>
        <item x="62"/>
        <item x="102"/>
        <item x="190"/>
        <item x="220"/>
        <item x="35"/>
        <item x="24"/>
        <item x="120"/>
        <item x="25"/>
        <item x="38"/>
        <item x="41"/>
        <item x="2"/>
        <item x="28"/>
        <item x="223"/>
        <item x="40"/>
        <item x="26"/>
        <item x="27"/>
        <item x="16"/>
        <item x="217"/>
        <item x="222"/>
        <item x="3"/>
        <item x="210"/>
        <item x="31"/>
        <item x="219"/>
        <item x="12"/>
        <item x="215"/>
        <item x="39"/>
        <item x="29"/>
        <item x="7"/>
        <item x="20"/>
        <item x="21"/>
        <item x="202"/>
        <item x="183"/>
        <item x="197"/>
        <item x="17"/>
        <item x="5"/>
        <item x="218"/>
        <item x="221"/>
        <item x="19"/>
        <item x="191"/>
        <item x="211"/>
        <item x="208"/>
        <item x="199"/>
        <item x="204"/>
        <item x="23"/>
        <item x="188"/>
        <item x="4"/>
        <item x="214"/>
        <item x="124"/>
        <item x="30"/>
        <item x="14"/>
        <item x="122"/>
        <item x="194"/>
        <item x="203"/>
        <item x="22"/>
        <item x="201"/>
        <item x="216"/>
        <item x="184"/>
        <item x="189"/>
        <item x="209"/>
        <item x="10"/>
        <item x="192"/>
        <item x="213"/>
        <item x="182"/>
        <item x="8"/>
        <item x="187"/>
        <item x="178"/>
        <item x="179"/>
        <item x="212"/>
        <item x="185"/>
        <item x="1"/>
        <item x="131"/>
        <item x="205"/>
        <item x="15"/>
        <item x="11"/>
        <item x="195"/>
        <item x="181"/>
        <item x="206"/>
        <item x="126"/>
        <item x="140"/>
        <item x="207"/>
        <item x="0"/>
        <item x="128"/>
        <item x="172"/>
        <item x="132"/>
        <item x="136"/>
        <item x="173"/>
        <item x="137"/>
        <item x="129"/>
        <item x="180"/>
        <item x="186"/>
        <item x="174"/>
        <item x="133"/>
        <item x="176"/>
        <item x="134"/>
        <item x="165"/>
        <item x="177"/>
        <item x="161"/>
        <item x="166"/>
        <item x="162"/>
        <item x="163"/>
        <item x="138"/>
        <item x="141"/>
        <item x="168"/>
        <item x="198"/>
        <item x="169"/>
        <item x="200"/>
        <item x="170"/>
        <item x="164"/>
        <item x="151"/>
        <item x="147"/>
        <item x="196"/>
        <item x="143"/>
        <item x="157"/>
        <item x="159"/>
        <item x="145"/>
        <item x="167"/>
        <item x="146"/>
        <item x="156"/>
        <item x="152"/>
        <item x="148"/>
        <item x="154"/>
        <item x="155"/>
        <item x="149"/>
        <item x="153"/>
        <item t="default"/>
      </items>
    </pivotField>
    <pivotField compact="0" showAll="0">
      <items count="115">
        <item x="43"/>
        <item x="34"/>
        <item x="39"/>
        <item x="33"/>
        <item x="38"/>
        <item x="32"/>
        <item x="36"/>
        <item x="26"/>
        <item x="30"/>
        <item x="25"/>
        <item x="20"/>
        <item x="21"/>
        <item x="41"/>
        <item x="19"/>
        <item x="22"/>
        <item x="27"/>
        <item x="23"/>
        <item x="24"/>
        <item x="28"/>
        <item x="2"/>
        <item x="29"/>
        <item x="12"/>
        <item x="37"/>
        <item x="40"/>
        <item x="31"/>
        <item x="6"/>
        <item x="35"/>
        <item x="7"/>
        <item x="11"/>
        <item x="3"/>
        <item x="42"/>
        <item x="13"/>
        <item x="97"/>
        <item x="1"/>
        <item x="105"/>
        <item x="15"/>
        <item x="5"/>
        <item x="16"/>
        <item x="103"/>
        <item x="18"/>
        <item x="44"/>
        <item x="4"/>
        <item x="108"/>
        <item x="91"/>
        <item x="0"/>
        <item x="17"/>
        <item x="98"/>
        <item x="45"/>
        <item x="9"/>
        <item x="10"/>
        <item x="14"/>
        <item x="102"/>
        <item x="92"/>
        <item x="8"/>
        <item x="93"/>
        <item x="96"/>
        <item x="100"/>
        <item x="90"/>
        <item x="111"/>
        <item x="94"/>
        <item x="48"/>
        <item x="88"/>
        <item x="109"/>
        <item x="84"/>
        <item x="110"/>
        <item x="49"/>
        <item x="46"/>
        <item x="112"/>
        <item x="104"/>
        <item x="55"/>
        <item x="99"/>
        <item x="50"/>
        <item x="81"/>
        <item x="87"/>
        <item x="113"/>
        <item x="47"/>
        <item x="89"/>
        <item x="86"/>
        <item x="80"/>
        <item x="95"/>
        <item x="85"/>
        <item x="52"/>
        <item x="106"/>
        <item x="107"/>
        <item x="75"/>
        <item x="82"/>
        <item x="53"/>
        <item x="51"/>
        <item x="76"/>
        <item x="83"/>
        <item x="77"/>
        <item x="78"/>
        <item x="101"/>
        <item x="54"/>
        <item x="73"/>
        <item x="59"/>
        <item x="56"/>
        <item x="70"/>
        <item x="71"/>
        <item x="72"/>
        <item x="79"/>
        <item x="67"/>
        <item x="74"/>
        <item x="57"/>
        <item x="58"/>
        <item x="62"/>
        <item x="69"/>
        <item x="68"/>
        <item x="60"/>
        <item x="61"/>
        <item x="63"/>
        <item x="65"/>
        <item x="64"/>
        <item x="66"/>
        <item t="default"/>
      </items>
    </pivotField>
    <pivotField compact="0" showAll="0">
      <items count="491">
        <item x="18"/>
        <item x="114"/>
        <item x="47"/>
        <item x="113"/>
        <item x="186"/>
        <item x="317"/>
        <item x="319"/>
        <item x="349"/>
        <item x="321"/>
        <item x="179"/>
        <item x="124"/>
        <item x="330"/>
        <item x="203"/>
        <item x="111"/>
        <item x="101"/>
        <item x="407"/>
        <item x="326"/>
        <item x="191"/>
        <item x="197"/>
        <item x="31"/>
        <item x="43"/>
        <item x="328"/>
        <item x="323"/>
        <item x="331"/>
        <item x="306"/>
        <item x="90"/>
        <item x="177"/>
        <item x="65"/>
        <item x="102"/>
        <item x="415"/>
        <item x="91"/>
        <item x="244"/>
        <item x="61"/>
        <item x="173"/>
        <item x="162"/>
        <item x="88"/>
        <item x="423"/>
        <item x="456"/>
        <item x="123"/>
        <item x="110"/>
        <item x="320"/>
        <item x="214"/>
        <item x="433"/>
        <item x="377"/>
        <item x="441"/>
        <item x="394"/>
        <item x="205"/>
        <item x="69"/>
        <item x="438"/>
        <item x="107"/>
        <item x="207"/>
        <item x="108"/>
        <item x="72"/>
        <item x="96"/>
        <item x="126"/>
        <item x="334"/>
        <item x="83"/>
        <item x="353"/>
        <item x="264"/>
        <item x="183"/>
        <item x="171"/>
        <item x="448"/>
        <item x="95"/>
        <item x="390"/>
        <item x="310"/>
        <item x="302"/>
        <item x="324"/>
        <item x="450"/>
        <item x="313"/>
        <item x="58"/>
        <item x="332"/>
        <item x="267"/>
        <item x="175"/>
        <item x="250"/>
        <item x="166"/>
        <item x="105"/>
        <item x="436"/>
        <item x="356"/>
        <item x="180"/>
        <item x="304"/>
        <item x="54"/>
        <item x="99"/>
        <item x="453"/>
        <item x="87"/>
        <item x="66"/>
        <item x="202"/>
        <item x="81"/>
        <item x="194"/>
        <item x="200"/>
        <item x="337"/>
        <item x="265"/>
        <item x="402"/>
        <item x="82"/>
        <item x="307"/>
        <item x="241"/>
        <item x="478"/>
        <item x="322"/>
        <item x="273"/>
        <item x="316"/>
        <item x="253"/>
        <item x="131"/>
        <item x="285"/>
        <item x="384"/>
        <item x="92"/>
        <item x="262"/>
        <item x="34"/>
        <item x="32"/>
        <item x="476"/>
        <item x="35"/>
        <item x="33"/>
        <item x="36"/>
        <item x="37"/>
        <item x="209"/>
        <item x="213"/>
        <item x="224"/>
        <item x="472"/>
        <item x="369"/>
        <item x="93"/>
        <item x="468"/>
        <item x="385"/>
        <item x="151"/>
        <item x="361"/>
        <item x="161"/>
        <item x="303"/>
        <item x="121"/>
        <item x="86"/>
        <item x="442"/>
        <item x="431"/>
        <item x="247"/>
        <item x="63"/>
        <item x="311"/>
        <item x="169"/>
        <item x="398"/>
        <item x="449"/>
        <item x="446"/>
        <item x="373"/>
        <item x="153"/>
        <item x="314"/>
        <item x="308"/>
        <item x="100"/>
        <item x="270"/>
        <item x="466"/>
        <item x="89"/>
        <item x="299"/>
        <item x="350"/>
        <item x="251"/>
        <item x="444"/>
        <item x="381"/>
        <item x="259"/>
        <item x="167"/>
        <item x="106"/>
        <item x="354"/>
        <item x="139"/>
        <item x="342"/>
        <item x="129"/>
        <item x="473"/>
        <item x="362"/>
        <item x="199"/>
        <item x="412"/>
        <item x="347"/>
        <item x="364"/>
        <item x="276"/>
        <item x="118"/>
        <item x="367"/>
        <item x="160"/>
        <item x="211"/>
        <item x="357"/>
        <item x="189"/>
        <item x="67"/>
        <item x="484"/>
        <item x="42"/>
        <item x="339"/>
        <item x="218"/>
        <item x="80"/>
        <item x="62"/>
        <item x="227"/>
        <item x="325"/>
        <item x="343"/>
        <item x="78"/>
        <item x="489"/>
        <item x="419"/>
        <item x="170"/>
        <item x="345"/>
        <item x="76"/>
        <item x="97"/>
        <item x="94"/>
        <item x="457"/>
        <item x="374"/>
        <item x="340"/>
        <item x="305"/>
        <item x="289"/>
        <item x="117"/>
        <item x="77"/>
        <item x="120"/>
        <item x="309"/>
        <item x="79"/>
        <item x="59"/>
        <item x="178"/>
        <item x="335"/>
        <item x="231"/>
        <item x="51"/>
        <item x="359"/>
        <item x="378"/>
        <item x="368"/>
        <item x="68"/>
        <item x="154"/>
        <item x="140"/>
        <item x="348"/>
        <item x="210"/>
        <item x="56"/>
        <item x="85"/>
        <item x="300"/>
        <item x="188"/>
        <item x="185"/>
        <item x="268"/>
        <item x="282"/>
        <item x="488"/>
        <item x="248"/>
        <item x="195"/>
        <item x="260"/>
        <item x="245"/>
        <item x="329"/>
        <item x="216"/>
        <item x="327"/>
        <item x="480"/>
        <item x="318"/>
        <item x="137"/>
        <item x="134"/>
        <item x="236"/>
        <item x="98"/>
        <item x="351"/>
        <item x="60"/>
        <item x="254"/>
        <item x="228"/>
        <item x="3"/>
        <item x="469"/>
        <item x="458"/>
        <item x="55"/>
        <item x="53"/>
        <item x="116"/>
        <item x="74"/>
        <item x="217"/>
        <item x="73"/>
        <item x="190"/>
        <item x="64"/>
        <item x="109"/>
        <item x="391"/>
        <item x="233"/>
        <item x="387"/>
        <item x="75"/>
        <item x="271"/>
        <item x="475"/>
        <item x="470"/>
        <item x="238"/>
        <item x="297"/>
        <item x="404"/>
        <item x="44"/>
        <item x="479"/>
        <item x="156"/>
        <item x="119"/>
        <item x="25"/>
        <item x="483"/>
        <item x="48"/>
        <item x="103"/>
        <item x="145"/>
        <item x="486"/>
        <item x="52"/>
        <item x="71"/>
        <item x="49"/>
        <item x="70"/>
        <item x="142"/>
        <item x="57"/>
        <item x="465"/>
        <item x="24"/>
        <item x="461"/>
        <item x="293"/>
        <item x="291"/>
        <item x="125"/>
        <item x="165"/>
        <item x="401"/>
        <item x="312"/>
        <item x="482"/>
        <item x="46"/>
        <item x="50"/>
        <item x="192"/>
        <item x="38"/>
        <item x="40"/>
        <item x="365"/>
        <item x="150"/>
        <item x="286"/>
        <item x="122"/>
        <item x="41"/>
        <item x="30"/>
        <item x="45"/>
        <item x="26"/>
        <item x="84"/>
        <item x="274"/>
        <item x="28"/>
        <item x="481"/>
        <item x="39"/>
        <item x="27"/>
        <item x="280"/>
        <item x="315"/>
        <item x="29"/>
        <item x="225"/>
        <item x="136"/>
        <item x="182"/>
        <item x="455"/>
        <item x="219"/>
        <item x="257"/>
        <item x="439"/>
        <item x="16"/>
        <item x="174"/>
        <item x="485"/>
        <item x="221"/>
        <item x="193"/>
        <item x="437"/>
        <item x="283"/>
        <item x="206"/>
        <item x="294"/>
        <item x="256"/>
        <item x="477"/>
        <item x="148"/>
        <item x="230"/>
        <item x="277"/>
        <item x="234"/>
        <item x="196"/>
        <item x="149"/>
        <item x="133"/>
        <item x="201"/>
        <item x="460"/>
        <item x="135"/>
        <item x="208"/>
        <item x="420"/>
        <item x="130"/>
        <item x="115"/>
        <item x="112"/>
        <item x="104"/>
        <item x="333"/>
        <item x="157"/>
        <item x="242"/>
        <item x="187"/>
        <item x="471"/>
        <item x="424"/>
        <item x="452"/>
        <item x="215"/>
        <item x="181"/>
        <item x="454"/>
        <item x="474"/>
        <item x="447"/>
        <item x="459"/>
        <item x="184"/>
        <item x="462"/>
        <item x="464"/>
        <item x="239"/>
        <item x="168"/>
        <item x="143"/>
        <item x="298"/>
        <item x="176"/>
        <item x="159"/>
        <item x="152"/>
        <item x="212"/>
        <item x="164"/>
        <item x="127"/>
        <item x="279"/>
        <item x="416"/>
        <item x="204"/>
        <item x="198"/>
        <item x="138"/>
        <item x="146"/>
        <item x="163"/>
        <item x="487"/>
        <item x="463"/>
        <item x="467"/>
        <item x="128"/>
        <item x="172"/>
        <item x="13"/>
        <item x="451"/>
        <item x="132"/>
        <item x="222"/>
        <item x="23"/>
        <item x="147"/>
        <item x="158"/>
        <item x="301"/>
        <item x="6"/>
        <item x="435"/>
        <item x="9"/>
        <item x="443"/>
        <item x="434"/>
        <item x="440"/>
        <item x="155"/>
        <item x="141"/>
        <item x="445"/>
        <item x="12"/>
        <item x="338"/>
        <item x="425"/>
        <item x="386"/>
        <item x="336"/>
        <item x="382"/>
        <item x="341"/>
        <item x="366"/>
        <item x="144"/>
        <item x="432"/>
        <item x="388"/>
        <item x="22"/>
        <item x="21"/>
        <item x="410"/>
        <item x="20"/>
        <item x="2"/>
        <item x="427"/>
        <item x="397"/>
        <item x="19"/>
        <item x="417"/>
        <item x="430"/>
        <item x="375"/>
        <item x="352"/>
        <item x="5"/>
        <item x="7"/>
        <item x="355"/>
        <item x="403"/>
        <item x="379"/>
        <item x="360"/>
        <item x="14"/>
        <item x="370"/>
        <item x="346"/>
        <item x="421"/>
        <item x="358"/>
        <item x="392"/>
        <item x="399"/>
        <item x="426"/>
        <item x="17"/>
        <item x="220"/>
        <item x="4"/>
        <item x="383"/>
        <item x="413"/>
        <item x="10"/>
        <item x="15"/>
        <item x="8"/>
        <item x="11"/>
        <item x="0"/>
        <item x="344"/>
        <item x="429"/>
        <item x="363"/>
        <item x="371"/>
        <item x="406"/>
        <item x="422"/>
        <item x="405"/>
        <item x="408"/>
        <item x="1"/>
        <item x="411"/>
        <item x="258"/>
        <item x="418"/>
        <item x="380"/>
        <item x="223"/>
        <item x="389"/>
        <item x="372"/>
        <item x="400"/>
        <item x="395"/>
        <item x="428"/>
        <item x="249"/>
        <item x="269"/>
        <item x="409"/>
        <item x="240"/>
        <item x="246"/>
        <item x="237"/>
        <item x="226"/>
        <item x="261"/>
        <item x="281"/>
        <item x="272"/>
        <item x="255"/>
        <item x="266"/>
        <item x="252"/>
        <item x="414"/>
        <item x="243"/>
        <item x="393"/>
        <item x="295"/>
        <item x="263"/>
        <item x="232"/>
        <item x="229"/>
        <item x="235"/>
        <item x="376"/>
        <item x="296"/>
        <item x="292"/>
        <item x="278"/>
        <item x="396"/>
        <item x="275"/>
        <item x="290"/>
        <item x="288"/>
        <item x="284"/>
        <item x="287"/>
        <item t="default"/>
      </items>
    </pivotField>
    <pivotField compact="0" showAll="0">
      <items count="458">
        <item x="21"/>
        <item x="18"/>
        <item x="117"/>
        <item x="49"/>
        <item x="116"/>
        <item x="182"/>
        <item x="114"/>
        <item x="105"/>
        <item x="384"/>
        <item x="202"/>
        <item x="337"/>
        <item x="314"/>
        <item x="196"/>
        <item x="31"/>
        <item x="323"/>
        <item x="130"/>
        <item x="106"/>
        <item x="423"/>
        <item x="68"/>
        <item x="45"/>
        <item x="190"/>
        <item x="316"/>
        <item x="311"/>
        <item x="431"/>
        <item x="240"/>
        <item x="438"/>
        <item x="177"/>
        <item x="111"/>
        <item x="94"/>
        <item x="178"/>
        <item x="67"/>
        <item x="168"/>
        <item x="127"/>
        <item x="313"/>
        <item x="132"/>
        <item x="400"/>
        <item x="318"/>
        <item x="317"/>
        <item x="95"/>
        <item x="371"/>
        <item x="324"/>
        <item x="300"/>
        <item x="185"/>
        <item x="193"/>
        <item x="180"/>
        <item x="389"/>
        <item x="173"/>
        <item x="392"/>
        <item x="92"/>
        <item x="124"/>
        <item x="414"/>
        <item x="303"/>
        <item x="99"/>
        <item x="361"/>
        <item x="358"/>
        <item x="102"/>
        <item x="96"/>
        <item x="172"/>
        <item x="110"/>
        <item x="418"/>
        <item x="332"/>
        <item x="435"/>
        <item x="444"/>
        <item x="304"/>
        <item x="206"/>
        <item x="446"/>
        <item x="204"/>
        <item x="60"/>
        <item x="305"/>
        <item x="159"/>
        <item x="376"/>
        <item x="448"/>
        <item x="447"/>
        <item x="109"/>
        <item x="101"/>
        <item x="183"/>
        <item x="283"/>
        <item x="98"/>
        <item x="212"/>
        <item x="327"/>
        <item x="84"/>
        <item x="90"/>
        <item x="265"/>
        <item x="91"/>
        <item x="366"/>
        <item x="256"/>
        <item x="86"/>
        <item x="121"/>
        <item x="243"/>
        <item x="208"/>
        <item x="262"/>
        <item x="439"/>
        <item x="167"/>
        <item x="302"/>
        <item x="451"/>
        <item x="330"/>
        <item x="82"/>
        <item x="424"/>
        <item x="237"/>
        <item x="143"/>
        <item x="65"/>
        <item x="379"/>
        <item x="213"/>
        <item x="223"/>
        <item x="449"/>
        <item x="199"/>
        <item x="259"/>
        <item x="78"/>
        <item x="433"/>
        <item x="93"/>
        <item x="201"/>
        <item x="128"/>
        <item x="351"/>
        <item x="346"/>
        <item x="410"/>
        <item x="348"/>
        <item x="88"/>
        <item x="135"/>
        <item x="16"/>
        <item x="153"/>
        <item x="319"/>
        <item x="325"/>
        <item x="381"/>
        <item x="71"/>
        <item x="297"/>
        <item x="70"/>
        <item x="396"/>
        <item x="161"/>
        <item x="80"/>
        <item x="181"/>
        <item x="280"/>
        <item x="271"/>
        <item x="340"/>
        <item x="427"/>
        <item x="69"/>
        <item x="83"/>
        <item x="140"/>
        <item x="74"/>
        <item x="156"/>
        <item x="306"/>
        <item x="72"/>
        <item x="298"/>
        <item x="247"/>
        <item x="76"/>
        <item x="125"/>
        <item x="66"/>
        <item x="165"/>
        <item x="453"/>
        <item x="61"/>
        <item x="268"/>
        <item x="226"/>
        <item x="142"/>
        <item x="75"/>
        <item x="442"/>
        <item x="113"/>
        <item x="150"/>
        <item x="35"/>
        <item x="232"/>
        <item x="308"/>
        <item x="260"/>
        <item x="145"/>
        <item x="85"/>
        <item x="137"/>
        <item x="455"/>
        <item x="89"/>
        <item x="64"/>
        <item x="229"/>
        <item x="103"/>
        <item x="294"/>
        <item x="58"/>
        <item x="217"/>
        <item x="97"/>
        <item x="52"/>
        <item x="241"/>
        <item x="32"/>
        <item x="454"/>
        <item x="175"/>
        <item x="104"/>
        <item x="286"/>
        <item x="338"/>
        <item x="112"/>
        <item x="37"/>
        <item x="107"/>
        <item x="349"/>
        <item x="157"/>
        <item x="322"/>
        <item x="189"/>
        <item x="3"/>
        <item x="215"/>
        <item x="122"/>
        <item x="33"/>
        <item x="146"/>
        <item x="38"/>
        <item x="194"/>
        <item x="34"/>
        <item x="87"/>
        <item x="353"/>
        <item x="210"/>
        <item x="301"/>
        <item x="378"/>
        <item x="253"/>
        <item x="362"/>
        <item x="218"/>
        <item x="397"/>
        <item x="344"/>
        <item x="307"/>
        <item x="441"/>
        <item x="328"/>
        <item x="195"/>
        <item x="244"/>
        <item x="57"/>
        <item x="288"/>
        <item x="198"/>
        <item x="120"/>
        <item x="334"/>
        <item x="62"/>
        <item x="188"/>
        <item x="321"/>
        <item x="131"/>
        <item x="248"/>
        <item x="342"/>
        <item x="407"/>
        <item x="421"/>
        <item x="320"/>
        <item x="36"/>
        <item x="136"/>
        <item x="119"/>
        <item x="55"/>
        <item x="405"/>
        <item x="126"/>
        <item x="100"/>
        <item x="443"/>
        <item x="413"/>
        <item x="51"/>
        <item x="289"/>
        <item x="266"/>
        <item x="250"/>
        <item x="312"/>
        <item x="79"/>
        <item x="53"/>
        <item x="315"/>
        <item x="401"/>
        <item x="81"/>
        <item x="228"/>
        <item x="272"/>
        <item x="155"/>
        <item x="139"/>
        <item x="50"/>
        <item x="214"/>
        <item x="335"/>
        <item x="154"/>
        <item x="129"/>
        <item x="263"/>
        <item x="192"/>
        <item x="187"/>
        <item x="207"/>
        <item x="440"/>
        <item x="450"/>
        <item x="445"/>
        <item x="216"/>
        <item x="411"/>
        <item x="43"/>
        <item x="48"/>
        <item x="170"/>
        <item x="24"/>
        <item x="291"/>
        <item x="257"/>
        <item x="309"/>
        <item x="284"/>
        <item x="205"/>
        <item x="428"/>
        <item x="123"/>
        <item x="174"/>
        <item x="209"/>
        <item x="234"/>
        <item x="224"/>
        <item x="41"/>
        <item x="63"/>
        <item x="238"/>
        <item x="23"/>
        <item x="197"/>
        <item x="162"/>
        <item x="415"/>
        <item x="73"/>
        <item x="186"/>
        <item x="138"/>
        <item x="47"/>
        <item x="254"/>
        <item x="452"/>
        <item x="13"/>
        <item x="432"/>
        <item x="148"/>
        <item x="25"/>
        <item x="425"/>
        <item x="277"/>
        <item x="211"/>
        <item x="295"/>
        <item x="141"/>
        <item x="422"/>
        <item x="456"/>
        <item x="437"/>
        <item x="108"/>
        <item x="417"/>
        <item x="269"/>
        <item x="416"/>
        <item x="56"/>
        <item x="220"/>
        <item x="40"/>
        <item x="118"/>
        <item x="200"/>
        <item x="292"/>
        <item x="39"/>
        <item x="26"/>
        <item x="179"/>
        <item x="191"/>
        <item x="436"/>
        <item x="44"/>
        <item x="426"/>
        <item x="275"/>
        <item x="152"/>
        <item x="430"/>
        <item x="419"/>
        <item x="6"/>
        <item x="9"/>
        <item x="176"/>
        <item x="144"/>
        <item x="310"/>
        <item x="77"/>
        <item x="274"/>
        <item x="163"/>
        <item x="115"/>
        <item x="420"/>
        <item x="54"/>
        <item x="42"/>
        <item x="429"/>
        <item x="393"/>
        <item x="251"/>
        <item x="278"/>
        <item x="158"/>
        <item x="184"/>
        <item x="203"/>
        <item x="59"/>
        <item x="166"/>
        <item x="434"/>
        <item x="151"/>
        <item x="235"/>
        <item x="133"/>
        <item x="412"/>
        <item x="27"/>
        <item x="281"/>
        <item x="164"/>
        <item x="46"/>
        <item x="29"/>
        <item x="28"/>
        <item x="326"/>
        <item x="171"/>
        <item x="367"/>
        <item x="398"/>
        <item x="387"/>
        <item x="134"/>
        <item x="403"/>
        <item x="30"/>
        <item x="329"/>
        <item x="402"/>
        <item x="365"/>
        <item x="406"/>
        <item x="394"/>
        <item x="169"/>
        <item x="147"/>
        <item x="369"/>
        <item x="390"/>
        <item x="160"/>
        <item x="363"/>
        <item x="374"/>
        <item x="380"/>
        <item x="149"/>
        <item x="404"/>
        <item x="221"/>
        <item x="377"/>
        <item x="350"/>
        <item x="331"/>
        <item x="409"/>
        <item x="2"/>
        <item x="5"/>
        <item x="7"/>
        <item x="12"/>
        <item x="359"/>
        <item x="356"/>
        <item x="382"/>
        <item x="19"/>
        <item x="399"/>
        <item x="364"/>
        <item x="20"/>
        <item x="408"/>
        <item x="343"/>
        <item x="339"/>
        <item x="299"/>
        <item x="22"/>
        <item x="341"/>
        <item x="336"/>
        <item x="383"/>
        <item x="385"/>
        <item x="10"/>
        <item x="242"/>
        <item x="354"/>
        <item x="14"/>
        <item x="345"/>
        <item x="17"/>
        <item x="352"/>
        <item x="333"/>
        <item x="246"/>
        <item x="395"/>
        <item x="4"/>
        <item x="388"/>
        <item x="368"/>
        <item x="355"/>
        <item x="8"/>
        <item x="360"/>
        <item x="15"/>
        <item x="347"/>
        <item x="11"/>
        <item x="386"/>
        <item x="252"/>
        <item x="230"/>
        <item x="219"/>
        <item x="245"/>
        <item x="372"/>
        <item x="239"/>
        <item x="227"/>
        <item x="225"/>
        <item x="0"/>
        <item x="391"/>
        <item x="249"/>
        <item x="231"/>
        <item x="233"/>
        <item x="264"/>
        <item x="1"/>
        <item x="236"/>
        <item x="370"/>
        <item x="267"/>
        <item x="222"/>
        <item x="357"/>
        <item x="261"/>
        <item x="375"/>
        <item x="255"/>
        <item x="258"/>
        <item x="276"/>
        <item x="293"/>
        <item x="373"/>
        <item x="290"/>
        <item x="296"/>
        <item x="285"/>
        <item x="270"/>
        <item x="287"/>
        <item x="273"/>
        <item x="282"/>
        <item x="279"/>
        <item t="default"/>
      </items>
    </pivotField>
    <pivotField compact="0" showAll="0">
      <items count="148">
        <item x="18"/>
        <item x="75"/>
        <item x="41"/>
        <item x="83"/>
        <item x="85"/>
        <item x="73"/>
        <item x="67"/>
        <item x="84"/>
        <item x="116"/>
        <item x="39"/>
        <item x="120"/>
        <item x="68"/>
        <item x="32"/>
        <item x="124"/>
        <item x="62"/>
        <item x="65"/>
        <item x="71"/>
        <item x="66"/>
        <item x="53"/>
        <item x="70"/>
        <item x="60"/>
        <item x="94"/>
        <item x="48"/>
        <item x="81"/>
        <item x="54"/>
        <item x="64"/>
        <item x="58"/>
        <item x="61"/>
        <item x="16"/>
        <item x="63"/>
        <item x="79"/>
        <item x="52"/>
        <item x="51"/>
        <item x="55"/>
        <item x="77"/>
        <item x="69"/>
        <item x="59"/>
        <item x="72"/>
        <item x="82"/>
        <item x="3"/>
        <item x="50"/>
        <item x="49"/>
        <item x="56"/>
        <item x="78"/>
        <item x="76"/>
        <item x="46"/>
        <item x="74"/>
        <item x="45"/>
        <item x="34"/>
        <item x="13"/>
        <item x="33"/>
        <item x="35"/>
        <item x="146"/>
        <item x="25"/>
        <item x="26"/>
        <item x="144"/>
        <item x="43"/>
        <item x="57"/>
        <item x="44"/>
        <item x="6"/>
        <item x="47"/>
        <item x="42"/>
        <item x="9"/>
        <item x="137"/>
        <item x="30"/>
        <item x="27"/>
        <item x="24"/>
        <item x="36"/>
        <item x="125"/>
        <item x="37"/>
        <item x="23"/>
        <item x="38"/>
        <item x="31"/>
        <item x="40"/>
        <item x="28"/>
        <item x="29"/>
        <item x="128"/>
        <item x="132"/>
        <item x="121"/>
        <item x="119"/>
        <item x="12"/>
        <item x="80"/>
        <item x="134"/>
        <item x="142"/>
        <item x="118"/>
        <item x="2"/>
        <item x="145"/>
        <item x="5"/>
        <item x="141"/>
        <item x="135"/>
        <item x="7"/>
        <item x="20"/>
        <item x="117"/>
        <item x="19"/>
        <item x="21"/>
        <item x="140"/>
        <item x="22"/>
        <item x="14"/>
        <item x="86"/>
        <item x="10"/>
        <item x="17"/>
        <item x="138"/>
        <item x="4"/>
        <item x="122"/>
        <item x="88"/>
        <item x="126"/>
        <item x="127"/>
        <item x="133"/>
        <item x="143"/>
        <item x="130"/>
        <item x="11"/>
        <item x="136"/>
        <item x="87"/>
        <item x="8"/>
        <item x="1"/>
        <item x="139"/>
        <item x="15"/>
        <item x="100"/>
        <item x="97"/>
        <item x="89"/>
        <item x="129"/>
        <item x="96"/>
        <item x="98"/>
        <item x="0"/>
        <item x="93"/>
        <item x="90"/>
        <item x="91"/>
        <item x="92"/>
        <item x="95"/>
        <item x="123"/>
        <item x="103"/>
        <item x="105"/>
        <item x="99"/>
        <item x="104"/>
        <item x="114"/>
        <item x="101"/>
        <item x="108"/>
        <item x="102"/>
        <item x="115"/>
        <item x="113"/>
        <item x="131"/>
        <item x="112"/>
        <item x="107"/>
        <item x="111"/>
        <item x="109"/>
        <item x="106"/>
        <item x="110"/>
        <item t="default"/>
      </items>
    </pivotField>
    <pivotField compact="0" showAll="0">
      <items count="451">
        <item x="200"/>
        <item x="379"/>
        <item x="63"/>
        <item x="89"/>
        <item x="81"/>
        <item x="281"/>
        <item x="59"/>
        <item x="67"/>
        <item x="93"/>
        <item x="147"/>
        <item x="196"/>
        <item x="113"/>
        <item x="258"/>
        <item x="56"/>
        <item x="100"/>
        <item x="75"/>
        <item x="79"/>
        <item x="96"/>
        <item x="57"/>
        <item x="423"/>
        <item x="170"/>
        <item x="253"/>
        <item x="136"/>
        <item x="175"/>
        <item x="73"/>
        <item x="83"/>
        <item x="447"/>
        <item x="71"/>
        <item x="283"/>
        <item x="308"/>
        <item x="319"/>
        <item x="115"/>
        <item x="54"/>
        <item x="101"/>
        <item x="78"/>
        <item x="345"/>
        <item x="104"/>
        <item x="145"/>
        <item x="49"/>
        <item x="61"/>
        <item x="195"/>
        <item x="120"/>
        <item x="441"/>
        <item x="119"/>
        <item x="127"/>
        <item x="440"/>
        <item x="121"/>
        <item x="102"/>
        <item x="126"/>
        <item x="38"/>
        <item x="198"/>
        <item x="301"/>
        <item x="74"/>
        <item x="107"/>
        <item x="189"/>
        <item x="310"/>
        <item x="268"/>
        <item x="243"/>
        <item x="303"/>
        <item x="186"/>
        <item x="431"/>
        <item x="341"/>
        <item x="86"/>
        <item x="76"/>
        <item x="314"/>
        <item x="355"/>
        <item x="312"/>
        <item x="248"/>
        <item x="449"/>
        <item x="166"/>
        <item x="77"/>
        <item x="425"/>
        <item x="306"/>
        <item x="292"/>
        <item x="340"/>
        <item x="443"/>
        <item x="84"/>
        <item x="184"/>
        <item x="285"/>
        <item x="47"/>
        <item x="349"/>
        <item x="448"/>
        <item x="315"/>
        <item x="109"/>
        <item x="66"/>
        <item x="181"/>
        <item x="291"/>
        <item x="117"/>
        <item x="131"/>
        <item x="430"/>
        <item x="348"/>
        <item x="434"/>
        <item x="249"/>
        <item x="361"/>
        <item x="305"/>
        <item x="32"/>
        <item x="428"/>
        <item x="37"/>
        <item x="97"/>
        <item x="325"/>
        <item x="133"/>
        <item x="362"/>
        <item x="368"/>
        <item x="134"/>
        <item x="400"/>
        <item x="424"/>
        <item x="60"/>
        <item x="257"/>
        <item x="45"/>
        <item x="157"/>
        <item x="85"/>
        <item x="338"/>
        <item x="417"/>
        <item x="91"/>
        <item x="124"/>
        <item x="438"/>
        <item x="328"/>
        <item x="437"/>
        <item x="278"/>
        <item x="123"/>
        <item x="94"/>
        <item x="114"/>
        <item x="255"/>
        <item x="24"/>
        <item x="44"/>
        <item x="148"/>
        <item x="141"/>
        <item x="265"/>
        <item x="92"/>
        <item x="128"/>
        <item x="240"/>
        <item x="267"/>
        <item x="276"/>
        <item x="172"/>
        <item x="414"/>
        <item x="264"/>
        <item x="34"/>
        <item x="294"/>
        <item x="164"/>
        <item x="39"/>
        <item x="149"/>
        <item x="69"/>
        <item x="231"/>
        <item x="333"/>
        <item x="52"/>
        <item x="238"/>
        <item x="322"/>
        <item x="404"/>
        <item x="154"/>
        <item x="271"/>
        <item x="62"/>
        <item x="251"/>
        <item x="280"/>
        <item x="442"/>
        <item x="300"/>
        <item x="358"/>
        <item x="376"/>
        <item x="436"/>
        <item x="103"/>
        <item x="336"/>
        <item x="28"/>
        <item x="130"/>
        <item x="228"/>
        <item x="365"/>
        <item x="432"/>
        <item x="234"/>
        <item x="433"/>
        <item x="26"/>
        <item x="140"/>
        <item x="185"/>
        <item x="435"/>
        <item x="98"/>
        <item x="122"/>
        <item x="139"/>
        <item x="220"/>
        <item x="161"/>
        <item x="129"/>
        <item x="422"/>
        <item x="178"/>
        <item x="125"/>
        <item x="108"/>
        <item x="174"/>
        <item x="87"/>
        <item x="106"/>
        <item x="118"/>
        <item x="173"/>
        <item x="156"/>
        <item x="298"/>
        <item x="64"/>
        <item x="262"/>
        <item x="110"/>
        <item x="296"/>
        <item x="407"/>
        <item x="165"/>
        <item x="204"/>
        <item x="138"/>
        <item x="192"/>
        <item x="177"/>
        <item x="33"/>
        <item x="55"/>
        <item x="158"/>
        <item x="330"/>
        <item x="413"/>
        <item x="30"/>
        <item x="446"/>
        <item x="385"/>
        <item x="244"/>
        <item x="58"/>
        <item x="210"/>
        <item x="367"/>
        <item x="388"/>
        <item x="150"/>
        <item x="152"/>
        <item x="371"/>
        <item x="168"/>
        <item x="40"/>
        <item x="344"/>
        <item x="99"/>
        <item x="445"/>
        <item x="35"/>
        <item x="43"/>
        <item x="397"/>
        <item x="188"/>
        <item x="318"/>
        <item x="429"/>
        <item x="162"/>
        <item x="270"/>
        <item x="203"/>
        <item x="194"/>
        <item x="111"/>
        <item x="236"/>
        <item x="332"/>
        <item x="176"/>
        <item x="202"/>
        <item x="439"/>
        <item x="88"/>
        <item x="167"/>
        <item x="51"/>
        <item x="273"/>
        <item x="95"/>
        <item x="260"/>
        <item x="226"/>
        <item x="324"/>
        <item x="112"/>
        <item x="160"/>
        <item x="13"/>
        <item x="146"/>
        <item x="105"/>
        <item x="68"/>
        <item x="2"/>
        <item x="401"/>
        <item x="230"/>
        <item x="153"/>
        <item x="42"/>
        <item x="7"/>
        <item x="207"/>
        <item x="246"/>
        <item x="137"/>
        <item x="392"/>
        <item x="163"/>
        <item x="29"/>
        <item x="180"/>
        <item x="426"/>
        <item x="171"/>
        <item x="199"/>
        <item x="65"/>
        <item x="3"/>
        <item x="25"/>
        <item x="144"/>
        <item x="90"/>
        <item x="36"/>
        <item x="48"/>
        <item x="142"/>
        <item x="420"/>
        <item x="72"/>
        <item x="206"/>
        <item x="155"/>
        <item x="132"/>
        <item x="217"/>
        <item x="321"/>
        <item x="208"/>
        <item x="212"/>
        <item x="193"/>
        <item x="222"/>
        <item x="6"/>
        <item x="233"/>
        <item x="23"/>
        <item x="427"/>
        <item x="205"/>
        <item x="209"/>
        <item x="352"/>
        <item x="53"/>
        <item x="151"/>
        <item x="223"/>
        <item x="27"/>
        <item x="135"/>
        <item x="80"/>
        <item x="46"/>
        <item x="421"/>
        <item x="216"/>
        <item x="241"/>
        <item x="31"/>
        <item x="116"/>
        <item x="410"/>
        <item x="9"/>
        <item x="82"/>
        <item x="187"/>
        <item x="182"/>
        <item x="356"/>
        <item x="275"/>
        <item x="214"/>
        <item x="211"/>
        <item x="12"/>
        <item x="179"/>
        <item x="14"/>
        <item x="50"/>
        <item x="41"/>
        <item x="159"/>
        <item x="1"/>
        <item x="191"/>
        <item x="444"/>
        <item x="219"/>
        <item x="70"/>
        <item x="377"/>
        <item x="169"/>
        <item x="197"/>
        <item x="190"/>
        <item x="17"/>
        <item x="213"/>
        <item x="183"/>
        <item x="18"/>
        <item x="374"/>
        <item x="16"/>
        <item x="143"/>
        <item x="201"/>
        <item x="5"/>
        <item x="353"/>
        <item x="419"/>
        <item x="412"/>
        <item x="391"/>
        <item x="10"/>
        <item x="21"/>
        <item x="337"/>
        <item x="4"/>
        <item x="386"/>
        <item x="350"/>
        <item x="218"/>
        <item x="359"/>
        <item x="335"/>
        <item x="215"/>
        <item x="389"/>
        <item x="393"/>
        <item x="395"/>
        <item x="357"/>
        <item x="372"/>
        <item x="416"/>
        <item x="20"/>
        <item x="22"/>
        <item x="411"/>
        <item x="339"/>
        <item x="342"/>
        <item x="415"/>
        <item x="363"/>
        <item x="15"/>
        <item x="0"/>
        <item x="334"/>
        <item x="19"/>
        <item x="402"/>
        <item x="369"/>
        <item x="354"/>
        <item x="403"/>
        <item x="418"/>
        <item x="225"/>
        <item x="346"/>
        <item x="399"/>
        <item x="406"/>
        <item x="383"/>
        <item x="329"/>
        <item x="380"/>
        <item x="316"/>
        <item x="8"/>
        <item x="11"/>
        <item x="221"/>
        <item x="378"/>
        <item x="317"/>
        <item x="394"/>
        <item x="405"/>
        <item x="242"/>
        <item x="227"/>
        <item x="375"/>
        <item x="398"/>
        <item x="229"/>
        <item x="408"/>
        <item x="307"/>
        <item x="360"/>
        <item x="409"/>
        <item x="326"/>
        <item x="224"/>
        <item x="327"/>
        <item x="396"/>
        <item x="382"/>
        <item x="351"/>
        <item x="323"/>
        <item x="331"/>
        <item x="347"/>
        <item x="304"/>
        <item x="320"/>
        <item x="235"/>
        <item x="343"/>
        <item x="309"/>
        <item x="384"/>
        <item x="387"/>
        <item x="245"/>
        <item x="237"/>
        <item x="232"/>
        <item x="289"/>
        <item x="381"/>
        <item x="390"/>
        <item x="364"/>
        <item x="311"/>
        <item x="290"/>
        <item x="313"/>
        <item x="293"/>
        <item x="370"/>
        <item x="295"/>
        <item x="373"/>
        <item x="239"/>
        <item x="282"/>
        <item x="287"/>
        <item x="247"/>
        <item x="254"/>
        <item x="274"/>
        <item x="302"/>
        <item x="286"/>
        <item x="284"/>
        <item x="299"/>
        <item x="297"/>
        <item x="366"/>
        <item x="288"/>
        <item x="252"/>
        <item x="279"/>
        <item x="261"/>
        <item x="277"/>
        <item x="250"/>
        <item x="263"/>
        <item x="269"/>
        <item x="256"/>
        <item x="266"/>
        <item x="259"/>
        <item x="272"/>
        <item t="default"/>
      </items>
    </pivotField>
    <pivotField compact="0" showAll="0">
      <items count="173">
        <item x="171"/>
        <item x="120"/>
        <item x="46"/>
        <item x="64"/>
        <item x="70"/>
        <item x="65"/>
        <item x="48"/>
        <item x="68"/>
        <item x="33"/>
        <item x="31"/>
        <item x="66"/>
        <item x="18"/>
        <item x="74"/>
        <item x="38"/>
        <item x="30"/>
        <item x="29"/>
        <item x="76"/>
        <item x="36"/>
        <item x="55"/>
        <item x="1"/>
        <item x="4"/>
        <item x="41"/>
        <item x="11"/>
        <item x="39"/>
        <item x="34"/>
        <item x="53"/>
        <item x="16"/>
        <item x="0"/>
        <item x="49"/>
        <item x="17"/>
        <item x="54"/>
        <item x="40"/>
        <item x="170"/>
        <item x="79"/>
        <item x="87"/>
        <item x="56"/>
        <item x="10"/>
        <item x="88"/>
        <item x="58"/>
        <item x="62"/>
        <item x="7"/>
        <item x="63"/>
        <item x="51"/>
        <item x="86"/>
        <item x="3"/>
        <item x="43"/>
        <item x="57"/>
        <item x="52"/>
        <item x="59"/>
        <item x="14"/>
        <item x="6"/>
        <item x="45"/>
        <item x="15"/>
        <item x="44"/>
        <item x="69"/>
        <item x="84"/>
        <item x="167"/>
        <item x="9"/>
        <item x="42"/>
        <item x="47"/>
        <item x="78"/>
        <item x="37"/>
        <item x="19"/>
        <item x="102"/>
        <item x="72"/>
        <item x="67"/>
        <item x="153"/>
        <item x="139"/>
        <item x="135"/>
        <item x="141"/>
        <item x="71"/>
        <item x="106"/>
        <item x="100"/>
        <item x="35"/>
        <item x="151"/>
        <item x="147"/>
        <item x="13"/>
        <item x="169"/>
        <item x="50"/>
        <item x="26"/>
        <item x="60"/>
        <item x="131"/>
        <item x="83"/>
        <item x="73"/>
        <item x="77"/>
        <item x="61"/>
        <item x="166"/>
        <item x="80"/>
        <item x="25"/>
        <item x="137"/>
        <item x="21"/>
        <item x="134"/>
        <item x="23"/>
        <item x="132"/>
        <item x="82"/>
        <item x="104"/>
        <item x="156"/>
        <item x="89"/>
        <item x="168"/>
        <item x="138"/>
        <item x="133"/>
        <item x="27"/>
        <item x="75"/>
        <item x="22"/>
        <item x="81"/>
        <item x="2"/>
        <item x="32"/>
        <item x="136"/>
        <item x="24"/>
        <item x="5"/>
        <item x="20"/>
        <item x="8"/>
        <item x="28"/>
        <item x="160"/>
        <item x="158"/>
        <item x="130"/>
        <item x="126"/>
        <item x="165"/>
        <item x="85"/>
        <item x="12"/>
        <item x="163"/>
        <item x="90"/>
        <item x="140"/>
        <item x="127"/>
        <item x="164"/>
        <item x="125"/>
        <item x="144"/>
        <item x="128"/>
        <item x="129"/>
        <item x="92"/>
        <item x="161"/>
        <item x="93"/>
        <item x="96"/>
        <item x="162"/>
        <item x="91"/>
        <item x="142"/>
        <item x="143"/>
        <item x="150"/>
        <item x="95"/>
        <item x="97"/>
        <item x="154"/>
        <item x="124"/>
        <item x="157"/>
        <item x="145"/>
        <item x="152"/>
        <item x="155"/>
        <item x="159"/>
        <item x="105"/>
        <item x="94"/>
        <item x="107"/>
        <item x="148"/>
        <item x="149"/>
        <item x="98"/>
        <item x="99"/>
        <item x="101"/>
        <item x="122"/>
        <item x="146"/>
        <item x="108"/>
        <item x="123"/>
        <item x="103"/>
        <item x="121"/>
        <item x="115"/>
        <item x="119"/>
        <item x="117"/>
        <item x="111"/>
        <item x="116"/>
        <item x="110"/>
        <item x="112"/>
        <item x="114"/>
        <item x="109"/>
        <item x="118"/>
        <item x="113"/>
        <item t="default"/>
      </items>
    </pivotField>
    <pivotField dataField="1" dragToCol="0" dragToPage="0" dragToRow="0" compact="0" showAll="0"/>
    <pivotField dataField="1" dragToCol="0" dragToPage="0" dragToRow="0" compact="0"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/>
  </pageFields>
  <dataFields count="3">
    <dataField name="求和项:GMV" fld="9" baseField="0" baseItem="0"/>
    <dataField name="求和项:单均创收" fld="24" baseField="0" baseItem="0"/>
    <dataField name="求和项:cpc平均费用" fld="2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T106:V117" firstHeaderRow="1" firstDataRow="1" firstDataCol="2"/>
  <pivotFields count="3"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O106:P115" firstHeaderRow="1" firstDataRow="1" firstDataCol="1"/>
  <pivotFields count="26">
    <pivotField compact="0" numFmtId="14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compact="0" showAll="0"/>
    <pivotField compact="0" showAll="0"/>
    <pivotField axis="axisRow" compact="0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ragToCol="0" dragToPage="0" dragToRow="0" compact="0" showAll="0"/>
    <pivotField dragToCol="0" dragToPage="0" dragToRow="0" compact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" sourceName="平台i">
  <pivotTables>
    <pivotTable tabId="3" name="数据透视表2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" cache="切片器_平台i" caption="平台i" rowHeight="225425"/>
</slicer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" sqref="A1"/>
    </sheetView>
  </sheetViews>
  <sheetFormatPr defaultColWidth="9.23076923076923" defaultRowHeight="16.8" outlineLevelCol="3"/>
  <cols>
    <col min="1" max="1" width="44.2307692307692"/>
    <col min="2" max="4" width="21.4615384615385"/>
  </cols>
  <sheetData>
    <row r="1" spans="1:2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6</v>
      </c>
      <c r="B4">
        <v>421831.7</v>
      </c>
      <c r="C4">
        <v>16.0461923779096</v>
      </c>
      <c r="D4">
        <v>1.80769252026529</v>
      </c>
    </row>
    <row r="5" spans="1:4">
      <c r="A5" t="s">
        <v>7</v>
      </c>
      <c r="B5">
        <v>3913.76</v>
      </c>
      <c r="C5">
        <v>21.5914864864865</v>
      </c>
      <c r="D5">
        <v>1.58173374613003</v>
      </c>
    </row>
    <row r="6" spans="1:4">
      <c r="A6" t="s">
        <v>8</v>
      </c>
      <c r="B6">
        <v>114007.74</v>
      </c>
      <c r="C6">
        <v>15.1354902772031</v>
      </c>
      <c r="D6">
        <v>2.00452339688042</v>
      </c>
    </row>
    <row r="7" spans="1:4">
      <c r="A7" t="s">
        <v>9</v>
      </c>
      <c r="B7">
        <v>116343.26</v>
      </c>
      <c r="C7">
        <v>25.7000397275823</v>
      </c>
      <c r="D7">
        <v>0.964581594553042</v>
      </c>
    </row>
    <row r="8" spans="1:4">
      <c r="A8" t="s">
        <v>10</v>
      </c>
      <c r="B8">
        <v>11932.99</v>
      </c>
      <c r="C8">
        <v>23.4472222222222</v>
      </c>
      <c r="D8">
        <v>1.40551495016611</v>
      </c>
    </row>
    <row r="9" spans="1:4">
      <c r="A9" t="s">
        <v>11</v>
      </c>
      <c r="B9">
        <v>4313.57</v>
      </c>
      <c r="C9">
        <v>27.9063235294118</v>
      </c>
      <c r="D9">
        <v>0.892857142857143</v>
      </c>
    </row>
    <row r="10" spans="1:4">
      <c r="A10" t="s">
        <v>12</v>
      </c>
      <c r="B10">
        <v>157511.32</v>
      </c>
      <c r="C10">
        <v>23.3344897959184</v>
      </c>
      <c r="D10">
        <v>1.41652222847496</v>
      </c>
    </row>
    <row r="11" spans="1:4">
      <c r="A11" t="s">
        <v>13</v>
      </c>
      <c r="B11">
        <v>13823.48</v>
      </c>
      <c r="C11">
        <v>22.8480281690141</v>
      </c>
      <c r="D11">
        <v>1.28481481481481</v>
      </c>
    </row>
    <row r="12" spans="1:4">
      <c r="A12" t="s">
        <v>14</v>
      </c>
      <c r="B12">
        <v>682.13</v>
      </c>
      <c r="C12">
        <v>37.2375</v>
      </c>
      <c r="D12">
        <v>1.4</v>
      </c>
    </row>
    <row r="13" spans="1:4">
      <c r="A13" t="s">
        <v>15</v>
      </c>
      <c r="B13">
        <v>6452.04</v>
      </c>
      <c r="C13">
        <v>21.6424778761062</v>
      </c>
      <c r="D13">
        <v>1.47981549815498</v>
      </c>
    </row>
    <row r="14" spans="1:4">
      <c r="A14" t="s">
        <v>16</v>
      </c>
      <c r="B14">
        <v>33744.82</v>
      </c>
      <c r="C14">
        <v>25.4826404494382</v>
      </c>
      <c r="D14">
        <v>1.3024685138539</v>
      </c>
    </row>
    <row r="15" spans="1:4">
      <c r="A15" t="s">
        <v>17</v>
      </c>
      <c r="B15">
        <v>169975.04</v>
      </c>
      <c r="C15">
        <v>20.6689159363843</v>
      </c>
      <c r="D15">
        <v>1.32993324626324</v>
      </c>
    </row>
    <row r="16" spans="1:4">
      <c r="A16" t="s">
        <v>18</v>
      </c>
      <c r="B16">
        <v>6787.98</v>
      </c>
      <c r="C16">
        <v>22.492</v>
      </c>
      <c r="D16">
        <v>1.28919896640827</v>
      </c>
    </row>
    <row r="17" spans="1:4">
      <c r="A17" t="s">
        <v>19</v>
      </c>
      <c r="B17">
        <v>9368.71</v>
      </c>
      <c r="C17">
        <v>19.4258125</v>
      </c>
      <c r="D17">
        <v>1.37969696969697</v>
      </c>
    </row>
    <row r="18" spans="1:4">
      <c r="A18" t="s">
        <v>20</v>
      </c>
      <c r="B18">
        <v>784.71</v>
      </c>
      <c r="C18">
        <v>21.9491666666667</v>
      </c>
      <c r="D18">
        <v>1.16</v>
      </c>
    </row>
    <row r="19" spans="1:4">
      <c r="A19" t="s">
        <v>21</v>
      </c>
      <c r="B19">
        <v>1071473.25</v>
      </c>
      <c r="C19">
        <v>18.9583013382788</v>
      </c>
      <c r="D19">
        <v>1.52437989943471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2"/>
  <sheetViews>
    <sheetView workbookViewId="0">
      <pane ySplit="1" topLeftCell="A48" activePane="bottomLeft" state="frozen"/>
      <selection/>
      <selection pane="bottomLeft" activeCell="C14" sqref="C14"/>
    </sheetView>
  </sheetViews>
  <sheetFormatPr defaultColWidth="9.23076923076923" defaultRowHeight="16.8"/>
  <cols>
    <col min="1" max="1" width="16.6538461538462" customWidth="1"/>
    <col min="3" max="3" width="29.7980769230769" customWidth="1"/>
    <col min="9" max="9" width="29.7980769230769" customWidth="1"/>
  </cols>
  <sheetData>
    <row r="1" spans="1:24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0</v>
      </c>
      <c r="I1" s="2" t="s">
        <v>2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>
      <c r="A2" s="1">
        <v>43831</v>
      </c>
      <c r="B2" s="2">
        <v>4636</v>
      </c>
      <c r="C2" s="2" t="s">
        <v>44</v>
      </c>
      <c r="D2" s="2" t="s">
        <v>45</v>
      </c>
      <c r="E2" s="2" t="s">
        <v>46</v>
      </c>
      <c r="F2" s="3" t="s">
        <v>47</v>
      </c>
      <c r="G2" s="2" t="s">
        <v>48</v>
      </c>
      <c r="H2" s="2" t="s">
        <v>49</v>
      </c>
      <c r="I2" s="2" t="s">
        <v>9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>
      <c r="A3" s="1">
        <v>43831</v>
      </c>
      <c r="B3" s="2">
        <v>4636</v>
      </c>
      <c r="C3" s="2" t="s">
        <v>44</v>
      </c>
      <c r="D3" s="2" t="s">
        <v>50</v>
      </c>
      <c r="E3" s="2" t="s">
        <v>51</v>
      </c>
      <c r="F3" s="3" t="s">
        <v>47</v>
      </c>
      <c r="G3" s="2" t="s">
        <v>52</v>
      </c>
      <c r="H3" s="2" t="s">
        <v>53</v>
      </c>
      <c r="I3" s="2" t="s">
        <v>18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>
      <c r="A4" s="1">
        <v>43831</v>
      </c>
      <c r="B4" s="2">
        <v>4636</v>
      </c>
      <c r="C4" s="2" t="s">
        <v>44</v>
      </c>
      <c r="D4" s="2" t="s">
        <v>54</v>
      </c>
      <c r="E4" s="2" t="s">
        <v>55</v>
      </c>
      <c r="F4" s="3" t="s">
        <v>47</v>
      </c>
      <c r="G4" s="2" t="s">
        <v>48</v>
      </c>
      <c r="H4" s="2" t="s">
        <v>49</v>
      </c>
      <c r="I4" s="2" t="s">
        <v>15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>
      <c r="A5" s="1">
        <v>43831</v>
      </c>
      <c r="B5" s="2">
        <v>4636</v>
      </c>
      <c r="C5" s="2" t="s">
        <v>44</v>
      </c>
      <c r="D5" s="2" t="s">
        <v>56</v>
      </c>
      <c r="E5" s="2" t="s">
        <v>51</v>
      </c>
      <c r="F5" s="3" t="s">
        <v>47</v>
      </c>
      <c r="G5" s="2" t="s">
        <v>48</v>
      </c>
      <c r="H5" s="2" t="s">
        <v>49</v>
      </c>
      <c r="I5" s="2" t="s">
        <v>16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>
      <c r="A6" s="1">
        <v>43832</v>
      </c>
      <c r="B6" s="2">
        <v>4636</v>
      </c>
      <c r="C6" s="2" t="s">
        <v>44</v>
      </c>
      <c r="D6" s="2" t="s">
        <v>45</v>
      </c>
      <c r="E6" s="2" t="s">
        <v>46</v>
      </c>
      <c r="F6" s="3" t="s">
        <v>47</v>
      </c>
      <c r="G6" s="2" t="s">
        <v>48</v>
      </c>
      <c r="H6" s="2" t="s">
        <v>49</v>
      </c>
      <c r="I6" s="2" t="s">
        <v>9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>
      <c r="A7" s="1">
        <v>43832</v>
      </c>
      <c r="B7" s="2">
        <v>4636</v>
      </c>
      <c r="C7" s="2" t="s">
        <v>44</v>
      </c>
      <c r="D7" s="2" t="s">
        <v>50</v>
      </c>
      <c r="E7" s="2" t="s">
        <v>51</v>
      </c>
      <c r="F7" s="3" t="s">
        <v>47</v>
      </c>
      <c r="G7" s="2" t="s">
        <v>52</v>
      </c>
      <c r="H7" s="2" t="s">
        <v>53</v>
      </c>
      <c r="I7" s="2" t="s">
        <v>18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>
      <c r="A8" s="1">
        <v>43832</v>
      </c>
      <c r="B8" s="2">
        <v>4636</v>
      </c>
      <c r="C8" s="2" t="s">
        <v>44</v>
      </c>
      <c r="D8" s="2" t="s">
        <v>54</v>
      </c>
      <c r="E8" s="2" t="s">
        <v>55</v>
      </c>
      <c r="F8" s="3" t="s">
        <v>47</v>
      </c>
      <c r="G8" s="2" t="s">
        <v>48</v>
      </c>
      <c r="H8" s="2" t="s">
        <v>49</v>
      </c>
      <c r="I8" s="2" t="s">
        <v>15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>
      <c r="A9" s="1">
        <v>43832</v>
      </c>
      <c r="B9" s="2">
        <v>4636</v>
      </c>
      <c r="C9" s="2" t="s">
        <v>44</v>
      </c>
      <c r="D9" s="2" t="s">
        <v>56</v>
      </c>
      <c r="E9" s="2" t="s">
        <v>51</v>
      </c>
      <c r="F9" s="3" t="s">
        <v>47</v>
      </c>
      <c r="G9" s="2" t="s">
        <v>48</v>
      </c>
      <c r="H9" s="2" t="s">
        <v>49</v>
      </c>
      <c r="I9" s="2" t="s">
        <v>16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>
      <c r="A10" s="1">
        <v>43833</v>
      </c>
      <c r="B10" s="2">
        <v>4636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9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>
      <c r="A11" s="1">
        <v>43833</v>
      </c>
      <c r="B11" s="2">
        <v>4636</v>
      </c>
      <c r="C11" s="2" t="s">
        <v>44</v>
      </c>
      <c r="D11" s="2" t="s">
        <v>54</v>
      </c>
      <c r="E11" s="2" t="s">
        <v>55</v>
      </c>
      <c r="F11" s="2" t="s">
        <v>47</v>
      </c>
      <c r="G11" s="2" t="s">
        <v>48</v>
      </c>
      <c r="H11" s="2" t="s">
        <v>49</v>
      </c>
      <c r="I11" s="2" t="s">
        <v>15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>
      <c r="A12" s="1">
        <v>43833</v>
      </c>
      <c r="B12" s="2">
        <v>4636</v>
      </c>
      <c r="C12" s="2" t="s">
        <v>44</v>
      </c>
      <c r="D12" s="2" t="s">
        <v>56</v>
      </c>
      <c r="E12" s="2" t="s">
        <v>51</v>
      </c>
      <c r="F12" s="2" t="s">
        <v>47</v>
      </c>
      <c r="G12" s="2" t="s">
        <v>48</v>
      </c>
      <c r="H12" s="2" t="s">
        <v>49</v>
      </c>
      <c r="I12" s="2" t="s">
        <v>16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>
      <c r="A13" s="1">
        <v>43834</v>
      </c>
      <c r="B13" s="2">
        <v>4636</v>
      </c>
      <c r="C13" s="2" t="s">
        <v>44</v>
      </c>
      <c r="D13" s="2" t="s">
        <v>45</v>
      </c>
      <c r="E13" s="2" t="s">
        <v>46</v>
      </c>
      <c r="F13" s="2" t="s">
        <v>47</v>
      </c>
      <c r="G13" s="2" t="s">
        <v>48</v>
      </c>
      <c r="H13" s="2" t="s">
        <v>49</v>
      </c>
      <c r="I13" s="2" t="s">
        <v>9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>
      <c r="A14" s="1">
        <v>43834</v>
      </c>
      <c r="B14" s="2">
        <v>4636</v>
      </c>
      <c r="C14" s="2" t="s">
        <v>44</v>
      </c>
      <c r="D14" s="2" t="s">
        <v>50</v>
      </c>
      <c r="E14" s="2" t="s">
        <v>51</v>
      </c>
      <c r="F14" s="2" t="s">
        <v>47</v>
      </c>
      <c r="G14" s="2" t="s">
        <v>52</v>
      </c>
      <c r="H14" s="2" t="s">
        <v>53</v>
      </c>
      <c r="I14" s="2" t="s">
        <v>18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>
      <c r="A15" s="1">
        <v>43834</v>
      </c>
      <c r="B15" s="2">
        <v>4636</v>
      </c>
      <c r="C15" s="2" t="s">
        <v>44</v>
      </c>
      <c r="D15" s="2" t="s">
        <v>54</v>
      </c>
      <c r="E15" s="2" t="s">
        <v>55</v>
      </c>
      <c r="F15" s="2" t="s">
        <v>47</v>
      </c>
      <c r="G15" s="2" t="s">
        <v>48</v>
      </c>
      <c r="H15" s="2" t="s">
        <v>49</v>
      </c>
      <c r="I15" s="2" t="s">
        <v>15</v>
      </c>
      <c r="J15" s="2">
        <v>1531</v>
      </c>
      <c r="K15" s="2">
        <v>614.58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>
      <c r="A16" s="1">
        <v>43834</v>
      </c>
      <c r="B16" s="2">
        <v>4636</v>
      </c>
      <c r="C16" s="2" t="s">
        <v>44</v>
      </c>
      <c r="D16" s="2" t="s">
        <v>56</v>
      </c>
      <c r="E16" s="2" t="s">
        <v>51</v>
      </c>
      <c r="F16" s="2" t="s">
        <v>47</v>
      </c>
      <c r="G16" s="2" t="s">
        <v>48</v>
      </c>
      <c r="H16" s="2" t="s">
        <v>49</v>
      </c>
      <c r="I16" s="2" t="s">
        <v>16</v>
      </c>
      <c r="J16" s="2">
        <v>2473.82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>
      <c r="A17" s="1">
        <v>43835</v>
      </c>
      <c r="B17" s="2">
        <v>4636</v>
      </c>
      <c r="C17" s="2" t="s">
        <v>44</v>
      </c>
      <c r="D17" s="2" t="s">
        <v>45</v>
      </c>
      <c r="E17" s="2" t="s">
        <v>46</v>
      </c>
      <c r="F17" s="2" t="s">
        <v>47</v>
      </c>
      <c r="G17" s="2" t="s">
        <v>48</v>
      </c>
      <c r="H17" s="2" t="s">
        <v>49</v>
      </c>
      <c r="I17" s="2" t="s">
        <v>9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>
      <c r="A18" s="1">
        <v>43835</v>
      </c>
      <c r="B18" s="2">
        <v>4636</v>
      </c>
      <c r="C18" s="2" t="s">
        <v>44</v>
      </c>
      <c r="D18" s="2" t="s">
        <v>56</v>
      </c>
      <c r="E18" s="2" t="s">
        <v>51</v>
      </c>
      <c r="F18" s="2" t="s">
        <v>47</v>
      </c>
      <c r="G18" s="2" t="s">
        <v>48</v>
      </c>
      <c r="H18" s="2" t="s">
        <v>49</v>
      </c>
      <c r="I18" s="2" t="s">
        <v>16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>
      <c r="A19" s="1">
        <v>43836</v>
      </c>
      <c r="B19" s="2">
        <v>4636</v>
      </c>
      <c r="C19" s="2" t="s">
        <v>44</v>
      </c>
      <c r="D19" s="2" t="s">
        <v>45</v>
      </c>
      <c r="E19" s="2" t="s">
        <v>46</v>
      </c>
      <c r="F19" s="2" t="s">
        <v>47</v>
      </c>
      <c r="G19" s="2" t="s">
        <v>48</v>
      </c>
      <c r="H19" s="2" t="s">
        <v>49</v>
      </c>
      <c r="I19" s="2" t="s">
        <v>9</v>
      </c>
      <c r="J19" s="2">
        <v>2265.82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>
      <c r="A20" s="1">
        <v>43836</v>
      </c>
      <c r="B20" s="2">
        <v>4636</v>
      </c>
      <c r="C20" s="2" t="s">
        <v>44</v>
      </c>
      <c r="D20" s="2" t="s">
        <v>56</v>
      </c>
      <c r="E20" s="2" t="s">
        <v>51</v>
      </c>
      <c r="F20" s="2" t="s">
        <v>47</v>
      </c>
      <c r="G20" s="2" t="s">
        <v>48</v>
      </c>
      <c r="H20" s="2" t="s">
        <v>49</v>
      </c>
      <c r="I20" s="2" t="s">
        <v>16</v>
      </c>
      <c r="J20" s="2">
        <v>2397.2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>
      <c r="A21" s="1">
        <v>43837</v>
      </c>
      <c r="B21" s="2">
        <v>4636</v>
      </c>
      <c r="C21" s="2" t="s">
        <v>44</v>
      </c>
      <c r="D21" s="2" t="s">
        <v>45</v>
      </c>
      <c r="E21" s="2" t="s">
        <v>46</v>
      </c>
      <c r="F21" s="2" t="s">
        <v>47</v>
      </c>
      <c r="G21" s="2" t="s">
        <v>48</v>
      </c>
      <c r="H21" s="2" t="s">
        <v>49</v>
      </c>
      <c r="I21" s="2" t="s">
        <v>9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>
      <c r="A22" s="1">
        <v>43838</v>
      </c>
      <c r="B22" s="2">
        <v>4636</v>
      </c>
      <c r="C22" s="2" t="s">
        <v>44</v>
      </c>
      <c r="D22" s="2" t="s">
        <v>45</v>
      </c>
      <c r="E22" s="2" t="s">
        <v>46</v>
      </c>
      <c r="F22" s="2" t="s">
        <v>47</v>
      </c>
      <c r="G22" s="2" t="s">
        <v>48</v>
      </c>
      <c r="H22" s="2" t="s">
        <v>49</v>
      </c>
      <c r="I22" s="2" t="s">
        <v>9</v>
      </c>
      <c r="J22" s="2">
        <v>3299.56</v>
      </c>
      <c r="K22" s="2">
        <v>1223.62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>
      <c r="A23" s="1">
        <v>43839</v>
      </c>
      <c r="B23" s="2">
        <v>4636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9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>
      <c r="A24" s="1">
        <v>43840</v>
      </c>
      <c r="B24" s="2">
        <v>4636</v>
      </c>
      <c r="C24" s="2" t="s">
        <v>44</v>
      </c>
      <c r="D24" s="2" t="s">
        <v>45</v>
      </c>
      <c r="E24" s="2" t="s">
        <v>46</v>
      </c>
      <c r="F24" s="2" t="s">
        <v>47</v>
      </c>
      <c r="G24" s="2" t="s">
        <v>48</v>
      </c>
      <c r="H24" s="2" t="s">
        <v>49</v>
      </c>
      <c r="I24" s="2" t="s">
        <v>9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>
      <c r="A25" s="1">
        <v>43860</v>
      </c>
      <c r="B25" s="2">
        <v>4636</v>
      </c>
      <c r="C25" s="2" t="s">
        <v>44</v>
      </c>
      <c r="D25" s="2" t="s">
        <v>45</v>
      </c>
      <c r="E25" s="2" t="s">
        <v>46</v>
      </c>
      <c r="F25" s="2" t="s">
        <v>47</v>
      </c>
      <c r="G25" s="2" t="s">
        <v>48</v>
      </c>
      <c r="H25" s="2" t="s">
        <v>49</v>
      </c>
      <c r="I25" s="2" t="s">
        <v>9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>
      <c r="A26" s="1">
        <v>43870</v>
      </c>
      <c r="B26" s="2">
        <v>4636</v>
      </c>
      <c r="C26" s="2" t="s">
        <v>44</v>
      </c>
      <c r="D26" s="2" t="s">
        <v>45</v>
      </c>
      <c r="E26" s="2" t="s">
        <v>46</v>
      </c>
      <c r="F26" s="2" t="s">
        <v>47</v>
      </c>
      <c r="G26" s="2" t="s">
        <v>48</v>
      </c>
      <c r="H26" s="2" t="s">
        <v>49</v>
      </c>
      <c r="I26" s="2" t="s">
        <v>9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>
      <c r="A27" s="1">
        <v>43871</v>
      </c>
      <c r="B27" s="2">
        <v>4636</v>
      </c>
      <c r="C27" s="2" t="s">
        <v>44</v>
      </c>
      <c r="D27" s="2" t="s">
        <v>45</v>
      </c>
      <c r="E27" s="2" t="s">
        <v>46</v>
      </c>
      <c r="F27" s="2" t="s">
        <v>47</v>
      </c>
      <c r="G27" s="2" t="s">
        <v>48</v>
      </c>
      <c r="H27" s="2" t="s">
        <v>49</v>
      </c>
      <c r="I27" s="2" t="s">
        <v>9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>
      <c r="A28" s="1">
        <v>43872</v>
      </c>
      <c r="B28" s="2">
        <v>4636</v>
      </c>
      <c r="C28" s="2" t="s">
        <v>44</v>
      </c>
      <c r="D28" s="2" t="s">
        <v>45</v>
      </c>
      <c r="E28" s="2" t="s">
        <v>46</v>
      </c>
      <c r="F28" s="2" t="s">
        <v>47</v>
      </c>
      <c r="G28" s="2" t="s">
        <v>48</v>
      </c>
      <c r="H28" s="2" t="s">
        <v>49</v>
      </c>
      <c r="I28" s="2" t="s">
        <v>9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>
      <c r="A29" s="1">
        <v>43873</v>
      </c>
      <c r="B29" s="2">
        <v>4636</v>
      </c>
      <c r="C29" s="2" t="s">
        <v>44</v>
      </c>
      <c r="D29" s="2" t="s">
        <v>45</v>
      </c>
      <c r="E29" s="2" t="s">
        <v>46</v>
      </c>
      <c r="F29" s="2" t="s">
        <v>47</v>
      </c>
      <c r="G29" s="2" t="s">
        <v>48</v>
      </c>
      <c r="H29" s="2" t="s">
        <v>49</v>
      </c>
      <c r="I29" s="2" t="s">
        <v>9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>
      <c r="A30" s="1">
        <v>43874</v>
      </c>
      <c r="B30" s="2">
        <v>4636</v>
      </c>
      <c r="C30" s="2" t="s">
        <v>44</v>
      </c>
      <c r="D30" s="2" t="s">
        <v>45</v>
      </c>
      <c r="E30" s="2" t="s">
        <v>46</v>
      </c>
      <c r="F30" s="2" t="s">
        <v>47</v>
      </c>
      <c r="G30" s="2" t="s">
        <v>48</v>
      </c>
      <c r="H30" s="2" t="s">
        <v>49</v>
      </c>
      <c r="I30" s="2" t="s">
        <v>9</v>
      </c>
      <c r="J30" s="2">
        <v>1278.08</v>
      </c>
      <c r="K30" s="2">
        <v>553.17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>
      <c r="A31" s="1">
        <v>43875</v>
      </c>
      <c r="B31" s="2">
        <v>4636</v>
      </c>
      <c r="C31" s="2" t="s">
        <v>44</v>
      </c>
      <c r="D31" s="2" t="s">
        <v>45</v>
      </c>
      <c r="E31" s="2" t="s">
        <v>46</v>
      </c>
      <c r="F31" s="2" t="s">
        <v>47</v>
      </c>
      <c r="G31" s="2" t="s">
        <v>48</v>
      </c>
      <c r="H31" s="2" t="s">
        <v>49</v>
      </c>
      <c r="I31" s="2" t="s">
        <v>9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>
      <c r="A32" s="1">
        <v>43876</v>
      </c>
      <c r="B32" s="2">
        <v>4636</v>
      </c>
      <c r="C32" s="2" t="s">
        <v>44</v>
      </c>
      <c r="D32" s="2" t="s">
        <v>45</v>
      </c>
      <c r="E32" s="2" t="s">
        <v>46</v>
      </c>
      <c r="F32" s="2" t="s">
        <v>47</v>
      </c>
      <c r="G32" s="2" t="s">
        <v>48</v>
      </c>
      <c r="H32" s="2" t="s">
        <v>49</v>
      </c>
      <c r="I32" s="2" t="s">
        <v>9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>
      <c r="A33" s="1">
        <v>43877</v>
      </c>
      <c r="B33" s="2">
        <v>4636</v>
      </c>
      <c r="C33" s="2" t="s">
        <v>44</v>
      </c>
      <c r="D33" s="2" t="s">
        <v>45</v>
      </c>
      <c r="E33" s="2" t="s">
        <v>46</v>
      </c>
      <c r="F33" s="2" t="s">
        <v>47</v>
      </c>
      <c r="G33" s="2" t="s">
        <v>48</v>
      </c>
      <c r="H33" s="2" t="s">
        <v>49</v>
      </c>
      <c r="I33" s="2" t="s">
        <v>9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>
      <c r="A34" s="1">
        <v>43878</v>
      </c>
      <c r="B34" s="2">
        <v>4636</v>
      </c>
      <c r="C34" s="2" t="s">
        <v>44</v>
      </c>
      <c r="D34" s="2" t="s">
        <v>45</v>
      </c>
      <c r="E34" s="2" t="s">
        <v>46</v>
      </c>
      <c r="F34" s="2" t="s">
        <v>47</v>
      </c>
      <c r="G34" s="2" t="s">
        <v>48</v>
      </c>
      <c r="H34" s="2" t="s">
        <v>49</v>
      </c>
      <c r="I34" s="2" t="s">
        <v>9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>
      <c r="A35" s="1">
        <v>43879</v>
      </c>
      <c r="B35" s="2">
        <v>4636</v>
      </c>
      <c r="C35" s="2" t="s">
        <v>44</v>
      </c>
      <c r="D35" s="2" t="s">
        <v>45</v>
      </c>
      <c r="E35" s="2" t="s">
        <v>46</v>
      </c>
      <c r="F35" s="2" t="s">
        <v>47</v>
      </c>
      <c r="G35" s="2" t="s">
        <v>48</v>
      </c>
      <c r="H35" s="2" t="s">
        <v>49</v>
      </c>
      <c r="I35" s="2" t="s">
        <v>9</v>
      </c>
      <c r="J35" s="2">
        <v>1384.55</v>
      </c>
      <c r="K35" s="2">
        <v>584.82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>
      <c r="A36" s="1">
        <v>43880</v>
      </c>
      <c r="B36" s="2">
        <v>4636</v>
      </c>
      <c r="C36" s="2" t="s">
        <v>44</v>
      </c>
      <c r="D36" s="2" t="s">
        <v>45</v>
      </c>
      <c r="E36" s="2" t="s">
        <v>46</v>
      </c>
      <c r="F36" s="2" t="s">
        <v>47</v>
      </c>
      <c r="G36" s="2" t="s">
        <v>48</v>
      </c>
      <c r="H36" s="2" t="s">
        <v>49</v>
      </c>
      <c r="I36" s="2" t="s">
        <v>9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>
      <c r="A37" s="1">
        <v>43881</v>
      </c>
      <c r="B37" s="2">
        <v>4636</v>
      </c>
      <c r="C37" s="2" t="s">
        <v>44</v>
      </c>
      <c r="D37" s="2" t="s">
        <v>45</v>
      </c>
      <c r="E37" s="2" t="s">
        <v>46</v>
      </c>
      <c r="F37" s="2" t="s">
        <v>47</v>
      </c>
      <c r="G37" s="2" t="s">
        <v>48</v>
      </c>
      <c r="H37" s="2" t="s">
        <v>49</v>
      </c>
      <c r="I37" s="2" t="s">
        <v>9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>
      <c r="A38" s="1">
        <v>43882</v>
      </c>
      <c r="B38" s="2">
        <v>4636</v>
      </c>
      <c r="C38" s="2" t="s">
        <v>44</v>
      </c>
      <c r="D38" s="2" t="s">
        <v>45</v>
      </c>
      <c r="E38" s="2" t="s">
        <v>46</v>
      </c>
      <c r="F38" s="2" t="s">
        <v>47</v>
      </c>
      <c r="G38" s="2" t="s">
        <v>48</v>
      </c>
      <c r="H38" s="2" t="s">
        <v>49</v>
      </c>
      <c r="I38" s="2" t="s">
        <v>9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>
      <c r="A39" s="1">
        <v>43883</v>
      </c>
      <c r="B39" s="2">
        <v>4636</v>
      </c>
      <c r="C39" s="2" t="s">
        <v>44</v>
      </c>
      <c r="D39" s="2" t="s">
        <v>45</v>
      </c>
      <c r="E39" s="2" t="s">
        <v>46</v>
      </c>
      <c r="F39" s="2" t="s">
        <v>47</v>
      </c>
      <c r="G39" s="2" t="s">
        <v>48</v>
      </c>
      <c r="H39" s="2" t="s">
        <v>49</v>
      </c>
      <c r="I39" s="2" t="s">
        <v>9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>
      <c r="A40" s="1">
        <v>43884</v>
      </c>
      <c r="B40" s="2">
        <v>4636</v>
      </c>
      <c r="C40" s="2" t="s">
        <v>44</v>
      </c>
      <c r="D40" s="2" t="s">
        <v>45</v>
      </c>
      <c r="E40" s="2" t="s">
        <v>46</v>
      </c>
      <c r="F40" s="2" t="s">
        <v>47</v>
      </c>
      <c r="G40" s="2" t="s">
        <v>48</v>
      </c>
      <c r="H40" s="2" t="s">
        <v>49</v>
      </c>
      <c r="I40" s="2" t="s">
        <v>9</v>
      </c>
      <c r="J40" s="2">
        <v>758.35</v>
      </c>
      <c r="K40" s="2">
        <v>306.65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>
      <c r="A41" s="1">
        <v>43885</v>
      </c>
      <c r="B41" s="2">
        <v>4636</v>
      </c>
      <c r="C41" s="2" t="s">
        <v>44</v>
      </c>
      <c r="D41" s="2" t="s">
        <v>45</v>
      </c>
      <c r="E41" s="2" t="s">
        <v>46</v>
      </c>
      <c r="F41" s="2" t="s">
        <v>47</v>
      </c>
      <c r="G41" s="2" t="s">
        <v>48</v>
      </c>
      <c r="H41" s="2" t="s">
        <v>49</v>
      </c>
      <c r="I41" s="2" t="s">
        <v>9</v>
      </c>
      <c r="J41" s="2">
        <v>1135.14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>
      <c r="A42" s="1">
        <v>43886</v>
      </c>
      <c r="B42" s="2">
        <v>4636</v>
      </c>
      <c r="C42" s="2" t="s">
        <v>44</v>
      </c>
      <c r="D42" s="2" t="s">
        <v>45</v>
      </c>
      <c r="E42" s="2" t="s">
        <v>46</v>
      </c>
      <c r="F42" s="2" t="s">
        <v>47</v>
      </c>
      <c r="G42" s="2" t="s">
        <v>48</v>
      </c>
      <c r="H42" s="2" t="s">
        <v>49</v>
      </c>
      <c r="I42" s="2" t="s">
        <v>9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>
      <c r="A43" s="1">
        <v>43887</v>
      </c>
      <c r="B43" s="2">
        <v>4636</v>
      </c>
      <c r="C43" s="2" t="s">
        <v>44</v>
      </c>
      <c r="D43" s="2" t="s">
        <v>45</v>
      </c>
      <c r="E43" s="2" t="s">
        <v>46</v>
      </c>
      <c r="F43" s="2" t="s">
        <v>47</v>
      </c>
      <c r="G43" s="2" t="s">
        <v>48</v>
      </c>
      <c r="H43" s="2" t="s">
        <v>49</v>
      </c>
      <c r="I43" s="2" t="s">
        <v>9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>
      <c r="A44" s="1">
        <v>43888</v>
      </c>
      <c r="B44" s="2">
        <v>4636</v>
      </c>
      <c r="C44" s="2" t="s">
        <v>44</v>
      </c>
      <c r="D44" s="2" t="s">
        <v>45</v>
      </c>
      <c r="E44" s="2" t="s">
        <v>46</v>
      </c>
      <c r="F44" s="2" t="s">
        <v>47</v>
      </c>
      <c r="G44" s="2" t="s">
        <v>48</v>
      </c>
      <c r="H44" s="2" t="s">
        <v>49</v>
      </c>
      <c r="I44" s="2" t="s">
        <v>9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>
      <c r="A45" s="1">
        <v>43889</v>
      </c>
      <c r="B45" s="2">
        <v>4636</v>
      </c>
      <c r="C45" s="2" t="s">
        <v>44</v>
      </c>
      <c r="D45" s="2" t="s">
        <v>45</v>
      </c>
      <c r="E45" s="2" t="s">
        <v>46</v>
      </c>
      <c r="F45" s="2" t="s">
        <v>47</v>
      </c>
      <c r="G45" s="2" t="s">
        <v>48</v>
      </c>
      <c r="H45" s="2" t="s">
        <v>49</v>
      </c>
      <c r="I45" s="2" t="s">
        <v>9</v>
      </c>
      <c r="J45" s="2">
        <v>1470.49</v>
      </c>
      <c r="K45" s="2">
        <v>616.08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>
      <c r="A46" s="1">
        <v>43889</v>
      </c>
      <c r="B46" s="2">
        <v>4636</v>
      </c>
      <c r="C46" s="2" t="s">
        <v>44</v>
      </c>
      <c r="D46" s="2" t="s">
        <v>57</v>
      </c>
      <c r="E46" s="2" t="s">
        <v>58</v>
      </c>
      <c r="F46" s="2" t="s">
        <v>47</v>
      </c>
      <c r="G46" s="2" t="s">
        <v>52</v>
      </c>
      <c r="H46" s="2" t="s">
        <v>53</v>
      </c>
      <c r="I46" s="2" t="s">
        <v>11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38.3</v>
      </c>
      <c r="U46" s="2">
        <v>732</v>
      </c>
      <c r="V46" s="2">
        <v>50</v>
      </c>
      <c r="W46" s="2">
        <v>689</v>
      </c>
      <c r="X46" s="2">
        <v>153</v>
      </c>
    </row>
    <row r="47" spans="1:24">
      <c r="A47" s="1">
        <v>43890</v>
      </c>
      <c r="B47" s="2">
        <v>4636</v>
      </c>
      <c r="C47" s="2" t="s">
        <v>44</v>
      </c>
      <c r="D47" s="2" t="s">
        <v>45</v>
      </c>
      <c r="E47" s="2" t="s">
        <v>46</v>
      </c>
      <c r="F47" s="2" t="s">
        <v>47</v>
      </c>
      <c r="G47" s="2" t="s">
        <v>48</v>
      </c>
      <c r="H47" s="2" t="s">
        <v>49</v>
      </c>
      <c r="I47" s="2" t="s">
        <v>9</v>
      </c>
      <c r="J47" s="2">
        <v>1216.36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>
      <c r="A48" s="1">
        <v>43890</v>
      </c>
      <c r="B48" s="2">
        <v>4636</v>
      </c>
      <c r="C48" s="2" t="s">
        <v>44</v>
      </c>
      <c r="D48" s="2" t="s">
        <v>57</v>
      </c>
      <c r="E48" s="2" t="s">
        <v>58</v>
      </c>
      <c r="F48" s="2" t="s">
        <v>47</v>
      </c>
      <c r="G48" s="2" t="s">
        <v>52</v>
      </c>
      <c r="H48" s="2" t="s">
        <v>53</v>
      </c>
      <c r="I48" s="2" t="s">
        <v>11</v>
      </c>
      <c r="J48" s="2">
        <v>1244.88</v>
      </c>
      <c r="K48" s="2">
        <v>605.17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>
      <c r="A49" s="1">
        <v>43891</v>
      </c>
      <c r="B49" s="2">
        <v>4636</v>
      </c>
      <c r="C49" s="2" t="s">
        <v>44</v>
      </c>
      <c r="D49" s="2" t="s">
        <v>45</v>
      </c>
      <c r="E49" s="2" t="s">
        <v>46</v>
      </c>
      <c r="F49" s="2" t="s">
        <v>47</v>
      </c>
      <c r="G49" s="2" t="s">
        <v>48</v>
      </c>
      <c r="H49" s="2" t="s">
        <v>49</v>
      </c>
      <c r="I49" s="2" t="s">
        <v>9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>
      <c r="A50" s="1">
        <v>43891</v>
      </c>
      <c r="B50" s="2">
        <v>4636</v>
      </c>
      <c r="C50" s="2" t="s">
        <v>44</v>
      </c>
      <c r="D50" s="2" t="s">
        <v>57</v>
      </c>
      <c r="E50" s="2" t="s">
        <v>58</v>
      </c>
      <c r="F50" s="2" t="s">
        <v>47</v>
      </c>
      <c r="G50" s="2" t="s">
        <v>52</v>
      </c>
      <c r="H50" s="2" t="s">
        <v>53</v>
      </c>
      <c r="I50" s="2" t="s">
        <v>11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>
      <c r="A51" s="1">
        <v>43892</v>
      </c>
      <c r="B51" s="2">
        <v>4636</v>
      </c>
      <c r="C51" s="2" t="s">
        <v>44</v>
      </c>
      <c r="D51" s="2" t="s">
        <v>45</v>
      </c>
      <c r="E51" s="2" t="s">
        <v>46</v>
      </c>
      <c r="F51" s="2" t="s">
        <v>47</v>
      </c>
      <c r="G51" s="2" t="s">
        <v>48</v>
      </c>
      <c r="H51" s="2" t="s">
        <v>49</v>
      </c>
      <c r="I51" s="2" t="s">
        <v>9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>
      <c r="A52" s="1">
        <v>43892</v>
      </c>
      <c r="B52" s="2">
        <v>4636</v>
      </c>
      <c r="C52" s="2" t="s">
        <v>44</v>
      </c>
      <c r="D52" s="2" t="s">
        <v>57</v>
      </c>
      <c r="E52" s="2" t="s">
        <v>58</v>
      </c>
      <c r="F52" s="2" t="s">
        <v>47</v>
      </c>
      <c r="G52" s="2" t="s">
        <v>52</v>
      </c>
      <c r="H52" s="2" t="s">
        <v>53</v>
      </c>
      <c r="I52" s="2" t="s">
        <v>11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>
      <c r="A53" s="1">
        <v>43893</v>
      </c>
      <c r="B53" s="2">
        <v>4636</v>
      </c>
      <c r="C53" s="2" t="s">
        <v>44</v>
      </c>
      <c r="D53" s="2" t="s">
        <v>45</v>
      </c>
      <c r="E53" s="2" t="s">
        <v>46</v>
      </c>
      <c r="F53" s="2" t="s">
        <v>47</v>
      </c>
      <c r="G53" s="2" t="s">
        <v>48</v>
      </c>
      <c r="H53" s="2" t="s">
        <v>49</v>
      </c>
      <c r="I53" s="2" t="s">
        <v>9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>
      <c r="A54" s="1">
        <v>43894</v>
      </c>
      <c r="B54" s="2">
        <v>4636</v>
      </c>
      <c r="C54" s="2" t="s">
        <v>44</v>
      </c>
      <c r="D54" s="2" t="s">
        <v>45</v>
      </c>
      <c r="E54" s="2" t="s">
        <v>46</v>
      </c>
      <c r="F54" s="2" t="s">
        <v>47</v>
      </c>
      <c r="G54" s="2" t="s">
        <v>48</v>
      </c>
      <c r="H54" s="2" t="s">
        <v>49</v>
      </c>
      <c r="I54" s="2" t="s">
        <v>9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>
      <c r="A55" s="1">
        <v>43895</v>
      </c>
      <c r="B55" s="2">
        <v>4636</v>
      </c>
      <c r="C55" s="2" t="s">
        <v>44</v>
      </c>
      <c r="D55" s="2" t="s">
        <v>45</v>
      </c>
      <c r="E55" s="2" t="s">
        <v>46</v>
      </c>
      <c r="F55" s="2" t="s">
        <v>47</v>
      </c>
      <c r="G55" s="2" t="s">
        <v>48</v>
      </c>
      <c r="H55" s="2" t="s">
        <v>49</v>
      </c>
      <c r="I55" s="2" t="s">
        <v>9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>
      <c r="A56" s="1">
        <v>43896</v>
      </c>
      <c r="B56" s="2">
        <v>4636</v>
      </c>
      <c r="C56" s="2" t="s">
        <v>44</v>
      </c>
      <c r="D56" s="2" t="s">
        <v>45</v>
      </c>
      <c r="E56" s="2" t="s">
        <v>46</v>
      </c>
      <c r="F56" s="2" t="s">
        <v>47</v>
      </c>
      <c r="G56" s="2" t="s">
        <v>48</v>
      </c>
      <c r="H56" s="2" t="s">
        <v>49</v>
      </c>
      <c r="I56" s="2" t="s">
        <v>9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>
      <c r="A57" s="1">
        <v>43896</v>
      </c>
      <c r="B57" s="2">
        <v>4636</v>
      </c>
      <c r="C57" s="2" t="s">
        <v>44</v>
      </c>
      <c r="D57" s="2" t="s">
        <v>59</v>
      </c>
      <c r="E57" s="2" t="s">
        <v>46</v>
      </c>
      <c r="F57" s="2" t="s">
        <v>47</v>
      </c>
      <c r="G57" s="2" t="s">
        <v>52</v>
      </c>
      <c r="H57" s="2" t="s">
        <v>53</v>
      </c>
      <c r="I57" s="2" t="s">
        <v>17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>
      <c r="A58" s="1">
        <v>43897</v>
      </c>
      <c r="B58" s="2">
        <v>4636</v>
      </c>
      <c r="C58" s="2" t="s">
        <v>44</v>
      </c>
      <c r="D58" s="2" t="s">
        <v>45</v>
      </c>
      <c r="E58" s="2" t="s">
        <v>46</v>
      </c>
      <c r="F58" s="2" t="s">
        <v>47</v>
      </c>
      <c r="G58" s="2" t="s">
        <v>48</v>
      </c>
      <c r="H58" s="2" t="s">
        <v>49</v>
      </c>
      <c r="I58" s="2" t="s">
        <v>9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>
      <c r="A59" s="1">
        <v>43897</v>
      </c>
      <c r="B59" s="2">
        <v>4636</v>
      </c>
      <c r="C59" s="2" t="s">
        <v>44</v>
      </c>
      <c r="D59" s="2" t="s">
        <v>59</v>
      </c>
      <c r="E59" s="2" t="s">
        <v>46</v>
      </c>
      <c r="F59" s="2" t="s">
        <v>47</v>
      </c>
      <c r="G59" s="2" t="s">
        <v>52</v>
      </c>
      <c r="H59" s="2" t="s">
        <v>53</v>
      </c>
      <c r="I59" s="2" t="s">
        <v>17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>
      <c r="A60" s="1">
        <v>43898</v>
      </c>
      <c r="B60" s="2">
        <v>4636</v>
      </c>
      <c r="C60" s="2" t="s">
        <v>44</v>
      </c>
      <c r="D60" s="2" t="s">
        <v>45</v>
      </c>
      <c r="E60" s="2" t="s">
        <v>46</v>
      </c>
      <c r="F60" s="2" t="s">
        <v>47</v>
      </c>
      <c r="G60" s="2" t="s">
        <v>48</v>
      </c>
      <c r="H60" s="2" t="s">
        <v>49</v>
      </c>
      <c r="I60" s="2" t="s">
        <v>9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>
      <c r="A61" s="1">
        <v>43898</v>
      </c>
      <c r="B61" s="2">
        <v>4636</v>
      </c>
      <c r="C61" s="2" t="s">
        <v>44</v>
      </c>
      <c r="D61" s="2" t="s">
        <v>59</v>
      </c>
      <c r="E61" s="2" t="s">
        <v>46</v>
      </c>
      <c r="F61" s="2" t="s">
        <v>47</v>
      </c>
      <c r="G61" s="2" t="s">
        <v>52</v>
      </c>
      <c r="H61" s="2" t="s">
        <v>53</v>
      </c>
      <c r="I61" s="2" t="s">
        <v>17</v>
      </c>
      <c r="J61" s="2">
        <v>639.2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>
      <c r="A62" s="1">
        <v>43899</v>
      </c>
      <c r="B62" s="2">
        <v>4636</v>
      </c>
      <c r="C62" s="2" t="s">
        <v>44</v>
      </c>
      <c r="D62" s="2" t="s">
        <v>45</v>
      </c>
      <c r="E62" s="2" t="s">
        <v>46</v>
      </c>
      <c r="F62" s="2" t="s">
        <v>47</v>
      </c>
      <c r="G62" s="2" t="s">
        <v>48</v>
      </c>
      <c r="H62" s="2" t="s">
        <v>49</v>
      </c>
      <c r="I62" s="2" t="s">
        <v>9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>
      <c r="A63" s="1">
        <v>43899</v>
      </c>
      <c r="B63" s="2">
        <v>4636</v>
      </c>
      <c r="C63" s="2" t="s">
        <v>44</v>
      </c>
      <c r="D63" s="2" t="s">
        <v>59</v>
      </c>
      <c r="E63" s="2" t="s">
        <v>46</v>
      </c>
      <c r="F63" s="2" t="s">
        <v>47</v>
      </c>
      <c r="G63" s="2" t="s">
        <v>52</v>
      </c>
      <c r="H63" s="2" t="s">
        <v>53</v>
      </c>
      <c r="I63" s="2" t="s">
        <v>17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>
      <c r="A64" s="1">
        <v>43899</v>
      </c>
      <c r="B64" s="2">
        <v>4636</v>
      </c>
      <c r="C64" s="2" t="s">
        <v>44</v>
      </c>
      <c r="D64" s="2" t="s">
        <v>50</v>
      </c>
      <c r="E64" s="2" t="s">
        <v>51</v>
      </c>
      <c r="F64" s="2" t="s">
        <v>47</v>
      </c>
      <c r="G64" s="2" t="s">
        <v>52</v>
      </c>
      <c r="H64" s="2" t="s">
        <v>53</v>
      </c>
      <c r="I64" s="2" t="s">
        <v>19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>
      <c r="A65" s="1">
        <v>43899</v>
      </c>
      <c r="B65" s="2">
        <v>4636</v>
      </c>
      <c r="C65" s="2" t="s">
        <v>44</v>
      </c>
      <c r="D65" s="2" t="s">
        <v>56</v>
      </c>
      <c r="E65" s="2" t="s">
        <v>51</v>
      </c>
      <c r="F65" s="2" t="s">
        <v>47</v>
      </c>
      <c r="G65" s="2" t="s">
        <v>48</v>
      </c>
      <c r="H65" s="2" t="s">
        <v>49</v>
      </c>
      <c r="I65" s="2" t="s">
        <v>16</v>
      </c>
      <c r="J65" s="2">
        <v>601.7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>
      <c r="A66" s="1">
        <v>43900</v>
      </c>
      <c r="B66" s="2">
        <v>4636</v>
      </c>
      <c r="C66" s="2" t="s">
        <v>44</v>
      </c>
      <c r="D66" s="2" t="s">
        <v>45</v>
      </c>
      <c r="E66" s="2" t="s">
        <v>46</v>
      </c>
      <c r="F66" s="2" t="s">
        <v>47</v>
      </c>
      <c r="G66" s="2" t="s">
        <v>48</v>
      </c>
      <c r="H66" s="2" t="s">
        <v>49</v>
      </c>
      <c r="I66" s="2" t="s">
        <v>9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>
      <c r="A67" s="1">
        <v>43900</v>
      </c>
      <c r="B67" s="2">
        <v>4636</v>
      </c>
      <c r="C67" s="2" t="s">
        <v>44</v>
      </c>
      <c r="D67" s="2" t="s">
        <v>59</v>
      </c>
      <c r="E67" s="2" t="s">
        <v>46</v>
      </c>
      <c r="F67" s="2" t="s">
        <v>47</v>
      </c>
      <c r="G67" s="2" t="s">
        <v>52</v>
      </c>
      <c r="H67" s="2" t="s">
        <v>53</v>
      </c>
      <c r="I67" s="2" t="s">
        <v>17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>
      <c r="A68" s="1">
        <v>43900</v>
      </c>
      <c r="B68" s="2">
        <v>4636</v>
      </c>
      <c r="C68" s="2" t="s">
        <v>44</v>
      </c>
      <c r="D68" s="2" t="s">
        <v>50</v>
      </c>
      <c r="E68" s="2" t="s">
        <v>51</v>
      </c>
      <c r="F68" s="2" t="s">
        <v>47</v>
      </c>
      <c r="G68" s="2" t="s">
        <v>52</v>
      </c>
      <c r="H68" s="2" t="s">
        <v>53</v>
      </c>
      <c r="I68" s="2" t="s">
        <v>19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>
      <c r="A69" s="1">
        <v>43900</v>
      </c>
      <c r="B69" s="2">
        <v>4636</v>
      </c>
      <c r="C69" s="2" t="s">
        <v>44</v>
      </c>
      <c r="D69" s="2" t="s">
        <v>56</v>
      </c>
      <c r="E69" s="2" t="s">
        <v>51</v>
      </c>
      <c r="F69" s="2" t="s">
        <v>47</v>
      </c>
      <c r="G69" s="2" t="s">
        <v>48</v>
      </c>
      <c r="H69" s="2" t="s">
        <v>49</v>
      </c>
      <c r="I69" s="2" t="s">
        <v>16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</v>
      </c>
      <c r="U69" s="2">
        <v>389</v>
      </c>
      <c r="V69" s="2">
        <v>32</v>
      </c>
      <c r="W69" s="2">
        <v>810</v>
      </c>
      <c r="X69" s="2">
        <v>57</v>
      </c>
    </row>
    <row r="70" spans="1:24">
      <c r="A70" s="1">
        <v>43901</v>
      </c>
      <c r="B70" s="2">
        <v>4636</v>
      </c>
      <c r="C70" s="2" t="s">
        <v>44</v>
      </c>
      <c r="D70" s="2" t="s">
        <v>45</v>
      </c>
      <c r="E70" s="2" t="s">
        <v>46</v>
      </c>
      <c r="F70" s="2" t="s">
        <v>47</v>
      </c>
      <c r="G70" s="2" t="s">
        <v>48</v>
      </c>
      <c r="H70" s="2" t="s">
        <v>49</v>
      </c>
      <c r="I70" s="2" t="s">
        <v>9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>
      <c r="A71" s="1">
        <v>43901</v>
      </c>
      <c r="B71" s="2">
        <v>4636</v>
      </c>
      <c r="C71" s="2" t="s">
        <v>44</v>
      </c>
      <c r="D71" s="2" t="s">
        <v>59</v>
      </c>
      <c r="E71" s="2" t="s">
        <v>46</v>
      </c>
      <c r="F71" s="2" t="s">
        <v>47</v>
      </c>
      <c r="G71" s="2" t="s">
        <v>52</v>
      </c>
      <c r="H71" s="2" t="s">
        <v>53</v>
      </c>
      <c r="I71" s="2" t="s">
        <v>17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>
      <c r="A72" s="1">
        <v>43901</v>
      </c>
      <c r="B72" s="2">
        <v>4636</v>
      </c>
      <c r="C72" s="2" t="s">
        <v>44</v>
      </c>
      <c r="D72" s="2" t="s">
        <v>56</v>
      </c>
      <c r="E72" s="2" t="s">
        <v>51</v>
      </c>
      <c r="F72" s="2" t="s">
        <v>47</v>
      </c>
      <c r="G72" s="2" t="s">
        <v>48</v>
      </c>
      <c r="H72" s="2" t="s">
        <v>49</v>
      </c>
      <c r="I72" s="2" t="s">
        <v>16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>
      <c r="A73" s="1">
        <v>43901</v>
      </c>
      <c r="B73" s="2">
        <v>4636</v>
      </c>
      <c r="C73" s="2" t="s">
        <v>44</v>
      </c>
      <c r="D73" s="2" t="s">
        <v>50</v>
      </c>
      <c r="E73" s="2" t="s">
        <v>51</v>
      </c>
      <c r="F73" s="2" t="s">
        <v>47</v>
      </c>
      <c r="G73" s="2" t="s">
        <v>52</v>
      </c>
      <c r="H73" s="2" t="s">
        <v>53</v>
      </c>
      <c r="I73" s="2" t="s">
        <v>19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37.66</v>
      </c>
      <c r="U73" s="2">
        <v>447</v>
      </c>
      <c r="V73" s="2">
        <v>34</v>
      </c>
      <c r="W73" s="2">
        <v>557</v>
      </c>
      <c r="X73" s="2">
        <v>55</v>
      </c>
    </row>
    <row r="74" spans="1:24">
      <c r="A74" s="1">
        <v>43902</v>
      </c>
      <c r="B74" s="2">
        <v>4636</v>
      </c>
      <c r="C74" s="2" t="s">
        <v>44</v>
      </c>
      <c r="D74" s="2" t="s">
        <v>45</v>
      </c>
      <c r="E74" s="2" t="s">
        <v>46</v>
      </c>
      <c r="F74" s="2" t="s">
        <v>47</v>
      </c>
      <c r="G74" s="2" t="s">
        <v>48</v>
      </c>
      <c r="H74" s="2" t="s">
        <v>49</v>
      </c>
      <c r="I74" s="2" t="s">
        <v>9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>
      <c r="A75" s="1">
        <v>43902</v>
      </c>
      <c r="B75" s="2">
        <v>4636</v>
      </c>
      <c r="C75" s="2" t="s">
        <v>44</v>
      </c>
      <c r="D75" s="2" t="s">
        <v>59</v>
      </c>
      <c r="E75" s="2" t="s">
        <v>46</v>
      </c>
      <c r="F75" s="2" t="s">
        <v>47</v>
      </c>
      <c r="G75" s="2" t="s">
        <v>52</v>
      </c>
      <c r="H75" s="2" t="s">
        <v>53</v>
      </c>
      <c r="I75" s="2" t="s">
        <v>17</v>
      </c>
      <c r="J75" s="2">
        <v>640.04</v>
      </c>
      <c r="K75" s="2">
        <v>256.65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>
      <c r="A76" s="1">
        <v>43903</v>
      </c>
      <c r="B76" s="2">
        <v>4636</v>
      </c>
      <c r="C76" s="2" t="s">
        <v>44</v>
      </c>
      <c r="D76" s="2" t="s">
        <v>45</v>
      </c>
      <c r="E76" s="2" t="s">
        <v>46</v>
      </c>
      <c r="F76" s="2" t="s">
        <v>47</v>
      </c>
      <c r="G76" s="2" t="s">
        <v>48</v>
      </c>
      <c r="H76" s="2" t="s">
        <v>49</v>
      </c>
      <c r="I76" s="2" t="s">
        <v>9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>
      <c r="A77" s="1">
        <v>43903</v>
      </c>
      <c r="B77" s="2">
        <v>4636</v>
      </c>
      <c r="C77" s="2" t="s">
        <v>44</v>
      </c>
      <c r="D77" s="2" t="s">
        <v>59</v>
      </c>
      <c r="E77" s="2" t="s">
        <v>46</v>
      </c>
      <c r="F77" s="2" t="s">
        <v>47</v>
      </c>
      <c r="G77" s="2" t="s">
        <v>52</v>
      </c>
      <c r="H77" s="2" t="s">
        <v>53</v>
      </c>
      <c r="I77" s="2" t="s">
        <v>17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>
      <c r="A78" s="1">
        <v>43904</v>
      </c>
      <c r="B78" s="2">
        <v>4636</v>
      </c>
      <c r="C78" s="2" t="s">
        <v>44</v>
      </c>
      <c r="D78" s="2" t="s">
        <v>45</v>
      </c>
      <c r="E78" s="2" t="s">
        <v>46</v>
      </c>
      <c r="F78" s="2" t="s">
        <v>47</v>
      </c>
      <c r="G78" s="2" t="s">
        <v>48</v>
      </c>
      <c r="H78" s="2" t="s">
        <v>49</v>
      </c>
      <c r="I78" s="2" t="s">
        <v>9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>
      <c r="A79" s="1">
        <v>43904</v>
      </c>
      <c r="B79" s="2">
        <v>4636</v>
      </c>
      <c r="C79" s="2" t="s">
        <v>44</v>
      </c>
      <c r="D79" s="2" t="s">
        <v>59</v>
      </c>
      <c r="E79" s="2" t="s">
        <v>46</v>
      </c>
      <c r="F79" s="2" t="s">
        <v>47</v>
      </c>
      <c r="G79" s="2" t="s">
        <v>52</v>
      </c>
      <c r="H79" s="2" t="s">
        <v>53</v>
      </c>
      <c r="I79" s="2" t="s">
        <v>17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>
      <c r="A80" s="1">
        <v>43905</v>
      </c>
      <c r="B80" s="2">
        <v>4636</v>
      </c>
      <c r="C80" s="2" t="s">
        <v>44</v>
      </c>
      <c r="D80" s="2" t="s">
        <v>45</v>
      </c>
      <c r="E80" s="2" t="s">
        <v>46</v>
      </c>
      <c r="F80" s="2" t="s">
        <v>47</v>
      </c>
      <c r="G80" s="2" t="s">
        <v>48</v>
      </c>
      <c r="H80" s="2" t="s">
        <v>49</v>
      </c>
      <c r="I80" s="2" t="s">
        <v>9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>
      <c r="A81" s="1">
        <v>43905</v>
      </c>
      <c r="B81" s="2">
        <v>4636</v>
      </c>
      <c r="C81" s="2" t="s">
        <v>44</v>
      </c>
      <c r="D81" s="2" t="s">
        <v>59</v>
      </c>
      <c r="E81" s="2" t="s">
        <v>46</v>
      </c>
      <c r="F81" s="2" t="s">
        <v>47</v>
      </c>
      <c r="G81" s="2" t="s">
        <v>52</v>
      </c>
      <c r="H81" s="2" t="s">
        <v>53</v>
      </c>
      <c r="I81" s="2" t="s">
        <v>17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>
      <c r="A82" s="1">
        <v>43906</v>
      </c>
      <c r="B82" s="2">
        <v>4636</v>
      </c>
      <c r="C82" s="2" t="s">
        <v>44</v>
      </c>
      <c r="D82" s="2" t="s">
        <v>45</v>
      </c>
      <c r="E82" s="2" t="s">
        <v>46</v>
      </c>
      <c r="F82" s="2" t="s">
        <v>47</v>
      </c>
      <c r="G82" s="2" t="s">
        <v>48</v>
      </c>
      <c r="H82" s="2" t="s">
        <v>49</v>
      </c>
      <c r="I82" s="2" t="s">
        <v>9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>
      <c r="A83" s="1">
        <v>43906</v>
      </c>
      <c r="B83" s="2">
        <v>4636</v>
      </c>
      <c r="C83" s="2" t="s">
        <v>44</v>
      </c>
      <c r="D83" s="2" t="s">
        <v>59</v>
      </c>
      <c r="E83" s="2" t="s">
        <v>46</v>
      </c>
      <c r="F83" s="2" t="s">
        <v>47</v>
      </c>
      <c r="G83" s="2" t="s">
        <v>52</v>
      </c>
      <c r="H83" s="2" t="s">
        <v>53</v>
      </c>
      <c r="I83" s="2" t="s">
        <v>17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>
      <c r="A84" s="1">
        <v>43907</v>
      </c>
      <c r="B84" s="2">
        <v>4636</v>
      </c>
      <c r="C84" s="2" t="s">
        <v>44</v>
      </c>
      <c r="D84" s="2" t="s">
        <v>45</v>
      </c>
      <c r="E84" s="2" t="s">
        <v>46</v>
      </c>
      <c r="F84" s="2" t="s">
        <v>47</v>
      </c>
      <c r="G84" s="2" t="s">
        <v>48</v>
      </c>
      <c r="H84" s="2" t="s">
        <v>49</v>
      </c>
      <c r="I84" s="2" t="s">
        <v>9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>
      <c r="A85" s="1">
        <v>43907</v>
      </c>
      <c r="B85" s="2">
        <v>4636</v>
      </c>
      <c r="C85" s="2" t="s">
        <v>44</v>
      </c>
      <c r="D85" s="2" t="s">
        <v>59</v>
      </c>
      <c r="E85" s="2" t="s">
        <v>46</v>
      </c>
      <c r="F85" s="2" t="s">
        <v>47</v>
      </c>
      <c r="G85" s="2" t="s">
        <v>52</v>
      </c>
      <c r="H85" s="2" t="s">
        <v>53</v>
      </c>
      <c r="I85" s="2" t="s">
        <v>17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38.87</v>
      </c>
      <c r="U85" s="2">
        <v>676</v>
      </c>
      <c r="V85" s="2">
        <v>40</v>
      </c>
      <c r="W85" s="2">
        <v>274</v>
      </c>
      <c r="X85" s="2">
        <v>33</v>
      </c>
    </row>
    <row r="86" spans="1:24">
      <c r="A86" s="1">
        <v>43908</v>
      </c>
      <c r="B86" s="2">
        <v>4636</v>
      </c>
      <c r="C86" s="2" t="s">
        <v>44</v>
      </c>
      <c r="D86" s="2" t="s">
        <v>45</v>
      </c>
      <c r="E86" s="2" t="s">
        <v>46</v>
      </c>
      <c r="F86" s="2" t="s">
        <v>47</v>
      </c>
      <c r="G86" s="2" t="s">
        <v>48</v>
      </c>
      <c r="H86" s="2" t="s">
        <v>49</v>
      </c>
      <c r="I86" s="2" t="s">
        <v>9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>
      <c r="A87" s="1">
        <v>43908</v>
      </c>
      <c r="B87" s="2">
        <v>4636</v>
      </c>
      <c r="C87" s="2" t="s">
        <v>44</v>
      </c>
      <c r="D87" s="2" t="s">
        <v>59</v>
      </c>
      <c r="E87" s="2" t="s">
        <v>46</v>
      </c>
      <c r="F87" s="2" t="s">
        <v>47</v>
      </c>
      <c r="G87" s="2" t="s">
        <v>52</v>
      </c>
      <c r="H87" s="2" t="s">
        <v>53</v>
      </c>
      <c r="I87" s="2" t="s">
        <v>17</v>
      </c>
      <c r="J87" s="2">
        <v>402.23</v>
      </c>
      <c r="K87" s="2">
        <v>153.73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40.37</v>
      </c>
      <c r="U87" s="2">
        <v>448</v>
      </c>
      <c r="V87" s="2">
        <v>40</v>
      </c>
      <c r="W87" s="2">
        <v>209</v>
      </c>
      <c r="X87" s="2">
        <v>18</v>
      </c>
    </row>
    <row r="88" spans="1:24">
      <c r="A88" s="1">
        <v>43909</v>
      </c>
      <c r="B88" s="2">
        <v>4636</v>
      </c>
      <c r="C88" s="2" t="s">
        <v>44</v>
      </c>
      <c r="D88" s="2" t="s">
        <v>45</v>
      </c>
      <c r="E88" s="2" t="s">
        <v>46</v>
      </c>
      <c r="F88" s="2" t="s">
        <v>47</v>
      </c>
      <c r="G88" s="2" t="s">
        <v>48</v>
      </c>
      <c r="H88" s="2" t="s">
        <v>49</v>
      </c>
      <c r="I88" s="2" t="s">
        <v>9</v>
      </c>
      <c r="J88" s="2">
        <v>1749.35</v>
      </c>
      <c r="K88" s="2">
        <v>631.55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>
      <c r="A89" s="1">
        <v>43909</v>
      </c>
      <c r="B89" s="2">
        <v>4636</v>
      </c>
      <c r="C89" s="2" t="s">
        <v>44</v>
      </c>
      <c r="D89" s="2" t="s">
        <v>59</v>
      </c>
      <c r="E89" s="2" t="s">
        <v>46</v>
      </c>
      <c r="F89" s="2" t="s">
        <v>47</v>
      </c>
      <c r="G89" s="2" t="s">
        <v>52</v>
      </c>
      <c r="H89" s="2" t="s">
        <v>53</v>
      </c>
      <c r="I89" s="2" t="s">
        <v>17</v>
      </c>
      <c r="J89" s="2">
        <v>596.31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>
      <c r="A90" s="1">
        <v>43910</v>
      </c>
      <c r="B90" s="2">
        <v>4636</v>
      </c>
      <c r="C90" s="2" t="s">
        <v>44</v>
      </c>
      <c r="D90" s="2" t="s">
        <v>45</v>
      </c>
      <c r="E90" s="2" t="s">
        <v>46</v>
      </c>
      <c r="F90" s="2" t="s">
        <v>47</v>
      </c>
      <c r="G90" s="2" t="s">
        <v>48</v>
      </c>
      <c r="H90" s="2" t="s">
        <v>49</v>
      </c>
      <c r="I90" s="2" t="s">
        <v>9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>
      <c r="A91" s="1">
        <v>43910</v>
      </c>
      <c r="B91" s="2">
        <v>4636</v>
      </c>
      <c r="C91" s="2" t="s">
        <v>44</v>
      </c>
      <c r="D91" s="2" t="s">
        <v>59</v>
      </c>
      <c r="E91" s="2" t="s">
        <v>46</v>
      </c>
      <c r="F91" s="2" t="s">
        <v>47</v>
      </c>
      <c r="G91" s="2" t="s">
        <v>52</v>
      </c>
      <c r="H91" s="2" t="s">
        <v>53</v>
      </c>
      <c r="I91" s="2" t="s">
        <v>17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>
      <c r="A92" s="1">
        <v>43910</v>
      </c>
      <c r="B92" s="2">
        <v>4636</v>
      </c>
      <c r="C92" s="2" t="s">
        <v>44</v>
      </c>
      <c r="D92" s="2" t="s">
        <v>50</v>
      </c>
      <c r="E92" s="2" t="s">
        <v>51</v>
      </c>
      <c r="F92" s="2" t="s">
        <v>47</v>
      </c>
      <c r="G92" s="2" t="s">
        <v>52</v>
      </c>
      <c r="H92" s="2" t="s">
        <v>53</v>
      </c>
      <c r="I92" s="2" t="s">
        <v>19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>
      <c r="A93" s="1">
        <v>43910</v>
      </c>
      <c r="B93" s="2">
        <v>4636</v>
      </c>
      <c r="C93" s="2" t="s">
        <v>44</v>
      </c>
      <c r="D93" s="2" t="s">
        <v>56</v>
      </c>
      <c r="E93" s="2" t="s">
        <v>51</v>
      </c>
      <c r="F93" s="2" t="s">
        <v>47</v>
      </c>
      <c r="G93" s="2" t="s">
        <v>48</v>
      </c>
      <c r="H93" s="2" t="s">
        <v>49</v>
      </c>
      <c r="I93" s="2" t="s">
        <v>16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>
      <c r="A94" s="1">
        <v>43911</v>
      </c>
      <c r="B94" s="2">
        <v>4636</v>
      </c>
      <c r="C94" s="2" t="s">
        <v>44</v>
      </c>
      <c r="D94" s="2" t="s">
        <v>45</v>
      </c>
      <c r="E94" s="2" t="s">
        <v>46</v>
      </c>
      <c r="F94" s="2" t="s">
        <v>47</v>
      </c>
      <c r="G94" s="2" t="s">
        <v>48</v>
      </c>
      <c r="H94" s="2" t="s">
        <v>49</v>
      </c>
      <c r="I94" s="2" t="s">
        <v>9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>
      <c r="A95" s="1">
        <v>43911</v>
      </c>
      <c r="B95" s="2">
        <v>4636</v>
      </c>
      <c r="C95" s="2" t="s">
        <v>44</v>
      </c>
      <c r="D95" s="2" t="s">
        <v>56</v>
      </c>
      <c r="E95" s="2" t="s">
        <v>51</v>
      </c>
      <c r="F95" s="2" t="s">
        <v>47</v>
      </c>
      <c r="G95" s="2" t="s">
        <v>48</v>
      </c>
      <c r="H95" s="2" t="s">
        <v>49</v>
      </c>
      <c r="I95" s="2" t="s">
        <v>16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>
      <c r="A96" s="1">
        <v>43911</v>
      </c>
      <c r="B96" s="2">
        <v>4636</v>
      </c>
      <c r="C96" s="2" t="s">
        <v>44</v>
      </c>
      <c r="D96" s="2" t="s">
        <v>50</v>
      </c>
      <c r="E96" s="2" t="s">
        <v>51</v>
      </c>
      <c r="F96" s="2" t="s">
        <v>47</v>
      </c>
      <c r="G96" s="2" t="s">
        <v>52</v>
      </c>
      <c r="H96" s="2" t="s">
        <v>53</v>
      </c>
      <c r="I96" s="2" t="s">
        <v>19</v>
      </c>
      <c r="J96" s="2">
        <v>299.62</v>
      </c>
      <c r="K96" s="2">
        <v>76.35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</v>
      </c>
      <c r="U96" s="2">
        <v>258</v>
      </c>
      <c r="V96" s="2">
        <v>15</v>
      </c>
      <c r="W96" s="2">
        <v>190</v>
      </c>
      <c r="X96" s="2">
        <v>26</v>
      </c>
    </row>
    <row r="97" spans="1:24">
      <c r="A97" s="1">
        <v>43912</v>
      </c>
      <c r="B97" s="2">
        <v>4636</v>
      </c>
      <c r="C97" s="2" t="s">
        <v>44</v>
      </c>
      <c r="D97" s="2" t="s">
        <v>45</v>
      </c>
      <c r="E97" s="2" t="s">
        <v>46</v>
      </c>
      <c r="F97" s="2" t="s">
        <v>47</v>
      </c>
      <c r="G97" s="2" t="s">
        <v>48</v>
      </c>
      <c r="H97" s="2" t="s">
        <v>49</v>
      </c>
      <c r="I97" s="2" t="s">
        <v>9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>
      <c r="A98" s="1">
        <v>43912</v>
      </c>
      <c r="B98" s="2">
        <v>4636</v>
      </c>
      <c r="C98" s="2" t="s">
        <v>44</v>
      </c>
      <c r="D98" s="2" t="s">
        <v>50</v>
      </c>
      <c r="E98" s="2" t="s">
        <v>51</v>
      </c>
      <c r="F98" s="2" t="s">
        <v>47</v>
      </c>
      <c r="G98" s="2" t="s">
        <v>52</v>
      </c>
      <c r="H98" s="2" t="s">
        <v>53</v>
      </c>
      <c r="I98" s="2" t="s">
        <v>19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>
      <c r="A99" s="1">
        <v>43912</v>
      </c>
      <c r="B99" s="2">
        <v>4636</v>
      </c>
      <c r="C99" s="2" t="s">
        <v>44</v>
      </c>
      <c r="D99" s="2" t="s">
        <v>56</v>
      </c>
      <c r="E99" s="2" t="s">
        <v>51</v>
      </c>
      <c r="F99" s="2" t="s">
        <v>47</v>
      </c>
      <c r="G99" s="2" t="s">
        <v>48</v>
      </c>
      <c r="H99" s="2" t="s">
        <v>49</v>
      </c>
      <c r="I99" s="2" t="s">
        <v>16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>
      <c r="A100" s="1">
        <v>43913</v>
      </c>
      <c r="B100" s="2">
        <v>4636</v>
      </c>
      <c r="C100" s="2" t="s">
        <v>44</v>
      </c>
      <c r="D100" s="2" t="s">
        <v>45</v>
      </c>
      <c r="E100" s="2" t="s">
        <v>46</v>
      </c>
      <c r="F100" s="2" t="s">
        <v>47</v>
      </c>
      <c r="G100" s="2" t="s">
        <v>48</v>
      </c>
      <c r="H100" s="2" t="s">
        <v>49</v>
      </c>
      <c r="I100" s="2" t="s">
        <v>9</v>
      </c>
      <c r="J100" s="2">
        <v>958.69</v>
      </c>
      <c r="K100" s="2">
        <v>323.03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>
      <c r="A101" s="1">
        <v>43913</v>
      </c>
      <c r="B101" s="2">
        <v>4636</v>
      </c>
      <c r="C101" s="2" t="s">
        <v>44</v>
      </c>
      <c r="D101" s="2" t="s">
        <v>59</v>
      </c>
      <c r="E101" s="2" t="s">
        <v>46</v>
      </c>
      <c r="F101" s="2" t="s">
        <v>47</v>
      </c>
      <c r="G101" s="2" t="s">
        <v>52</v>
      </c>
      <c r="H101" s="2" t="s">
        <v>53</v>
      </c>
      <c r="I101" s="2" t="s">
        <v>17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>
      <c r="A102" s="1">
        <v>43913</v>
      </c>
      <c r="B102" s="2">
        <v>4636</v>
      </c>
      <c r="C102" s="2" t="s">
        <v>44</v>
      </c>
      <c r="D102" s="2" t="s">
        <v>50</v>
      </c>
      <c r="E102" s="2" t="s">
        <v>51</v>
      </c>
      <c r="F102" s="2" t="s">
        <v>47</v>
      </c>
      <c r="G102" s="2" t="s">
        <v>52</v>
      </c>
      <c r="H102" s="2" t="s">
        <v>53</v>
      </c>
      <c r="I102" s="2" t="s">
        <v>19</v>
      </c>
      <c r="J102" s="2">
        <v>823.99</v>
      </c>
      <c r="K102" s="2">
        <v>298.6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>
      <c r="A103" s="1">
        <v>43913</v>
      </c>
      <c r="B103" s="2">
        <v>4636</v>
      </c>
      <c r="C103" s="2" t="s">
        <v>44</v>
      </c>
      <c r="D103" s="2" t="s">
        <v>56</v>
      </c>
      <c r="E103" s="2" t="s">
        <v>51</v>
      </c>
      <c r="F103" s="2" t="s">
        <v>47</v>
      </c>
      <c r="G103" s="2" t="s">
        <v>48</v>
      </c>
      <c r="H103" s="2" t="s">
        <v>49</v>
      </c>
      <c r="I103" s="2" t="s">
        <v>16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>
      <c r="A104" s="1">
        <v>43914</v>
      </c>
      <c r="B104" s="2">
        <v>4636</v>
      </c>
      <c r="C104" s="2" t="s">
        <v>44</v>
      </c>
      <c r="D104" s="2" t="s">
        <v>45</v>
      </c>
      <c r="E104" s="2" t="s">
        <v>46</v>
      </c>
      <c r="F104" s="2" t="s">
        <v>47</v>
      </c>
      <c r="G104" s="2" t="s">
        <v>48</v>
      </c>
      <c r="H104" s="2" t="s">
        <v>49</v>
      </c>
      <c r="I104" s="2" t="s">
        <v>9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>
      <c r="A105" s="1">
        <v>43914</v>
      </c>
      <c r="B105" s="2">
        <v>4636</v>
      </c>
      <c r="C105" s="2" t="s">
        <v>44</v>
      </c>
      <c r="D105" s="2" t="s">
        <v>59</v>
      </c>
      <c r="E105" s="2" t="s">
        <v>46</v>
      </c>
      <c r="F105" s="2" t="s">
        <v>47</v>
      </c>
      <c r="G105" s="2" t="s">
        <v>52</v>
      </c>
      <c r="H105" s="2" t="s">
        <v>53</v>
      </c>
      <c r="I105" s="2" t="s">
        <v>17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39.3</v>
      </c>
      <c r="U105" s="2">
        <v>658</v>
      </c>
      <c r="V105" s="2">
        <v>37</v>
      </c>
      <c r="W105" s="2">
        <v>282</v>
      </c>
      <c r="X105" s="2">
        <v>52</v>
      </c>
    </row>
    <row r="106" spans="1:24">
      <c r="A106" s="1">
        <v>43914</v>
      </c>
      <c r="B106" s="2">
        <v>4636</v>
      </c>
      <c r="C106" s="2" t="s">
        <v>44</v>
      </c>
      <c r="D106" s="2" t="s">
        <v>50</v>
      </c>
      <c r="E106" s="2" t="s">
        <v>51</v>
      </c>
      <c r="F106" s="2" t="s">
        <v>47</v>
      </c>
      <c r="G106" s="2" t="s">
        <v>52</v>
      </c>
      <c r="H106" s="2" t="s">
        <v>53</v>
      </c>
      <c r="I106" s="2" t="s">
        <v>19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>
      <c r="A107" s="1">
        <v>43914</v>
      </c>
      <c r="B107" s="2">
        <v>4636</v>
      </c>
      <c r="C107" s="2" t="s">
        <v>44</v>
      </c>
      <c r="D107" s="2" t="s">
        <v>56</v>
      </c>
      <c r="E107" s="2" t="s">
        <v>51</v>
      </c>
      <c r="F107" s="2" t="s">
        <v>47</v>
      </c>
      <c r="G107" s="2" t="s">
        <v>48</v>
      </c>
      <c r="H107" s="2" t="s">
        <v>49</v>
      </c>
      <c r="I107" s="2" t="s">
        <v>16</v>
      </c>
      <c r="J107" s="2">
        <v>1096.11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>
      <c r="A108" s="1">
        <v>43915</v>
      </c>
      <c r="B108" s="2">
        <v>4636</v>
      </c>
      <c r="C108" s="2" t="s">
        <v>44</v>
      </c>
      <c r="D108" s="2" t="s">
        <v>45</v>
      </c>
      <c r="E108" s="2" t="s">
        <v>46</v>
      </c>
      <c r="F108" s="2" t="s">
        <v>47</v>
      </c>
      <c r="G108" s="2" t="s">
        <v>48</v>
      </c>
      <c r="H108" s="2" t="s">
        <v>49</v>
      </c>
      <c r="I108" s="2" t="s">
        <v>9</v>
      </c>
      <c r="J108" s="2">
        <v>1198.9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>
      <c r="A109" s="1">
        <v>43915</v>
      </c>
      <c r="B109" s="2">
        <v>4636</v>
      </c>
      <c r="C109" s="2" t="s">
        <v>44</v>
      </c>
      <c r="D109" s="2" t="s">
        <v>59</v>
      </c>
      <c r="E109" s="2" t="s">
        <v>46</v>
      </c>
      <c r="F109" s="2" t="s">
        <v>47</v>
      </c>
      <c r="G109" s="2" t="s">
        <v>52</v>
      </c>
      <c r="H109" s="2" t="s">
        <v>53</v>
      </c>
      <c r="I109" s="2" t="s">
        <v>17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>
      <c r="A110" s="1">
        <v>43915</v>
      </c>
      <c r="B110" s="2">
        <v>4636</v>
      </c>
      <c r="C110" s="2" t="s">
        <v>44</v>
      </c>
      <c r="D110" s="2" t="s">
        <v>50</v>
      </c>
      <c r="E110" s="2" t="s">
        <v>51</v>
      </c>
      <c r="F110" s="2" t="s">
        <v>47</v>
      </c>
      <c r="G110" s="2" t="s">
        <v>52</v>
      </c>
      <c r="H110" s="2" t="s">
        <v>53</v>
      </c>
      <c r="I110" s="2" t="s">
        <v>19</v>
      </c>
      <c r="J110" s="2">
        <v>588.06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>
      <c r="A111" s="1">
        <v>43915</v>
      </c>
      <c r="B111" s="2">
        <v>4636</v>
      </c>
      <c r="C111" s="2" t="s">
        <v>44</v>
      </c>
      <c r="D111" s="2" t="s">
        <v>56</v>
      </c>
      <c r="E111" s="2" t="s">
        <v>51</v>
      </c>
      <c r="F111" s="2" t="s">
        <v>47</v>
      </c>
      <c r="G111" s="2" t="s">
        <v>48</v>
      </c>
      <c r="H111" s="2" t="s">
        <v>49</v>
      </c>
      <c r="I111" s="2" t="s">
        <v>16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>
      <c r="A112" s="1">
        <v>43916</v>
      </c>
      <c r="B112" s="2">
        <v>4636</v>
      </c>
      <c r="C112" s="2" t="s">
        <v>44</v>
      </c>
      <c r="D112" s="2" t="s">
        <v>45</v>
      </c>
      <c r="E112" s="2" t="s">
        <v>46</v>
      </c>
      <c r="F112" s="2" t="s">
        <v>47</v>
      </c>
      <c r="G112" s="2" t="s">
        <v>48</v>
      </c>
      <c r="H112" s="2" t="s">
        <v>49</v>
      </c>
      <c r="I112" s="2" t="s">
        <v>9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>
      <c r="A113" s="1">
        <v>43916</v>
      </c>
      <c r="B113" s="2">
        <v>4636</v>
      </c>
      <c r="C113" s="2" t="s">
        <v>44</v>
      </c>
      <c r="D113" s="2" t="s">
        <v>59</v>
      </c>
      <c r="E113" s="2" t="s">
        <v>46</v>
      </c>
      <c r="F113" s="2" t="s">
        <v>47</v>
      </c>
      <c r="G113" s="2" t="s">
        <v>52</v>
      </c>
      <c r="H113" s="2" t="s">
        <v>53</v>
      </c>
      <c r="I113" s="2" t="s">
        <v>17</v>
      </c>
      <c r="J113" s="2">
        <v>721.7</v>
      </c>
      <c r="K113" s="2">
        <v>313.35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>
      <c r="A114" s="1">
        <v>43916</v>
      </c>
      <c r="B114" s="2">
        <v>4636</v>
      </c>
      <c r="C114" s="2" t="s">
        <v>44</v>
      </c>
      <c r="D114" s="2" t="s">
        <v>56</v>
      </c>
      <c r="E114" s="2" t="s">
        <v>51</v>
      </c>
      <c r="F114" s="2" t="s">
        <v>47</v>
      </c>
      <c r="G114" s="2" t="s">
        <v>48</v>
      </c>
      <c r="H114" s="2" t="s">
        <v>49</v>
      </c>
      <c r="I114" s="2" t="s">
        <v>16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>
      <c r="A115" s="1">
        <v>43917</v>
      </c>
      <c r="B115" s="2">
        <v>4636</v>
      </c>
      <c r="C115" s="2" t="s">
        <v>44</v>
      </c>
      <c r="D115" s="2" t="s">
        <v>45</v>
      </c>
      <c r="E115" s="2" t="s">
        <v>46</v>
      </c>
      <c r="F115" s="2" t="s">
        <v>47</v>
      </c>
      <c r="G115" s="2" t="s">
        <v>48</v>
      </c>
      <c r="H115" s="2" t="s">
        <v>49</v>
      </c>
      <c r="I115" s="2" t="s">
        <v>9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>
      <c r="A116" s="1">
        <v>43917</v>
      </c>
      <c r="B116" s="2">
        <v>4636</v>
      </c>
      <c r="C116" s="2" t="s">
        <v>44</v>
      </c>
      <c r="D116" s="2" t="s">
        <v>59</v>
      </c>
      <c r="E116" s="2" t="s">
        <v>46</v>
      </c>
      <c r="F116" s="2" t="s">
        <v>47</v>
      </c>
      <c r="G116" s="2" t="s">
        <v>52</v>
      </c>
      <c r="H116" s="2" t="s">
        <v>53</v>
      </c>
      <c r="I116" s="2" t="s">
        <v>17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>
      <c r="A117" s="1">
        <v>43917</v>
      </c>
      <c r="B117" s="2">
        <v>4636</v>
      </c>
      <c r="C117" s="2" t="s">
        <v>44</v>
      </c>
      <c r="D117" s="2" t="s">
        <v>56</v>
      </c>
      <c r="E117" s="2" t="s">
        <v>51</v>
      </c>
      <c r="F117" s="2" t="s">
        <v>47</v>
      </c>
      <c r="G117" s="2" t="s">
        <v>48</v>
      </c>
      <c r="H117" s="2" t="s">
        <v>49</v>
      </c>
      <c r="I117" s="2" t="s">
        <v>16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>
      <c r="A118" s="1">
        <v>43918</v>
      </c>
      <c r="B118" s="2">
        <v>4636</v>
      </c>
      <c r="C118" s="2" t="s">
        <v>44</v>
      </c>
      <c r="D118" s="2" t="s">
        <v>45</v>
      </c>
      <c r="E118" s="2" t="s">
        <v>46</v>
      </c>
      <c r="F118" s="2" t="s">
        <v>47</v>
      </c>
      <c r="G118" s="2" t="s">
        <v>48</v>
      </c>
      <c r="H118" s="2" t="s">
        <v>49</v>
      </c>
      <c r="I118" s="2" t="s">
        <v>9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>
      <c r="A119" s="1">
        <v>43918</v>
      </c>
      <c r="B119" s="2">
        <v>4636</v>
      </c>
      <c r="C119" s="2" t="s">
        <v>44</v>
      </c>
      <c r="D119" s="2" t="s">
        <v>59</v>
      </c>
      <c r="E119" s="2" t="s">
        <v>46</v>
      </c>
      <c r="F119" s="2" t="s">
        <v>47</v>
      </c>
      <c r="G119" s="2" t="s">
        <v>52</v>
      </c>
      <c r="H119" s="2" t="s">
        <v>53</v>
      </c>
      <c r="I119" s="2" t="s">
        <v>17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>
      <c r="A120" s="1">
        <v>43918</v>
      </c>
      <c r="B120" s="2">
        <v>4636</v>
      </c>
      <c r="C120" s="2" t="s">
        <v>44</v>
      </c>
      <c r="D120" s="2" t="s">
        <v>56</v>
      </c>
      <c r="E120" s="2" t="s">
        <v>51</v>
      </c>
      <c r="F120" s="2" t="s">
        <v>47</v>
      </c>
      <c r="G120" s="2" t="s">
        <v>48</v>
      </c>
      <c r="H120" s="2" t="s">
        <v>49</v>
      </c>
      <c r="I120" s="2" t="s">
        <v>20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>
      <c r="A121" s="1">
        <v>43919</v>
      </c>
      <c r="B121" s="2">
        <v>4636</v>
      </c>
      <c r="C121" s="2" t="s">
        <v>44</v>
      </c>
      <c r="D121" s="2" t="s">
        <v>45</v>
      </c>
      <c r="E121" s="2" t="s">
        <v>46</v>
      </c>
      <c r="F121" s="2" t="s">
        <v>47</v>
      </c>
      <c r="G121" s="2" t="s">
        <v>48</v>
      </c>
      <c r="H121" s="2" t="s">
        <v>49</v>
      </c>
      <c r="I121" s="2" t="s">
        <v>9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>
      <c r="A122" s="1">
        <v>43919</v>
      </c>
      <c r="B122" s="2">
        <v>4636</v>
      </c>
      <c r="C122" s="2" t="s">
        <v>44</v>
      </c>
      <c r="D122" s="2" t="s">
        <v>59</v>
      </c>
      <c r="E122" s="2" t="s">
        <v>46</v>
      </c>
      <c r="F122" s="2" t="s">
        <v>47</v>
      </c>
      <c r="G122" s="2" t="s">
        <v>52</v>
      </c>
      <c r="H122" s="2" t="s">
        <v>53</v>
      </c>
      <c r="I122" s="2" t="s">
        <v>17</v>
      </c>
      <c r="J122" s="2">
        <v>1459.54</v>
      </c>
      <c r="K122" s="2">
        <v>599.44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>
      <c r="A123" s="1">
        <v>43919</v>
      </c>
      <c r="B123" s="2">
        <v>4636</v>
      </c>
      <c r="C123" s="2" t="s">
        <v>44</v>
      </c>
      <c r="D123" s="2" t="s">
        <v>56</v>
      </c>
      <c r="E123" s="2" t="s">
        <v>51</v>
      </c>
      <c r="F123" s="2" t="s">
        <v>47</v>
      </c>
      <c r="G123" s="2" t="s">
        <v>48</v>
      </c>
      <c r="H123" s="2" t="s">
        <v>49</v>
      </c>
      <c r="I123" s="2" t="s">
        <v>16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>
      <c r="A124" s="1">
        <v>43920</v>
      </c>
      <c r="B124" s="2">
        <v>4636</v>
      </c>
      <c r="C124" s="2" t="s">
        <v>44</v>
      </c>
      <c r="D124" s="2" t="s">
        <v>59</v>
      </c>
      <c r="E124" s="2" t="s">
        <v>46</v>
      </c>
      <c r="F124" s="2" t="s">
        <v>47</v>
      </c>
      <c r="G124" s="2" t="s">
        <v>52</v>
      </c>
      <c r="H124" s="2" t="s">
        <v>53</v>
      </c>
      <c r="I124" s="2" t="s">
        <v>17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>
      <c r="A125" s="1">
        <v>43921</v>
      </c>
      <c r="B125" s="2">
        <v>4636</v>
      </c>
      <c r="C125" s="2" t="s">
        <v>44</v>
      </c>
      <c r="D125" s="2" t="s">
        <v>59</v>
      </c>
      <c r="E125" s="2" t="s">
        <v>46</v>
      </c>
      <c r="F125" s="2" t="s">
        <v>47</v>
      </c>
      <c r="G125" s="2" t="s">
        <v>52</v>
      </c>
      <c r="H125" s="2" t="s">
        <v>53</v>
      </c>
      <c r="I125" s="2" t="s">
        <v>17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>
      <c r="A126" s="1">
        <v>43922</v>
      </c>
      <c r="B126" s="2">
        <v>4636</v>
      </c>
      <c r="C126" s="2" t="s">
        <v>44</v>
      </c>
      <c r="D126" s="2" t="s">
        <v>45</v>
      </c>
      <c r="E126" s="2" t="s">
        <v>46</v>
      </c>
      <c r="F126" s="2" t="s">
        <v>47</v>
      </c>
      <c r="G126" s="2" t="s">
        <v>48</v>
      </c>
      <c r="H126" s="2" t="s">
        <v>49</v>
      </c>
      <c r="I126" s="2" t="s">
        <v>9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>
      <c r="A127" s="1">
        <v>43922</v>
      </c>
      <c r="B127" s="2">
        <v>4636</v>
      </c>
      <c r="C127" s="2" t="s">
        <v>44</v>
      </c>
      <c r="D127" s="2" t="s">
        <v>59</v>
      </c>
      <c r="E127" s="2" t="s">
        <v>46</v>
      </c>
      <c r="F127" s="2" t="s">
        <v>47</v>
      </c>
      <c r="G127" s="2" t="s">
        <v>52</v>
      </c>
      <c r="H127" s="2" t="s">
        <v>53</v>
      </c>
      <c r="I127" s="2" t="s">
        <v>17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>
      <c r="A128" s="1">
        <v>43923</v>
      </c>
      <c r="B128" s="2">
        <v>4636</v>
      </c>
      <c r="C128" s="2" t="s">
        <v>44</v>
      </c>
      <c r="D128" s="2" t="s">
        <v>45</v>
      </c>
      <c r="E128" s="2" t="s">
        <v>46</v>
      </c>
      <c r="F128" s="2" t="s">
        <v>47</v>
      </c>
      <c r="G128" s="2" t="s">
        <v>48</v>
      </c>
      <c r="H128" s="2" t="s">
        <v>49</v>
      </c>
      <c r="I128" s="2" t="s">
        <v>9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>
      <c r="A129" s="1">
        <v>43923</v>
      </c>
      <c r="B129" s="2">
        <v>4636</v>
      </c>
      <c r="C129" s="2" t="s">
        <v>44</v>
      </c>
      <c r="D129" s="2" t="s">
        <v>59</v>
      </c>
      <c r="E129" s="2" t="s">
        <v>46</v>
      </c>
      <c r="F129" s="2" t="s">
        <v>47</v>
      </c>
      <c r="G129" s="2" t="s">
        <v>52</v>
      </c>
      <c r="H129" s="2" t="s">
        <v>53</v>
      </c>
      <c r="I129" s="2" t="s">
        <v>17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>
      <c r="A130" s="1">
        <v>43923</v>
      </c>
      <c r="B130" s="2">
        <v>4636</v>
      </c>
      <c r="C130" s="2" t="s">
        <v>44</v>
      </c>
      <c r="D130" s="2" t="s">
        <v>56</v>
      </c>
      <c r="E130" s="2" t="s">
        <v>51</v>
      </c>
      <c r="F130" s="2" t="s">
        <v>47</v>
      </c>
      <c r="G130" s="2" t="s">
        <v>48</v>
      </c>
      <c r="H130" s="2" t="s">
        <v>49</v>
      </c>
      <c r="I130" s="2" t="s">
        <v>16</v>
      </c>
      <c r="J130" s="2">
        <v>1139.16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</v>
      </c>
      <c r="U130" s="2">
        <v>490</v>
      </c>
      <c r="V130" s="2">
        <v>30</v>
      </c>
      <c r="W130" s="2">
        <v>630</v>
      </c>
      <c r="X130" s="2">
        <v>46</v>
      </c>
    </row>
    <row r="131" spans="1:24">
      <c r="A131" s="1">
        <v>43923</v>
      </c>
      <c r="B131" s="2">
        <v>4636</v>
      </c>
      <c r="C131" s="2" t="s">
        <v>44</v>
      </c>
      <c r="D131" s="2" t="s">
        <v>50</v>
      </c>
      <c r="E131" s="2" t="s">
        <v>51</v>
      </c>
      <c r="F131" s="2" t="s">
        <v>47</v>
      </c>
      <c r="G131" s="2" t="s">
        <v>52</v>
      </c>
      <c r="H131" s="2" t="s">
        <v>53</v>
      </c>
      <c r="I131" s="2" t="s">
        <v>19</v>
      </c>
      <c r="J131" s="2">
        <v>722.17</v>
      </c>
      <c r="K131" s="2">
        <v>278.22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32.16</v>
      </c>
      <c r="U131" s="2">
        <v>263</v>
      </c>
      <c r="V131" s="2">
        <v>17</v>
      </c>
      <c r="W131" s="2">
        <v>366</v>
      </c>
      <c r="X131" s="2">
        <v>8</v>
      </c>
    </row>
    <row r="132" spans="1:24">
      <c r="A132" s="1">
        <v>43924</v>
      </c>
      <c r="B132" s="2">
        <v>4636</v>
      </c>
      <c r="C132" s="2" t="s">
        <v>44</v>
      </c>
      <c r="D132" s="2" t="s">
        <v>45</v>
      </c>
      <c r="E132" s="2" t="s">
        <v>46</v>
      </c>
      <c r="F132" s="2" t="s">
        <v>47</v>
      </c>
      <c r="G132" s="2" t="s">
        <v>48</v>
      </c>
      <c r="H132" s="2" t="s">
        <v>49</v>
      </c>
      <c r="I132" s="2" t="s">
        <v>9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>
      <c r="A133" s="1">
        <v>43924</v>
      </c>
      <c r="B133" s="2">
        <v>4636</v>
      </c>
      <c r="C133" s="2" t="s">
        <v>44</v>
      </c>
      <c r="D133" s="2" t="s">
        <v>59</v>
      </c>
      <c r="E133" s="2" t="s">
        <v>46</v>
      </c>
      <c r="F133" s="2" t="s">
        <v>47</v>
      </c>
      <c r="G133" s="2" t="s">
        <v>52</v>
      </c>
      <c r="H133" s="2" t="s">
        <v>53</v>
      </c>
      <c r="I133" s="2" t="s">
        <v>17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>
      <c r="A134" s="1">
        <v>43924</v>
      </c>
      <c r="B134" s="2">
        <v>4636</v>
      </c>
      <c r="C134" s="2" t="s">
        <v>44</v>
      </c>
      <c r="D134" s="2" t="s">
        <v>56</v>
      </c>
      <c r="E134" s="2" t="s">
        <v>51</v>
      </c>
      <c r="F134" s="2" t="s">
        <v>47</v>
      </c>
      <c r="G134" s="2" t="s">
        <v>48</v>
      </c>
      <c r="H134" s="2" t="s">
        <v>49</v>
      </c>
      <c r="I134" s="2" t="s">
        <v>16</v>
      </c>
      <c r="J134" s="2">
        <v>1142.86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18.24</v>
      </c>
      <c r="U134" s="2">
        <v>208</v>
      </c>
      <c r="V134" s="2">
        <v>16</v>
      </c>
      <c r="W134" s="2">
        <v>658</v>
      </c>
      <c r="X134" s="2">
        <v>63</v>
      </c>
    </row>
    <row r="135" spans="1:24">
      <c r="A135" s="1">
        <v>43925</v>
      </c>
      <c r="B135" s="2">
        <v>4636</v>
      </c>
      <c r="C135" s="2" t="s">
        <v>44</v>
      </c>
      <c r="D135" s="2" t="s">
        <v>45</v>
      </c>
      <c r="E135" s="2" t="s">
        <v>46</v>
      </c>
      <c r="F135" s="2" t="s">
        <v>47</v>
      </c>
      <c r="G135" s="2" t="s">
        <v>48</v>
      </c>
      <c r="H135" s="2" t="s">
        <v>49</v>
      </c>
      <c r="I135" s="2" t="s">
        <v>9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>
      <c r="A136" s="1">
        <v>43925</v>
      </c>
      <c r="B136" s="2">
        <v>4636</v>
      </c>
      <c r="C136" s="2" t="s">
        <v>44</v>
      </c>
      <c r="D136" s="2" t="s">
        <v>59</v>
      </c>
      <c r="E136" s="2" t="s">
        <v>46</v>
      </c>
      <c r="F136" s="2" t="s">
        <v>47</v>
      </c>
      <c r="G136" s="2" t="s">
        <v>52</v>
      </c>
      <c r="H136" s="2" t="s">
        <v>53</v>
      </c>
      <c r="I136" s="2" t="s">
        <v>17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>
      <c r="A137" s="1">
        <v>43925</v>
      </c>
      <c r="B137" s="2">
        <v>4636</v>
      </c>
      <c r="C137" s="2" t="s">
        <v>44</v>
      </c>
      <c r="D137" s="2" t="s">
        <v>56</v>
      </c>
      <c r="E137" s="2" t="s">
        <v>51</v>
      </c>
      <c r="F137" s="2" t="s">
        <v>47</v>
      </c>
      <c r="G137" s="2" t="s">
        <v>48</v>
      </c>
      <c r="H137" s="2" t="s">
        <v>49</v>
      </c>
      <c r="I137" s="2" t="s">
        <v>16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4.6</v>
      </c>
      <c r="U137" s="2">
        <v>115</v>
      </c>
      <c r="V137" s="2">
        <v>5</v>
      </c>
      <c r="W137" s="2">
        <v>510</v>
      </c>
      <c r="X137" s="2">
        <v>28</v>
      </c>
    </row>
    <row r="138" spans="1:24">
      <c r="A138" s="1">
        <v>43926</v>
      </c>
      <c r="B138" s="2">
        <v>4636</v>
      </c>
      <c r="C138" s="2" t="s">
        <v>44</v>
      </c>
      <c r="D138" s="2" t="s">
        <v>45</v>
      </c>
      <c r="E138" s="2" t="s">
        <v>46</v>
      </c>
      <c r="F138" s="2" t="s">
        <v>47</v>
      </c>
      <c r="G138" s="2" t="s">
        <v>48</v>
      </c>
      <c r="H138" s="2" t="s">
        <v>49</v>
      </c>
      <c r="I138" s="2" t="s">
        <v>9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>
      <c r="A139" s="1">
        <v>43926</v>
      </c>
      <c r="B139" s="2">
        <v>4636</v>
      </c>
      <c r="C139" s="2" t="s">
        <v>44</v>
      </c>
      <c r="D139" s="2" t="s">
        <v>59</v>
      </c>
      <c r="E139" s="2" t="s">
        <v>46</v>
      </c>
      <c r="F139" s="2" t="s">
        <v>47</v>
      </c>
      <c r="G139" s="2" t="s">
        <v>52</v>
      </c>
      <c r="H139" s="2" t="s">
        <v>53</v>
      </c>
      <c r="I139" s="2" t="s">
        <v>17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>
      <c r="A140" s="1">
        <v>43926</v>
      </c>
      <c r="B140" s="2">
        <v>4636</v>
      </c>
      <c r="C140" s="2" t="s">
        <v>44</v>
      </c>
      <c r="D140" s="2" t="s">
        <v>56</v>
      </c>
      <c r="E140" s="2" t="s">
        <v>51</v>
      </c>
      <c r="F140" s="2" t="s">
        <v>47</v>
      </c>
      <c r="G140" s="2" t="s">
        <v>48</v>
      </c>
      <c r="H140" s="2" t="s">
        <v>49</v>
      </c>
      <c r="I140" s="2" t="s">
        <v>16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>
      <c r="A141" s="1">
        <v>43927</v>
      </c>
      <c r="B141" s="2">
        <v>4636</v>
      </c>
      <c r="C141" s="2" t="s">
        <v>44</v>
      </c>
      <c r="D141" s="2" t="s">
        <v>45</v>
      </c>
      <c r="E141" s="2" t="s">
        <v>46</v>
      </c>
      <c r="F141" s="2" t="s">
        <v>47</v>
      </c>
      <c r="G141" s="2" t="s">
        <v>48</v>
      </c>
      <c r="H141" s="2" t="s">
        <v>49</v>
      </c>
      <c r="I141" s="2" t="s">
        <v>9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>
      <c r="A142" s="1">
        <v>43927</v>
      </c>
      <c r="B142" s="2">
        <v>4636</v>
      </c>
      <c r="C142" s="2" t="s">
        <v>44</v>
      </c>
      <c r="D142" s="2" t="s">
        <v>59</v>
      </c>
      <c r="E142" s="2" t="s">
        <v>46</v>
      </c>
      <c r="F142" s="2" t="s">
        <v>47</v>
      </c>
      <c r="G142" s="2" t="s">
        <v>52</v>
      </c>
      <c r="H142" s="2" t="s">
        <v>53</v>
      </c>
      <c r="I142" s="2" t="s">
        <v>17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>
      <c r="A143" s="1">
        <v>43927</v>
      </c>
      <c r="B143" s="2">
        <v>4636</v>
      </c>
      <c r="C143" s="2" t="s">
        <v>44</v>
      </c>
      <c r="D143" s="2" t="s">
        <v>56</v>
      </c>
      <c r="E143" s="2" t="s">
        <v>51</v>
      </c>
      <c r="F143" s="2" t="s">
        <v>47</v>
      </c>
      <c r="G143" s="2" t="s">
        <v>48</v>
      </c>
      <c r="H143" s="2" t="s">
        <v>49</v>
      </c>
      <c r="I143" s="2" t="s">
        <v>16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>
      <c r="A144" s="1">
        <v>43928</v>
      </c>
      <c r="B144" s="2">
        <v>4636</v>
      </c>
      <c r="C144" s="2" t="s">
        <v>44</v>
      </c>
      <c r="D144" s="2" t="s">
        <v>45</v>
      </c>
      <c r="E144" s="2" t="s">
        <v>46</v>
      </c>
      <c r="F144" s="2" t="s">
        <v>47</v>
      </c>
      <c r="G144" s="2" t="s">
        <v>48</v>
      </c>
      <c r="H144" s="2" t="s">
        <v>49</v>
      </c>
      <c r="I144" s="2" t="s">
        <v>9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>
      <c r="A145" s="1">
        <v>43928</v>
      </c>
      <c r="B145" s="2">
        <v>4636</v>
      </c>
      <c r="C145" s="2" t="s">
        <v>44</v>
      </c>
      <c r="D145" s="2" t="s">
        <v>56</v>
      </c>
      <c r="E145" s="2" t="s">
        <v>51</v>
      </c>
      <c r="F145" s="2" t="s">
        <v>47</v>
      </c>
      <c r="G145" s="2" t="s">
        <v>48</v>
      </c>
      <c r="H145" s="2" t="s">
        <v>49</v>
      </c>
      <c r="I145" s="2" t="s">
        <v>10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>
      <c r="A146" s="1">
        <v>43928</v>
      </c>
      <c r="B146" s="2">
        <v>4636</v>
      </c>
      <c r="C146" s="2" t="s">
        <v>44</v>
      </c>
      <c r="D146" s="2" t="s">
        <v>59</v>
      </c>
      <c r="E146" s="2" t="s">
        <v>46</v>
      </c>
      <c r="F146" s="2" t="s">
        <v>47</v>
      </c>
      <c r="G146" s="2" t="s">
        <v>52</v>
      </c>
      <c r="H146" s="2" t="s">
        <v>53</v>
      </c>
      <c r="I146" s="2" t="s">
        <v>17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>
      <c r="A147" s="1">
        <v>43929</v>
      </c>
      <c r="B147" s="2">
        <v>4636</v>
      </c>
      <c r="C147" s="2" t="s">
        <v>44</v>
      </c>
      <c r="D147" s="2" t="s">
        <v>45</v>
      </c>
      <c r="E147" s="2" t="s">
        <v>46</v>
      </c>
      <c r="F147" s="2" t="s">
        <v>47</v>
      </c>
      <c r="G147" s="2" t="s">
        <v>48</v>
      </c>
      <c r="H147" s="2" t="s">
        <v>49</v>
      </c>
      <c r="I147" s="2" t="s">
        <v>9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>
      <c r="A148" s="1">
        <v>43929</v>
      </c>
      <c r="B148" s="2">
        <v>4636</v>
      </c>
      <c r="C148" s="2" t="s">
        <v>44</v>
      </c>
      <c r="D148" s="2" t="s">
        <v>56</v>
      </c>
      <c r="E148" s="2" t="s">
        <v>51</v>
      </c>
      <c r="F148" s="2" t="s">
        <v>47</v>
      </c>
      <c r="G148" s="2" t="s">
        <v>48</v>
      </c>
      <c r="H148" s="2" t="s">
        <v>49</v>
      </c>
      <c r="I148" s="2" t="s">
        <v>10</v>
      </c>
      <c r="J148" s="2">
        <v>1581.29</v>
      </c>
      <c r="K148" s="2">
        <v>529.58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>
      <c r="A149" s="1">
        <v>43929</v>
      </c>
      <c r="B149" s="2">
        <v>4636</v>
      </c>
      <c r="C149" s="2" t="s">
        <v>44</v>
      </c>
      <c r="D149" s="2" t="s">
        <v>59</v>
      </c>
      <c r="E149" s="2" t="s">
        <v>46</v>
      </c>
      <c r="F149" s="2" t="s">
        <v>47</v>
      </c>
      <c r="G149" s="2" t="s">
        <v>52</v>
      </c>
      <c r="H149" s="2" t="s">
        <v>53</v>
      </c>
      <c r="I149" s="2" t="s">
        <v>17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>
      <c r="A150" s="1">
        <v>43930</v>
      </c>
      <c r="B150" s="2">
        <v>4636</v>
      </c>
      <c r="C150" s="2" t="s">
        <v>44</v>
      </c>
      <c r="D150" s="2" t="s">
        <v>45</v>
      </c>
      <c r="E150" s="2" t="s">
        <v>46</v>
      </c>
      <c r="F150" s="2" t="s">
        <v>47</v>
      </c>
      <c r="G150" s="2" t="s">
        <v>48</v>
      </c>
      <c r="H150" s="2" t="s">
        <v>49</v>
      </c>
      <c r="I150" s="2" t="s">
        <v>9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>
      <c r="A151" s="1">
        <v>43930</v>
      </c>
      <c r="B151" s="2">
        <v>4636</v>
      </c>
      <c r="C151" s="2" t="s">
        <v>44</v>
      </c>
      <c r="D151" s="2" t="s">
        <v>56</v>
      </c>
      <c r="E151" s="2" t="s">
        <v>51</v>
      </c>
      <c r="F151" s="2" t="s">
        <v>47</v>
      </c>
      <c r="G151" s="2" t="s">
        <v>48</v>
      </c>
      <c r="H151" s="2" t="s">
        <v>49</v>
      </c>
      <c r="I151" s="2" t="s">
        <v>10</v>
      </c>
      <c r="J151" s="2">
        <v>1160.41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>
      <c r="A152" s="1">
        <v>43930</v>
      </c>
      <c r="B152" s="2">
        <v>4636</v>
      </c>
      <c r="C152" s="2" t="s">
        <v>44</v>
      </c>
      <c r="D152" s="2" t="s">
        <v>59</v>
      </c>
      <c r="E152" s="2" t="s">
        <v>46</v>
      </c>
      <c r="F152" s="2" t="s">
        <v>47</v>
      </c>
      <c r="G152" s="2" t="s">
        <v>52</v>
      </c>
      <c r="H152" s="2" t="s">
        <v>53</v>
      </c>
      <c r="I152" s="2" t="s">
        <v>17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74.1</v>
      </c>
      <c r="U152" s="2">
        <v>938</v>
      </c>
      <c r="V152" s="2">
        <v>52</v>
      </c>
      <c r="W152" s="2">
        <v>617</v>
      </c>
      <c r="X152" s="2">
        <v>95</v>
      </c>
    </row>
    <row r="153" spans="1:24">
      <c r="A153" s="1">
        <v>43931</v>
      </c>
      <c r="B153" s="2">
        <v>4636</v>
      </c>
      <c r="C153" s="2" t="s">
        <v>44</v>
      </c>
      <c r="D153" s="2" t="s">
        <v>45</v>
      </c>
      <c r="E153" s="2" t="s">
        <v>46</v>
      </c>
      <c r="F153" s="2" t="s">
        <v>47</v>
      </c>
      <c r="G153" s="2" t="s">
        <v>48</v>
      </c>
      <c r="H153" s="2" t="s">
        <v>49</v>
      </c>
      <c r="I153" s="2" t="s">
        <v>9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>
      <c r="A154" s="1">
        <v>43931</v>
      </c>
      <c r="B154" s="2">
        <v>4636</v>
      </c>
      <c r="C154" s="2" t="s">
        <v>44</v>
      </c>
      <c r="D154" s="2" t="s">
        <v>56</v>
      </c>
      <c r="E154" s="2" t="s">
        <v>51</v>
      </c>
      <c r="F154" s="2" t="s">
        <v>47</v>
      </c>
      <c r="G154" s="2" t="s">
        <v>48</v>
      </c>
      <c r="H154" s="2" t="s">
        <v>49</v>
      </c>
      <c r="I154" s="2" t="s">
        <v>10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>
      <c r="A155" s="1">
        <v>43931</v>
      </c>
      <c r="B155" s="2">
        <v>4636</v>
      </c>
      <c r="C155" s="2" t="s">
        <v>44</v>
      </c>
      <c r="D155" s="2" t="s">
        <v>59</v>
      </c>
      <c r="E155" s="2" t="s">
        <v>46</v>
      </c>
      <c r="F155" s="2" t="s">
        <v>47</v>
      </c>
      <c r="G155" s="2" t="s">
        <v>52</v>
      </c>
      <c r="H155" s="2" t="s">
        <v>53</v>
      </c>
      <c r="I155" s="2" t="s">
        <v>17</v>
      </c>
      <c r="J155" s="2">
        <v>1581.67</v>
      </c>
      <c r="K155" s="2">
        <v>601.8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>
      <c r="A156" s="1">
        <v>43932</v>
      </c>
      <c r="B156" s="2">
        <v>4636</v>
      </c>
      <c r="C156" s="2" t="s">
        <v>44</v>
      </c>
      <c r="D156" s="2" t="s">
        <v>56</v>
      </c>
      <c r="E156" s="2" t="s">
        <v>51</v>
      </c>
      <c r="F156" s="2" t="s">
        <v>47</v>
      </c>
      <c r="G156" s="2" t="s">
        <v>48</v>
      </c>
      <c r="H156" s="2" t="s">
        <v>49</v>
      </c>
      <c r="I156" s="2" t="s">
        <v>10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>
      <c r="A157" s="1">
        <v>43932</v>
      </c>
      <c r="B157" s="2">
        <v>4636</v>
      </c>
      <c r="C157" s="2" t="s">
        <v>44</v>
      </c>
      <c r="D157" s="2" t="s">
        <v>45</v>
      </c>
      <c r="E157" s="2" t="s">
        <v>46</v>
      </c>
      <c r="F157" s="2" t="s">
        <v>47</v>
      </c>
      <c r="G157" s="2" t="s">
        <v>48</v>
      </c>
      <c r="H157" s="2" t="s">
        <v>49</v>
      </c>
      <c r="I157" s="2" t="s">
        <v>12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>
      <c r="A158" s="1">
        <v>43932</v>
      </c>
      <c r="B158" s="2">
        <v>4636</v>
      </c>
      <c r="C158" s="2" t="s">
        <v>44</v>
      </c>
      <c r="D158" s="2" t="s">
        <v>59</v>
      </c>
      <c r="E158" s="2" t="s">
        <v>46</v>
      </c>
      <c r="F158" s="2" t="s">
        <v>47</v>
      </c>
      <c r="G158" s="2" t="s">
        <v>52</v>
      </c>
      <c r="H158" s="2" t="s">
        <v>53</v>
      </c>
      <c r="I158" s="2" t="s">
        <v>17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>
      <c r="A159" s="1">
        <v>43933</v>
      </c>
      <c r="B159" s="2">
        <v>4636</v>
      </c>
      <c r="C159" s="2" t="s">
        <v>44</v>
      </c>
      <c r="D159" s="2" t="s">
        <v>56</v>
      </c>
      <c r="E159" s="2" t="s">
        <v>51</v>
      </c>
      <c r="F159" s="2" t="s">
        <v>47</v>
      </c>
      <c r="G159" s="2" t="s">
        <v>48</v>
      </c>
      <c r="H159" s="2" t="s">
        <v>49</v>
      </c>
      <c r="I159" s="2" t="s">
        <v>10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>
      <c r="A160" s="1">
        <v>43933</v>
      </c>
      <c r="B160" s="2">
        <v>4636</v>
      </c>
      <c r="C160" s="2" t="s">
        <v>44</v>
      </c>
      <c r="D160" s="2" t="s">
        <v>45</v>
      </c>
      <c r="E160" s="2" t="s">
        <v>46</v>
      </c>
      <c r="F160" s="2" t="s">
        <v>47</v>
      </c>
      <c r="G160" s="2" t="s">
        <v>48</v>
      </c>
      <c r="H160" s="2" t="s">
        <v>49</v>
      </c>
      <c r="I160" s="2" t="s">
        <v>12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</v>
      </c>
      <c r="U160" s="2">
        <v>1020</v>
      </c>
      <c r="V160" s="2">
        <v>61</v>
      </c>
      <c r="W160" s="2">
        <v>754</v>
      </c>
      <c r="X160" s="2">
        <v>15</v>
      </c>
    </row>
    <row r="161" spans="1:24">
      <c r="A161" s="1">
        <v>43933</v>
      </c>
      <c r="B161" s="2">
        <v>4636</v>
      </c>
      <c r="C161" s="2" t="s">
        <v>44</v>
      </c>
      <c r="D161" s="2" t="s">
        <v>59</v>
      </c>
      <c r="E161" s="2" t="s">
        <v>46</v>
      </c>
      <c r="F161" s="2" t="s">
        <v>47</v>
      </c>
      <c r="G161" s="2" t="s">
        <v>52</v>
      </c>
      <c r="H161" s="2" t="s">
        <v>53</v>
      </c>
      <c r="I161" s="2" t="s">
        <v>17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>
      <c r="A162" s="1">
        <v>43934</v>
      </c>
      <c r="B162" s="2">
        <v>4636</v>
      </c>
      <c r="C162" s="2" t="s">
        <v>44</v>
      </c>
      <c r="D162" s="2" t="s">
        <v>56</v>
      </c>
      <c r="E162" s="2" t="s">
        <v>51</v>
      </c>
      <c r="F162" s="2" t="s">
        <v>47</v>
      </c>
      <c r="G162" s="2" t="s">
        <v>48</v>
      </c>
      <c r="H162" s="2" t="s">
        <v>49</v>
      </c>
      <c r="I162" s="2" t="s">
        <v>10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>
      <c r="A163" s="1">
        <v>43934</v>
      </c>
      <c r="B163" s="2">
        <v>4636</v>
      </c>
      <c r="C163" s="2" t="s">
        <v>44</v>
      </c>
      <c r="D163" s="2" t="s">
        <v>45</v>
      </c>
      <c r="E163" s="2" t="s">
        <v>46</v>
      </c>
      <c r="F163" s="2" t="s">
        <v>47</v>
      </c>
      <c r="G163" s="2" t="s">
        <v>48</v>
      </c>
      <c r="H163" s="2" t="s">
        <v>49</v>
      </c>
      <c r="I163" s="2" t="s">
        <v>12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>
      <c r="A164" s="1">
        <v>43934</v>
      </c>
      <c r="B164" s="2">
        <v>4636</v>
      </c>
      <c r="C164" s="2" t="s">
        <v>44</v>
      </c>
      <c r="D164" s="2" t="s">
        <v>59</v>
      </c>
      <c r="E164" s="2" t="s">
        <v>46</v>
      </c>
      <c r="F164" s="2" t="s">
        <v>47</v>
      </c>
      <c r="G164" s="2" t="s">
        <v>52</v>
      </c>
      <c r="H164" s="2" t="s">
        <v>53</v>
      </c>
      <c r="I164" s="2" t="s">
        <v>17</v>
      </c>
      <c r="J164" s="2">
        <v>1028.34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>
      <c r="A165" s="1">
        <v>43935</v>
      </c>
      <c r="B165" s="2">
        <v>4636</v>
      </c>
      <c r="C165" s="2" t="s">
        <v>44</v>
      </c>
      <c r="D165" s="2" t="s">
        <v>56</v>
      </c>
      <c r="E165" s="2" t="s">
        <v>51</v>
      </c>
      <c r="F165" s="2" t="s">
        <v>47</v>
      </c>
      <c r="G165" s="2" t="s">
        <v>48</v>
      </c>
      <c r="H165" s="2" t="s">
        <v>49</v>
      </c>
      <c r="I165" s="2" t="s">
        <v>10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>
      <c r="A166" s="1">
        <v>43935</v>
      </c>
      <c r="B166" s="2">
        <v>4636</v>
      </c>
      <c r="C166" s="2" t="s">
        <v>44</v>
      </c>
      <c r="D166" s="2" t="s">
        <v>45</v>
      </c>
      <c r="E166" s="2" t="s">
        <v>46</v>
      </c>
      <c r="F166" s="2" t="s">
        <v>47</v>
      </c>
      <c r="G166" s="2" t="s">
        <v>48</v>
      </c>
      <c r="H166" s="2" t="s">
        <v>49</v>
      </c>
      <c r="I166" s="2" t="s">
        <v>12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>
      <c r="A167" s="1">
        <v>43935</v>
      </c>
      <c r="B167" s="2">
        <v>4636</v>
      </c>
      <c r="C167" s="2" t="s">
        <v>44</v>
      </c>
      <c r="D167" s="2" t="s">
        <v>59</v>
      </c>
      <c r="E167" s="2" t="s">
        <v>46</v>
      </c>
      <c r="F167" s="2" t="s">
        <v>47</v>
      </c>
      <c r="G167" s="2" t="s">
        <v>52</v>
      </c>
      <c r="H167" s="2" t="s">
        <v>53</v>
      </c>
      <c r="I167" s="2" t="s">
        <v>17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>
      <c r="A168" s="1">
        <v>43936</v>
      </c>
      <c r="B168" s="2">
        <v>4636</v>
      </c>
      <c r="C168" s="2" t="s">
        <v>44</v>
      </c>
      <c r="D168" s="2" t="s">
        <v>56</v>
      </c>
      <c r="E168" s="2" t="s">
        <v>51</v>
      </c>
      <c r="F168" s="2" t="s">
        <v>47</v>
      </c>
      <c r="G168" s="2" t="s">
        <v>48</v>
      </c>
      <c r="H168" s="2" t="s">
        <v>49</v>
      </c>
      <c r="I168" s="2" t="s">
        <v>10</v>
      </c>
      <c r="J168" s="2">
        <v>1442.36</v>
      </c>
      <c r="K168" s="2">
        <v>526.43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34.48</v>
      </c>
      <c r="U168" s="2">
        <v>317</v>
      </c>
      <c r="V168" s="2">
        <v>29</v>
      </c>
      <c r="W168" s="2">
        <v>775</v>
      </c>
      <c r="X168" s="2">
        <v>50</v>
      </c>
    </row>
    <row r="169" spans="1:24">
      <c r="A169" s="1">
        <v>43936</v>
      </c>
      <c r="B169" s="2">
        <v>4636</v>
      </c>
      <c r="C169" s="2" t="s">
        <v>44</v>
      </c>
      <c r="D169" s="2" t="s">
        <v>45</v>
      </c>
      <c r="E169" s="2" t="s">
        <v>46</v>
      </c>
      <c r="F169" s="2" t="s">
        <v>47</v>
      </c>
      <c r="G169" s="2" t="s">
        <v>48</v>
      </c>
      <c r="H169" s="2" t="s">
        <v>49</v>
      </c>
      <c r="I169" s="2" t="s">
        <v>12</v>
      </c>
      <c r="J169" s="2">
        <v>1541.06</v>
      </c>
      <c r="K169" s="2">
        <v>561.83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>
      <c r="A170" s="1">
        <v>43936</v>
      </c>
      <c r="B170" s="2">
        <v>4636</v>
      </c>
      <c r="C170" s="2" t="s">
        <v>44</v>
      </c>
      <c r="D170" s="2" t="s">
        <v>59</v>
      </c>
      <c r="E170" s="2" t="s">
        <v>46</v>
      </c>
      <c r="F170" s="2" t="s">
        <v>47</v>
      </c>
      <c r="G170" s="2" t="s">
        <v>52</v>
      </c>
      <c r="H170" s="2" t="s">
        <v>53</v>
      </c>
      <c r="I170" s="2" t="s">
        <v>17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>
      <c r="A171" s="1">
        <v>43937</v>
      </c>
      <c r="B171" s="2">
        <v>4636</v>
      </c>
      <c r="C171" s="2" t="s">
        <v>44</v>
      </c>
      <c r="D171" s="2" t="s">
        <v>56</v>
      </c>
      <c r="E171" s="2" t="s">
        <v>51</v>
      </c>
      <c r="F171" s="2" t="s">
        <v>47</v>
      </c>
      <c r="G171" s="2" t="s">
        <v>48</v>
      </c>
      <c r="H171" s="2" t="s">
        <v>49</v>
      </c>
      <c r="I171" s="2" t="s">
        <v>10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>
      <c r="A172" s="1">
        <v>43937</v>
      </c>
      <c r="B172" s="2">
        <v>4636</v>
      </c>
      <c r="C172" s="2" t="s">
        <v>44</v>
      </c>
      <c r="D172" s="2" t="s">
        <v>45</v>
      </c>
      <c r="E172" s="2" t="s">
        <v>46</v>
      </c>
      <c r="F172" s="2" t="s">
        <v>47</v>
      </c>
      <c r="G172" s="2" t="s">
        <v>48</v>
      </c>
      <c r="H172" s="2" t="s">
        <v>49</v>
      </c>
      <c r="I172" s="2" t="s">
        <v>12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>
      <c r="A173" s="1">
        <v>43937</v>
      </c>
      <c r="B173" s="2">
        <v>4636</v>
      </c>
      <c r="C173" s="2" t="s">
        <v>44</v>
      </c>
      <c r="D173" s="2" t="s">
        <v>59</v>
      </c>
      <c r="E173" s="2" t="s">
        <v>46</v>
      </c>
      <c r="F173" s="2" t="s">
        <v>47</v>
      </c>
      <c r="G173" s="2" t="s">
        <v>52</v>
      </c>
      <c r="H173" s="2" t="s">
        <v>53</v>
      </c>
      <c r="I173" s="2" t="s">
        <v>17</v>
      </c>
      <c r="J173" s="2">
        <v>1131.13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>
      <c r="A174" s="1">
        <v>43938</v>
      </c>
      <c r="B174" s="2">
        <v>4636</v>
      </c>
      <c r="C174" s="2" t="s">
        <v>44</v>
      </c>
      <c r="D174" s="2" t="s">
        <v>45</v>
      </c>
      <c r="E174" s="2" t="s">
        <v>46</v>
      </c>
      <c r="F174" s="2" t="s">
        <v>47</v>
      </c>
      <c r="G174" s="2" t="s">
        <v>48</v>
      </c>
      <c r="H174" s="2" t="s">
        <v>49</v>
      </c>
      <c r="I174" s="2" t="s">
        <v>12</v>
      </c>
      <c r="J174" s="2">
        <v>1043.35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>
      <c r="A175" s="1">
        <v>43938</v>
      </c>
      <c r="B175" s="2">
        <v>4636</v>
      </c>
      <c r="C175" s="2" t="s">
        <v>44</v>
      </c>
      <c r="D175" s="2" t="s">
        <v>56</v>
      </c>
      <c r="E175" s="2" t="s">
        <v>51</v>
      </c>
      <c r="F175" s="2" t="s">
        <v>47</v>
      </c>
      <c r="G175" s="2" t="s">
        <v>48</v>
      </c>
      <c r="H175" s="2" t="s">
        <v>49</v>
      </c>
      <c r="I175" s="2" t="s">
        <v>13</v>
      </c>
      <c r="J175" s="2">
        <v>1144.91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37.37</v>
      </c>
      <c r="U175" s="2">
        <v>471</v>
      </c>
      <c r="V175" s="2">
        <v>28</v>
      </c>
      <c r="W175" s="2">
        <v>659</v>
      </c>
      <c r="X175" s="2">
        <v>45</v>
      </c>
    </row>
    <row r="176" spans="1:24">
      <c r="A176" s="1">
        <v>43938</v>
      </c>
      <c r="B176" s="2">
        <v>4636</v>
      </c>
      <c r="C176" s="2" t="s">
        <v>44</v>
      </c>
      <c r="D176" s="2" t="s">
        <v>59</v>
      </c>
      <c r="E176" s="2" t="s">
        <v>46</v>
      </c>
      <c r="F176" s="2" t="s">
        <v>47</v>
      </c>
      <c r="G176" s="2" t="s">
        <v>52</v>
      </c>
      <c r="H176" s="2" t="s">
        <v>53</v>
      </c>
      <c r="I176" s="2" t="s">
        <v>17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>
      <c r="A177" s="1">
        <v>43939</v>
      </c>
      <c r="B177" s="2">
        <v>4636</v>
      </c>
      <c r="C177" s="2" t="s">
        <v>44</v>
      </c>
      <c r="D177" s="2" t="s">
        <v>45</v>
      </c>
      <c r="E177" s="2" t="s">
        <v>46</v>
      </c>
      <c r="F177" s="2" t="s">
        <v>47</v>
      </c>
      <c r="G177" s="2" t="s">
        <v>48</v>
      </c>
      <c r="H177" s="2" t="s">
        <v>49</v>
      </c>
      <c r="I177" s="2" t="s">
        <v>12</v>
      </c>
      <c r="J177" s="2">
        <v>1304.34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>
      <c r="A178" s="1">
        <v>43939</v>
      </c>
      <c r="B178" s="2">
        <v>4636</v>
      </c>
      <c r="C178" s="2" t="s">
        <v>44</v>
      </c>
      <c r="D178" s="2" t="s">
        <v>56</v>
      </c>
      <c r="E178" s="2" t="s">
        <v>51</v>
      </c>
      <c r="F178" s="2" t="s">
        <v>47</v>
      </c>
      <c r="G178" s="2" t="s">
        <v>48</v>
      </c>
      <c r="H178" s="2" t="s">
        <v>49</v>
      </c>
      <c r="I178" s="2" t="s">
        <v>13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17.49</v>
      </c>
      <c r="U178" s="2">
        <v>202</v>
      </c>
      <c r="V178" s="2">
        <v>17</v>
      </c>
      <c r="W178" s="2">
        <v>620</v>
      </c>
      <c r="X178" s="2">
        <v>36</v>
      </c>
    </row>
    <row r="179" spans="1:24">
      <c r="A179" s="1">
        <v>43939</v>
      </c>
      <c r="B179" s="2">
        <v>4636</v>
      </c>
      <c r="C179" s="2" t="s">
        <v>44</v>
      </c>
      <c r="D179" s="2" t="s">
        <v>59</v>
      </c>
      <c r="E179" s="2" t="s">
        <v>46</v>
      </c>
      <c r="F179" s="2" t="s">
        <v>47</v>
      </c>
      <c r="G179" s="2" t="s">
        <v>52</v>
      </c>
      <c r="H179" s="2" t="s">
        <v>53</v>
      </c>
      <c r="I179" s="2" t="s">
        <v>17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>
      <c r="A180" s="1">
        <v>43940</v>
      </c>
      <c r="B180" s="2">
        <v>4636</v>
      </c>
      <c r="C180" s="2" t="s">
        <v>44</v>
      </c>
      <c r="D180" s="2" t="s">
        <v>45</v>
      </c>
      <c r="E180" s="2" t="s">
        <v>46</v>
      </c>
      <c r="F180" s="2" t="s">
        <v>47</v>
      </c>
      <c r="G180" s="2" t="s">
        <v>48</v>
      </c>
      <c r="H180" s="2" t="s">
        <v>49</v>
      </c>
      <c r="I180" s="2" t="s">
        <v>12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>
      <c r="A181" s="1">
        <v>43940</v>
      </c>
      <c r="B181" s="2">
        <v>4636</v>
      </c>
      <c r="C181" s="2" t="s">
        <v>44</v>
      </c>
      <c r="D181" s="2" t="s">
        <v>56</v>
      </c>
      <c r="E181" s="2" t="s">
        <v>51</v>
      </c>
      <c r="F181" s="2" t="s">
        <v>47</v>
      </c>
      <c r="G181" s="2" t="s">
        <v>48</v>
      </c>
      <c r="H181" s="2" t="s">
        <v>49</v>
      </c>
      <c r="I181" s="2" t="s">
        <v>13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>
      <c r="A182" s="1">
        <v>43940</v>
      </c>
      <c r="B182" s="2">
        <v>4636</v>
      </c>
      <c r="C182" s="2" t="s">
        <v>44</v>
      </c>
      <c r="D182" s="2" t="s">
        <v>59</v>
      </c>
      <c r="E182" s="2" t="s">
        <v>46</v>
      </c>
      <c r="F182" s="2" t="s">
        <v>47</v>
      </c>
      <c r="G182" s="2" t="s">
        <v>52</v>
      </c>
      <c r="H182" s="2" t="s">
        <v>53</v>
      </c>
      <c r="I182" s="2" t="s">
        <v>17</v>
      </c>
      <c r="J182" s="2">
        <v>1190.6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>
      <c r="A183" s="1">
        <v>43941</v>
      </c>
      <c r="B183" s="2">
        <v>4636</v>
      </c>
      <c r="C183" s="2" t="s">
        <v>44</v>
      </c>
      <c r="D183" s="2" t="s">
        <v>45</v>
      </c>
      <c r="E183" s="2" t="s">
        <v>46</v>
      </c>
      <c r="F183" s="2" t="s">
        <v>47</v>
      </c>
      <c r="G183" s="2" t="s">
        <v>48</v>
      </c>
      <c r="H183" s="2" t="s">
        <v>49</v>
      </c>
      <c r="I183" s="2" t="s">
        <v>12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>
      <c r="A184" s="1">
        <v>43941</v>
      </c>
      <c r="B184" s="2">
        <v>4636</v>
      </c>
      <c r="C184" s="2" t="s">
        <v>44</v>
      </c>
      <c r="D184" s="2" t="s">
        <v>56</v>
      </c>
      <c r="E184" s="2" t="s">
        <v>51</v>
      </c>
      <c r="F184" s="2" t="s">
        <v>47</v>
      </c>
      <c r="G184" s="2" t="s">
        <v>48</v>
      </c>
      <c r="H184" s="2" t="s">
        <v>49</v>
      </c>
      <c r="I184" s="2" t="s">
        <v>13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>
      <c r="A185" s="1">
        <v>43941</v>
      </c>
      <c r="B185" s="2">
        <v>4636</v>
      </c>
      <c r="C185" s="2" t="s">
        <v>44</v>
      </c>
      <c r="D185" s="2" t="s">
        <v>59</v>
      </c>
      <c r="E185" s="2" t="s">
        <v>46</v>
      </c>
      <c r="F185" s="2" t="s">
        <v>47</v>
      </c>
      <c r="G185" s="2" t="s">
        <v>52</v>
      </c>
      <c r="H185" s="2" t="s">
        <v>53</v>
      </c>
      <c r="I185" s="2" t="s">
        <v>17</v>
      </c>
      <c r="J185" s="2">
        <v>1114.41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>
      <c r="A186" s="1">
        <v>43941</v>
      </c>
      <c r="B186" s="2">
        <v>4636</v>
      </c>
      <c r="C186" s="2" t="s">
        <v>44</v>
      </c>
      <c r="D186" s="2" t="s">
        <v>50</v>
      </c>
      <c r="E186" s="2" t="s">
        <v>51</v>
      </c>
      <c r="F186" s="2" t="s">
        <v>47</v>
      </c>
      <c r="G186" s="2" t="s">
        <v>52</v>
      </c>
      <c r="H186" s="2" t="s">
        <v>53</v>
      </c>
      <c r="I186" s="2" t="s">
        <v>19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>
      <c r="A187" s="1">
        <v>43942</v>
      </c>
      <c r="B187" s="2">
        <v>4636</v>
      </c>
      <c r="C187" s="2" t="s">
        <v>44</v>
      </c>
      <c r="D187" s="2" t="s">
        <v>45</v>
      </c>
      <c r="E187" s="2" t="s">
        <v>46</v>
      </c>
      <c r="F187" s="2" t="s">
        <v>47</v>
      </c>
      <c r="G187" s="2" t="s">
        <v>48</v>
      </c>
      <c r="H187" s="2" t="s">
        <v>49</v>
      </c>
      <c r="I187" s="2" t="s">
        <v>12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>
      <c r="A188" s="1">
        <v>43942</v>
      </c>
      <c r="B188" s="2">
        <v>4636</v>
      </c>
      <c r="C188" s="2" t="s">
        <v>44</v>
      </c>
      <c r="D188" s="2" t="s">
        <v>56</v>
      </c>
      <c r="E188" s="2" t="s">
        <v>51</v>
      </c>
      <c r="F188" s="2" t="s">
        <v>47</v>
      </c>
      <c r="G188" s="2" t="s">
        <v>48</v>
      </c>
      <c r="H188" s="2" t="s">
        <v>49</v>
      </c>
      <c r="I188" s="2" t="s">
        <v>13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>
      <c r="A189" s="1">
        <v>43942</v>
      </c>
      <c r="B189" s="2">
        <v>4636</v>
      </c>
      <c r="C189" s="2" t="s">
        <v>44</v>
      </c>
      <c r="D189" s="2" t="s">
        <v>59</v>
      </c>
      <c r="E189" s="2" t="s">
        <v>46</v>
      </c>
      <c r="F189" s="2" t="s">
        <v>47</v>
      </c>
      <c r="G189" s="2" t="s">
        <v>52</v>
      </c>
      <c r="H189" s="2" t="s">
        <v>53</v>
      </c>
      <c r="I189" s="2" t="s">
        <v>17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>
      <c r="A190" s="1">
        <v>43942</v>
      </c>
      <c r="B190" s="2">
        <v>4636</v>
      </c>
      <c r="C190" s="2" t="s">
        <v>44</v>
      </c>
      <c r="D190" s="2" t="s">
        <v>50</v>
      </c>
      <c r="E190" s="2" t="s">
        <v>51</v>
      </c>
      <c r="F190" s="2" t="s">
        <v>47</v>
      </c>
      <c r="G190" s="2" t="s">
        <v>52</v>
      </c>
      <c r="H190" s="2" t="s">
        <v>53</v>
      </c>
      <c r="I190" s="2" t="s">
        <v>19</v>
      </c>
      <c r="J190" s="2">
        <v>476.4</v>
      </c>
      <c r="K190" s="2">
        <v>137.02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>
      <c r="A191" s="1">
        <v>43943</v>
      </c>
      <c r="B191" s="2">
        <v>4636</v>
      </c>
      <c r="C191" s="2" t="s">
        <v>44</v>
      </c>
      <c r="D191" s="2" t="s">
        <v>45</v>
      </c>
      <c r="E191" s="2" t="s">
        <v>46</v>
      </c>
      <c r="F191" s="2" t="s">
        <v>47</v>
      </c>
      <c r="G191" s="2" t="s">
        <v>48</v>
      </c>
      <c r="H191" s="2" t="s">
        <v>49</v>
      </c>
      <c r="I191" s="2" t="s">
        <v>12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>
      <c r="A192" s="1">
        <v>43943</v>
      </c>
      <c r="B192" s="2">
        <v>4636</v>
      </c>
      <c r="C192" s="2" t="s">
        <v>44</v>
      </c>
      <c r="D192" s="2" t="s">
        <v>56</v>
      </c>
      <c r="E192" s="2" t="s">
        <v>51</v>
      </c>
      <c r="F192" s="2" t="s">
        <v>47</v>
      </c>
      <c r="G192" s="2" t="s">
        <v>48</v>
      </c>
      <c r="H192" s="2" t="s">
        <v>49</v>
      </c>
      <c r="I192" s="2" t="s">
        <v>13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>
      <c r="A193" s="1">
        <v>43943</v>
      </c>
      <c r="B193" s="2">
        <v>4636</v>
      </c>
      <c r="C193" s="2" t="s">
        <v>44</v>
      </c>
      <c r="D193" s="2" t="s">
        <v>59</v>
      </c>
      <c r="E193" s="2" t="s">
        <v>46</v>
      </c>
      <c r="F193" s="2" t="s">
        <v>47</v>
      </c>
      <c r="G193" s="2" t="s">
        <v>52</v>
      </c>
      <c r="H193" s="2" t="s">
        <v>53</v>
      </c>
      <c r="I193" s="2" t="s">
        <v>17</v>
      </c>
      <c r="J193" s="2">
        <v>1101.4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>
      <c r="A194" s="1">
        <v>43943</v>
      </c>
      <c r="B194" s="2">
        <v>4636</v>
      </c>
      <c r="C194" s="2" t="s">
        <v>44</v>
      </c>
      <c r="D194" s="2" t="s">
        <v>50</v>
      </c>
      <c r="E194" s="2" t="s">
        <v>51</v>
      </c>
      <c r="F194" s="2" t="s">
        <v>47</v>
      </c>
      <c r="G194" s="2" t="s">
        <v>52</v>
      </c>
      <c r="H194" s="2" t="s">
        <v>53</v>
      </c>
      <c r="I194" s="2" t="s">
        <v>19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>
      <c r="A195" s="1">
        <v>43944</v>
      </c>
      <c r="B195" s="2">
        <v>4636</v>
      </c>
      <c r="C195" s="2" t="s">
        <v>44</v>
      </c>
      <c r="D195" s="2" t="s">
        <v>45</v>
      </c>
      <c r="E195" s="2" t="s">
        <v>46</v>
      </c>
      <c r="F195" s="2" t="s">
        <v>47</v>
      </c>
      <c r="G195" s="2" t="s">
        <v>48</v>
      </c>
      <c r="H195" s="2" t="s">
        <v>49</v>
      </c>
      <c r="I195" s="2" t="s">
        <v>12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>
      <c r="A196" s="1">
        <v>43944</v>
      </c>
      <c r="B196" s="2">
        <v>4636</v>
      </c>
      <c r="C196" s="2" t="s">
        <v>44</v>
      </c>
      <c r="D196" s="2" t="s">
        <v>50</v>
      </c>
      <c r="E196" s="2" t="s">
        <v>51</v>
      </c>
      <c r="F196" s="2" t="s">
        <v>47</v>
      </c>
      <c r="G196" s="2" t="s">
        <v>52</v>
      </c>
      <c r="H196" s="2" t="s">
        <v>53</v>
      </c>
      <c r="I196" s="2" t="s">
        <v>14</v>
      </c>
      <c r="J196" s="2">
        <v>682.13</v>
      </c>
      <c r="K196" s="2">
        <v>297.9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>
      <c r="A197" s="1">
        <v>43944</v>
      </c>
      <c r="B197" s="2">
        <v>4636</v>
      </c>
      <c r="C197" s="2" t="s">
        <v>44</v>
      </c>
      <c r="D197" s="2" t="s">
        <v>56</v>
      </c>
      <c r="E197" s="2" t="s">
        <v>51</v>
      </c>
      <c r="F197" s="2" t="s">
        <v>47</v>
      </c>
      <c r="G197" s="2" t="s">
        <v>48</v>
      </c>
      <c r="H197" s="2" t="s">
        <v>49</v>
      </c>
      <c r="I197" s="2" t="s">
        <v>13</v>
      </c>
      <c r="J197" s="2">
        <v>1255.41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>
      <c r="A198" s="1">
        <v>43944</v>
      </c>
      <c r="B198" s="2">
        <v>4636</v>
      </c>
      <c r="C198" s="2" t="s">
        <v>44</v>
      </c>
      <c r="D198" s="2" t="s">
        <v>59</v>
      </c>
      <c r="E198" s="2" t="s">
        <v>46</v>
      </c>
      <c r="F198" s="2" t="s">
        <v>47</v>
      </c>
      <c r="G198" s="2" t="s">
        <v>52</v>
      </c>
      <c r="H198" s="2" t="s">
        <v>53</v>
      </c>
      <c r="I198" s="2" t="s">
        <v>17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>
      <c r="A199" s="1">
        <v>43945</v>
      </c>
      <c r="B199" s="2">
        <v>4636</v>
      </c>
      <c r="C199" s="2" t="s">
        <v>44</v>
      </c>
      <c r="D199" s="2" t="s">
        <v>45</v>
      </c>
      <c r="E199" s="2" t="s">
        <v>46</v>
      </c>
      <c r="F199" s="2" t="s">
        <v>47</v>
      </c>
      <c r="G199" s="2" t="s">
        <v>48</v>
      </c>
      <c r="H199" s="2" t="s">
        <v>49</v>
      </c>
      <c r="I199" s="2" t="s">
        <v>12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>
      <c r="A200" s="1">
        <v>43945</v>
      </c>
      <c r="B200" s="2">
        <v>4636</v>
      </c>
      <c r="C200" s="2" t="s">
        <v>44</v>
      </c>
      <c r="D200" s="2" t="s">
        <v>56</v>
      </c>
      <c r="E200" s="2" t="s">
        <v>51</v>
      </c>
      <c r="F200" s="2" t="s">
        <v>47</v>
      </c>
      <c r="G200" s="2" t="s">
        <v>48</v>
      </c>
      <c r="H200" s="2" t="s">
        <v>49</v>
      </c>
      <c r="I200" s="2" t="s">
        <v>13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>
      <c r="A201" s="1">
        <v>43945</v>
      </c>
      <c r="B201" s="2">
        <v>4636</v>
      </c>
      <c r="C201" s="2" t="s">
        <v>44</v>
      </c>
      <c r="D201" s="2" t="s">
        <v>59</v>
      </c>
      <c r="E201" s="2" t="s">
        <v>46</v>
      </c>
      <c r="F201" s="2" t="s">
        <v>47</v>
      </c>
      <c r="G201" s="2" t="s">
        <v>52</v>
      </c>
      <c r="H201" s="2" t="s">
        <v>53</v>
      </c>
      <c r="I201" s="2" t="s">
        <v>17</v>
      </c>
      <c r="J201" s="2">
        <v>1774.86</v>
      </c>
      <c r="K201" s="2">
        <v>596.17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>
      <c r="A202" s="1">
        <v>43946</v>
      </c>
      <c r="B202" s="2">
        <v>4636</v>
      </c>
      <c r="C202" s="2" t="s">
        <v>44</v>
      </c>
      <c r="D202" s="2" t="s">
        <v>45</v>
      </c>
      <c r="E202" s="2" t="s">
        <v>46</v>
      </c>
      <c r="F202" s="2" t="s">
        <v>47</v>
      </c>
      <c r="G202" s="2" t="s">
        <v>48</v>
      </c>
      <c r="H202" s="2" t="s">
        <v>49</v>
      </c>
      <c r="I202" s="2" t="s">
        <v>12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>
      <c r="A203" s="1">
        <v>43946</v>
      </c>
      <c r="B203" s="2">
        <v>4636</v>
      </c>
      <c r="C203" s="2" t="s">
        <v>44</v>
      </c>
      <c r="D203" s="2" t="s">
        <v>56</v>
      </c>
      <c r="E203" s="2" t="s">
        <v>51</v>
      </c>
      <c r="F203" s="2" t="s">
        <v>47</v>
      </c>
      <c r="G203" s="2" t="s">
        <v>48</v>
      </c>
      <c r="H203" s="2" t="s">
        <v>49</v>
      </c>
      <c r="I203" s="2" t="s">
        <v>13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>
      <c r="A204" s="1">
        <v>43946</v>
      </c>
      <c r="B204" s="2">
        <v>4636</v>
      </c>
      <c r="C204" s="2" t="s">
        <v>44</v>
      </c>
      <c r="D204" s="2" t="s">
        <v>59</v>
      </c>
      <c r="E204" s="2" t="s">
        <v>46</v>
      </c>
      <c r="F204" s="2" t="s">
        <v>47</v>
      </c>
      <c r="G204" s="2" t="s">
        <v>52</v>
      </c>
      <c r="H204" s="2" t="s">
        <v>53</v>
      </c>
      <c r="I204" s="2" t="s">
        <v>17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>
      <c r="A205" s="1">
        <v>43947</v>
      </c>
      <c r="B205" s="2">
        <v>4636</v>
      </c>
      <c r="C205" s="2" t="s">
        <v>44</v>
      </c>
      <c r="D205" s="2" t="s">
        <v>45</v>
      </c>
      <c r="E205" s="2" t="s">
        <v>46</v>
      </c>
      <c r="F205" s="2" t="s">
        <v>47</v>
      </c>
      <c r="G205" s="2" t="s">
        <v>48</v>
      </c>
      <c r="H205" s="2" t="s">
        <v>49</v>
      </c>
      <c r="I205" s="2" t="s">
        <v>12</v>
      </c>
      <c r="J205" s="2">
        <v>2393.93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>
      <c r="A206" s="1">
        <v>43947</v>
      </c>
      <c r="B206" s="2">
        <v>4636</v>
      </c>
      <c r="C206" s="2" t="s">
        <v>44</v>
      </c>
      <c r="D206" s="2" t="s">
        <v>59</v>
      </c>
      <c r="E206" s="2" t="s">
        <v>46</v>
      </c>
      <c r="F206" s="2" t="s">
        <v>47</v>
      </c>
      <c r="G206" s="2" t="s">
        <v>52</v>
      </c>
      <c r="H206" s="2" t="s">
        <v>53</v>
      </c>
      <c r="I206" s="2" t="s">
        <v>17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37.62</v>
      </c>
      <c r="U206" s="2">
        <v>615</v>
      </c>
      <c r="V206" s="2">
        <v>28</v>
      </c>
      <c r="W206" s="2">
        <v>439</v>
      </c>
      <c r="X206" s="2">
        <v>15</v>
      </c>
    </row>
    <row r="207" spans="1:24">
      <c r="A207" s="1">
        <v>43948</v>
      </c>
      <c r="B207" s="2">
        <v>4636</v>
      </c>
      <c r="C207" s="2" t="s">
        <v>44</v>
      </c>
      <c r="D207" s="2" t="s">
        <v>45</v>
      </c>
      <c r="E207" s="2" t="s">
        <v>46</v>
      </c>
      <c r="F207" s="2" t="s">
        <v>47</v>
      </c>
      <c r="G207" s="2" t="s">
        <v>48</v>
      </c>
      <c r="H207" s="2" t="s">
        <v>49</v>
      </c>
      <c r="I207" s="2" t="s">
        <v>12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>
      <c r="A208" s="1">
        <v>43948</v>
      </c>
      <c r="B208" s="2">
        <v>4636</v>
      </c>
      <c r="C208" s="2" t="s">
        <v>44</v>
      </c>
      <c r="D208" s="2" t="s">
        <v>56</v>
      </c>
      <c r="E208" s="2" t="s">
        <v>51</v>
      </c>
      <c r="F208" s="2" t="s">
        <v>47</v>
      </c>
      <c r="G208" s="2" t="s">
        <v>48</v>
      </c>
      <c r="H208" s="2" t="s">
        <v>49</v>
      </c>
      <c r="I208" s="2" t="s">
        <v>13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>
      <c r="A209" s="1">
        <v>43948</v>
      </c>
      <c r="B209" s="2">
        <v>4636</v>
      </c>
      <c r="C209" s="2" t="s">
        <v>44</v>
      </c>
      <c r="D209" s="2" t="s">
        <v>59</v>
      </c>
      <c r="E209" s="2" t="s">
        <v>46</v>
      </c>
      <c r="F209" s="2" t="s">
        <v>47</v>
      </c>
      <c r="G209" s="2" t="s">
        <v>52</v>
      </c>
      <c r="H209" s="2" t="s">
        <v>53</v>
      </c>
      <c r="I209" s="2" t="s">
        <v>17</v>
      </c>
      <c r="J209" s="2">
        <v>1645.35</v>
      </c>
      <c r="K209" s="2">
        <v>545.17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>
      <c r="A210" s="1">
        <v>43949</v>
      </c>
      <c r="B210" s="2">
        <v>4636</v>
      </c>
      <c r="C210" s="2" t="s">
        <v>44</v>
      </c>
      <c r="D210" s="2" t="s">
        <v>45</v>
      </c>
      <c r="E210" s="2" t="s">
        <v>46</v>
      </c>
      <c r="F210" s="2" t="s">
        <v>47</v>
      </c>
      <c r="G210" s="2" t="s">
        <v>48</v>
      </c>
      <c r="H210" s="2" t="s">
        <v>49</v>
      </c>
      <c r="I210" s="2" t="s">
        <v>12</v>
      </c>
      <c r="J210" s="2">
        <v>1299.91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>
      <c r="A211" s="1">
        <v>43949</v>
      </c>
      <c r="B211" s="2">
        <v>4636</v>
      </c>
      <c r="C211" s="2" t="s">
        <v>44</v>
      </c>
      <c r="D211" s="2" t="s">
        <v>56</v>
      </c>
      <c r="E211" s="2" t="s">
        <v>51</v>
      </c>
      <c r="F211" s="2" t="s">
        <v>47</v>
      </c>
      <c r="G211" s="2" t="s">
        <v>48</v>
      </c>
      <c r="H211" s="2" t="s">
        <v>49</v>
      </c>
      <c r="I211" s="2" t="s">
        <v>13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>
      <c r="A212" s="1">
        <v>43949</v>
      </c>
      <c r="B212" s="2">
        <v>4636</v>
      </c>
      <c r="C212" s="2" t="s">
        <v>44</v>
      </c>
      <c r="D212" s="2" t="s">
        <v>59</v>
      </c>
      <c r="E212" s="2" t="s">
        <v>46</v>
      </c>
      <c r="F212" s="2" t="s">
        <v>47</v>
      </c>
      <c r="G212" s="2" t="s">
        <v>52</v>
      </c>
      <c r="H212" s="2" t="s">
        <v>53</v>
      </c>
      <c r="I212" s="2" t="s">
        <v>17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>
      <c r="A213" s="1">
        <v>43950</v>
      </c>
      <c r="B213" s="2">
        <v>4636</v>
      </c>
      <c r="C213" s="2" t="s">
        <v>44</v>
      </c>
      <c r="D213" s="2" t="s">
        <v>45</v>
      </c>
      <c r="E213" s="2" t="s">
        <v>46</v>
      </c>
      <c r="F213" s="2" t="s">
        <v>47</v>
      </c>
      <c r="G213" s="2" t="s">
        <v>48</v>
      </c>
      <c r="H213" s="2" t="s">
        <v>49</v>
      </c>
      <c r="I213" s="2" t="s">
        <v>12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>
      <c r="A214" s="1">
        <v>43950</v>
      </c>
      <c r="B214" s="2">
        <v>4636</v>
      </c>
      <c r="C214" s="2" t="s">
        <v>44</v>
      </c>
      <c r="D214" s="2" t="s">
        <v>56</v>
      </c>
      <c r="E214" s="2" t="s">
        <v>51</v>
      </c>
      <c r="F214" s="2" t="s">
        <v>47</v>
      </c>
      <c r="G214" s="2" t="s">
        <v>48</v>
      </c>
      <c r="H214" s="2" t="s">
        <v>49</v>
      </c>
      <c r="I214" s="2" t="s">
        <v>13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>
      <c r="A215" s="1">
        <v>43950</v>
      </c>
      <c r="B215" s="2">
        <v>4636</v>
      </c>
      <c r="C215" s="2" t="s">
        <v>44</v>
      </c>
      <c r="D215" s="2" t="s">
        <v>59</v>
      </c>
      <c r="E215" s="2" t="s">
        <v>46</v>
      </c>
      <c r="F215" s="2" t="s">
        <v>47</v>
      </c>
      <c r="G215" s="2" t="s">
        <v>52</v>
      </c>
      <c r="H215" s="2" t="s">
        <v>53</v>
      </c>
      <c r="I215" s="2" t="s">
        <v>17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>
      <c r="A216" s="1">
        <v>43951</v>
      </c>
      <c r="B216" s="2">
        <v>4636</v>
      </c>
      <c r="C216" s="2" t="s">
        <v>44</v>
      </c>
      <c r="D216" s="2" t="s">
        <v>45</v>
      </c>
      <c r="E216" s="2" t="s">
        <v>46</v>
      </c>
      <c r="F216" s="2" t="s">
        <v>47</v>
      </c>
      <c r="G216" s="2" t="s">
        <v>48</v>
      </c>
      <c r="H216" s="2" t="s">
        <v>49</v>
      </c>
      <c r="I216" s="2" t="s">
        <v>12</v>
      </c>
      <c r="J216" s="2">
        <v>1547.39</v>
      </c>
      <c r="K216" s="2">
        <v>538.82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>
      <c r="A217" s="1">
        <v>43951</v>
      </c>
      <c r="B217" s="2">
        <v>4636</v>
      </c>
      <c r="C217" s="2" t="s">
        <v>44</v>
      </c>
      <c r="D217" s="2" t="s">
        <v>56</v>
      </c>
      <c r="E217" s="2" t="s">
        <v>51</v>
      </c>
      <c r="F217" s="2" t="s">
        <v>47</v>
      </c>
      <c r="G217" s="2" t="s">
        <v>48</v>
      </c>
      <c r="H217" s="2" t="s">
        <v>49</v>
      </c>
      <c r="I217" s="2" t="s">
        <v>13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>
      <c r="A218" s="1">
        <v>43951</v>
      </c>
      <c r="B218" s="2">
        <v>4636</v>
      </c>
      <c r="C218" s="2" t="s">
        <v>44</v>
      </c>
      <c r="D218" s="2" t="s">
        <v>59</v>
      </c>
      <c r="E218" s="2" t="s">
        <v>46</v>
      </c>
      <c r="F218" s="2" t="s">
        <v>47</v>
      </c>
      <c r="G218" s="2" t="s">
        <v>52</v>
      </c>
      <c r="H218" s="2" t="s">
        <v>53</v>
      </c>
      <c r="I218" s="2" t="s">
        <v>17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>
      <c r="A219" s="1">
        <v>43952</v>
      </c>
      <c r="B219" s="2">
        <v>4636</v>
      </c>
      <c r="C219" s="2" t="s">
        <v>44</v>
      </c>
      <c r="D219" s="2" t="s">
        <v>45</v>
      </c>
      <c r="E219" s="2" t="s">
        <v>46</v>
      </c>
      <c r="F219" s="2" t="s">
        <v>47</v>
      </c>
      <c r="G219" s="2" t="s">
        <v>48</v>
      </c>
      <c r="H219" s="2" t="s">
        <v>49</v>
      </c>
      <c r="I219" s="2" t="s">
        <v>12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>
      <c r="A220" s="1">
        <v>43952</v>
      </c>
      <c r="B220" s="2">
        <v>4636</v>
      </c>
      <c r="C220" s="2" t="s">
        <v>44</v>
      </c>
      <c r="D220" s="2" t="s">
        <v>56</v>
      </c>
      <c r="E220" s="2" t="s">
        <v>51</v>
      </c>
      <c r="F220" s="2" t="s">
        <v>47</v>
      </c>
      <c r="G220" s="2" t="s">
        <v>48</v>
      </c>
      <c r="H220" s="2" t="s">
        <v>49</v>
      </c>
      <c r="I220" s="2" t="s">
        <v>13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>
      <c r="A221" s="1">
        <v>43952</v>
      </c>
      <c r="B221" s="2">
        <v>4636</v>
      </c>
      <c r="C221" s="2" t="s">
        <v>44</v>
      </c>
      <c r="D221" s="2" t="s">
        <v>59</v>
      </c>
      <c r="E221" s="2" t="s">
        <v>46</v>
      </c>
      <c r="F221" s="2" t="s">
        <v>47</v>
      </c>
      <c r="G221" s="2" t="s">
        <v>52</v>
      </c>
      <c r="H221" s="2" t="s">
        <v>53</v>
      </c>
      <c r="I221" s="2" t="s">
        <v>17</v>
      </c>
      <c r="J221" s="2">
        <v>1838.31</v>
      </c>
      <c r="K221" s="2">
        <v>541.83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</v>
      </c>
      <c r="U221" s="2">
        <v>1007</v>
      </c>
      <c r="V221" s="2">
        <v>52</v>
      </c>
      <c r="W221" s="2">
        <v>1132</v>
      </c>
      <c r="X221" s="2">
        <v>55</v>
      </c>
    </row>
    <row r="222" spans="1:24">
      <c r="A222" s="1">
        <v>43953</v>
      </c>
      <c r="B222" s="2">
        <v>4636</v>
      </c>
      <c r="C222" s="2" t="s">
        <v>44</v>
      </c>
      <c r="D222" s="2" t="s">
        <v>45</v>
      </c>
      <c r="E222" s="2" t="s">
        <v>46</v>
      </c>
      <c r="F222" s="2" t="s">
        <v>47</v>
      </c>
      <c r="G222" s="2" t="s">
        <v>48</v>
      </c>
      <c r="H222" s="2" t="s">
        <v>49</v>
      </c>
      <c r="I222" s="2" t="s">
        <v>12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>
      <c r="A223" s="1">
        <v>43953</v>
      </c>
      <c r="B223" s="2">
        <v>4636</v>
      </c>
      <c r="C223" s="2" t="s">
        <v>44</v>
      </c>
      <c r="D223" s="2" t="s">
        <v>59</v>
      </c>
      <c r="E223" s="2" t="s">
        <v>46</v>
      </c>
      <c r="F223" s="2" t="s">
        <v>47</v>
      </c>
      <c r="G223" s="2" t="s">
        <v>52</v>
      </c>
      <c r="H223" s="2" t="s">
        <v>53</v>
      </c>
      <c r="I223" s="2" t="s">
        <v>17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>
      <c r="A224" s="1">
        <v>43954</v>
      </c>
      <c r="B224" s="2">
        <v>4636</v>
      </c>
      <c r="C224" s="2" t="s">
        <v>44</v>
      </c>
      <c r="D224" s="2" t="s">
        <v>45</v>
      </c>
      <c r="E224" s="2" t="s">
        <v>46</v>
      </c>
      <c r="F224" s="2" t="s">
        <v>47</v>
      </c>
      <c r="G224" s="2" t="s">
        <v>48</v>
      </c>
      <c r="H224" s="2" t="s">
        <v>49</v>
      </c>
      <c r="I224" s="2" t="s">
        <v>12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>
      <c r="A225" s="1">
        <v>43954</v>
      </c>
      <c r="B225" s="2">
        <v>4636</v>
      </c>
      <c r="C225" s="2" t="s">
        <v>44</v>
      </c>
      <c r="D225" s="2" t="s">
        <v>59</v>
      </c>
      <c r="E225" s="2" t="s">
        <v>46</v>
      </c>
      <c r="F225" s="2" t="s">
        <v>47</v>
      </c>
      <c r="G225" s="2" t="s">
        <v>52</v>
      </c>
      <c r="H225" s="2" t="s">
        <v>53</v>
      </c>
      <c r="I225" s="2" t="s">
        <v>17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>
      <c r="A226" s="1">
        <v>43955</v>
      </c>
      <c r="B226" s="2">
        <v>4636</v>
      </c>
      <c r="C226" s="2" t="s">
        <v>44</v>
      </c>
      <c r="D226" s="2" t="s">
        <v>45</v>
      </c>
      <c r="E226" s="2" t="s">
        <v>46</v>
      </c>
      <c r="F226" s="2" t="s">
        <v>47</v>
      </c>
      <c r="G226" s="2" t="s">
        <v>48</v>
      </c>
      <c r="H226" s="2" t="s">
        <v>49</v>
      </c>
      <c r="I226" s="2" t="s">
        <v>12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>
      <c r="A227" s="1">
        <v>43955</v>
      </c>
      <c r="B227" s="2">
        <v>4636</v>
      </c>
      <c r="C227" s="2" t="s">
        <v>44</v>
      </c>
      <c r="D227" s="2" t="s">
        <v>59</v>
      </c>
      <c r="E227" s="2" t="s">
        <v>46</v>
      </c>
      <c r="F227" s="2" t="s">
        <v>47</v>
      </c>
      <c r="G227" s="2" t="s">
        <v>52</v>
      </c>
      <c r="H227" s="2" t="s">
        <v>53</v>
      </c>
      <c r="I227" s="2" t="s">
        <v>17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>
      <c r="A228" s="1">
        <v>43956</v>
      </c>
      <c r="B228" s="2">
        <v>4636</v>
      </c>
      <c r="C228" s="2" t="s">
        <v>44</v>
      </c>
      <c r="D228" s="2" t="s">
        <v>45</v>
      </c>
      <c r="E228" s="2" t="s">
        <v>46</v>
      </c>
      <c r="F228" s="2" t="s">
        <v>47</v>
      </c>
      <c r="G228" s="2" t="s">
        <v>48</v>
      </c>
      <c r="H228" s="2" t="s">
        <v>49</v>
      </c>
      <c r="I228" s="2" t="s">
        <v>12</v>
      </c>
      <c r="J228" s="2">
        <v>1257.1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37.48</v>
      </c>
      <c r="U228" s="2">
        <v>561</v>
      </c>
      <c r="V228" s="2">
        <v>27</v>
      </c>
      <c r="W228" s="2">
        <v>728</v>
      </c>
      <c r="X228" s="2">
        <v>48</v>
      </c>
    </row>
    <row r="229" spans="1:24">
      <c r="A229" s="1">
        <v>43956</v>
      </c>
      <c r="B229" s="2">
        <v>4636</v>
      </c>
      <c r="C229" s="2" t="s">
        <v>44</v>
      </c>
      <c r="D229" s="2" t="s">
        <v>59</v>
      </c>
      <c r="E229" s="2" t="s">
        <v>46</v>
      </c>
      <c r="F229" s="2" t="s">
        <v>47</v>
      </c>
      <c r="G229" s="2" t="s">
        <v>52</v>
      </c>
      <c r="H229" s="2" t="s">
        <v>53</v>
      </c>
      <c r="I229" s="2" t="s">
        <v>17</v>
      </c>
      <c r="J229" s="2">
        <v>971.14</v>
      </c>
      <c r="K229" s="2">
        <v>310.15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>
      <c r="A230" s="1">
        <v>43957</v>
      </c>
      <c r="B230" s="2">
        <v>4636</v>
      </c>
      <c r="C230" s="2" t="s">
        <v>44</v>
      </c>
      <c r="D230" s="2" t="s">
        <v>45</v>
      </c>
      <c r="E230" s="2" t="s">
        <v>46</v>
      </c>
      <c r="F230" s="2" t="s">
        <v>47</v>
      </c>
      <c r="G230" s="2" t="s">
        <v>48</v>
      </c>
      <c r="H230" s="2" t="s">
        <v>49</v>
      </c>
      <c r="I230" s="2" t="s">
        <v>12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>
      <c r="A231" s="1">
        <v>43958</v>
      </c>
      <c r="B231" s="2">
        <v>4636</v>
      </c>
      <c r="C231" s="2" t="s">
        <v>44</v>
      </c>
      <c r="D231" s="2" t="s">
        <v>45</v>
      </c>
      <c r="E231" s="2" t="s">
        <v>46</v>
      </c>
      <c r="F231" s="2" t="s">
        <v>47</v>
      </c>
      <c r="G231" s="2" t="s">
        <v>48</v>
      </c>
      <c r="H231" s="2" t="s">
        <v>49</v>
      </c>
      <c r="I231" s="2" t="s">
        <v>12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>
      <c r="A232" s="1">
        <v>43958</v>
      </c>
      <c r="B232" s="2">
        <v>4636</v>
      </c>
      <c r="C232" s="2" t="s">
        <v>44</v>
      </c>
      <c r="D232" s="2" t="s">
        <v>59</v>
      </c>
      <c r="E232" s="2" t="s">
        <v>46</v>
      </c>
      <c r="F232" s="2" t="s">
        <v>47</v>
      </c>
      <c r="G232" s="2" t="s">
        <v>52</v>
      </c>
      <c r="H232" s="2" t="s">
        <v>53</v>
      </c>
      <c r="I232" s="2" t="s">
        <v>17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>
      <c r="A233" s="1">
        <v>43959</v>
      </c>
      <c r="B233" s="2">
        <v>4636</v>
      </c>
      <c r="C233" s="2" t="s">
        <v>44</v>
      </c>
      <c r="D233" s="2" t="s">
        <v>45</v>
      </c>
      <c r="E233" s="2" t="s">
        <v>46</v>
      </c>
      <c r="F233" s="2" t="s">
        <v>47</v>
      </c>
      <c r="G233" s="2" t="s">
        <v>48</v>
      </c>
      <c r="H233" s="2" t="s">
        <v>49</v>
      </c>
      <c r="I233" s="2" t="s">
        <v>12</v>
      </c>
      <c r="J233" s="2">
        <v>1512.86</v>
      </c>
      <c r="K233" s="2">
        <v>534.33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>
      <c r="A234" s="1">
        <v>43959</v>
      </c>
      <c r="B234" s="2">
        <v>4636</v>
      </c>
      <c r="C234" s="2" t="s">
        <v>44</v>
      </c>
      <c r="D234" s="2" t="s">
        <v>59</v>
      </c>
      <c r="E234" s="2" t="s">
        <v>46</v>
      </c>
      <c r="F234" s="2" t="s">
        <v>47</v>
      </c>
      <c r="G234" s="2" t="s">
        <v>52</v>
      </c>
      <c r="H234" s="2" t="s">
        <v>53</v>
      </c>
      <c r="I234" s="2" t="s">
        <v>17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>
      <c r="A235" s="1">
        <v>43960</v>
      </c>
      <c r="B235" s="2">
        <v>4636</v>
      </c>
      <c r="C235" s="2" t="s">
        <v>44</v>
      </c>
      <c r="D235" s="2" t="s">
        <v>45</v>
      </c>
      <c r="E235" s="2" t="s">
        <v>46</v>
      </c>
      <c r="F235" s="2" t="s">
        <v>47</v>
      </c>
      <c r="G235" s="2" t="s">
        <v>48</v>
      </c>
      <c r="H235" s="2" t="s">
        <v>49</v>
      </c>
      <c r="I235" s="2" t="s">
        <v>12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>
      <c r="A236" s="1">
        <v>43960</v>
      </c>
      <c r="B236" s="2">
        <v>4636</v>
      </c>
      <c r="C236" s="2" t="s">
        <v>44</v>
      </c>
      <c r="D236" s="2" t="s">
        <v>59</v>
      </c>
      <c r="E236" s="2" t="s">
        <v>46</v>
      </c>
      <c r="F236" s="2" t="s">
        <v>47</v>
      </c>
      <c r="G236" s="2" t="s">
        <v>52</v>
      </c>
      <c r="H236" s="2" t="s">
        <v>53</v>
      </c>
      <c r="I236" s="2" t="s">
        <v>17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>
      <c r="A237" s="1">
        <v>43961</v>
      </c>
      <c r="B237" s="2">
        <v>6108</v>
      </c>
      <c r="C237" s="2" t="s">
        <v>60</v>
      </c>
      <c r="D237" s="2" t="s">
        <v>61</v>
      </c>
      <c r="E237" s="2" t="s">
        <v>7</v>
      </c>
      <c r="F237" s="2" t="s">
        <v>47</v>
      </c>
      <c r="G237" s="2" t="s">
        <v>48</v>
      </c>
      <c r="H237" s="2" t="s">
        <v>49</v>
      </c>
      <c r="I237" s="2" t="s">
        <v>7</v>
      </c>
      <c r="J237" s="2">
        <v>1481.46</v>
      </c>
      <c r="K237" s="2">
        <v>643.42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>
      <c r="A238" s="1">
        <v>43961</v>
      </c>
      <c r="B238" s="2">
        <v>4636</v>
      </c>
      <c r="C238" s="2" t="s">
        <v>44</v>
      </c>
      <c r="D238" s="2" t="s">
        <v>45</v>
      </c>
      <c r="E238" s="2" t="s">
        <v>46</v>
      </c>
      <c r="F238" s="2" t="s">
        <v>47</v>
      </c>
      <c r="G238" s="2" t="s">
        <v>48</v>
      </c>
      <c r="H238" s="2" t="s">
        <v>49</v>
      </c>
      <c r="I238" s="2" t="s">
        <v>12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>
      <c r="A239" s="1">
        <v>43961</v>
      </c>
      <c r="B239" s="2">
        <v>4636</v>
      </c>
      <c r="C239" s="2" t="s">
        <v>44</v>
      </c>
      <c r="D239" s="2" t="s">
        <v>59</v>
      </c>
      <c r="E239" s="2" t="s">
        <v>46</v>
      </c>
      <c r="F239" s="2" t="s">
        <v>47</v>
      </c>
      <c r="G239" s="2" t="s">
        <v>52</v>
      </c>
      <c r="H239" s="2" t="s">
        <v>53</v>
      </c>
      <c r="I239" s="2" t="s">
        <v>17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80.99</v>
      </c>
      <c r="U239" s="2">
        <v>1528</v>
      </c>
      <c r="V239" s="2">
        <v>60</v>
      </c>
      <c r="W239" s="2">
        <v>854</v>
      </c>
      <c r="X239" s="2">
        <v>56</v>
      </c>
    </row>
    <row r="240" spans="1:24">
      <c r="A240" s="1">
        <v>43962</v>
      </c>
      <c r="B240" s="2">
        <v>6108</v>
      </c>
      <c r="C240" s="2" t="s">
        <v>60</v>
      </c>
      <c r="D240" s="2" t="s">
        <v>61</v>
      </c>
      <c r="E240" s="2" t="s">
        <v>7</v>
      </c>
      <c r="F240" s="2" t="s">
        <v>47</v>
      </c>
      <c r="G240" s="2" t="s">
        <v>48</v>
      </c>
      <c r="H240" s="2" t="s">
        <v>49</v>
      </c>
      <c r="I240" s="2" t="s">
        <v>7</v>
      </c>
      <c r="J240" s="2">
        <v>2432.3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>
      <c r="A241" s="1">
        <v>43962</v>
      </c>
      <c r="B241" s="2">
        <v>4636</v>
      </c>
      <c r="C241" s="2" t="s">
        <v>44</v>
      </c>
      <c r="D241" s="2" t="s">
        <v>45</v>
      </c>
      <c r="E241" s="2" t="s">
        <v>46</v>
      </c>
      <c r="F241" s="2" t="s">
        <v>47</v>
      </c>
      <c r="G241" s="2" t="s">
        <v>48</v>
      </c>
      <c r="H241" s="2" t="s">
        <v>49</v>
      </c>
      <c r="I241" s="2" t="s">
        <v>12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>
      <c r="A242" s="1">
        <v>43962</v>
      </c>
      <c r="B242" s="2">
        <v>4636</v>
      </c>
      <c r="C242" s="2" t="s">
        <v>44</v>
      </c>
      <c r="D242" s="2" t="s">
        <v>59</v>
      </c>
      <c r="E242" s="2" t="s">
        <v>46</v>
      </c>
      <c r="F242" s="2" t="s">
        <v>47</v>
      </c>
      <c r="G242" s="2" t="s">
        <v>52</v>
      </c>
      <c r="H242" s="2" t="s">
        <v>53</v>
      </c>
      <c r="I242" s="2" t="s">
        <v>17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>
      <c r="A243" s="1">
        <v>43963</v>
      </c>
      <c r="B243" s="2">
        <v>6108</v>
      </c>
      <c r="C243" s="2" t="s">
        <v>60</v>
      </c>
      <c r="D243" s="2" t="s">
        <v>61</v>
      </c>
      <c r="E243" s="2" t="s">
        <v>7</v>
      </c>
      <c r="F243" s="2" t="s">
        <v>47</v>
      </c>
      <c r="G243" s="2" t="s">
        <v>48</v>
      </c>
      <c r="H243" s="2" t="s">
        <v>49</v>
      </c>
      <c r="I243" s="2" t="s">
        <v>6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>
      <c r="A244" s="1">
        <v>43963</v>
      </c>
      <c r="B244" s="2">
        <v>4636</v>
      </c>
      <c r="C244" s="2" t="s">
        <v>44</v>
      </c>
      <c r="D244" s="2" t="s">
        <v>45</v>
      </c>
      <c r="E244" s="2" t="s">
        <v>46</v>
      </c>
      <c r="F244" s="2" t="s">
        <v>47</v>
      </c>
      <c r="G244" s="2" t="s">
        <v>48</v>
      </c>
      <c r="H244" s="2" t="s">
        <v>49</v>
      </c>
      <c r="I244" s="2" t="s">
        <v>12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</v>
      </c>
      <c r="U244" s="2">
        <v>475</v>
      </c>
      <c r="V244" s="2">
        <v>31</v>
      </c>
      <c r="W244" s="2">
        <v>926</v>
      </c>
      <c r="X244" s="2">
        <v>27</v>
      </c>
    </row>
    <row r="245" spans="1:24">
      <c r="A245" s="1">
        <v>43963</v>
      </c>
      <c r="B245" s="2">
        <v>4636</v>
      </c>
      <c r="C245" s="2" t="s">
        <v>44</v>
      </c>
      <c r="D245" s="2" t="s">
        <v>59</v>
      </c>
      <c r="E245" s="2" t="s">
        <v>46</v>
      </c>
      <c r="F245" s="2" t="s">
        <v>47</v>
      </c>
      <c r="G245" s="2" t="s">
        <v>52</v>
      </c>
      <c r="H245" s="2" t="s">
        <v>53</v>
      </c>
      <c r="I245" s="2" t="s">
        <v>17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>
      <c r="A246" s="1">
        <v>43964</v>
      </c>
      <c r="B246" s="2">
        <v>6108</v>
      </c>
      <c r="C246" s="2" t="s">
        <v>60</v>
      </c>
      <c r="D246" s="2" t="s">
        <v>61</v>
      </c>
      <c r="E246" s="2" t="s">
        <v>7</v>
      </c>
      <c r="F246" s="2" t="s">
        <v>47</v>
      </c>
      <c r="G246" s="2" t="s">
        <v>48</v>
      </c>
      <c r="H246" s="2" t="s">
        <v>49</v>
      </c>
      <c r="I246" s="2" t="s">
        <v>6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>
      <c r="A247" s="1">
        <v>43964</v>
      </c>
      <c r="B247" s="2">
        <v>4636</v>
      </c>
      <c r="C247" s="2" t="s">
        <v>44</v>
      </c>
      <c r="D247" s="2" t="s">
        <v>45</v>
      </c>
      <c r="E247" s="2" t="s">
        <v>46</v>
      </c>
      <c r="F247" s="2" t="s">
        <v>47</v>
      </c>
      <c r="G247" s="2" t="s">
        <v>48</v>
      </c>
      <c r="H247" s="2" t="s">
        <v>49</v>
      </c>
      <c r="I247" s="2" t="s">
        <v>12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>
      <c r="A248" s="1">
        <v>43964</v>
      </c>
      <c r="B248" s="2">
        <v>4636</v>
      </c>
      <c r="C248" s="2" t="s">
        <v>44</v>
      </c>
      <c r="D248" s="2" t="s">
        <v>59</v>
      </c>
      <c r="E248" s="2" t="s">
        <v>46</v>
      </c>
      <c r="F248" s="2" t="s">
        <v>47</v>
      </c>
      <c r="G248" s="2" t="s">
        <v>52</v>
      </c>
      <c r="H248" s="2" t="s">
        <v>53</v>
      </c>
      <c r="I248" s="2" t="s">
        <v>17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>
      <c r="A249" s="1">
        <v>43965</v>
      </c>
      <c r="B249" s="2">
        <v>6108</v>
      </c>
      <c r="C249" s="2" t="s">
        <v>60</v>
      </c>
      <c r="D249" s="2" t="s">
        <v>61</v>
      </c>
      <c r="E249" s="2" t="s">
        <v>7</v>
      </c>
      <c r="F249" s="2" t="s">
        <v>47</v>
      </c>
      <c r="G249" s="2" t="s">
        <v>48</v>
      </c>
      <c r="H249" s="2" t="s">
        <v>49</v>
      </c>
      <c r="I249" s="2" t="s">
        <v>6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>
      <c r="A250" s="1">
        <v>43965</v>
      </c>
      <c r="B250" s="2">
        <v>4636</v>
      </c>
      <c r="C250" s="2" t="s">
        <v>44</v>
      </c>
      <c r="D250" s="2" t="s">
        <v>45</v>
      </c>
      <c r="E250" s="2" t="s">
        <v>46</v>
      </c>
      <c r="F250" s="2" t="s">
        <v>47</v>
      </c>
      <c r="G250" s="2" t="s">
        <v>48</v>
      </c>
      <c r="H250" s="2" t="s">
        <v>49</v>
      </c>
      <c r="I250" s="2" t="s">
        <v>12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>
      <c r="A251" s="1">
        <v>43965</v>
      </c>
      <c r="B251" s="2">
        <v>4636</v>
      </c>
      <c r="C251" s="2" t="s">
        <v>44</v>
      </c>
      <c r="D251" s="2" t="s">
        <v>59</v>
      </c>
      <c r="E251" s="2" t="s">
        <v>46</v>
      </c>
      <c r="F251" s="2" t="s">
        <v>47</v>
      </c>
      <c r="G251" s="2" t="s">
        <v>52</v>
      </c>
      <c r="H251" s="2" t="s">
        <v>53</v>
      </c>
      <c r="I251" s="2" t="s">
        <v>17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>
      <c r="A252" s="1">
        <v>43966</v>
      </c>
      <c r="B252" s="2">
        <v>6108</v>
      </c>
      <c r="C252" s="2" t="s">
        <v>60</v>
      </c>
      <c r="D252" s="2" t="s">
        <v>61</v>
      </c>
      <c r="E252" s="2" t="s">
        <v>7</v>
      </c>
      <c r="F252" s="2" t="s">
        <v>47</v>
      </c>
      <c r="G252" s="2" t="s">
        <v>48</v>
      </c>
      <c r="H252" s="2" t="s">
        <v>49</v>
      </c>
      <c r="I252" s="2" t="s">
        <v>6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>
      <c r="A253" s="1">
        <v>43966</v>
      </c>
      <c r="B253" s="2">
        <v>4636</v>
      </c>
      <c r="C253" s="2" t="s">
        <v>44</v>
      </c>
      <c r="D253" s="2" t="s">
        <v>45</v>
      </c>
      <c r="E253" s="2" t="s">
        <v>46</v>
      </c>
      <c r="F253" s="2" t="s">
        <v>47</v>
      </c>
      <c r="G253" s="2" t="s">
        <v>48</v>
      </c>
      <c r="H253" s="2" t="s">
        <v>49</v>
      </c>
      <c r="I253" s="2" t="s">
        <v>12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>
      <c r="A254" s="1">
        <v>43966</v>
      </c>
      <c r="B254" s="2">
        <v>4636</v>
      </c>
      <c r="C254" s="2" t="s">
        <v>44</v>
      </c>
      <c r="D254" s="2" t="s">
        <v>59</v>
      </c>
      <c r="E254" s="2" t="s">
        <v>46</v>
      </c>
      <c r="F254" s="2" t="s">
        <v>47</v>
      </c>
      <c r="G254" s="2" t="s">
        <v>52</v>
      </c>
      <c r="H254" s="2" t="s">
        <v>53</v>
      </c>
      <c r="I254" s="2" t="s">
        <v>17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>
      <c r="A255" s="1">
        <v>43967</v>
      </c>
      <c r="B255" s="2">
        <v>6108</v>
      </c>
      <c r="C255" s="2" t="s">
        <v>60</v>
      </c>
      <c r="D255" s="2" t="s">
        <v>61</v>
      </c>
      <c r="E255" s="2" t="s">
        <v>7</v>
      </c>
      <c r="F255" s="2" t="s">
        <v>47</v>
      </c>
      <c r="G255" s="2" t="s">
        <v>48</v>
      </c>
      <c r="H255" s="2" t="s">
        <v>49</v>
      </c>
      <c r="I255" s="2" t="s">
        <v>6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>
      <c r="A256" s="1">
        <v>43967</v>
      </c>
      <c r="B256" s="2">
        <v>4636</v>
      </c>
      <c r="C256" s="2" t="s">
        <v>44</v>
      </c>
      <c r="D256" s="2" t="s">
        <v>45</v>
      </c>
      <c r="E256" s="2" t="s">
        <v>46</v>
      </c>
      <c r="F256" s="2" t="s">
        <v>47</v>
      </c>
      <c r="G256" s="2" t="s">
        <v>48</v>
      </c>
      <c r="H256" s="2" t="s">
        <v>49</v>
      </c>
      <c r="I256" s="2" t="s">
        <v>12</v>
      </c>
      <c r="J256" s="2">
        <v>1436</v>
      </c>
      <c r="K256" s="2">
        <v>513.7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>
      <c r="A257" s="1">
        <v>43967</v>
      </c>
      <c r="B257" s="2">
        <v>4636</v>
      </c>
      <c r="C257" s="2" t="s">
        <v>44</v>
      </c>
      <c r="D257" s="2" t="s">
        <v>59</v>
      </c>
      <c r="E257" s="2" t="s">
        <v>46</v>
      </c>
      <c r="F257" s="2" t="s">
        <v>47</v>
      </c>
      <c r="G257" s="2" t="s">
        <v>52</v>
      </c>
      <c r="H257" s="2" t="s">
        <v>53</v>
      </c>
      <c r="I257" s="2" t="s">
        <v>17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>
      <c r="A258" s="1">
        <v>43968</v>
      </c>
      <c r="B258" s="2">
        <v>6108</v>
      </c>
      <c r="C258" s="2" t="s">
        <v>60</v>
      </c>
      <c r="D258" s="2" t="s">
        <v>61</v>
      </c>
      <c r="E258" s="2" t="s">
        <v>7</v>
      </c>
      <c r="F258" s="2" t="s">
        <v>47</v>
      </c>
      <c r="G258" s="2" t="s">
        <v>48</v>
      </c>
      <c r="H258" s="2" t="s">
        <v>49</v>
      </c>
      <c r="I258" s="2" t="s">
        <v>6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>
      <c r="A259" s="1">
        <v>43968</v>
      </c>
      <c r="B259" s="2">
        <v>4636</v>
      </c>
      <c r="C259" s="2" t="s">
        <v>44</v>
      </c>
      <c r="D259" s="2" t="s">
        <v>45</v>
      </c>
      <c r="E259" s="2" t="s">
        <v>46</v>
      </c>
      <c r="F259" s="2" t="s">
        <v>47</v>
      </c>
      <c r="G259" s="2" t="s">
        <v>48</v>
      </c>
      <c r="H259" s="2" t="s">
        <v>49</v>
      </c>
      <c r="I259" s="2" t="s">
        <v>12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>
      <c r="A260" s="1">
        <v>43968</v>
      </c>
      <c r="B260" s="2">
        <v>4636</v>
      </c>
      <c r="C260" s="2" t="s">
        <v>44</v>
      </c>
      <c r="D260" s="2" t="s">
        <v>59</v>
      </c>
      <c r="E260" s="2" t="s">
        <v>46</v>
      </c>
      <c r="F260" s="2" t="s">
        <v>47</v>
      </c>
      <c r="G260" s="2" t="s">
        <v>52</v>
      </c>
      <c r="H260" s="2" t="s">
        <v>53</v>
      </c>
      <c r="I260" s="2" t="s">
        <v>17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>
      <c r="A261" s="1">
        <v>43969</v>
      </c>
      <c r="B261" s="2">
        <v>6108</v>
      </c>
      <c r="C261" s="2" t="s">
        <v>60</v>
      </c>
      <c r="D261" s="2" t="s">
        <v>61</v>
      </c>
      <c r="E261" s="2" t="s">
        <v>7</v>
      </c>
      <c r="F261" s="2" t="s">
        <v>47</v>
      </c>
      <c r="G261" s="2" t="s">
        <v>48</v>
      </c>
      <c r="H261" s="2" t="s">
        <v>49</v>
      </c>
      <c r="I261" s="2" t="s">
        <v>6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>
      <c r="A262" s="1">
        <v>43969</v>
      </c>
      <c r="B262" s="2">
        <v>4636</v>
      </c>
      <c r="C262" s="2" t="s">
        <v>44</v>
      </c>
      <c r="D262" s="2" t="s">
        <v>45</v>
      </c>
      <c r="E262" s="2" t="s">
        <v>46</v>
      </c>
      <c r="F262" s="2" t="s">
        <v>47</v>
      </c>
      <c r="G262" s="2" t="s">
        <v>48</v>
      </c>
      <c r="H262" s="2" t="s">
        <v>49</v>
      </c>
      <c r="I262" s="2" t="s">
        <v>12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>
      <c r="A263" s="1">
        <v>43969</v>
      </c>
      <c r="B263" s="2">
        <v>4636</v>
      </c>
      <c r="C263" s="2" t="s">
        <v>44</v>
      </c>
      <c r="D263" s="2" t="s">
        <v>59</v>
      </c>
      <c r="E263" s="2" t="s">
        <v>46</v>
      </c>
      <c r="F263" s="2" t="s">
        <v>47</v>
      </c>
      <c r="G263" s="2" t="s">
        <v>52</v>
      </c>
      <c r="H263" s="2" t="s">
        <v>53</v>
      </c>
      <c r="I263" s="2" t="s">
        <v>17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>
      <c r="A264" s="1">
        <v>43970</v>
      </c>
      <c r="B264" s="2">
        <v>6108</v>
      </c>
      <c r="C264" s="2" t="s">
        <v>60</v>
      </c>
      <c r="D264" s="2" t="s">
        <v>61</v>
      </c>
      <c r="E264" s="2" t="s">
        <v>7</v>
      </c>
      <c r="F264" s="2" t="s">
        <v>47</v>
      </c>
      <c r="G264" s="2" t="s">
        <v>48</v>
      </c>
      <c r="H264" s="2" t="s">
        <v>49</v>
      </c>
      <c r="I264" s="2" t="s">
        <v>6</v>
      </c>
      <c r="J264" s="2">
        <v>6077.68</v>
      </c>
      <c r="K264" s="2">
        <v>2260.01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>
      <c r="A265" s="1">
        <v>43970</v>
      </c>
      <c r="B265" s="2">
        <v>4636</v>
      </c>
      <c r="C265" s="2" t="s">
        <v>44</v>
      </c>
      <c r="D265" s="2" t="s">
        <v>45</v>
      </c>
      <c r="E265" s="2" t="s">
        <v>46</v>
      </c>
      <c r="F265" s="2" t="s">
        <v>47</v>
      </c>
      <c r="G265" s="2" t="s">
        <v>48</v>
      </c>
      <c r="H265" s="2" t="s">
        <v>49</v>
      </c>
      <c r="I265" s="2" t="s">
        <v>12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>
      <c r="A266" s="1">
        <v>43970</v>
      </c>
      <c r="B266" s="2">
        <v>4636</v>
      </c>
      <c r="C266" s="2" t="s">
        <v>44</v>
      </c>
      <c r="D266" s="2" t="s">
        <v>59</v>
      </c>
      <c r="E266" s="2" t="s">
        <v>46</v>
      </c>
      <c r="F266" s="2" t="s">
        <v>47</v>
      </c>
      <c r="G266" s="2" t="s">
        <v>52</v>
      </c>
      <c r="H266" s="2" t="s">
        <v>53</v>
      </c>
      <c r="I266" s="2" t="s">
        <v>17</v>
      </c>
      <c r="J266" s="2">
        <v>1078.14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>
      <c r="A267" s="1">
        <v>43971</v>
      </c>
      <c r="B267" s="2">
        <v>6108</v>
      </c>
      <c r="C267" s="2" t="s">
        <v>60</v>
      </c>
      <c r="D267" s="2" t="s">
        <v>61</v>
      </c>
      <c r="E267" s="2" t="s">
        <v>7</v>
      </c>
      <c r="F267" s="2" t="s">
        <v>47</v>
      </c>
      <c r="G267" s="2" t="s">
        <v>48</v>
      </c>
      <c r="H267" s="2" t="s">
        <v>49</v>
      </c>
      <c r="I267" s="2" t="s">
        <v>6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>
      <c r="A268" s="1">
        <v>43971</v>
      </c>
      <c r="B268" s="2">
        <v>4636</v>
      </c>
      <c r="C268" s="2" t="s">
        <v>44</v>
      </c>
      <c r="D268" s="2" t="s">
        <v>45</v>
      </c>
      <c r="E268" s="2" t="s">
        <v>46</v>
      </c>
      <c r="F268" s="2" t="s">
        <v>47</v>
      </c>
      <c r="G268" s="2" t="s">
        <v>48</v>
      </c>
      <c r="H268" s="2" t="s">
        <v>49</v>
      </c>
      <c r="I268" s="2" t="s">
        <v>12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>
      <c r="A269" s="1">
        <v>43971</v>
      </c>
      <c r="B269" s="2">
        <v>4636</v>
      </c>
      <c r="C269" s="2" t="s">
        <v>44</v>
      </c>
      <c r="D269" s="2" t="s">
        <v>59</v>
      </c>
      <c r="E269" s="2" t="s">
        <v>46</v>
      </c>
      <c r="F269" s="2" t="s">
        <v>47</v>
      </c>
      <c r="G269" s="2" t="s">
        <v>52</v>
      </c>
      <c r="H269" s="2" t="s">
        <v>53</v>
      </c>
      <c r="I269" s="2" t="s">
        <v>17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>
      <c r="A270" s="1">
        <v>43972</v>
      </c>
      <c r="B270" s="2">
        <v>6108</v>
      </c>
      <c r="C270" s="2" t="s">
        <v>60</v>
      </c>
      <c r="D270" s="2" t="s">
        <v>61</v>
      </c>
      <c r="E270" s="2" t="s">
        <v>7</v>
      </c>
      <c r="F270" s="2" t="s">
        <v>47</v>
      </c>
      <c r="G270" s="2" t="s">
        <v>48</v>
      </c>
      <c r="H270" s="2" t="s">
        <v>49</v>
      </c>
      <c r="I270" s="2" t="s">
        <v>6</v>
      </c>
      <c r="J270" s="2">
        <v>5849.3</v>
      </c>
      <c r="K270" s="2">
        <v>2074.95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>
      <c r="A271" s="1">
        <v>43972</v>
      </c>
      <c r="B271" s="2">
        <v>4636</v>
      </c>
      <c r="C271" s="2" t="s">
        <v>44</v>
      </c>
      <c r="D271" s="2" t="s">
        <v>45</v>
      </c>
      <c r="E271" s="2" t="s">
        <v>46</v>
      </c>
      <c r="F271" s="2" t="s">
        <v>47</v>
      </c>
      <c r="G271" s="2" t="s">
        <v>48</v>
      </c>
      <c r="H271" s="2" t="s">
        <v>49</v>
      </c>
      <c r="I271" s="2" t="s">
        <v>12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>
      <c r="A272" s="1">
        <v>43972</v>
      </c>
      <c r="B272" s="2">
        <v>4636</v>
      </c>
      <c r="C272" s="2" t="s">
        <v>44</v>
      </c>
      <c r="D272" s="2" t="s">
        <v>59</v>
      </c>
      <c r="E272" s="2" t="s">
        <v>46</v>
      </c>
      <c r="F272" s="2" t="s">
        <v>47</v>
      </c>
      <c r="G272" s="2" t="s">
        <v>52</v>
      </c>
      <c r="H272" s="2" t="s">
        <v>53</v>
      </c>
      <c r="I272" s="2" t="s">
        <v>17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>
      <c r="A273" s="1">
        <v>43973</v>
      </c>
      <c r="B273" s="2">
        <v>6108</v>
      </c>
      <c r="C273" s="2" t="s">
        <v>60</v>
      </c>
      <c r="D273" s="2" t="s">
        <v>61</v>
      </c>
      <c r="E273" s="2" t="s">
        <v>7</v>
      </c>
      <c r="F273" s="2" t="s">
        <v>47</v>
      </c>
      <c r="G273" s="2" t="s">
        <v>48</v>
      </c>
      <c r="H273" s="2" t="s">
        <v>49</v>
      </c>
      <c r="I273" s="2" t="s">
        <v>6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>
      <c r="A274" s="1">
        <v>43973</v>
      </c>
      <c r="B274" s="2">
        <v>4636</v>
      </c>
      <c r="C274" s="2" t="s">
        <v>44</v>
      </c>
      <c r="D274" s="2" t="s">
        <v>45</v>
      </c>
      <c r="E274" s="2" t="s">
        <v>46</v>
      </c>
      <c r="F274" s="2" t="s">
        <v>47</v>
      </c>
      <c r="G274" s="2" t="s">
        <v>48</v>
      </c>
      <c r="H274" s="2" t="s">
        <v>49</v>
      </c>
      <c r="I274" s="2" t="s">
        <v>12</v>
      </c>
      <c r="J274" s="2">
        <v>904.57</v>
      </c>
      <c r="K274" s="2">
        <v>273.6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>
      <c r="A275" s="1">
        <v>43973</v>
      </c>
      <c r="B275" s="2">
        <v>4636</v>
      </c>
      <c r="C275" s="2" t="s">
        <v>44</v>
      </c>
      <c r="D275" s="2" t="s">
        <v>59</v>
      </c>
      <c r="E275" s="2" t="s">
        <v>46</v>
      </c>
      <c r="F275" s="2" t="s">
        <v>47</v>
      </c>
      <c r="G275" s="2" t="s">
        <v>52</v>
      </c>
      <c r="H275" s="2" t="s">
        <v>53</v>
      </c>
      <c r="I275" s="2" t="s">
        <v>17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>
      <c r="A276" s="1">
        <v>43974</v>
      </c>
      <c r="B276" s="2">
        <v>6108</v>
      </c>
      <c r="C276" s="2" t="s">
        <v>60</v>
      </c>
      <c r="D276" s="2" t="s">
        <v>61</v>
      </c>
      <c r="E276" s="2" t="s">
        <v>7</v>
      </c>
      <c r="F276" s="2" t="s">
        <v>47</v>
      </c>
      <c r="G276" s="2" t="s">
        <v>48</v>
      </c>
      <c r="H276" s="2" t="s">
        <v>49</v>
      </c>
      <c r="I276" s="2" t="s">
        <v>6</v>
      </c>
      <c r="J276" s="2">
        <v>4405.06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>
      <c r="A277" s="1">
        <v>43974</v>
      </c>
      <c r="B277" s="2">
        <v>4636</v>
      </c>
      <c r="C277" s="2" t="s">
        <v>44</v>
      </c>
      <c r="D277" s="2" t="s">
        <v>45</v>
      </c>
      <c r="E277" s="2" t="s">
        <v>46</v>
      </c>
      <c r="F277" s="2" t="s">
        <v>47</v>
      </c>
      <c r="G277" s="2" t="s">
        <v>48</v>
      </c>
      <c r="H277" s="2" t="s">
        <v>49</v>
      </c>
      <c r="I277" s="2" t="s">
        <v>12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>
      <c r="A278" s="1">
        <v>43974</v>
      </c>
      <c r="B278" s="2">
        <v>4636</v>
      </c>
      <c r="C278" s="2" t="s">
        <v>44</v>
      </c>
      <c r="D278" s="2" t="s">
        <v>59</v>
      </c>
      <c r="E278" s="2" t="s">
        <v>46</v>
      </c>
      <c r="F278" s="2" t="s">
        <v>47</v>
      </c>
      <c r="G278" s="2" t="s">
        <v>52</v>
      </c>
      <c r="H278" s="2" t="s">
        <v>53</v>
      </c>
      <c r="I278" s="2" t="s">
        <v>17</v>
      </c>
      <c r="J278" s="2">
        <v>1255.16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>
      <c r="A279" s="1">
        <v>43975</v>
      </c>
      <c r="B279" s="2">
        <v>6108</v>
      </c>
      <c r="C279" s="2" t="s">
        <v>60</v>
      </c>
      <c r="D279" s="2" t="s">
        <v>61</v>
      </c>
      <c r="E279" s="2" t="s">
        <v>7</v>
      </c>
      <c r="F279" s="2" t="s">
        <v>47</v>
      </c>
      <c r="G279" s="2" t="s">
        <v>48</v>
      </c>
      <c r="H279" s="2" t="s">
        <v>49</v>
      </c>
      <c r="I279" s="2" t="s">
        <v>6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>
      <c r="A280" s="1">
        <v>43975</v>
      </c>
      <c r="B280" s="2">
        <v>4636</v>
      </c>
      <c r="C280" s="2" t="s">
        <v>44</v>
      </c>
      <c r="D280" s="2" t="s">
        <v>45</v>
      </c>
      <c r="E280" s="2" t="s">
        <v>46</v>
      </c>
      <c r="F280" s="2" t="s">
        <v>47</v>
      </c>
      <c r="G280" s="2" t="s">
        <v>48</v>
      </c>
      <c r="H280" s="2" t="s">
        <v>49</v>
      </c>
      <c r="I280" s="2" t="s">
        <v>12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>
      <c r="A281" s="1">
        <v>43975</v>
      </c>
      <c r="B281" s="2">
        <v>4636</v>
      </c>
      <c r="C281" s="2" t="s">
        <v>44</v>
      </c>
      <c r="D281" s="2" t="s">
        <v>59</v>
      </c>
      <c r="E281" s="2" t="s">
        <v>46</v>
      </c>
      <c r="F281" s="2" t="s">
        <v>47</v>
      </c>
      <c r="G281" s="2" t="s">
        <v>52</v>
      </c>
      <c r="H281" s="2" t="s">
        <v>53</v>
      </c>
      <c r="I281" s="2" t="s">
        <v>17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>
      <c r="A282" s="1">
        <v>43976</v>
      </c>
      <c r="B282" s="2">
        <v>6108</v>
      </c>
      <c r="C282" s="2" t="s">
        <v>60</v>
      </c>
      <c r="D282" s="2" t="s">
        <v>61</v>
      </c>
      <c r="E282" s="2" t="s">
        <v>7</v>
      </c>
      <c r="F282" s="2" t="s">
        <v>47</v>
      </c>
      <c r="G282" s="2" t="s">
        <v>48</v>
      </c>
      <c r="H282" s="2" t="s">
        <v>49</v>
      </c>
      <c r="I282" s="2" t="s">
        <v>6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>
      <c r="A283" s="1">
        <v>43976</v>
      </c>
      <c r="B283" s="2">
        <v>4636</v>
      </c>
      <c r="C283" s="2" t="s">
        <v>44</v>
      </c>
      <c r="D283" s="2" t="s">
        <v>45</v>
      </c>
      <c r="E283" s="2" t="s">
        <v>46</v>
      </c>
      <c r="F283" s="2" t="s">
        <v>47</v>
      </c>
      <c r="G283" s="2" t="s">
        <v>48</v>
      </c>
      <c r="H283" s="2" t="s">
        <v>49</v>
      </c>
      <c r="I283" s="2" t="s">
        <v>12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>
      <c r="A284" s="1">
        <v>43976</v>
      </c>
      <c r="B284" s="2">
        <v>4636</v>
      </c>
      <c r="C284" s="2" t="s">
        <v>44</v>
      </c>
      <c r="D284" s="2" t="s">
        <v>59</v>
      </c>
      <c r="E284" s="2" t="s">
        <v>46</v>
      </c>
      <c r="F284" s="2" t="s">
        <v>47</v>
      </c>
      <c r="G284" s="2" t="s">
        <v>52</v>
      </c>
      <c r="H284" s="2" t="s">
        <v>53</v>
      </c>
      <c r="I284" s="2" t="s">
        <v>17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>
      <c r="A285" s="1">
        <v>43977</v>
      </c>
      <c r="B285" s="2">
        <v>6108</v>
      </c>
      <c r="C285" s="2" t="s">
        <v>60</v>
      </c>
      <c r="D285" s="2" t="s">
        <v>61</v>
      </c>
      <c r="E285" s="2" t="s">
        <v>7</v>
      </c>
      <c r="F285" s="2" t="s">
        <v>47</v>
      </c>
      <c r="G285" s="2" t="s">
        <v>48</v>
      </c>
      <c r="H285" s="2" t="s">
        <v>49</v>
      </c>
      <c r="I285" s="2" t="s">
        <v>6</v>
      </c>
      <c r="J285" s="2">
        <v>9230.54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>
      <c r="A286" s="1">
        <v>43977</v>
      </c>
      <c r="B286" s="2">
        <v>4636</v>
      </c>
      <c r="C286" s="2" t="s">
        <v>44</v>
      </c>
      <c r="D286" s="2" t="s">
        <v>45</v>
      </c>
      <c r="E286" s="2" t="s">
        <v>46</v>
      </c>
      <c r="F286" s="2" t="s">
        <v>47</v>
      </c>
      <c r="G286" s="2" t="s">
        <v>48</v>
      </c>
      <c r="H286" s="2" t="s">
        <v>49</v>
      </c>
      <c r="I286" s="2" t="s">
        <v>12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>
      <c r="A287" s="1">
        <v>43977</v>
      </c>
      <c r="B287" s="2">
        <v>4636</v>
      </c>
      <c r="C287" s="2" t="s">
        <v>44</v>
      </c>
      <c r="D287" s="2" t="s">
        <v>59</v>
      </c>
      <c r="E287" s="2" t="s">
        <v>46</v>
      </c>
      <c r="F287" s="2" t="s">
        <v>47</v>
      </c>
      <c r="G287" s="2" t="s">
        <v>52</v>
      </c>
      <c r="H287" s="2" t="s">
        <v>53</v>
      </c>
      <c r="I287" s="2" t="s">
        <v>17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>
      <c r="A288" s="1">
        <v>43978</v>
      </c>
      <c r="B288" s="2">
        <v>6108</v>
      </c>
      <c r="C288" s="2" t="s">
        <v>60</v>
      </c>
      <c r="D288" s="2" t="s">
        <v>61</v>
      </c>
      <c r="E288" s="2" t="s">
        <v>7</v>
      </c>
      <c r="F288" s="2" t="s">
        <v>47</v>
      </c>
      <c r="G288" s="2" t="s">
        <v>48</v>
      </c>
      <c r="H288" s="2" t="s">
        <v>49</v>
      </c>
      <c r="I288" s="2" t="s">
        <v>6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>
      <c r="A289" s="1">
        <v>43978</v>
      </c>
      <c r="B289" s="2">
        <v>4636</v>
      </c>
      <c r="C289" s="2" t="s">
        <v>44</v>
      </c>
      <c r="D289" s="2" t="s">
        <v>45</v>
      </c>
      <c r="E289" s="2" t="s">
        <v>46</v>
      </c>
      <c r="F289" s="2" t="s">
        <v>47</v>
      </c>
      <c r="G289" s="2" t="s">
        <v>48</v>
      </c>
      <c r="H289" s="2" t="s">
        <v>49</v>
      </c>
      <c r="I289" s="2" t="s">
        <v>12</v>
      </c>
      <c r="J289" s="2">
        <v>600.83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>
      <c r="A290" s="1">
        <v>43978</v>
      </c>
      <c r="B290" s="2">
        <v>4636</v>
      </c>
      <c r="C290" s="2" t="s">
        <v>44</v>
      </c>
      <c r="D290" s="2" t="s">
        <v>59</v>
      </c>
      <c r="E290" s="2" t="s">
        <v>46</v>
      </c>
      <c r="F290" s="2" t="s">
        <v>47</v>
      </c>
      <c r="G290" s="2" t="s">
        <v>52</v>
      </c>
      <c r="H290" s="2" t="s">
        <v>53</v>
      </c>
      <c r="I290" s="2" t="s">
        <v>17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>
      <c r="A291" s="1">
        <v>43979</v>
      </c>
      <c r="B291" s="2">
        <v>6108</v>
      </c>
      <c r="C291" s="2" t="s">
        <v>60</v>
      </c>
      <c r="D291" s="2" t="s">
        <v>61</v>
      </c>
      <c r="E291" s="2" t="s">
        <v>7</v>
      </c>
      <c r="F291" s="2" t="s">
        <v>47</v>
      </c>
      <c r="G291" s="2" t="s">
        <v>48</v>
      </c>
      <c r="H291" s="2" t="s">
        <v>49</v>
      </c>
      <c r="I291" s="2" t="s">
        <v>6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>
      <c r="A292" s="1">
        <v>43979</v>
      </c>
      <c r="B292" s="2">
        <v>4636</v>
      </c>
      <c r="C292" s="2" t="s">
        <v>44</v>
      </c>
      <c r="D292" s="2" t="s">
        <v>45</v>
      </c>
      <c r="E292" s="2" t="s">
        <v>46</v>
      </c>
      <c r="F292" s="2" t="s">
        <v>47</v>
      </c>
      <c r="G292" s="2" t="s">
        <v>48</v>
      </c>
      <c r="H292" s="2" t="s">
        <v>49</v>
      </c>
      <c r="I292" s="2" t="s">
        <v>12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>
      <c r="A293" s="1">
        <v>43979</v>
      </c>
      <c r="B293" s="2">
        <v>4636</v>
      </c>
      <c r="C293" s="2" t="s">
        <v>44</v>
      </c>
      <c r="D293" s="2" t="s">
        <v>59</v>
      </c>
      <c r="E293" s="2" t="s">
        <v>46</v>
      </c>
      <c r="F293" s="2" t="s">
        <v>47</v>
      </c>
      <c r="G293" s="2" t="s">
        <v>52</v>
      </c>
      <c r="H293" s="2" t="s">
        <v>53</v>
      </c>
      <c r="I293" s="2" t="s">
        <v>17</v>
      </c>
      <c r="J293" s="2">
        <v>1278.88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>
      <c r="A294" s="1">
        <v>43980</v>
      </c>
      <c r="B294" s="2">
        <v>6108</v>
      </c>
      <c r="C294" s="2" t="s">
        <v>60</v>
      </c>
      <c r="D294" s="2" t="s">
        <v>61</v>
      </c>
      <c r="E294" s="2" t="s">
        <v>7</v>
      </c>
      <c r="F294" s="2" t="s">
        <v>47</v>
      </c>
      <c r="G294" s="2" t="s">
        <v>48</v>
      </c>
      <c r="H294" s="2" t="s">
        <v>49</v>
      </c>
      <c r="I294" s="2" t="s">
        <v>6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>
      <c r="A295" s="1">
        <v>43980</v>
      </c>
      <c r="B295" s="2">
        <v>4636</v>
      </c>
      <c r="C295" s="2" t="s">
        <v>44</v>
      </c>
      <c r="D295" s="2" t="s">
        <v>45</v>
      </c>
      <c r="E295" s="2" t="s">
        <v>46</v>
      </c>
      <c r="F295" s="2" t="s">
        <v>47</v>
      </c>
      <c r="G295" s="2" t="s">
        <v>48</v>
      </c>
      <c r="H295" s="2" t="s">
        <v>49</v>
      </c>
      <c r="I295" s="2" t="s">
        <v>12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>
      <c r="A296" s="1">
        <v>43980</v>
      </c>
      <c r="B296" s="2">
        <v>4636</v>
      </c>
      <c r="C296" s="2" t="s">
        <v>44</v>
      </c>
      <c r="D296" s="2" t="s">
        <v>59</v>
      </c>
      <c r="E296" s="2" t="s">
        <v>46</v>
      </c>
      <c r="F296" s="2" t="s">
        <v>47</v>
      </c>
      <c r="G296" s="2" t="s">
        <v>52</v>
      </c>
      <c r="H296" s="2" t="s">
        <v>53</v>
      </c>
      <c r="I296" s="2" t="s">
        <v>17</v>
      </c>
      <c r="J296" s="2">
        <v>612.81</v>
      </c>
      <c r="K296" s="2">
        <v>290.54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>
      <c r="A297" s="1">
        <v>43981</v>
      </c>
      <c r="B297" s="2">
        <v>6108</v>
      </c>
      <c r="C297" s="2" t="s">
        <v>60</v>
      </c>
      <c r="D297" s="2" t="s">
        <v>61</v>
      </c>
      <c r="E297" s="2" t="s">
        <v>7</v>
      </c>
      <c r="F297" s="2" t="s">
        <v>47</v>
      </c>
      <c r="G297" s="2" t="s">
        <v>48</v>
      </c>
      <c r="H297" s="2" t="s">
        <v>49</v>
      </c>
      <c r="I297" s="2" t="s">
        <v>6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>
      <c r="A298" s="1">
        <v>43981</v>
      </c>
      <c r="B298" s="2">
        <v>4636</v>
      </c>
      <c r="C298" s="2" t="s">
        <v>44</v>
      </c>
      <c r="D298" s="2" t="s">
        <v>45</v>
      </c>
      <c r="E298" s="2" t="s">
        <v>46</v>
      </c>
      <c r="F298" s="2" t="s">
        <v>47</v>
      </c>
      <c r="G298" s="2" t="s">
        <v>48</v>
      </c>
      <c r="H298" s="2" t="s">
        <v>49</v>
      </c>
      <c r="I298" s="2" t="s">
        <v>12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>
      <c r="A299" s="1">
        <v>43981</v>
      </c>
      <c r="B299" s="2">
        <v>4636</v>
      </c>
      <c r="C299" s="2" t="s">
        <v>44</v>
      </c>
      <c r="D299" s="2" t="s">
        <v>59</v>
      </c>
      <c r="E299" s="2" t="s">
        <v>46</v>
      </c>
      <c r="F299" s="2" t="s">
        <v>47</v>
      </c>
      <c r="G299" s="2" t="s">
        <v>52</v>
      </c>
      <c r="H299" s="2" t="s">
        <v>53</v>
      </c>
      <c r="I299" s="2" t="s">
        <v>17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>
      <c r="A300" s="1">
        <v>43982</v>
      </c>
      <c r="B300" s="2">
        <v>6108</v>
      </c>
      <c r="C300" s="2" t="s">
        <v>60</v>
      </c>
      <c r="D300" s="2" t="s">
        <v>61</v>
      </c>
      <c r="E300" s="2" t="s">
        <v>7</v>
      </c>
      <c r="F300" s="2" t="s">
        <v>47</v>
      </c>
      <c r="G300" s="2" t="s">
        <v>48</v>
      </c>
      <c r="H300" s="2" t="s">
        <v>49</v>
      </c>
      <c r="I300" s="2" t="s">
        <v>6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>
      <c r="A301" s="1">
        <v>43982</v>
      </c>
      <c r="B301" s="2">
        <v>4636</v>
      </c>
      <c r="C301" s="2" t="s">
        <v>44</v>
      </c>
      <c r="D301" s="2" t="s">
        <v>45</v>
      </c>
      <c r="E301" s="2" t="s">
        <v>46</v>
      </c>
      <c r="F301" s="2" t="s">
        <v>47</v>
      </c>
      <c r="G301" s="2" t="s">
        <v>48</v>
      </c>
      <c r="H301" s="2" t="s">
        <v>49</v>
      </c>
      <c r="I301" s="2" t="s">
        <v>12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>
      <c r="A302" s="1">
        <v>43982</v>
      </c>
      <c r="B302" s="2">
        <v>4636</v>
      </c>
      <c r="C302" s="2" t="s">
        <v>44</v>
      </c>
      <c r="D302" s="2" t="s">
        <v>59</v>
      </c>
      <c r="E302" s="2" t="s">
        <v>46</v>
      </c>
      <c r="F302" s="2" t="s">
        <v>47</v>
      </c>
      <c r="G302" s="2" t="s">
        <v>52</v>
      </c>
      <c r="H302" s="2" t="s">
        <v>53</v>
      </c>
      <c r="I302" s="2" t="s">
        <v>17</v>
      </c>
      <c r="J302" s="2">
        <v>1211.85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>
      <c r="A303" s="1">
        <v>43983</v>
      </c>
      <c r="B303" s="2">
        <v>6108</v>
      </c>
      <c r="C303" s="2" t="s">
        <v>60</v>
      </c>
      <c r="D303" s="2" t="s">
        <v>61</v>
      </c>
      <c r="E303" s="2" t="s">
        <v>7</v>
      </c>
      <c r="F303" s="2" t="s">
        <v>47</v>
      </c>
      <c r="G303" s="2" t="s">
        <v>48</v>
      </c>
      <c r="H303" s="2" t="s">
        <v>49</v>
      </c>
      <c r="I303" s="2" t="s">
        <v>6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>
      <c r="A304" s="1">
        <v>43983</v>
      </c>
      <c r="B304" s="2">
        <v>4636</v>
      </c>
      <c r="C304" s="2" t="s">
        <v>44</v>
      </c>
      <c r="D304" s="2" t="s">
        <v>45</v>
      </c>
      <c r="E304" s="2" t="s">
        <v>46</v>
      </c>
      <c r="F304" s="2" t="s">
        <v>47</v>
      </c>
      <c r="G304" s="2" t="s">
        <v>48</v>
      </c>
      <c r="H304" s="2" t="s">
        <v>49</v>
      </c>
      <c r="I304" s="2" t="s">
        <v>12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>
      <c r="A305" s="1">
        <v>43983</v>
      </c>
      <c r="B305" s="2">
        <v>4636</v>
      </c>
      <c r="C305" s="2" t="s">
        <v>44</v>
      </c>
      <c r="D305" s="2" t="s">
        <v>59</v>
      </c>
      <c r="E305" s="2" t="s">
        <v>46</v>
      </c>
      <c r="F305" s="2" t="s">
        <v>47</v>
      </c>
      <c r="G305" s="2" t="s">
        <v>52</v>
      </c>
      <c r="H305" s="2" t="s">
        <v>53</v>
      </c>
      <c r="I305" s="2" t="s">
        <v>17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>
      <c r="A306" s="1">
        <v>43984</v>
      </c>
      <c r="B306" s="2">
        <v>6108</v>
      </c>
      <c r="C306" s="2" t="s">
        <v>60</v>
      </c>
      <c r="D306" s="2" t="s">
        <v>61</v>
      </c>
      <c r="E306" s="2" t="s">
        <v>7</v>
      </c>
      <c r="F306" s="2" t="s">
        <v>47</v>
      </c>
      <c r="G306" s="2" t="s">
        <v>48</v>
      </c>
      <c r="H306" s="2" t="s">
        <v>49</v>
      </c>
      <c r="I306" s="2" t="s">
        <v>6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>
      <c r="A307" s="1">
        <v>43984</v>
      </c>
      <c r="B307" s="2">
        <v>4636</v>
      </c>
      <c r="C307" s="2" t="s">
        <v>44</v>
      </c>
      <c r="D307" s="2" t="s">
        <v>45</v>
      </c>
      <c r="E307" s="2" t="s">
        <v>46</v>
      </c>
      <c r="F307" s="2" t="s">
        <v>47</v>
      </c>
      <c r="G307" s="2" t="s">
        <v>48</v>
      </c>
      <c r="H307" s="2" t="s">
        <v>49</v>
      </c>
      <c r="I307" s="2" t="s">
        <v>12</v>
      </c>
      <c r="J307" s="2">
        <v>1171.16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>
      <c r="A308" s="1">
        <v>43984</v>
      </c>
      <c r="B308" s="2">
        <v>4636</v>
      </c>
      <c r="C308" s="2" t="s">
        <v>44</v>
      </c>
      <c r="D308" s="2" t="s">
        <v>59</v>
      </c>
      <c r="E308" s="2" t="s">
        <v>46</v>
      </c>
      <c r="F308" s="2" t="s">
        <v>47</v>
      </c>
      <c r="G308" s="2" t="s">
        <v>52</v>
      </c>
      <c r="H308" s="2" t="s">
        <v>53</v>
      </c>
      <c r="I308" s="2" t="s">
        <v>17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>
      <c r="A309" s="1">
        <v>43985</v>
      </c>
      <c r="B309" s="2">
        <v>6108</v>
      </c>
      <c r="C309" s="2" t="s">
        <v>60</v>
      </c>
      <c r="D309" s="2" t="s">
        <v>61</v>
      </c>
      <c r="E309" s="2" t="s">
        <v>7</v>
      </c>
      <c r="F309" s="2" t="s">
        <v>47</v>
      </c>
      <c r="G309" s="2" t="s">
        <v>48</v>
      </c>
      <c r="H309" s="2" t="s">
        <v>49</v>
      </c>
      <c r="I309" s="2" t="s">
        <v>6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>
      <c r="A310" s="1">
        <v>43985</v>
      </c>
      <c r="B310" s="2">
        <v>4636</v>
      </c>
      <c r="C310" s="2" t="s">
        <v>44</v>
      </c>
      <c r="D310" s="2" t="s">
        <v>45</v>
      </c>
      <c r="E310" s="2" t="s">
        <v>46</v>
      </c>
      <c r="F310" s="2" t="s">
        <v>47</v>
      </c>
      <c r="G310" s="2" t="s">
        <v>48</v>
      </c>
      <c r="H310" s="2" t="s">
        <v>49</v>
      </c>
      <c r="I310" s="2" t="s">
        <v>12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39.91</v>
      </c>
      <c r="U310" s="2">
        <v>529</v>
      </c>
      <c r="V310" s="2">
        <v>29</v>
      </c>
      <c r="W310" s="2">
        <v>703</v>
      </c>
      <c r="X310" s="2">
        <v>21</v>
      </c>
    </row>
    <row r="311" spans="1:24">
      <c r="A311" s="1">
        <v>43985</v>
      </c>
      <c r="B311" s="2">
        <v>4636</v>
      </c>
      <c r="C311" s="2" t="s">
        <v>44</v>
      </c>
      <c r="D311" s="2" t="s">
        <v>59</v>
      </c>
      <c r="E311" s="2" t="s">
        <v>46</v>
      </c>
      <c r="F311" s="2" t="s">
        <v>47</v>
      </c>
      <c r="G311" s="2" t="s">
        <v>52</v>
      </c>
      <c r="H311" s="2" t="s">
        <v>53</v>
      </c>
      <c r="I311" s="2" t="s">
        <v>17</v>
      </c>
      <c r="J311" s="2">
        <v>1220.37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>
      <c r="A312" s="1">
        <v>43986</v>
      </c>
      <c r="B312" s="2">
        <v>6108</v>
      </c>
      <c r="C312" s="2" t="s">
        <v>60</v>
      </c>
      <c r="D312" s="2" t="s">
        <v>61</v>
      </c>
      <c r="E312" s="2" t="s">
        <v>7</v>
      </c>
      <c r="F312" s="2" t="s">
        <v>47</v>
      </c>
      <c r="G312" s="2" t="s">
        <v>48</v>
      </c>
      <c r="H312" s="2" t="s">
        <v>49</v>
      </c>
      <c r="I312" s="2" t="s">
        <v>6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>
      <c r="A313" s="1">
        <v>43986</v>
      </c>
      <c r="B313" s="2">
        <v>4636</v>
      </c>
      <c r="C313" s="2" t="s">
        <v>44</v>
      </c>
      <c r="D313" s="2" t="s">
        <v>45</v>
      </c>
      <c r="E313" s="2" t="s">
        <v>46</v>
      </c>
      <c r="F313" s="2" t="s">
        <v>47</v>
      </c>
      <c r="G313" s="2" t="s">
        <v>48</v>
      </c>
      <c r="H313" s="2" t="s">
        <v>49</v>
      </c>
      <c r="I313" s="2" t="s">
        <v>12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>
      <c r="A314" s="1">
        <v>43986</v>
      </c>
      <c r="B314" s="2">
        <v>4636</v>
      </c>
      <c r="C314" s="2" t="s">
        <v>44</v>
      </c>
      <c r="D314" s="2" t="s">
        <v>59</v>
      </c>
      <c r="E314" s="2" t="s">
        <v>46</v>
      </c>
      <c r="F314" s="2" t="s">
        <v>47</v>
      </c>
      <c r="G314" s="2" t="s">
        <v>52</v>
      </c>
      <c r="H314" s="2" t="s">
        <v>53</v>
      </c>
      <c r="I314" s="2" t="s">
        <v>17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>
      <c r="A315" s="1">
        <v>43987</v>
      </c>
      <c r="B315" s="2">
        <v>6108</v>
      </c>
      <c r="C315" s="2" t="s">
        <v>60</v>
      </c>
      <c r="D315" s="2" t="s">
        <v>61</v>
      </c>
      <c r="E315" s="2" t="s">
        <v>7</v>
      </c>
      <c r="F315" s="2" t="s">
        <v>47</v>
      </c>
      <c r="G315" s="2" t="s">
        <v>48</v>
      </c>
      <c r="H315" s="2" t="s">
        <v>49</v>
      </c>
      <c r="I315" s="2" t="s">
        <v>6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>
      <c r="A316" s="1">
        <v>43987</v>
      </c>
      <c r="B316" s="2">
        <v>4636</v>
      </c>
      <c r="C316" s="2" t="s">
        <v>44</v>
      </c>
      <c r="D316" s="2" t="s">
        <v>45</v>
      </c>
      <c r="E316" s="2" t="s">
        <v>46</v>
      </c>
      <c r="F316" s="2" t="s">
        <v>47</v>
      </c>
      <c r="G316" s="2" t="s">
        <v>48</v>
      </c>
      <c r="H316" s="2" t="s">
        <v>49</v>
      </c>
      <c r="I316" s="2" t="s">
        <v>12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>
      <c r="A317" s="1">
        <v>43987</v>
      </c>
      <c r="B317" s="2">
        <v>4636</v>
      </c>
      <c r="C317" s="2" t="s">
        <v>44</v>
      </c>
      <c r="D317" s="2" t="s">
        <v>59</v>
      </c>
      <c r="E317" s="2" t="s">
        <v>46</v>
      </c>
      <c r="F317" s="2" t="s">
        <v>47</v>
      </c>
      <c r="G317" s="2" t="s">
        <v>52</v>
      </c>
      <c r="H317" s="2" t="s">
        <v>53</v>
      </c>
      <c r="I317" s="2" t="s">
        <v>17</v>
      </c>
      <c r="J317" s="2">
        <v>1143.34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>
      <c r="A318" s="1">
        <v>43988</v>
      </c>
      <c r="B318" s="2">
        <v>6108</v>
      </c>
      <c r="C318" s="2" t="s">
        <v>60</v>
      </c>
      <c r="D318" s="2" t="s">
        <v>61</v>
      </c>
      <c r="E318" s="2" t="s">
        <v>7</v>
      </c>
      <c r="F318" s="2" t="s">
        <v>47</v>
      </c>
      <c r="G318" s="2" t="s">
        <v>48</v>
      </c>
      <c r="H318" s="2" t="s">
        <v>49</v>
      </c>
      <c r="I318" s="2" t="s">
        <v>6</v>
      </c>
      <c r="J318" s="2">
        <v>8589.3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>
      <c r="A319" s="1">
        <v>43988</v>
      </c>
      <c r="B319" s="2">
        <v>4636</v>
      </c>
      <c r="C319" s="2" t="s">
        <v>44</v>
      </c>
      <c r="D319" s="2" t="s">
        <v>45</v>
      </c>
      <c r="E319" s="2" t="s">
        <v>46</v>
      </c>
      <c r="F319" s="2" t="s">
        <v>47</v>
      </c>
      <c r="G319" s="2" t="s">
        <v>48</v>
      </c>
      <c r="H319" s="2" t="s">
        <v>49</v>
      </c>
      <c r="I319" s="2" t="s">
        <v>12</v>
      </c>
      <c r="J319" s="2">
        <v>1179.88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>
      <c r="A320" s="1">
        <v>43988</v>
      </c>
      <c r="B320" s="2">
        <v>4636</v>
      </c>
      <c r="C320" s="2" t="s">
        <v>44</v>
      </c>
      <c r="D320" s="2" t="s">
        <v>59</v>
      </c>
      <c r="E320" s="2" t="s">
        <v>46</v>
      </c>
      <c r="F320" s="2" t="s">
        <v>47</v>
      </c>
      <c r="G320" s="2" t="s">
        <v>52</v>
      </c>
      <c r="H320" s="2" t="s">
        <v>53</v>
      </c>
      <c r="I320" s="2" t="s">
        <v>17</v>
      </c>
      <c r="J320" s="2">
        <v>1118.39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>
      <c r="A321" s="1">
        <v>43989</v>
      </c>
      <c r="B321" s="2">
        <v>6108</v>
      </c>
      <c r="C321" s="2" t="s">
        <v>60</v>
      </c>
      <c r="D321" s="2" t="s">
        <v>61</v>
      </c>
      <c r="E321" s="2" t="s">
        <v>7</v>
      </c>
      <c r="F321" s="2" t="s">
        <v>47</v>
      </c>
      <c r="G321" s="2" t="s">
        <v>48</v>
      </c>
      <c r="H321" s="2" t="s">
        <v>49</v>
      </c>
      <c r="I321" s="2" t="s">
        <v>6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563.05</v>
      </c>
      <c r="U321" s="2">
        <v>6119</v>
      </c>
      <c r="V321" s="2">
        <v>312</v>
      </c>
      <c r="W321" s="2">
        <v>4541</v>
      </c>
      <c r="X321" s="2">
        <v>837</v>
      </c>
    </row>
    <row r="322" spans="1:24">
      <c r="A322" s="1">
        <v>43989</v>
      </c>
      <c r="B322" s="2">
        <v>4636</v>
      </c>
      <c r="C322" s="2" t="s">
        <v>44</v>
      </c>
      <c r="D322" s="2" t="s">
        <v>45</v>
      </c>
      <c r="E322" s="2" t="s">
        <v>46</v>
      </c>
      <c r="F322" s="2" t="s">
        <v>47</v>
      </c>
      <c r="G322" s="2" t="s">
        <v>48</v>
      </c>
      <c r="H322" s="2" t="s">
        <v>49</v>
      </c>
      <c r="I322" s="2" t="s">
        <v>12</v>
      </c>
      <c r="J322" s="2">
        <v>1167.14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>
      <c r="A323" s="1">
        <v>43989</v>
      </c>
      <c r="B323" s="2">
        <v>4636</v>
      </c>
      <c r="C323" s="2" t="s">
        <v>44</v>
      </c>
      <c r="D323" s="2" t="s">
        <v>59</v>
      </c>
      <c r="E323" s="2" t="s">
        <v>46</v>
      </c>
      <c r="F323" s="2" t="s">
        <v>47</v>
      </c>
      <c r="G323" s="2" t="s">
        <v>52</v>
      </c>
      <c r="H323" s="2" t="s">
        <v>53</v>
      </c>
      <c r="I323" s="2" t="s">
        <v>17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>
      <c r="A324" s="1">
        <v>43990</v>
      </c>
      <c r="B324" s="2">
        <v>6108</v>
      </c>
      <c r="C324" s="2" t="s">
        <v>60</v>
      </c>
      <c r="D324" s="2" t="s">
        <v>61</v>
      </c>
      <c r="E324" s="2" t="s">
        <v>7</v>
      </c>
      <c r="F324" s="2" t="s">
        <v>47</v>
      </c>
      <c r="G324" s="2" t="s">
        <v>48</v>
      </c>
      <c r="H324" s="2" t="s">
        <v>49</v>
      </c>
      <c r="I324" s="2" t="s">
        <v>6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>
      <c r="A325" s="1">
        <v>43990</v>
      </c>
      <c r="B325" s="2">
        <v>4636</v>
      </c>
      <c r="C325" s="2" t="s">
        <v>44</v>
      </c>
      <c r="D325" s="2" t="s">
        <v>45</v>
      </c>
      <c r="E325" s="2" t="s">
        <v>46</v>
      </c>
      <c r="F325" s="2" t="s">
        <v>47</v>
      </c>
      <c r="G325" s="2" t="s">
        <v>48</v>
      </c>
      <c r="H325" s="2" t="s">
        <v>49</v>
      </c>
      <c r="I325" s="2" t="s">
        <v>12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>
      <c r="A326" s="1">
        <v>43990</v>
      </c>
      <c r="B326" s="2">
        <v>4636</v>
      </c>
      <c r="C326" s="2" t="s">
        <v>44</v>
      </c>
      <c r="D326" s="2" t="s">
        <v>59</v>
      </c>
      <c r="E326" s="2" t="s">
        <v>46</v>
      </c>
      <c r="F326" s="2" t="s">
        <v>47</v>
      </c>
      <c r="G326" s="2" t="s">
        <v>52</v>
      </c>
      <c r="H326" s="2" t="s">
        <v>53</v>
      </c>
      <c r="I326" s="2" t="s">
        <v>17</v>
      </c>
      <c r="J326" s="2">
        <v>663.67</v>
      </c>
      <c r="K326" s="2">
        <v>280.53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>
      <c r="A327" s="1">
        <v>43991</v>
      </c>
      <c r="B327" s="2">
        <v>6108</v>
      </c>
      <c r="C327" s="2" t="s">
        <v>60</v>
      </c>
      <c r="D327" s="2" t="s">
        <v>61</v>
      </c>
      <c r="E327" s="2" t="s">
        <v>7</v>
      </c>
      <c r="F327" s="2" t="s">
        <v>47</v>
      </c>
      <c r="G327" s="2" t="s">
        <v>48</v>
      </c>
      <c r="H327" s="2" t="s">
        <v>49</v>
      </c>
      <c r="I327" s="2" t="s">
        <v>6</v>
      </c>
      <c r="J327" s="2">
        <v>7555.66</v>
      </c>
      <c r="K327" s="2">
        <v>2574.57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>
      <c r="A328" s="1">
        <v>43991</v>
      </c>
      <c r="B328" s="2">
        <v>4636</v>
      </c>
      <c r="C328" s="2" t="s">
        <v>44</v>
      </c>
      <c r="D328" s="2" t="s">
        <v>45</v>
      </c>
      <c r="E328" s="2" t="s">
        <v>46</v>
      </c>
      <c r="F328" s="2" t="s">
        <v>47</v>
      </c>
      <c r="G328" s="2" t="s">
        <v>48</v>
      </c>
      <c r="H328" s="2" t="s">
        <v>49</v>
      </c>
      <c r="I328" s="2" t="s">
        <v>12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>
      <c r="A329" s="1">
        <v>43991</v>
      </c>
      <c r="B329" s="2">
        <v>4636</v>
      </c>
      <c r="C329" s="2" t="s">
        <v>44</v>
      </c>
      <c r="D329" s="2" t="s">
        <v>59</v>
      </c>
      <c r="E329" s="2" t="s">
        <v>46</v>
      </c>
      <c r="F329" s="2" t="s">
        <v>47</v>
      </c>
      <c r="G329" s="2" t="s">
        <v>52</v>
      </c>
      <c r="H329" s="2" t="s">
        <v>53</v>
      </c>
      <c r="I329" s="2" t="s">
        <v>17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>
      <c r="A330" s="1">
        <v>43992</v>
      </c>
      <c r="B330" s="2">
        <v>6108</v>
      </c>
      <c r="C330" s="2" t="s">
        <v>60</v>
      </c>
      <c r="D330" s="2" t="s">
        <v>61</v>
      </c>
      <c r="E330" s="2" t="s">
        <v>7</v>
      </c>
      <c r="F330" s="2" t="s">
        <v>47</v>
      </c>
      <c r="G330" s="2" t="s">
        <v>48</v>
      </c>
      <c r="H330" s="2" t="s">
        <v>49</v>
      </c>
      <c r="I330" s="2" t="s">
        <v>6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>
      <c r="A331" s="1">
        <v>43992</v>
      </c>
      <c r="B331" s="2">
        <v>4636</v>
      </c>
      <c r="C331" s="2" t="s">
        <v>44</v>
      </c>
      <c r="D331" s="2" t="s">
        <v>45</v>
      </c>
      <c r="E331" s="2" t="s">
        <v>46</v>
      </c>
      <c r="F331" s="2" t="s">
        <v>47</v>
      </c>
      <c r="G331" s="2" t="s">
        <v>48</v>
      </c>
      <c r="H331" s="2" t="s">
        <v>49</v>
      </c>
      <c r="I331" s="2" t="s">
        <v>12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>
      <c r="A332" s="1">
        <v>43993</v>
      </c>
      <c r="B332" s="2">
        <v>6108</v>
      </c>
      <c r="C332" s="2" t="s">
        <v>60</v>
      </c>
      <c r="D332" s="2" t="s">
        <v>61</v>
      </c>
      <c r="E332" s="2" t="s">
        <v>7</v>
      </c>
      <c r="F332" s="2" t="s">
        <v>47</v>
      </c>
      <c r="G332" s="2" t="s">
        <v>48</v>
      </c>
      <c r="H332" s="2" t="s">
        <v>49</v>
      </c>
      <c r="I332" s="2" t="s">
        <v>6</v>
      </c>
      <c r="J332" s="2">
        <v>6686.34</v>
      </c>
      <c r="K332" s="2">
        <v>2091.05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>
      <c r="A333" s="1">
        <v>43993</v>
      </c>
      <c r="B333" s="2">
        <v>4636</v>
      </c>
      <c r="C333" s="2" t="s">
        <v>44</v>
      </c>
      <c r="D333" s="2" t="s">
        <v>45</v>
      </c>
      <c r="E333" s="2" t="s">
        <v>46</v>
      </c>
      <c r="F333" s="2" t="s">
        <v>47</v>
      </c>
      <c r="G333" s="2" t="s">
        <v>48</v>
      </c>
      <c r="H333" s="2" t="s">
        <v>49</v>
      </c>
      <c r="I333" s="2" t="s">
        <v>12</v>
      </c>
      <c r="J333" s="2">
        <v>1074.91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>
      <c r="A334" s="1">
        <v>43994</v>
      </c>
      <c r="B334" s="2">
        <v>6108</v>
      </c>
      <c r="C334" s="2" t="s">
        <v>60</v>
      </c>
      <c r="D334" s="2" t="s">
        <v>61</v>
      </c>
      <c r="E334" s="2" t="s">
        <v>7</v>
      </c>
      <c r="F334" s="2" t="s">
        <v>47</v>
      </c>
      <c r="G334" s="2" t="s">
        <v>48</v>
      </c>
      <c r="H334" s="2" t="s">
        <v>49</v>
      </c>
      <c r="I334" s="2" t="s">
        <v>6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>
      <c r="A335" s="1">
        <v>43994</v>
      </c>
      <c r="B335" s="2">
        <v>4636</v>
      </c>
      <c r="C335" s="2" t="s">
        <v>44</v>
      </c>
      <c r="D335" s="2" t="s">
        <v>45</v>
      </c>
      <c r="E335" s="2" t="s">
        <v>46</v>
      </c>
      <c r="F335" s="2" t="s">
        <v>47</v>
      </c>
      <c r="G335" s="2" t="s">
        <v>48</v>
      </c>
      <c r="H335" s="2" t="s">
        <v>49</v>
      </c>
      <c r="I335" s="2" t="s">
        <v>12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>
      <c r="A336" s="1">
        <v>43994</v>
      </c>
      <c r="B336" s="2">
        <v>4636</v>
      </c>
      <c r="C336" s="2" t="s">
        <v>44</v>
      </c>
      <c r="D336" s="2" t="s">
        <v>59</v>
      </c>
      <c r="E336" s="2" t="s">
        <v>46</v>
      </c>
      <c r="F336" s="2" t="s">
        <v>47</v>
      </c>
      <c r="G336" s="2" t="s">
        <v>52</v>
      </c>
      <c r="H336" s="2" t="s">
        <v>53</v>
      </c>
      <c r="I336" s="2" t="s">
        <v>17</v>
      </c>
      <c r="J336" s="2">
        <v>1309.09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>
      <c r="A337" s="1">
        <v>43995</v>
      </c>
      <c r="B337" s="2">
        <v>6108</v>
      </c>
      <c r="C337" s="2" t="s">
        <v>60</v>
      </c>
      <c r="D337" s="2" t="s">
        <v>61</v>
      </c>
      <c r="E337" s="2" t="s">
        <v>7</v>
      </c>
      <c r="F337" s="2" t="s">
        <v>47</v>
      </c>
      <c r="G337" s="2" t="s">
        <v>48</v>
      </c>
      <c r="H337" s="2" t="s">
        <v>49</v>
      </c>
      <c r="I337" s="2" t="s">
        <v>6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>
      <c r="A338" s="1">
        <v>43995</v>
      </c>
      <c r="B338" s="2">
        <v>4636</v>
      </c>
      <c r="C338" s="2" t="s">
        <v>44</v>
      </c>
      <c r="D338" s="2" t="s">
        <v>45</v>
      </c>
      <c r="E338" s="2" t="s">
        <v>46</v>
      </c>
      <c r="F338" s="2" t="s">
        <v>47</v>
      </c>
      <c r="G338" s="2" t="s">
        <v>48</v>
      </c>
      <c r="H338" s="2" t="s">
        <v>49</v>
      </c>
      <c r="I338" s="2" t="s">
        <v>12</v>
      </c>
      <c r="J338" s="2">
        <v>683.97</v>
      </c>
      <c r="K338" s="2">
        <v>265.34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>
      <c r="A339" s="1">
        <v>43995</v>
      </c>
      <c r="B339" s="2">
        <v>4636</v>
      </c>
      <c r="C339" s="2" t="s">
        <v>44</v>
      </c>
      <c r="D339" s="2" t="s">
        <v>59</v>
      </c>
      <c r="E339" s="2" t="s">
        <v>46</v>
      </c>
      <c r="F339" s="2" t="s">
        <v>47</v>
      </c>
      <c r="G339" s="2" t="s">
        <v>52</v>
      </c>
      <c r="H339" s="2" t="s">
        <v>53</v>
      </c>
      <c r="I339" s="2" t="s">
        <v>17</v>
      </c>
      <c r="J339" s="2">
        <v>1246.88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>
      <c r="A340" s="1">
        <v>43996</v>
      </c>
      <c r="B340" s="2">
        <v>6108</v>
      </c>
      <c r="C340" s="2" t="s">
        <v>60</v>
      </c>
      <c r="D340" s="2" t="s">
        <v>61</v>
      </c>
      <c r="E340" s="2" t="s">
        <v>7</v>
      </c>
      <c r="F340" s="2" t="s">
        <v>47</v>
      </c>
      <c r="G340" s="2" t="s">
        <v>48</v>
      </c>
      <c r="H340" s="2" t="s">
        <v>49</v>
      </c>
      <c r="I340" s="2" t="s">
        <v>6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>
      <c r="A341" s="1">
        <v>43996</v>
      </c>
      <c r="B341" s="2">
        <v>4636</v>
      </c>
      <c r="C341" s="2" t="s">
        <v>44</v>
      </c>
      <c r="D341" s="2" t="s">
        <v>45</v>
      </c>
      <c r="E341" s="2" t="s">
        <v>46</v>
      </c>
      <c r="F341" s="2" t="s">
        <v>47</v>
      </c>
      <c r="G341" s="2" t="s">
        <v>48</v>
      </c>
      <c r="H341" s="2" t="s">
        <v>49</v>
      </c>
      <c r="I341" s="2" t="s">
        <v>12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>
      <c r="A342" s="1">
        <v>43996</v>
      </c>
      <c r="B342" s="2">
        <v>4636</v>
      </c>
      <c r="C342" s="2" t="s">
        <v>44</v>
      </c>
      <c r="D342" s="2" t="s">
        <v>59</v>
      </c>
      <c r="E342" s="2" t="s">
        <v>46</v>
      </c>
      <c r="F342" s="2" t="s">
        <v>47</v>
      </c>
      <c r="G342" s="2" t="s">
        <v>52</v>
      </c>
      <c r="H342" s="2" t="s">
        <v>53</v>
      </c>
      <c r="I342" s="2" t="s">
        <v>17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>
      <c r="A343" s="1">
        <v>43997</v>
      </c>
      <c r="B343" s="2">
        <v>6108</v>
      </c>
      <c r="C343" s="2" t="s">
        <v>60</v>
      </c>
      <c r="D343" s="2" t="s">
        <v>61</v>
      </c>
      <c r="E343" s="2" t="s">
        <v>7</v>
      </c>
      <c r="F343" s="2" t="s">
        <v>47</v>
      </c>
      <c r="G343" s="2" t="s">
        <v>48</v>
      </c>
      <c r="H343" s="2" t="s">
        <v>49</v>
      </c>
      <c r="I343" s="2" t="s">
        <v>6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>
      <c r="A344" s="1">
        <v>43997</v>
      </c>
      <c r="B344" s="2">
        <v>4636</v>
      </c>
      <c r="C344" s="2" t="s">
        <v>44</v>
      </c>
      <c r="D344" s="2" t="s">
        <v>45</v>
      </c>
      <c r="E344" s="2" t="s">
        <v>46</v>
      </c>
      <c r="F344" s="2" t="s">
        <v>47</v>
      </c>
      <c r="G344" s="2" t="s">
        <v>48</v>
      </c>
      <c r="H344" s="2" t="s">
        <v>49</v>
      </c>
      <c r="I344" s="2" t="s">
        <v>12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>
      <c r="A345" s="1">
        <v>43997</v>
      </c>
      <c r="B345" s="2">
        <v>4636</v>
      </c>
      <c r="C345" s="2" t="s">
        <v>44</v>
      </c>
      <c r="D345" s="2" t="s">
        <v>59</v>
      </c>
      <c r="E345" s="2" t="s">
        <v>46</v>
      </c>
      <c r="F345" s="2" t="s">
        <v>47</v>
      </c>
      <c r="G345" s="2" t="s">
        <v>52</v>
      </c>
      <c r="H345" s="2" t="s">
        <v>53</v>
      </c>
      <c r="I345" s="2" t="s">
        <v>17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>
      <c r="A346" s="1">
        <v>43998</v>
      </c>
      <c r="B346" s="2">
        <v>6108</v>
      </c>
      <c r="C346" s="2" t="s">
        <v>60</v>
      </c>
      <c r="D346" s="2" t="s">
        <v>61</v>
      </c>
      <c r="E346" s="2" t="s">
        <v>7</v>
      </c>
      <c r="F346" s="2" t="s">
        <v>47</v>
      </c>
      <c r="G346" s="2" t="s">
        <v>48</v>
      </c>
      <c r="H346" s="2" t="s">
        <v>49</v>
      </c>
      <c r="I346" s="2" t="s">
        <v>6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>
      <c r="A347" s="1">
        <v>43998</v>
      </c>
      <c r="B347" s="2">
        <v>4636</v>
      </c>
      <c r="C347" s="2" t="s">
        <v>44</v>
      </c>
      <c r="D347" s="2" t="s">
        <v>45</v>
      </c>
      <c r="E347" s="2" t="s">
        <v>46</v>
      </c>
      <c r="F347" s="2" t="s">
        <v>47</v>
      </c>
      <c r="G347" s="2" t="s">
        <v>48</v>
      </c>
      <c r="H347" s="2" t="s">
        <v>49</v>
      </c>
      <c r="I347" s="2" t="s">
        <v>12</v>
      </c>
      <c r="J347" s="2">
        <v>1225.91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>
      <c r="A348" s="1">
        <v>43998</v>
      </c>
      <c r="B348" s="2">
        <v>4636</v>
      </c>
      <c r="C348" s="2" t="s">
        <v>44</v>
      </c>
      <c r="D348" s="2" t="s">
        <v>59</v>
      </c>
      <c r="E348" s="2" t="s">
        <v>46</v>
      </c>
      <c r="F348" s="2" t="s">
        <v>47</v>
      </c>
      <c r="G348" s="2" t="s">
        <v>52</v>
      </c>
      <c r="H348" s="2" t="s">
        <v>53</v>
      </c>
      <c r="I348" s="2" t="s">
        <v>17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>
      <c r="A349" s="1">
        <v>43999</v>
      </c>
      <c r="B349" s="2">
        <v>6108</v>
      </c>
      <c r="C349" s="2" t="s">
        <v>60</v>
      </c>
      <c r="D349" s="2" t="s">
        <v>61</v>
      </c>
      <c r="E349" s="2" t="s">
        <v>7</v>
      </c>
      <c r="F349" s="2" t="s">
        <v>47</v>
      </c>
      <c r="G349" s="2" t="s">
        <v>48</v>
      </c>
      <c r="H349" s="2" t="s">
        <v>49</v>
      </c>
      <c r="I349" s="2" t="s">
        <v>6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>
      <c r="A350" s="1">
        <v>43999</v>
      </c>
      <c r="B350" s="2">
        <v>4636</v>
      </c>
      <c r="C350" s="2" t="s">
        <v>44</v>
      </c>
      <c r="D350" s="2" t="s">
        <v>45</v>
      </c>
      <c r="E350" s="2" t="s">
        <v>46</v>
      </c>
      <c r="F350" s="2" t="s">
        <v>47</v>
      </c>
      <c r="G350" s="2" t="s">
        <v>48</v>
      </c>
      <c r="H350" s="2" t="s">
        <v>49</v>
      </c>
      <c r="I350" s="2" t="s">
        <v>12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>
      <c r="A351" s="1">
        <v>43999</v>
      </c>
      <c r="B351" s="2">
        <v>4636</v>
      </c>
      <c r="C351" s="2" t="s">
        <v>44</v>
      </c>
      <c r="D351" s="2" t="s">
        <v>59</v>
      </c>
      <c r="E351" s="2" t="s">
        <v>46</v>
      </c>
      <c r="F351" s="2" t="s">
        <v>47</v>
      </c>
      <c r="G351" s="2" t="s">
        <v>52</v>
      </c>
      <c r="H351" s="2" t="s">
        <v>53</v>
      </c>
      <c r="I351" s="2" t="s">
        <v>17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>
      <c r="A352" s="1">
        <v>44000</v>
      </c>
      <c r="B352" s="2">
        <v>6108</v>
      </c>
      <c r="C352" s="2" t="s">
        <v>60</v>
      </c>
      <c r="D352" s="2" t="s">
        <v>61</v>
      </c>
      <c r="E352" s="2" t="s">
        <v>7</v>
      </c>
      <c r="F352" s="2" t="s">
        <v>47</v>
      </c>
      <c r="G352" s="2" t="s">
        <v>48</v>
      </c>
      <c r="H352" s="2" t="s">
        <v>49</v>
      </c>
      <c r="I352" s="2" t="s">
        <v>6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>
      <c r="A353" s="1">
        <v>44000</v>
      </c>
      <c r="B353" s="2">
        <v>4636</v>
      </c>
      <c r="C353" s="2" t="s">
        <v>44</v>
      </c>
      <c r="D353" s="2" t="s">
        <v>45</v>
      </c>
      <c r="E353" s="2" t="s">
        <v>46</v>
      </c>
      <c r="F353" s="2" t="s">
        <v>47</v>
      </c>
      <c r="G353" s="2" t="s">
        <v>48</v>
      </c>
      <c r="H353" s="2" t="s">
        <v>49</v>
      </c>
      <c r="I353" s="2" t="s">
        <v>12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>
      <c r="A354" s="1">
        <v>44000</v>
      </c>
      <c r="B354" s="2">
        <v>4636</v>
      </c>
      <c r="C354" s="2" t="s">
        <v>44</v>
      </c>
      <c r="D354" s="2" t="s">
        <v>59</v>
      </c>
      <c r="E354" s="2" t="s">
        <v>46</v>
      </c>
      <c r="F354" s="2" t="s">
        <v>47</v>
      </c>
      <c r="G354" s="2" t="s">
        <v>52</v>
      </c>
      <c r="H354" s="2" t="s">
        <v>53</v>
      </c>
      <c r="I354" s="2" t="s">
        <v>17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>
      <c r="A355" s="1">
        <v>44001</v>
      </c>
      <c r="B355" s="2">
        <v>6108</v>
      </c>
      <c r="C355" s="2" t="s">
        <v>60</v>
      </c>
      <c r="D355" s="2" t="s">
        <v>61</v>
      </c>
      <c r="E355" s="2" t="s">
        <v>7</v>
      </c>
      <c r="F355" s="2" t="s">
        <v>47</v>
      </c>
      <c r="G355" s="2" t="s">
        <v>48</v>
      </c>
      <c r="H355" s="2" t="s">
        <v>49</v>
      </c>
      <c r="I355" s="2" t="s">
        <v>6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>
      <c r="A356" s="1">
        <v>44001</v>
      </c>
      <c r="B356" s="2">
        <v>4636</v>
      </c>
      <c r="C356" s="2" t="s">
        <v>44</v>
      </c>
      <c r="D356" s="2" t="s">
        <v>45</v>
      </c>
      <c r="E356" s="2" t="s">
        <v>46</v>
      </c>
      <c r="F356" s="2" t="s">
        <v>47</v>
      </c>
      <c r="G356" s="2" t="s">
        <v>48</v>
      </c>
      <c r="H356" s="2" t="s">
        <v>49</v>
      </c>
      <c r="I356" s="2" t="s">
        <v>12</v>
      </c>
      <c r="J356" s="2">
        <v>776.34</v>
      </c>
      <c r="K356" s="2">
        <v>302.72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>
      <c r="A357" s="1">
        <v>44001</v>
      </c>
      <c r="B357" s="2">
        <v>4636</v>
      </c>
      <c r="C357" s="2" t="s">
        <v>44</v>
      </c>
      <c r="D357" s="2" t="s">
        <v>59</v>
      </c>
      <c r="E357" s="2" t="s">
        <v>46</v>
      </c>
      <c r="F357" s="2" t="s">
        <v>47</v>
      </c>
      <c r="G357" s="2" t="s">
        <v>52</v>
      </c>
      <c r="H357" s="2" t="s">
        <v>53</v>
      </c>
      <c r="I357" s="2" t="s">
        <v>17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38.8</v>
      </c>
      <c r="U357" s="2">
        <v>510</v>
      </c>
      <c r="V357" s="2">
        <v>27</v>
      </c>
      <c r="W357" s="2">
        <v>642</v>
      </c>
      <c r="X357" s="2">
        <v>41</v>
      </c>
    </row>
    <row r="358" spans="1:24">
      <c r="A358" s="1">
        <v>44002</v>
      </c>
      <c r="B358" s="2">
        <v>6108</v>
      </c>
      <c r="C358" s="2" t="s">
        <v>60</v>
      </c>
      <c r="D358" s="2" t="s">
        <v>61</v>
      </c>
      <c r="E358" s="2" t="s">
        <v>7</v>
      </c>
      <c r="F358" s="2" t="s">
        <v>47</v>
      </c>
      <c r="G358" s="2" t="s">
        <v>48</v>
      </c>
      <c r="H358" s="2" t="s">
        <v>49</v>
      </c>
      <c r="I358" s="2" t="s">
        <v>6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>
      <c r="A359" s="1">
        <v>44002</v>
      </c>
      <c r="B359" s="2">
        <v>4636</v>
      </c>
      <c r="C359" s="2" t="s">
        <v>44</v>
      </c>
      <c r="D359" s="2" t="s">
        <v>45</v>
      </c>
      <c r="E359" s="2" t="s">
        <v>46</v>
      </c>
      <c r="F359" s="2" t="s">
        <v>47</v>
      </c>
      <c r="G359" s="2" t="s">
        <v>48</v>
      </c>
      <c r="H359" s="2" t="s">
        <v>49</v>
      </c>
      <c r="I359" s="2" t="s">
        <v>12</v>
      </c>
      <c r="J359" s="2">
        <v>884.92</v>
      </c>
      <c r="K359" s="2">
        <v>306.85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>
      <c r="A360" s="1">
        <v>44002</v>
      </c>
      <c r="B360" s="2">
        <v>4636</v>
      </c>
      <c r="C360" s="2" t="s">
        <v>44</v>
      </c>
      <c r="D360" s="2" t="s">
        <v>59</v>
      </c>
      <c r="E360" s="2" t="s">
        <v>46</v>
      </c>
      <c r="F360" s="2" t="s">
        <v>47</v>
      </c>
      <c r="G360" s="2" t="s">
        <v>52</v>
      </c>
      <c r="H360" s="2" t="s">
        <v>53</v>
      </c>
      <c r="I360" s="2" t="s">
        <v>17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>
      <c r="A361" s="1">
        <v>44003</v>
      </c>
      <c r="B361" s="2">
        <v>6108</v>
      </c>
      <c r="C361" s="2" t="s">
        <v>60</v>
      </c>
      <c r="D361" s="2" t="s">
        <v>61</v>
      </c>
      <c r="E361" s="2" t="s">
        <v>7</v>
      </c>
      <c r="F361" s="2" t="s">
        <v>47</v>
      </c>
      <c r="G361" s="2" t="s">
        <v>48</v>
      </c>
      <c r="H361" s="2" t="s">
        <v>49</v>
      </c>
      <c r="I361" s="2" t="s">
        <v>6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>
      <c r="A362" s="1">
        <v>44003</v>
      </c>
      <c r="B362" s="2">
        <v>4636</v>
      </c>
      <c r="C362" s="2" t="s">
        <v>44</v>
      </c>
      <c r="D362" s="2" t="s">
        <v>45</v>
      </c>
      <c r="E362" s="2" t="s">
        <v>46</v>
      </c>
      <c r="F362" s="2" t="s">
        <v>47</v>
      </c>
      <c r="G362" s="2" t="s">
        <v>48</v>
      </c>
      <c r="H362" s="2" t="s">
        <v>49</v>
      </c>
      <c r="I362" s="2" t="s">
        <v>12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>
      <c r="A363" s="1">
        <v>44003</v>
      </c>
      <c r="B363" s="2">
        <v>4636</v>
      </c>
      <c r="C363" s="2" t="s">
        <v>44</v>
      </c>
      <c r="D363" s="2" t="s">
        <v>59</v>
      </c>
      <c r="E363" s="2" t="s">
        <v>46</v>
      </c>
      <c r="F363" s="2" t="s">
        <v>47</v>
      </c>
      <c r="G363" s="2" t="s">
        <v>52</v>
      </c>
      <c r="H363" s="2" t="s">
        <v>53</v>
      </c>
      <c r="I363" s="2" t="s">
        <v>17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>
      <c r="A364" s="1">
        <v>44004</v>
      </c>
      <c r="B364" s="2">
        <v>6108</v>
      </c>
      <c r="C364" s="2" t="s">
        <v>60</v>
      </c>
      <c r="D364" s="2" t="s">
        <v>61</v>
      </c>
      <c r="E364" s="2" t="s">
        <v>7</v>
      </c>
      <c r="F364" s="2" t="s">
        <v>47</v>
      </c>
      <c r="G364" s="2" t="s">
        <v>48</v>
      </c>
      <c r="H364" s="2" t="s">
        <v>49</v>
      </c>
      <c r="I364" s="2" t="s">
        <v>6</v>
      </c>
      <c r="J364" s="2">
        <v>5131.14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>
      <c r="A365" s="1">
        <v>44004</v>
      </c>
      <c r="B365" s="2">
        <v>4636</v>
      </c>
      <c r="C365" s="2" t="s">
        <v>44</v>
      </c>
      <c r="D365" s="2" t="s">
        <v>45</v>
      </c>
      <c r="E365" s="2" t="s">
        <v>46</v>
      </c>
      <c r="F365" s="2" t="s">
        <v>47</v>
      </c>
      <c r="G365" s="2" t="s">
        <v>48</v>
      </c>
      <c r="H365" s="2" t="s">
        <v>49</v>
      </c>
      <c r="I365" s="2" t="s">
        <v>12</v>
      </c>
      <c r="J365" s="2">
        <v>728.88</v>
      </c>
      <c r="K365" s="2">
        <v>265.53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>
      <c r="A366" s="1">
        <v>44004</v>
      </c>
      <c r="B366" s="2">
        <v>4636</v>
      </c>
      <c r="C366" s="2" t="s">
        <v>44</v>
      </c>
      <c r="D366" s="2" t="s">
        <v>59</v>
      </c>
      <c r="E366" s="2" t="s">
        <v>46</v>
      </c>
      <c r="F366" s="2" t="s">
        <v>47</v>
      </c>
      <c r="G366" s="2" t="s">
        <v>52</v>
      </c>
      <c r="H366" s="2" t="s">
        <v>53</v>
      </c>
      <c r="I366" s="2" t="s">
        <v>17</v>
      </c>
      <c r="J366" s="2">
        <v>738.79</v>
      </c>
      <c r="K366" s="2">
        <v>274.97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>
      <c r="A367" s="1">
        <v>44005</v>
      </c>
      <c r="B367" s="2">
        <v>6108</v>
      </c>
      <c r="C367" s="2" t="s">
        <v>60</v>
      </c>
      <c r="D367" s="2" t="s">
        <v>61</v>
      </c>
      <c r="E367" s="2" t="s">
        <v>7</v>
      </c>
      <c r="F367" s="2" t="s">
        <v>47</v>
      </c>
      <c r="G367" s="2" t="s">
        <v>48</v>
      </c>
      <c r="H367" s="2" t="s">
        <v>49</v>
      </c>
      <c r="I367" s="2" t="s">
        <v>6</v>
      </c>
      <c r="J367" s="2">
        <v>5989.36</v>
      </c>
      <c r="K367" s="2">
        <v>2063.24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>
      <c r="A368" s="1">
        <v>44005</v>
      </c>
      <c r="B368" s="2">
        <v>4636</v>
      </c>
      <c r="C368" s="2" t="s">
        <v>44</v>
      </c>
      <c r="D368" s="2" t="s">
        <v>45</v>
      </c>
      <c r="E368" s="2" t="s">
        <v>46</v>
      </c>
      <c r="F368" s="2" t="s">
        <v>47</v>
      </c>
      <c r="G368" s="2" t="s">
        <v>48</v>
      </c>
      <c r="H368" s="2" t="s">
        <v>49</v>
      </c>
      <c r="I368" s="2" t="s">
        <v>12</v>
      </c>
      <c r="J368" s="2">
        <v>557.08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>
      <c r="A369" s="1">
        <v>44005</v>
      </c>
      <c r="B369" s="2">
        <v>4636</v>
      </c>
      <c r="C369" s="2" t="s">
        <v>44</v>
      </c>
      <c r="D369" s="2" t="s">
        <v>59</v>
      </c>
      <c r="E369" s="2" t="s">
        <v>46</v>
      </c>
      <c r="F369" s="2" t="s">
        <v>47</v>
      </c>
      <c r="G369" s="2" t="s">
        <v>52</v>
      </c>
      <c r="H369" s="2" t="s">
        <v>53</v>
      </c>
      <c r="I369" s="2" t="s">
        <v>17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>
      <c r="A370" s="1">
        <v>44006</v>
      </c>
      <c r="B370" s="2">
        <v>6108</v>
      </c>
      <c r="C370" s="2" t="s">
        <v>60</v>
      </c>
      <c r="D370" s="2" t="s">
        <v>61</v>
      </c>
      <c r="E370" s="2" t="s">
        <v>7</v>
      </c>
      <c r="F370" s="2" t="s">
        <v>47</v>
      </c>
      <c r="G370" s="2" t="s">
        <v>48</v>
      </c>
      <c r="H370" s="2" t="s">
        <v>49</v>
      </c>
      <c r="I370" s="2" t="s">
        <v>6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>
      <c r="A371" s="1">
        <v>44006</v>
      </c>
      <c r="B371" s="2">
        <v>4636</v>
      </c>
      <c r="C371" s="2" t="s">
        <v>44</v>
      </c>
      <c r="D371" s="2" t="s">
        <v>45</v>
      </c>
      <c r="E371" s="2" t="s">
        <v>46</v>
      </c>
      <c r="F371" s="2" t="s">
        <v>47</v>
      </c>
      <c r="G371" s="2" t="s">
        <v>48</v>
      </c>
      <c r="H371" s="2" t="s">
        <v>49</v>
      </c>
      <c r="I371" s="2" t="s">
        <v>12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>
      <c r="A372" s="1">
        <v>44006</v>
      </c>
      <c r="B372" s="2">
        <v>4636</v>
      </c>
      <c r="C372" s="2" t="s">
        <v>44</v>
      </c>
      <c r="D372" s="2" t="s">
        <v>59</v>
      </c>
      <c r="E372" s="2" t="s">
        <v>46</v>
      </c>
      <c r="F372" s="2" t="s">
        <v>47</v>
      </c>
      <c r="G372" s="2" t="s">
        <v>52</v>
      </c>
      <c r="H372" s="2" t="s">
        <v>53</v>
      </c>
      <c r="I372" s="2" t="s">
        <v>17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>
      <c r="A373" s="1">
        <v>44007</v>
      </c>
      <c r="B373" s="2">
        <v>6108</v>
      </c>
      <c r="C373" s="2" t="s">
        <v>60</v>
      </c>
      <c r="D373" s="2" t="s">
        <v>61</v>
      </c>
      <c r="E373" s="2" t="s">
        <v>7</v>
      </c>
      <c r="F373" s="2" t="s">
        <v>47</v>
      </c>
      <c r="G373" s="2" t="s">
        <v>48</v>
      </c>
      <c r="H373" s="2" t="s">
        <v>49</v>
      </c>
      <c r="I373" s="2" t="s">
        <v>6</v>
      </c>
      <c r="J373" s="2">
        <v>3726.24</v>
      </c>
      <c r="K373" s="2">
        <v>1230.36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>
      <c r="A374" s="1">
        <v>44007</v>
      </c>
      <c r="B374" s="2">
        <v>4636</v>
      </c>
      <c r="C374" s="2" t="s">
        <v>44</v>
      </c>
      <c r="D374" s="2" t="s">
        <v>45</v>
      </c>
      <c r="E374" s="2" t="s">
        <v>46</v>
      </c>
      <c r="F374" s="2" t="s">
        <v>47</v>
      </c>
      <c r="G374" s="2" t="s">
        <v>48</v>
      </c>
      <c r="H374" s="2" t="s">
        <v>49</v>
      </c>
      <c r="I374" s="2" t="s">
        <v>12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>
      <c r="A375" s="1">
        <v>44007</v>
      </c>
      <c r="B375" s="2">
        <v>4636</v>
      </c>
      <c r="C375" s="2" t="s">
        <v>44</v>
      </c>
      <c r="D375" s="2" t="s">
        <v>59</v>
      </c>
      <c r="E375" s="2" t="s">
        <v>46</v>
      </c>
      <c r="F375" s="2" t="s">
        <v>47</v>
      </c>
      <c r="G375" s="2" t="s">
        <v>52</v>
      </c>
      <c r="H375" s="2" t="s">
        <v>53</v>
      </c>
      <c r="I375" s="2" t="s">
        <v>17</v>
      </c>
      <c r="J375" s="2">
        <v>843.64</v>
      </c>
      <c r="K375" s="2">
        <v>302.03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>
      <c r="A376" s="1">
        <v>44008</v>
      </c>
      <c r="B376" s="2">
        <v>6108</v>
      </c>
      <c r="C376" s="2" t="s">
        <v>60</v>
      </c>
      <c r="D376" s="2" t="s">
        <v>61</v>
      </c>
      <c r="E376" s="2" t="s">
        <v>7</v>
      </c>
      <c r="F376" s="2" t="s">
        <v>47</v>
      </c>
      <c r="G376" s="2" t="s">
        <v>48</v>
      </c>
      <c r="H376" s="2" t="s">
        <v>49</v>
      </c>
      <c r="I376" s="2" t="s">
        <v>6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>
      <c r="A377" s="1">
        <v>44008</v>
      </c>
      <c r="B377" s="2">
        <v>4636</v>
      </c>
      <c r="C377" s="2" t="s">
        <v>44</v>
      </c>
      <c r="D377" s="2" t="s">
        <v>45</v>
      </c>
      <c r="E377" s="2" t="s">
        <v>46</v>
      </c>
      <c r="F377" s="2" t="s">
        <v>47</v>
      </c>
      <c r="G377" s="2" t="s">
        <v>48</v>
      </c>
      <c r="H377" s="2" t="s">
        <v>49</v>
      </c>
      <c r="I377" s="2" t="s">
        <v>12</v>
      </c>
      <c r="J377" s="2">
        <v>1230.64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>
      <c r="A378" s="1">
        <v>44008</v>
      </c>
      <c r="B378" s="2">
        <v>4636</v>
      </c>
      <c r="C378" s="2" t="s">
        <v>44</v>
      </c>
      <c r="D378" s="2" t="s">
        <v>59</v>
      </c>
      <c r="E378" s="2" t="s">
        <v>46</v>
      </c>
      <c r="F378" s="2" t="s">
        <v>47</v>
      </c>
      <c r="G378" s="2" t="s">
        <v>52</v>
      </c>
      <c r="H378" s="2" t="s">
        <v>53</v>
      </c>
      <c r="I378" s="2" t="s">
        <v>17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>
      <c r="A379" s="1">
        <v>44009</v>
      </c>
      <c r="B379" s="2">
        <v>6108</v>
      </c>
      <c r="C379" s="2" t="s">
        <v>60</v>
      </c>
      <c r="D379" s="2" t="s">
        <v>61</v>
      </c>
      <c r="E379" s="2" t="s">
        <v>7</v>
      </c>
      <c r="F379" s="2" t="s">
        <v>47</v>
      </c>
      <c r="G379" s="2" t="s">
        <v>48</v>
      </c>
      <c r="H379" s="2" t="s">
        <v>49</v>
      </c>
      <c r="I379" s="2" t="s">
        <v>6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>
      <c r="A380" s="1">
        <v>44009</v>
      </c>
      <c r="B380" s="2">
        <v>4636</v>
      </c>
      <c r="C380" s="2" t="s">
        <v>44</v>
      </c>
      <c r="D380" s="2" t="s">
        <v>45</v>
      </c>
      <c r="E380" s="2" t="s">
        <v>46</v>
      </c>
      <c r="F380" s="2" t="s">
        <v>47</v>
      </c>
      <c r="G380" s="2" t="s">
        <v>48</v>
      </c>
      <c r="H380" s="2" t="s">
        <v>49</v>
      </c>
      <c r="I380" s="2" t="s">
        <v>12</v>
      </c>
      <c r="J380" s="2">
        <v>1641.73</v>
      </c>
      <c r="K380" s="2">
        <v>632.45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</v>
      </c>
      <c r="U380" s="2">
        <v>593</v>
      </c>
      <c r="V380" s="2">
        <v>29</v>
      </c>
      <c r="W380" s="2">
        <v>845</v>
      </c>
      <c r="X380" s="2">
        <v>57</v>
      </c>
    </row>
    <row r="381" spans="1:24">
      <c r="A381" s="1">
        <v>44009</v>
      </c>
      <c r="B381" s="2">
        <v>4636</v>
      </c>
      <c r="C381" s="2" t="s">
        <v>44</v>
      </c>
      <c r="D381" s="2" t="s">
        <v>59</v>
      </c>
      <c r="E381" s="2" t="s">
        <v>46</v>
      </c>
      <c r="F381" s="2" t="s">
        <v>47</v>
      </c>
      <c r="G381" s="2" t="s">
        <v>52</v>
      </c>
      <c r="H381" s="2" t="s">
        <v>53</v>
      </c>
      <c r="I381" s="2" t="s">
        <v>17</v>
      </c>
      <c r="J381" s="2">
        <v>1067.84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>
      <c r="A382" s="1">
        <v>44010</v>
      </c>
      <c r="B382" s="2">
        <v>6108</v>
      </c>
      <c r="C382" s="2" t="s">
        <v>60</v>
      </c>
      <c r="D382" s="2" t="s">
        <v>61</v>
      </c>
      <c r="E382" s="2" t="s">
        <v>7</v>
      </c>
      <c r="F382" s="2" t="s">
        <v>47</v>
      </c>
      <c r="G382" s="2" t="s">
        <v>48</v>
      </c>
      <c r="H382" s="2" t="s">
        <v>49</v>
      </c>
      <c r="I382" s="2" t="s">
        <v>6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>
      <c r="A383" s="1">
        <v>44010</v>
      </c>
      <c r="B383" s="2">
        <v>4636</v>
      </c>
      <c r="C383" s="2" t="s">
        <v>44</v>
      </c>
      <c r="D383" s="2" t="s">
        <v>45</v>
      </c>
      <c r="E383" s="2" t="s">
        <v>46</v>
      </c>
      <c r="F383" s="2" t="s">
        <v>47</v>
      </c>
      <c r="G383" s="2" t="s">
        <v>48</v>
      </c>
      <c r="H383" s="2" t="s">
        <v>49</v>
      </c>
      <c r="I383" s="2" t="s">
        <v>12</v>
      </c>
      <c r="J383" s="2">
        <v>1501.9</v>
      </c>
      <c r="K383" s="2">
        <v>603.2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>
      <c r="A384" s="1">
        <v>44010</v>
      </c>
      <c r="B384" s="2">
        <v>4636</v>
      </c>
      <c r="C384" s="2" t="s">
        <v>44</v>
      </c>
      <c r="D384" s="2" t="s">
        <v>59</v>
      </c>
      <c r="E384" s="2" t="s">
        <v>46</v>
      </c>
      <c r="F384" s="2" t="s">
        <v>47</v>
      </c>
      <c r="G384" s="2" t="s">
        <v>52</v>
      </c>
      <c r="H384" s="2" t="s">
        <v>53</v>
      </c>
      <c r="I384" s="2" t="s">
        <v>17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>
      <c r="A385" s="1">
        <v>44011</v>
      </c>
      <c r="B385" s="2">
        <v>6108</v>
      </c>
      <c r="C385" s="2" t="s">
        <v>60</v>
      </c>
      <c r="D385" s="2" t="s">
        <v>61</v>
      </c>
      <c r="E385" s="2" t="s">
        <v>7</v>
      </c>
      <c r="F385" s="2" t="s">
        <v>47</v>
      </c>
      <c r="G385" s="2" t="s">
        <v>48</v>
      </c>
      <c r="H385" s="2" t="s">
        <v>49</v>
      </c>
      <c r="I385" s="2" t="s">
        <v>6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>
      <c r="A386" s="1">
        <v>44011</v>
      </c>
      <c r="B386" s="2">
        <v>4636</v>
      </c>
      <c r="C386" s="2" t="s">
        <v>44</v>
      </c>
      <c r="D386" s="2" t="s">
        <v>45</v>
      </c>
      <c r="E386" s="2" t="s">
        <v>46</v>
      </c>
      <c r="F386" s="2" t="s">
        <v>47</v>
      </c>
      <c r="G386" s="2" t="s">
        <v>48</v>
      </c>
      <c r="H386" s="2" t="s">
        <v>49</v>
      </c>
      <c r="I386" s="2" t="s">
        <v>12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35.66</v>
      </c>
      <c r="U386" s="2">
        <v>417</v>
      </c>
      <c r="V386" s="2">
        <v>24</v>
      </c>
      <c r="W386" s="2">
        <v>345</v>
      </c>
      <c r="X386" s="2">
        <v>12</v>
      </c>
    </row>
    <row r="387" spans="1:24">
      <c r="A387" s="1">
        <v>44011</v>
      </c>
      <c r="B387" s="2">
        <v>4636</v>
      </c>
      <c r="C387" s="2" t="s">
        <v>44</v>
      </c>
      <c r="D387" s="2" t="s">
        <v>59</v>
      </c>
      <c r="E387" s="2" t="s">
        <v>46</v>
      </c>
      <c r="F387" s="2" t="s">
        <v>47</v>
      </c>
      <c r="G387" s="2" t="s">
        <v>52</v>
      </c>
      <c r="H387" s="2" t="s">
        <v>53</v>
      </c>
      <c r="I387" s="2" t="s">
        <v>17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>
      <c r="A388" s="1">
        <v>44012</v>
      </c>
      <c r="B388" s="2">
        <v>6108</v>
      </c>
      <c r="C388" s="2" t="s">
        <v>60</v>
      </c>
      <c r="D388" s="2" t="s">
        <v>61</v>
      </c>
      <c r="E388" s="2" t="s">
        <v>7</v>
      </c>
      <c r="F388" s="2" t="s">
        <v>47</v>
      </c>
      <c r="G388" s="2" t="s">
        <v>48</v>
      </c>
      <c r="H388" s="2" t="s">
        <v>49</v>
      </c>
      <c r="I388" s="2" t="s">
        <v>6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</v>
      </c>
      <c r="U388" s="2">
        <v>1927</v>
      </c>
      <c r="V388" s="2">
        <v>95</v>
      </c>
      <c r="W388" s="2">
        <v>2456</v>
      </c>
      <c r="X388" s="2">
        <v>128</v>
      </c>
    </row>
    <row r="389" spans="1:24">
      <c r="A389" s="1">
        <v>44012</v>
      </c>
      <c r="B389" s="2">
        <v>4636</v>
      </c>
      <c r="C389" s="2" t="s">
        <v>44</v>
      </c>
      <c r="D389" s="2" t="s">
        <v>45</v>
      </c>
      <c r="E389" s="2" t="s">
        <v>46</v>
      </c>
      <c r="F389" s="2" t="s">
        <v>47</v>
      </c>
      <c r="G389" s="2" t="s">
        <v>48</v>
      </c>
      <c r="H389" s="2" t="s">
        <v>49</v>
      </c>
      <c r="I389" s="2" t="s">
        <v>12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>
      <c r="A390" s="1">
        <v>44012</v>
      </c>
      <c r="B390" s="2">
        <v>4636</v>
      </c>
      <c r="C390" s="2" t="s">
        <v>44</v>
      </c>
      <c r="D390" s="2" t="s">
        <v>59</v>
      </c>
      <c r="E390" s="2" t="s">
        <v>46</v>
      </c>
      <c r="F390" s="2" t="s">
        <v>47</v>
      </c>
      <c r="G390" s="2" t="s">
        <v>52</v>
      </c>
      <c r="H390" s="2" t="s">
        <v>53</v>
      </c>
      <c r="I390" s="2" t="s">
        <v>17</v>
      </c>
      <c r="J390" s="2">
        <v>931.71</v>
      </c>
      <c r="K390" s="2">
        <v>324.4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</v>
      </c>
      <c r="U390" s="2">
        <v>444</v>
      </c>
      <c r="V390" s="2">
        <v>23</v>
      </c>
      <c r="W390" s="2">
        <v>516</v>
      </c>
      <c r="X390" s="2">
        <v>43</v>
      </c>
    </row>
    <row r="391" spans="1:24">
      <c r="A391" s="1">
        <v>44013</v>
      </c>
      <c r="B391" s="2">
        <v>6108</v>
      </c>
      <c r="C391" s="2" t="s">
        <v>60</v>
      </c>
      <c r="D391" s="2" t="s">
        <v>61</v>
      </c>
      <c r="E391" s="2" t="s">
        <v>7</v>
      </c>
      <c r="F391" s="2" t="s">
        <v>47</v>
      </c>
      <c r="G391" s="2" t="s">
        <v>48</v>
      </c>
      <c r="H391" s="2" t="s">
        <v>49</v>
      </c>
      <c r="I391" s="2" t="s">
        <v>6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>
      <c r="A392" s="1">
        <v>44013</v>
      </c>
      <c r="B392" s="2">
        <v>4636</v>
      </c>
      <c r="C392" s="2" t="s">
        <v>44</v>
      </c>
      <c r="D392" s="2" t="s">
        <v>45</v>
      </c>
      <c r="E392" s="2" t="s">
        <v>46</v>
      </c>
      <c r="F392" s="2" t="s">
        <v>47</v>
      </c>
      <c r="G392" s="2" t="s">
        <v>48</v>
      </c>
      <c r="H392" s="2" t="s">
        <v>49</v>
      </c>
      <c r="I392" s="2" t="s">
        <v>12</v>
      </c>
      <c r="J392" s="2">
        <v>1168.84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>
      <c r="A393" s="1">
        <v>44013</v>
      </c>
      <c r="B393" s="2">
        <v>4636</v>
      </c>
      <c r="C393" s="2" t="s">
        <v>44</v>
      </c>
      <c r="D393" s="2" t="s">
        <v>59</v>
      </c>
      <c r="E393" s="2" t="s">
        <v>46</v>
      </c>
      <c r="F393" s="2" t="s">
        <v>47</v>
      </c>
      <c r="G393" s="2" t="s">
        <v>52</v>
      </c>
      <c r="H393" s="2" t="s">
        <v>53</v>
      </c>
      <c r="I393" s="2" t="s">
        <v>17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>
      <c r="A394" s="1">
        <v>44014</v>
      </c>
      <c r="B394" s="2">
        <v>6108</v>
      </c>
      <c r="C394" s="2" t="s">
        <v>60</v>
      </c>
      <c r="D394" s="2" t="s">
        <v>61</v>
      </c>
      <c r="E394" s="2" t="s">
        <v>7</v>
      </c>
      <c r="F394" s="2" t="s">
        <v>47</v>
      </c>
      <c r="G394" s="2" t="s">
        <v>48</v>
      </c>
      <c r="H394" s="2" t="s">
        <v>49</v>
      </c>
      <c r="I394" s="2" t="s">
        <v>6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>
      <c r="A395" s="1">
        <v>44014</v>
      </c>
      <c r="B395" s="2">
        <v>4636</v>
      </c>
      <c r="C395" s="2" t="s">
        <v>44</v>
      </c>
      <c r="D395" s="2" t="s">
        <v>45</v>
      </c>
      <c r="E395" s="2" t="s">
        <v>46</v>
      </c>
      <c r="F395" s="2" t="s">
        <v>47</v>
      </c>
      <c r="G395" s="2" t="s">
        <v>48</v>
      </c>
      <c r="H395" s="2" t="s">
        <v>49</v>
      </c>
      <c r="I395" s="2" t="s">
        <v>12</v>
      </c>
      <c r="J395" s="2">
        <v>1257.61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>
      <c r="A396" s="1">
        <v>44014</v>
      </c>
      <c r="B396" s="2">
        <v>4636</v>
      </c>
      <c r="C396" s="2" t="s">
        <v>44</v>
      </c>
      <c r="D396" s="2" t="s">
        <v>59</v>
      </c>
      <c r="E396" s="2" t="s">
        <v>46</v>
      </c>
      <c r="F396" s="2" t="s">
        <v>47</v>
      </c>
      <c r="G396" s="2" t="s">
        <v>52</v>
      </c>
      <c r="H396" s="2" t="s">
        <v>53</v>
      </c>
      <c r="I396" s="2" t="s">
        <v>17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>
      <c r="A397" s="1">
        <v>44015</v>
      </c>
      <c r="B397" s="2">
        <v>6108</v>
      </c>
      <c r="C397" s="2" t="s">
        <v>60</v>
      </c>
      <c r="D397" s="2" t="s">
        <v>61</v>
      </c>
      <c r="E397" s="2" t="s">
        <v>7</v>
      </c>
      <c r="F397" s="2" t="s">
        <v>47</v>
      </c>
      <c r="G397" s="2" t="s">
        <v>48</v>
      </c>
      <c r="H397" s="2" t="s">
        <v>49</v>
      </c>
      <c r="I397" s="2" t="s">
        <v>6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>
      <c r="A398" s="1">
        <v>44015</v>
      </c>
      <c r="B398" s="2">
        <v>4636</v>
      </c>
      <c r="C398" s="2" t="s">
        <v>44</v>
      </c>
      <c r="D398" s="2" t="s">
        <v>45</v>
      </c>
      <c r="E398" s="2" t="s">
        <v>46</v>
      </c>
      <c r="F398" s="2" t="s">
        <v>47</v>
      </c>
      <c r="G398" s="2" t="s">
        <v>48</v>
      </c>
      <c r="H398" s="2" t="s">
        <v>49</v>
      </c>
      <c r="I398" s="2" t="s">
        <v>12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>
      <c r="A399" s="1">
        <v>44015</v>
      </c>
      <c r="B399" s="2">
        <v>4636</v>
      </c>
      <c r="C399" s="2" t="s">
        <v>44</v>
      </c>
      <c r="D399" s="2" t="s">
        <v>59</v>
      </c>
      <c r="E399" s="2" t="s">
        <v>46</v>
      </c>
      <c r="F399" s="2" t="s">
        <v>47</v>
      </c>
      <c r="G399" s="2" t="s">
        <v>52</v>
      </c>
      <c r="H399" s="2" t="s">
        <v>53</v>
      </c>
      <c r="I399" s="2" t="s">
        <v>17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</v>
      </c>
      <c r="U399" s="2">
        <v>409</v>
      </c>
      <c r="V399" s="2">
        <v>25</v>
      </c>
      <c r="W399" s="2">
        <v>573</v>
      </c>
      <c r="X399" s="2">
        <v>47</v>
      </c>
    </row>
    <row r="400" spans="1:24">
      <c r="A400" s="1">
        <v>44016</v>
      </c>
      <c r="B400" s="2">
        <v>6108</v>
      </c>
      <c r="C400" s="2" t="s">
        <v>60</v>
      </c>
      <c r="D400" s="2" t="s">
        <v>61</v>
      </c>
      <c r="E400" s="2" t="s">
        <v>7</v>
      </c>
      <c r="F400" s="2" t="s">
        <v>47</v>
      </c>
      <c r="G400" s="2" t="s">
        <v>48</v>
      </c>
      <c r="H400" s="2" t="s">
        <v>49</v>
      </c>
      <c r="I400" s="2" t="s">
        <v>6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>
      <c r="A401" s="1">
        <v>44016</v>
      </c>
      <c r="B401" s="2">
        <v>4636</v>
      </c>
      <c r="C401" s="2" t="s">
        <v>44</v>
      </c>
      <c r="D401" s="2" t="s">
        <v>45</v>
      </c>
      <c r="E401" s="2" t="s">
        <v>46</v>
      </c>
      <c r="F401" s="2" t="s">
        <v>47</v>
      </c>
      <c r="G401" s="2" t="s">
        <v>48</v>
      </c>
      <c r="H401" s="2" t="s">
        <v>49</v>
      </c>
      <c r="I401" s="2" t="s">
        <v>12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</v>
      </c>
      <c r="U401" s="2">
        <v>413</v>
      </c>
      <c r="V401" s="2">
        <v>27</v>
      </c>
      <c r="W401" s="2">
        <v>573</v>
      </c>
      <c r="X401" s="2">
        <v>24</v>
      </c>
    </row>
    <row r="402" spans="1:24">
      <c r="A402" s="1">
        <v>44016</v>
      </c>
      <c r="B402" s="2">
        <v>4636</v>
      </c>
      <c r="C402" s="2" t="s">
        <v>44</v>
      </c>
      <c r="D402" s="2" t="s">
        <v>59</v>
      </c>
      <c r="E402" s="2" t="s">
        <v>46</v>
      </c>
      <c r="F402" s="2" t="s">
        <v>47</v>
      </c>
      <c r="G402" s="2" t="s">
        <v>52</v>
      </c>
      <c r="H402" s="2" t="s">
        <v>53</v>
      </c>
      <c r="I402" s="2" t="s">
        <v>17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>
      <c r="A403" s="1">
        <v>44017</v>
      </c>
      <c r="B403" s="2">
        <v>6108</v>
      </c>
      <c r="C403" s="2" t="s">
        <v>60</v>
      </c>
      <c r="D403" s="2" t="s">
        <v>61</v>
      </c>
      <c r="E403" s="2" t="s">
        <v>7</v>
      </c>
      <c r="F403" s="2" t="s">
        <v>47</v>
      </c>
      <c r="G403" s="2" t="s">
        <v>48</v>
      </c>
      <c r="H403" s="2" t="s">
        <v>49</v>
      </c>
      <c r="I403" s="2" t="s">
        <v>6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>
      <c r="A404" s="1">
        <v>44017</v>
      </c>
      <c r="B404" s="2">
        <v>4636</v>
      </c>
      <c r="C404" s="2" t="s">
        <v>44</v>
      </c>
      <c r="D404" s="2" t="s">
        <v>45</v>
      </c>
      <c r="E404" s="2" t="s">
        <v>46</v>
      </c>
      <c r="F404" s="2" t="s">
        <v>47</v>
      </c>
      <c r="G404" s="2" t="s">
        <v>48</v>
      </c>
      <c r="H404" s="2" t="s">
        <v>49</v>
      </c>
      <c r="I404" s="2" t="s">
        <v>12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>
      <c r="A405" s="1">
        <v>44017</v>
      </c>
      <c r="B405" s="2">
        <v>4636</v>
      </c>
      <c r="C405" s="2" t="s">
        <v>44</v>
      </c>
      <c r="D405" s="2" t="s">
        <v>59</v>
      </c>
      <c r="E405" s="2" t="s">
        <v>46</v>
      </c>
      <c r="F405" s="2" t="s">
        <v>47</v>
      </c>
      <c r="G405" s="2" t="s">
        <v>52</v>
      </c>
      <c r="H405" s="2" t="s">
        <v>53</v>
      </c>
      <c r="I405" s="2" t="s">
        <v>17</v>
      </c>
      <c r="J405" s="2">
        <v>755.47</v>
      </c>
      <c r="K405" s="2">
        <v>256.65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>
      <c r="A406" s="1">
        <v>44018</v>
      </c>
      <c r="B406" s="2">
        <v>4636</v>
      </c>
      <c r="C406" s="2" t="s">
        <v>44</v>
      </c>
      <c r="D406" s="2" t="s">
        <v>45</v>
      </c>
      <c r="E406" s="2" t="s">
        <v>46</v>
      </c>
      <c r="F406" s="2" t="s">
        <v>47</v>
      </c>
      <c r="G406" s="2" t="s">
        <v>48</v>
      </c>
      <c r="H406" s="2" t="s">
        <v>49</v>
      </c>
      <c r="I406" s="2" t="s">
        <v>12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>
      <c r="A407" s="1">
        <v>44018</v>
      </c>
      <c r="B407" s="2">
        <v>4636</v>
      </c>
      <c r="C407" s="2" t="s">
        <v>44</v>
      </c>
      <c r="D407" s="2" t="s">
        <v>59</v>
      </c>
      <c r="E407" s="2" t="s">
        <v>46</v>
      </c>
      <c r="F407" s="2" t="s">
        <v>47</v>
      </c>
      <c r="G407" s="2" t="s">
        <v>52</v>
      </c>
      <c r="H407" s="2" t="s">
        <v>53</v>
      </c>
      <c r="I407" s="2" t="s">
        <v>17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>
      <c r="A408" s="1">
        <v>44019</v>
      </c>
      <c r="B408" s="2">
        <v>6108</v>
      </c>
      <c r="C408" s="2" t="s">
        <v>60</v>
      </c>
      <c r="D408" s="2" t="s">
        <v>61</v>
      </c>
      <c r="E408" s="2" t="s">
        <v>7</v>
      </c>
      <c r="F408" s="2" t="s">
        <v>47</v>
      </c>
      <c r="G408" s="2" t="s">
        <v>48</v>
      </c>
      <c r="H408" s="2" t="s">
        <v>49</v>
      </c>
      <c r="I408" s="2" t="s">
        <v>6</v>
      </c>
      <c r="J408" s="2">
        <v>3240.96</v>
      </c>
      <c r="K408" s="2">
        <v>1100.61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>
      <c r="A409" s="1">
        <v>44019</v>
      </c>
      <c r="B409" s="2">
        <v>4636</v>
      </c>
      <c r="C409" s="2" t="s">
        <v>44</v>
      </c>
      <c r="D409" s="2" t="s">
        <v>45</v>
      </c>
      <c r="E409" s="2" t="s">
        <v>46</v>
      </c>
      <c r="F409" s="2" t="s">
        <v>47</v>
      </c>
      <c r="G409" s="2" t="s">
        <v>48</v>
      </c>
      <c r="H409" s="2" t="s">
        <v>49</v>
      </c>
      <c r="I409" s="2" t="s">
        <v>12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>
      <c r="A410" s="1">
        <v>44019</v>
      </c>
      <c r="B410" s="2">
        <v>4636</v>
      </c>
      <c r="C410" s="2" t="s">
        <v>44</v>
      </c>
      <c r="D410" s="2" t="s">
        <v>59</v>
      </c>
      <c r="E410" s="2" t="s">
        <v>46</v>
      </c>
      <c r="F410" s="2" t="s">
        <v>47</v>
      </c>
      <c r="G410" s="2" t="s">
        <v>52</v>
      </c>
      <c r="H410" s="2" t="s">
        <v>53</v>
      </c>
      <c r="I410" s="2" t="s">
        <v>17</v>
      </c>
      <c r="J410" s="2">
        <v>742.2</v>
      </c>
      <c r="K410" s="2">
        <v>269.21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>
      <c r="A411" s="1">
        <v>44020</v>
      </c>
      <c r="B411" s="2">
        <v>6108</v>
      </c>
      <c r="C411" s="2" t="s">
        <v>60</v>
      </c>
      <c r="D411" s="2" t="s">
        <v>61</v>
      </c>
      <c r="E411" s="2" t="s">
        <v>7</v>
      </c>
      <c r="F411" s="2" t="s">
        <v>47</v>
      </c>
      <c r="G411" s="2" t="s">
        <v>48</v>
      </c>
      <c r="H411" s="2" t="s">
        <v>49</v>
      </c>
      <c r="I411" s="2" t="s">
        <v>6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>
      <c r="A412" s="1">
        <v>44020</v>
      </c>
      <c r="B412" s="2">
        <v>6108</v>
      </c>
      <c r="C412" s="2" t="s">
        <v>60</v>
      </c>
      <c r="D412" s="2" t="s">
        <v>62</v>
      </c>
      <c r="E412" s="2" t="s">
        <v>7</v>
      </c>
      <c r="F412" s="2" t="s">
        <v>47</v>
      </c>
      <c r="G412" s="2" t="s">
        <v>52</v>
      </c>
      <c r="H412" s="2" t="s">
        <v>53</v>
      </c>
      <c r="I412" s="2" t="s">
        <v>8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>
      <c r="A413" s="1">
        <v>44020</v>
      </c>
      <c r="B413" s="2">
        <v>4636</v>
      </c>
      <c r="C413" s="2" t="s">
        <v>44</v>
      </c>
      <c r="D413" s="2" t="s">
        <v>45</v>
      </c>
      <c r="E413" s="2" t="s">
        <v>46</v>
      </c>
      <c r="F413" s="2" t="s">
        <v>47</v>
      </c>
      <c r="G413" s="2" t="s">
        <v>48</v>
      </c>
      <c r="H413" s="2" t="s">
        <v>49</v>
      </c>
      <c r="I413" s="2" t="s">
        <v>12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</v>
      </c>
      <c r="U413" s="2">
        <v>326</v>
      </c>
      <c r="V413" s="2">
        <v>24</v>
      </c>
      <c r="W413" s="2">
        <v>686</v>
      </c>
      <c r="X413" s="2">
        <v>16</v>
      </c>
    </row>
    <row r="414" spans="1:24">
      <c r="A414" s="1">
        <v>44020</v>
      </c>
      <c r="B414" s="2">
        <v>4636</v>
      </c>
      <c r="C414" s="2" t="s">
        <v>44</v>
      </c>
      <c r="D414" s="2" t="s">
        <v>59</v>
      </c>
      <c r="E414" s="2" t="s">
        <v>46</v>
      </c>
      <c r="F414" s="2" t="s">
        <v>47</v>
      </c>
      <c r="G414" s="2" t="s">
        <v>52</v>
      </c>
      <c r="H414" s="2" t="s">
        <v>53</v>
      </c>
      <c r="I414" s="2" t="s">
        <v>17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>
      <c r="A415" s="1">
        <v>44021</v>
      </c>
      <c r="B415" s="2">
        <v>6108</v>
      </c>
      <c r="C415" s="2" t="s">
        <v>60</v>
      </c>
      <c r="D415" s="2" t="s">
        <v>61</v>
      </c>
      <c r="E415" s="2" t="s">
        <v>7</v>
      </c>
      <c r="F415" s="2" t="s">
        <v>47</v>
      </c>
      <c r="G415" s="2" t="s">
        <v>48</v>
      </c>
      <c r="H415" s="2" t="s">
        <v>49</v>
      </c>
      <c r="I415" s="2" t="s">
        <v>6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>
      <c r="A416" s="1">
        <v>44021</v>
      </c>
      <c r="B416" s="2">
        <v>6108</v>
      </c>
      <c r="C416" s="2" t="s">
        <v>60</v>
      </c>
      <c r="D416" s="2" t="s">
        <v>62</v>
      </c>
      <c r="E416" s="2" t="s">
        <v>7</v>
      </c>
      <c r="F416" s="2" t="s">
        <v>47</v>
      </c>
      <c r="G416" s="2" t="s">
        <v>52</v>
      </c>
      <c r="H416" s="2" t="s">
        <v>53</v>
      </c>
      <c r="I416" s="2" t="s">
        <v>8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>
      <c r="A417" s="1">
        <v>44021</v>
      </c>
      <c r="B417" s="2">
        <v>4636</v>
      </c>
      <c r="C417" s="2" t="s">
        <v>44</v>
      </c>
      <c r="D417" s="2" t="s">
        <v>45</v>
      </c>
      <c r="E417" s="2" t="s">
        <v>46</v>
      </c>
      <c r="F417" s="2" t="s">
        <v>47</v>
      </c>
      <c r="G417" s="2" t="s">
        <v>48</v>
      </c>
      <c r="H417" s="2" t="s">
        <v>49</v>
      </c>
      <c r="I417" s="2" t="s">
        <v>12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</v>
      </c>
      <c r="U417" s="2">
        <v>274</v>
      </c>
      <c r="V417" s="2">
        <v>14</v>
      </c>
      <c r="W417" s="2">
        <v>472</v>
      </c>
      <c r="X417" s="2">
        <v>21</v>
      </c>
    </row>
    <row r="418" spans="1:24">
      <c r="A418" s="1">
        <v>44021</v>
      </c>
      <c r="B418" s="2">
        <v>4636</v>
      </c>
      <c r="C418" s="2" t="s">
        <v>44</v>
      </c>
      <c r="D418" s="2" t="s">
        <v>59</v>
      </c>
      <c r="E418" s="2" t="s">
        <v>46</v>
      </c>
      <c r="F418" s="2" t="s">
        <v>47</v>
      </c>
      <c r="G418" s="2" t="s">
        <v>52</v>
      </c>
      <c r="H418" s="2" t="s">
        <v>53</v>
      </c>
      <c r="I418" s="2" t="s">
        <v>17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>
      <c r="A419" s="1">
        <v>44022</v>
      </c>
      <c r="B419" s="2">
        <v>6108</v>
      </c>
      <c r="C419" s="2" t="s">
        <v>60</v>
      </c>
      <c r="D419" s="2" t="s">
        <v>61</v>
      </c>
      <c r="E419" s="2" t="s">
        <v>7</v>
      </c>
      <c r="F419" s="2" t="s">
        <v>47</v>
      </c>
      <c r="G419" s="2" t="s">
        <v>48</v>
      </c>
      <c r="H419" s="2" t="s">
        <v>49</v>
      </c>
      <c r="I419" s="2" t="s">
        <v>6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>
      <c r="A420" s="1">
        <v>44022</v>
      </c>
      <c r="B420" s="2">
        <v>6108</v>
      </c>
      <c r="C420" s="2" t="s">
        <v>60</v>
      </c>
      <c r="D420" s="2" t="s">
        <v>62</v>
      </c>
      <c r="E420" s="2" t="s">
        <v>7</v>
      </c>
      <c r="F420" s="2" t="s">
        <v>47</v>
      </c>
      <c r="G420" s="2" t="s">
        <v>52</v>
      </c>
      <c r="H420" s="2" t="s">
        <v>53</v>
      </c>
      <c r="I420" s="2" t="s">
        <v>8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>
      <c r="A421" s="1">
        <v>44022</v>
      </c>
      <c r="B421" s="2">
        <v>4636</v>
      </c>
      <c r="C421" s="2" t="s">
        <v>44</v>
      </c>
      <c r="D421" s="2" t="s">
        <v>45</v>
      </c>
      <c r="E421" s="2" t="s">
        <v>46</v>
      </c>
      <c r="F421" s="2" t="s">
        <v>47</v>
      </c>
      <c r="G421" s="2" t="s">
        <v>48</v>
      </c>
      <c r="H421" s="2" t="s">
        <v>49</v>
      </c>
      <c r="I421" s="2" t="s">
        <v>12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>
      <c r="A422" s="1">
        <v>44022</v>
      </c>
      <c r="B422" s="2">
        <v>4636</v>
      </c>
      <c r="C422" s="2" t="s">
        <v>44</v>
      </c>
      <c r="D422" s="2" t="s">
        <v>59</v>
      </c>
      <c r="E422" s="2" t="s">
        <v>46</v>
      </c>
      <c r="F422" s="2" t="s">
        <v>47</v>
      </c>
      <c r="G422" s="2" t="s">
        <v>52</v>
      </c>
      <c r="H422" s="2" t="s">
        <v>53</v>
      </c>
      <c r="I422" s="2" t="s">
        <v>17</v>
      </c>
      <c r="J422" s="2">
        <v>813</v>
      </c>
      <c r="K422" s="2">
        <v>289.41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>
      <c r="A423" s="1">
        <v>44023</v>
      </c>
      <c r="B423" s="2">
        <v>6108</v>
      </c>
      <c r="C423" s="2" t="s">
        <v>60</v>
      </c>
      <c r="D423" s="2" t="s">
        <v>61</v>
      </c>
      <c r="E423" s="2" t="s">
        <v>7</v>
      </c>
      <c r="F423" s="2" t="s">
        <v>47</v>
      </c>
      <c r="G423" s="2" t="s">
        <v>48</v>
      </c>
      <c r="H423" s="2" t="s">
        <v>49</v>
      </c>
      <c r="I423" s="2" t="s">
        <v>6</v>
      </c>
      <c r="J423" s="2">
        <v>2584.68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>
      <c r="A424" s="1">
        <v>44023</v>
      </c>
      <c r="B424" s="2">
        <v>6108</v>
      </c>
      <c r="C424" s="2" t="s">
        <v>60</v>
      </c>
      <c r="D424" s="2" t="s">
        <v>62</v>
      </c>
      <c r="E424" s="2" t="s">
        <v>7</v>
      </c>
      <c r="F424" s="2" t="s">
        <v>47</v>
      </c>
      <c r="G424" s="2" t="s">
        <v>52</v>
      </c>
      <c r="H424" s="2" t="s">
        <v>53</v>
      </c>
      <c r="I424" s="2" t="s">
        <v>8</v>
      </c>
      <c r="J424" s="2">
        <v>3374.12</v>
      </c>
      <c r="K424" s="2">
        <v>1118.15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>
      <c r="A425" s="1">
        <v>44023</v>
      </c>
      <c r="B425" s="2">
        <v>4636</v>
      </c>
      <c r="C425" s="2" t="s">
        <v>44</v>
      </c>
      <c r="D425" s="2" t="s">
        <v>45</v>
      </c>
      <c r="E425" s="2" t="s">
        <v>46</v>
      </c>
      <c r="F425" s="2" t="s">
        <v>47</v>
      </c>
      <c r="G425" s="2" t="s">
        <v>48</v>
      </c>
      <c r="H425" s="2" t="s">
        <v>49</v>
      </c>
      <c r="I425" s="2" t="s">
        <v>12</v>
      </c>
      <c r="J425" s="2">
        <v>801.72</v>
      </c>
      <c r="K425" s="2">
        <v>315.15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>
      <c r="A426" s="1">
        <v>44023</v>
      </c>
      <c r="B426" s="2">
        <v>4636</v>
      </c>
      <c r="C426" s="2" t="s">
        <v>44</v>
      </c>
      <c r="D426" s="2" t="s">
        <v>59</v>
      </c>
      <c r="E426" s="2" t="s">
        <v>46</v>
      </c>
      <c r="F426" s="2" t="s">
        <v>47</v>
      </c>
      <c r="G426" s="2" t="s">
        <v>52</v>
      </c>
      <c r="H426" s="2" t="s">
        <v>53</v>
      </c>
      <c r="I426" s="2" t="s">
        <v>17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>
      <c r="A427" s="1">
        <v>44024</v>
      </c>
      <c r="B427" s="2">
        <v>6108</v>
      </c>
      <c r="C427" s="2" t="s">
        <v>60</v>
      </c>
      <c r="D427" s="2" t="s">
        <v>61</v>
      </c>
      <c r="E427" s="2" t="s">
        <v>7</v>
      </c>
      <c r="F427" s="2" t="s">
        <v>47</v>
      </c>
      <c r="G427" s="2" t="s">
        <v>48</v>
      </c>
      <c r="H427" s="2" t="s">
        <v>49</v>
      </c>
      <c r="I427" s="2" t="s">
        <v>6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>
      <c r="A428" s="1">
        <v>44024</v>
      </c>
      <c r="B428" s="2">
        <v>6108</v>
      </c>
      <c r="C428" s="2" t="s">
        <v>60</v>
      </c>
      <c r="D428" s="2" t="s">
        <v>62</v>
      </c>
      <c r="E428" s="2" t="s">
        <v>7</v>
      </c>
      <c r="F428" s="2" t="s">
        <v>47</v>
      </c>
      <c r="G428" s="2" t="s">
        <v>52</v>
      </c>
      <c r="H428" s="2" t="s">
        <v>53</v>
      </c>
      <c r="I428" s="2" t="s">
        <v>8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>
      <c r="A429" s="1">
        <v>44024</v>
      </c>
      <c r="B429" s="2">
        <v>4636</v>
      </c>
      <c r="C429" s="2" t="s">
        <v>44</v>
      </c>
      <c r="D429" s="2" t="s">
        <v>45</v>
      </c>
      <c r="E429" s="2" t="s">
        <v>46</v>
      </c>
      <c r="F429" s="2" t="s">
        <v>47</v>
      </c>
      <c r="G429" s="2" t="s">
        <v>48</v>
      </c>
      <c r="H429" s="2" t="s">
        <v>49</v>
      </c>
      <c r="I429" s="2" t="s">
        <v>12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>
      <c r="A430" s="1">
        <v>44024</v>
      </c>
      <c r="B430" s="2">
        <v>4636</v>
      </c>
      <c r="C430" s="2" t="s">
        <v>44</v>
      </c>
      <c r="D430" s="2" t="s">
        <v>59</v>
      </c>
      <c r="E430" s="2" t="s">
        <v>46</v>
      </c>
      <c r="F430" s="2" t="s">
        <v>47</v>
      </c>
      <c r="G430" s="2" t="s">
        <v>52</v>
      </c>
      <c r="H430" s="2" t="s">
        <v>53</v>
      </c>
      <c r="I430" s="2" t="s">
        <v>17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>
      <c r="A431" s="1">
        <v>44025</v>
      </c>
      <c r="B431" s="2">
        <v>6108</v>
      </c>
      <c r="C431" s="2" t="s">
        <v>60</v>
      </c>
      <c r="D431" s="2" t="s">
        <v>61</v>
      </c>
      <c r="E431" s="2" t="s">
        <v>7</v>
      </c>
      <c r="F431" s="2" t="s">
        <v>47</v>
      </c>
      <c r="G431" s="2" t="s">
        <v>48</v>
      </c>
      <c r="H431" s="2" t="s">
        <v>49</v>
      </c>
      <c r="I431" s="2" t="s">
        <v>6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</v>
      </c>
      <c r="U431" s="2">
        <v>1120</v>
      </c>
      <c r="V431" s="2">
        <v>63</v>
      </c>
      <c r="W431" s="2">
        <v>1566</v>
      </c>
      <c r="X431" s="2">
        <v>66</v>
      </c>
    </row>
    <row r="432" spans="1:24">
      <c r="A432" s="1">
        <v>44025</v>
      </c>
      <c r="B432" s="2">
        <v>6108</v>
      </c>
      <c r="C432" s="2" t="s">
        <v>60</v>
      </c>
      <c r="D432" s="2" t="s">
        <v>62</v>
      </c>
      <c r="E432" s="2" t="s">
        <v>7</v>
      </c>
      <c r="F432" s="2" t="s">
        <v>47</v>
      </c>
      <c r="G432" s="2" t="s">
        <v>52</v>
      </c>
      <c r="H432" s="2" t="s">
        <v>53</v>
      </c>
      <c r="I432" s="2" t="s">
        <v>8</v>
      </c>
      <c r="J432" s="2">
        <v>4035.58</v>
      </c>
      <c r="K432" s="2">
        <v>1234.14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>
      <c r="A433" s="1">
        <v>44025</v>
      </c>
      <c r="B433" s="2">
        <v>4636</v>
      </c>
      <c r="C433" s="2" t="s">
        <v>44</v>
      </c>
      <c r="D433" s="2" t="s">
        <v>45</v>
      </c>
      <c r="E433" s="2" t="s">
        <v>46</v>
      </c>
      <c r="F433" s="2" t="s">
        <v>47</v>
      </c>
      <c r="G433" s="2" t="s">
        <v>48</v>
      </c>
      <c r="H433" s="2" t="s">
        <v>49</v>
      </c>
      <c r="I433" s="2" t="s">
        <v>12</v>
      </c>
      <c r="J433" s="2">
        <v>865.98</v>
      </c>
      <c r="K433" s="2">
        <v>302.6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>
      <c r="A434" s="1">
        <v>44025</v>
      </c>
      <c r="B434" s="2">
        <v>4636</v>
      </c>
      <c r="C434" s="2" t="s">
        <v>44</v>
      </c>
      <c r="D434" s="2" t="s">
        <v>59</v>
      </c>
      <c r="E434" s="2" t="s">
        <v>46</v>
      </c>
      <c r="F434" s="2" t="s">
        <v>47</v>
      </c>
      <c r="G434" s="2" t="s">
        <v>52</v>
      </c>
      <c r="H434" s="2" t="s">
        <v>53</v>
      </c>
      <c r="I434" s="2" t="s">
        <v>17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>
      <c r="A435" s="1">
        <v>44026</v>
      </c>
      <c r="B435" s="2">
        <v>6108</v>
      </c>
      <c r="C435" s="2" t="s">
        <v>60</v>
      </c>
      <c r="D435" s="2" t="s">
        <v>61</v>
      </c>
      <c r="E435" s="2" t="s">
        <v>7</v>
      </c>
      <c r="F435" s="2" t="s">
        <v>47</v>
      </c>
      <c r="G435" s="2" t="s">
        <v>48</v>
      </c>
      <c r="H435" s="2" t="s">
        <v>49</v>
      </c>
      <c r="I435" s="2" t="s">
        <v>6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>
      <c r="A436" s="1">
        <v>44026</v>
      </c>
      <c r="B436" s="2">
        <v>6108</v>
      </c>
      <c r="C436" s="2" t="s">
        <v>60</v>
      </c>
      <c r="D436" s="2" t="s">
        <v>62</v>
      </c>
      <c r="E436" s="2" t="s">
        <v>7</v>
      </c>
      <c r="F436" s="2" t="s">
        <v>47</v>
      </c>
      <c r="G436" s="2" t="s">
        <v>52</v>
      </c>
      <c r="H436" s="2" t="s">
        <v>53</v>
      </c>
      <c r="I436" s="2" t="s">
        <v>8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>
      <c r="A437" s="1">
        <v>44026</v>
      </c>
      <c r="B437" s="2">
        <v>4636</v>
      </c>
      <c r="C437" s="2" t="s">
        <v>44</v>
      </c>
      <c r="D437" s="2" t="s">
        <v>45</v>
      </c>
      <c r="E437" s="2" t="s">
        <v>46</v>
      </c>
      <c r="F437" s="2" t="s">
        <v>47</v>
      </c>
      <c r="G437" s="2" t="s">
        <v>48</v>
      </c>
      <c r="H437" s="2" t="s">
        <v>49</v>
      </c>
      <c r="I437" s="2" t="s">
        <v>12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19.83</v>
      </c>
      <c r="U437" s="2">
        <v>230</v>
      </c>
      <c r="V437" s="2">
        <v>13</v>
      </c>
      <c r="W437" s="2">
        <v>388</v>
      </c>
      <c r="X437" s="2">
        <v>25</v>
      </c>
    </row>
    <row r="438" spans="1:24">
      <c r="A438" s="1">
        <v>44026</v>
      </c>
      <c r="B438" s="2">
        <v>4636</v>
      </c>
      <c r="C438" s="2" t="s">
        <v>44</v>
      </c>
      <c r="D438" s="2" t="s">
        <v>59</v>
      </c>
      <c r="E438" s="2" t="s">
        <v>46</v>
      </c>
      <c r="F438" s="2" t="s">
        <v>47</v>
      </c>
      <c r="G438" s="2" t="s">
        <v>52</v>
      </c>
      <c r="H438" s="2" t="s">
        <v>53</v>
      </c>
      <c r="I438" s="2" t="s">
        <v>17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>
      <c r="A439" s="1">
        <v>44027</v>
      </c>
      <c r="B439" s="2">
        <v>6108</v>
      </c>
      <c r="C439" s="2" t="s">
        <v>60</v>
      </c>
      <c r="D439" s="2" t="s">
        <v>61</v>
      </c>
      <c r="E439" s="2" t="s">
        <v>7</v>
      </c>
      <c r="F439" s="2" t="s">
        <v>47</v>
      </c>
      <c r="G439" s="2" t="s">
        <v>48</v>
      </c>
      <c r="H439" s="2" t="s">
        <v>49</v>
      </c>
      <c r="I439" s="2" t="s">
        <v>6</v>
      </c>
      <c r="J439" s="2">
        <v>3539.82</v>
      </c>
      <c r="K439" s="2">
        <v>1222.61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>
      <c r="A440" s="1">
        <v>44027</v>
      </c>
      <c r="B440" s="2">
        <v>6108</v>
      </c>
      <c r="C440" s="2" t="s">
        <v>60</v>
      </c>
      <c r="D440" s="2" t="s">
        <v>62</v>
      </c>
      <c r="E440" s="2" t="s">
        <v>7</v>
      </c>
      <c r="F440" s="2" t="s">
        <v>47</v>
      </c>
      <c r="G440" s="2" t="s">
        <v>52</v>
      </c>
      <c r="H440" s="2" t="s">
        <v>53</v>
      </c>
      <c r="I440" s="2" t="s">
        <v>8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>
      <c r="A441" s="1">
        <v>44027</v>
      </c>
      <c r="B441" s="2">
        <v>4636</v>
      </c>
      <c r="C441" s="2" t="s">
        <v>44</v>
      </c>
      <c r="D441" s="2" t="s">
        <v>45</v>
      </c>
      <c r="E441" s="2" t="s">
        <v>46</v>
      </c>
      <c r="F441" s="2" t="s">
        <v>47</v>
      </c>
      <c r="G441" s="2" t="s">
        <v>48</v>
      </c>
      <c r="H441" s="2" t="s">
        <v>49</v>
      </c>
      <c r="I441" s="2" t="s">
        <v>12</v>
      </c>
      <c r="J441" s="2">
        <v>1208.09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>
      <c r="A442" s="1">
        <v>44027</v>
      </c>
      <c r="B442" s="2">
        <v>4636</v>
      </c>
      <c r="C442" s="2" t="s">
        <v>44</v>
      </c>
      <c r="D442" s="2" t="s">
        <v>59</v>
      </c>
      <c r="E442" s="2" t="s">
        <v>46</v>
      </c>
      <c r="F442" s="2" t="s">
        <v>47</v>
      </c>
      <c r="G442" s="2" t="s">
        <v>52</v>
      </c>
      <c r="H442" s="2" t="s">
        <v>53</v>
      </c>
      <c r="I442" s="2" t="s">
        <v>17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>
      <c r="A443" s="1">
        <v>44028</v>
      </c>
      <c r="B443" s="2">
        <v>6108</v>
      </c>
      <c r="C443" s="2" t="s">
        <v>60</v>
      </c>
      <c r="D443" s="2" t="s">
        <v>61</v>
      </c>
      <c r="E443" s="2" t="s">
        <v>7</v>
      </c>
      <c r="F443" s="2" t="s">
        <v>47</v>
      </c>
      <c r="G443" s="2" t="s">
        <v>48</v>
      </c>
      <c r="H443" s="2" t="s">
        <v>49</v>
      </c>
      <c r="I443" s="2" t="s">
        <v>6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>
      <c r="A444" s="1">
        <v>44028</v>
      </c>
      <c r="B444" s="2">
        <v>6108</v>
      </c>
      <c r="C444" s="2" t="s">
        <v>60</v>
      </c>
      <c r="D444" s="2" t="s">
        <v>62</v>
      </c>
      <c r="E444" s="2" t="s">
        <v>7</v>
      </c>
      <c r="F444" s="2" t="s">
        <v>47</v>
      </c>
      <c r="G444" s="2" t="s">
        <v>52</v>
      </c>
      <c r="H444" s="2" t="s">
        <v>53</v>
      </c>
      <c r="I444" s="2" t="s">
        <v>8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>
      <c r="A445" s="1">
        <v>44028</v>
      </c>
      <c r="B445" s="2">
        <v>4636</v>
      </c>
      <c r="C445" s="2" t="s">
        <v>44</v>
      </c>
      <c r="D445" s="2" t="s">
        <v>45</v>
      </c>
      <c r="E445" s="2" t="s">
        <v>46</v>
      </c>
      <c r="F445" s="2" t="s">
        <v>47</v>
      </c>
      <c r="G445" s="2" t="s">
        <v>48</v>
      </c>
      <c r="H445" s="2" t="s">
        <v>49</v>
      </c>
      <c r="I445" s="2" t="s">
        <v>12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>
      <c r="A446" s="1">
        <v>44029</v>
      </c>
      <c r="B446" s="2">
        <v>6108</v>
      </c>
      <c r="C446" s="2" t="s">
        <v>60</v>
      </c>
      <c r="D446" s="2" t="s">
        <v>61</v>
      </c>
      <c r="E446" s="2" t="s">
        <v>7</v>
      </c>
      <c r="F446" s="2" t="s">
        <v>47</v>
      </c>
      <c r="G446" s="2" t="s">
        <v>48</v>
      </c>
      <c r="H446" s="2" t="s">
        <v>49</v>
      </c>
      <c r="I446" s="2" t="s">
        <v>6</v>
      </c>
      <c r="J446" s="2">
        <v>3097.62</v>
      </c>
      <c r="K446" s="2">
        <v>1047.09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>
      <c r="A447" s="1">
        <v>44029</v>
      </c>
      <c r="B447" s="2">
        <v>6108</v>
      </c>
      <c r="C447" s="2" t="s">
        <v>60</v>
      </c>
      <c r="D447" s="2" t="s">
        <v>62</v>
      </c>
      <c r="E447" s="2" t="s">
        <v>7</v>
      </c>
      <c r="F447" s="2" t="s">
        <v>47</v>
      </c>
      <c r="G447" s="2" t="s">
        <v>52</v>
      </c>
      <c r="H447" s="2" t="s">
        <v>53</v>
      </c>
      <c r="I447" s="2" t="s">
        <v>8</v>
      </c>
      <c r="J447" s="2">
        <v>6540.56</v>
      </c>
      <c r="K447" s="2">
        <v>2194.72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>
      <c r="A448" s="1">
        <v>44029</v>
      </c>
      <c r="B448" s="2">
        <v>4636</v>
      </c>
      <c r="C448" s="2" t="s">
        <v>44</v>
      </c>
      <c r="D448" s="2" t="s">
        <v>45</v>
      </c>
      <c r="E448" s="2" t="s">
        <v>46</v>
      </c>
      <c r="F448" s="2" t="s">
        <v>47</v>
      </c>
      <c r="G448" s="2" t="s">
        <v>48</v>
      </c>
      <c r="H448" s="2" t="s">
        <v>49</v>
      </c>
      <c r="I448" s="2" t="s">
        <v>12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>
      <c r="A449" s="1">
        <v>44030</v>
      </c>
      <c r="B449" s="2">
        <v>6108</v>
      </c>
      <c r="C449" s="2" t="s">
        <v>60</v>
      </c>
      <c r="D449" s="2" t="s">
        <v>61</v>
      </c>
      <c r="E449" s="2" t="s">
        <v>7</v>
      </c>
      <c r="F449" s="2" t="s">
        <v>47</v>
      </c>
      <c r="G449" s="2" t="s">
        <v>48</v>
      </c>
      <c r="H449" s="2" t="s">
        <v>49</v>
      </c>
      <c r="I449" s="2" t="s">
        <v>6</v>
      </c>
      <c r="J449" s="2">
        <v>2162.22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>
      <c r="A450" s="1">
        <v>44030</v>
      </c>
      <c r="B450" s="2">
        <v>6108</v>
      </c>
      <c r="C450" s="2" t="s">
        <v>60</v>
      </c>
      <c r="D450" s="2" t="s">
        <v>62</v>
      </c>
      <c r="E450" s="2" t="s">
        <v>7</v>
      </c>
      <c r="F450" s="2" t="s">
        <v>47</v>
      </c>
      <c r="G450" s="2" t="s">
        <v>52</v>
      </c>
      <c r="H450" s="2" t="s">
        <v>53</v>
      </c>
      <c r="I450" s="2" t="s">
        <v>8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>
      <c r="A451" s="1">
        <v>44030</v>
      </c>
      <c r="B451" s="2">
        <v>4636</v>
      </c>
      <c r="C451" s="2" t="s">
        <v>44</v>
      </c>
      <c r="D451" s="2" t="s">
        <v>45</v>
      </c>
      <c r="E451" s="2" t="s">
        <v>46</v>
      </c>
      <c r="F451" s="2" t="s">
        <v>47</v>
      </c>
      <c r="G451" s="2" t="s">
        <v>48</v>
      </c>
      <c r="H451" s="2" t="s">
        <v>49</v>
      </c>
      <c r="I451" s="2" t="s">
        <v>12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>
      <c r="A452" s="1">
        <v>44031</v>
      </c>
      <c r="B452" s="2">
        <v>6108</v>
      </c>
      <c r="C452" s="2" t="s">
        <v>60</v>
      </c>
      <c r="D452" s="2" t="s">
        <v>61</v>
      </c>
      <c r="E452" s="2" t="s">
        <v>7</v>
      </c>
      <c r="F452" s="2" t="s">
        <v>47</v>
      </c>
      <c r="G452" s="2" t="s">
        <v>48</v>
      </c>
      <c r="H452" s="2" t="s">
        <v>49</v>
      </c>
      <c r="I452" s="2" t="s">
        <v>6</v>
      </c>
      <c r="J452" s="2">
        <v>1994.08</v>
      </c>
      <c r="K452" s="2">
        <v>643.94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>
      <c r="A453" s="1">
        <v>44031</v>
      </c>
      <c r="B453" s="2">
        <v>6108</v>
      </c>
      <c r="C453" s="2" t="s">
        <v>60</v>
      </c>
      <c r="D453" s="2" t="s">
        <v>62</v>
      </c>
      <c r="E453" s="2" t="s">
        <v>7</v>
      </c>
      <c r="F453" s="2" t="s">
        <v>47</v>
      </c>
      <c r="G453" s="2" t="s">
        <v>52</v>
      </c>
      <c r="H453" s="2" t="s">
        <v>53</v>
      </c>
      <c r="I453" s="2" t="s">
        <v>8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>
      <c r="A454" s="1">
        <v>44031</v>
      </c>
      <c r="B454" s="2">
        <v>4636</v>
      </c>
      <c r="C454" s="2" t="s">
        <v>44</v>
      </c>
      <c r="D454" s="2" t="s">
        <v>45</v>
      </c>
      <c r="E454" s="2" t="s">
        <v>46</v>
      </c>
      <c r="F454" s="2" t="s">
        <v>47</v>
      </c>
      <c r="G454" s="2" t="s">
        <v>48</v>
      </c>
      <c r="H454" s="2" t="s">
        <v>49</v>
      </c>
      <c r="I454" s="2" t="s">
        <v>12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>
      <c r="A455" s="1">
        <v>44032</v>
      </c>
      <c r="B455" s="2">
        <v>6108</v>
      </c>
      <c r="C455" s="2" t="s">
        <v>60</v>
      </c>
      <c r="D455" s="2" t="s">
        <v>61</v>
      </c>
      <c r="E455" s="2" t="s">
        <v>7</v>
      </c>
      <c r="F455" s="2" t="s">
        <v>47</v>
      </c>
      <c r="G455" s="2" t="s">
        <v>48</v>
      </c>
      <c r="H455" s="2" t="s">
        <v>49</v>
      </c>
      <c r="I455" s="2" t="s">
        <v>6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>
      <c r="A456" s="1">
        <v>44032</v>
      </c>
      <c r="B456" s="2">
        <v>6108</v>
      </c>
      <c r="C456" s="2" t="s">
        <v>60</v>
      </c>
      <c r="D456" s="2" t="s">
        <v>62</v>
      </c>
      <c r="E456" s="2" t="s">
        <v>7</v>
      </c>
      <c r="F456" s="2" t="s">
        <v>47</v>
      </c>
      <c r="G456" s="2" t="s">
        <v>52</v>
      </c>
      <c r="H456" s="2" t="s">
        <v>53</v>
      </c>
      <c r="I456" s="2" t="s">
        <v>8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>
      <c r="A457" s="1">
        <v>44033</v>
      </c>
      <c r="B457" s="2">
        <v>6108</v>
      </c>
      <c r="C457" s="2" t="s">
        <v>60</v>
      </c>
      <c r="D457" s="2" t="s">
        <v>61</v>
      </c>
      <c r="E457" s="2" t="s">
        <v>7</v>
      </c>
      <c r="F457" s="2" t="s">
        <v>47</v>
      </c>
      <c r="G457" s="2" t="s">
        <v>48</v>
      </c>
      <c r="H457" s="2" t="s">
        <v>49</v>
      </c>
      <c r="I457" s="2" t="s">
        <v>6</v>
      </c>
      <c r="J457" s="2">
        <v>3173.74</v>
      </c>
      <c r="K457" s="2">
        <v>1035.14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>
      <c r="A458" s="1">
        <v>44033</v>
      </c>
      <c r="B458" s="2">
        <v>6108</v>
      </c>
      <c r="C458" s="2" t="s">
        <v>60</v>
      </c>
      <c r="D458" s="2" t="s">
        <v>62</v>
      </c>
      <c r="E458" s="2" t="s">
        <v>7</v>
      </c>
      <c r="F458" s="2" t="s">
        <v>47</v>
      </c>
      <c r="G458" s="2" t="s">
        <v>52</v>
      </c>
      <c r="H458" s="2" t="s">
        <v>53</v>
      </c>
      <c r="I458" s="2" t="s">
        <v>8</v>
      </c>
      <c r="J458" s="2">
        <v>4533.6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</v>
      </c>
      <c r="U458" s="2">
        <v>2538</v>
      </c>
      <c r="V458" s="2">
        <v>147</v>
      </c>
      <c r="W458" s="2">
        <v>2538</v>
      </c>
      <c r="X458" s="2">
        <v>430</v>
      </c>
    </row>
    <row r="459" spans="1:24">
      <c r="A459" s="1">
        <v>44033</v>
      </c>
      <c r="B459" s="2">
        <v>4636</v>
      </c>
      <c r="C459" s="2" t="s">
        <v>44</v>
      </c>
      <c r="D459" s="2" t="s">
        <v>45</v>
      </c>
      <c r="E459" s="2" t="s">
        <v>46</v>
      </c>
      <c r="F459" s="2" t="s">
        <v>47</v>
      </c>
      <c r="G459" s="2" t="s">
        <v>48</v>
      </c>
      <c r="H459" s="2" t="s">
        <v>49</v>
      </c>
      <c r="I459" s="2" t="s">
        <v>12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>
      <c r="A460" s="1">
        <v>44034</v>
      </c>
      <c r="B460" s="2">
        <v>6108</v>
      </c>
      <c r="C460" s="2" t="s">
        <v>60</v>
      </c>
      <c r="D460" s="2" t="s">
        <v>61</v>
      </c>
      <c r="E460" s="2" t="s">
        <v>7</v>
      </c>
      <c r="F460" s="2" t="s">
        <v>47</v>
      </c>
      <c r="G460" s="2" t="s">
        <v>48</v>
      </c>
      <c r="H460" s="2" t="s">
        <v>49</v>
      </c>
      <c r="I460" s="2" t="s">
        <v>6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>
      <c r="A461" s="1">
        <v>44034</v>
      </c>
      <c r="B461" s="2">
        <v>6108</v>
      </c>
      <c r="C461" s="2" t="s">
        <v>60</v>
      </c>
      <c r="D461" s="2" t="s">
        <v>62</v>
      </c>
      <c r="E461" s="2" t="s">
        <v>7</v>
      </c>
      <c r="F461" s="2" t="s">
        <v>47</v>
      </c>
      <c r="G461" s="2" t="s">
        <v>52</v>
      </c>
      <c r="H461" s="2" t="s">
        <v>53</v>
      </c>
      <c r="I461" s="2" t="s">
        <v>8</v>
      </c>
      <c r="J461" s="2">
        <v>5140.98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>
      <c r="A462" s="1">
        <v>44034</v>
      </c>
      <c r="B462" s="2">
        <v>4636</v>
      </c>
      <c r="C462" s="2" t="s">
        <v>44</v>
      </c>
      <c r="D462" s="2" t="s">
        <v>45</v>
      </c>
      <c r="E462" s="2" t="s">
        <v>46</v>
      </c>
      <c r="F462" s="2" t="s">
        <v>47</v>
      </c>
      <c r="G462" s="2" t="s">
        <v>48</v>
      </c>
      <c r="H462" s="2" t="s">
        <v>49</v>
      </c>
      <c r="I462" s="2" t="s">
        <v>12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>
      <c r="A463" s="1">
        <v>44034</v>
      </c>
      <c r="B463" s="2">
        <v>4636</v>
      </c>
      <c r="C463" s="2" t="s">
        <v>44</v>
      </c>
      <c r="D463" s="2" t="s">
        <v>59</v>
      </c>
      <c r="E463" s="2" t="s">
        <v>46</v>
      </c>
      <c r="F463" s="2" t="s">
        <v>47</v>
      </c>
      <c r="G463" s="2" t="s">
        <v>52</v>
      </c>
      <c r="H463" s="2" t="s">
        <v>53</v>
      </c>
      <c r="I463" s="2" t="s">
        <v>17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>
      <c r="A464" s="1">
        <v>44035</v>
      </c>
      <c r="B464" s="2">
        <v>6108</v>
      </c>
      <c r="C464" s="2" t="s">
        <v>60</v>
      </c>
      <c r="D464" s="2" t="s">
        <v>61</v>
      </c>
      <c r="E464" s="2" t="s">
        <v>7</v>
      </c>
      <c r="F464" s="2" t="s">
        <v>47</v>
      </c>
      <c r="G464" s="2" t="s">
        <v>48</v>
      </c>
      <c r="H464" s="2" t="s">
        <v>49</v>
      </c>
      <c r="I464" s="2" t="s">
        <v>6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>
      <c r="A465" s="1">
        <v>44035</v>
      </c>
      <c r="B465" s="2">
        <v>6108</v>
      </c>
      <c r="C465" s="2" t="s">
        <v>60</v>
      </c>
      <c r="D465" s="2" t="s">
        <v>62</v>
      </c>
      <c r="E465" s="2" t="s">
        <v>7</v>
      </c>
      <c r="F465" s="2" t="s">
        <v>47</v>
      </c>
      <c r="G465" s="2" t="s">
        <v>52</v>
      </c>
      <c r="H465" s="2" t="s">
        <v>53</v>
      </c>
      <c r="I465" s="2" t="s">
        <v>8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>
      <c r="A466" s="1">
        <v>44035</v>
      </c>
      <c r="B466" s="2">
        <v>4636</v>
      </c>
      <c r="C466" s="2" t="s">
        <v>44</v>
      </c>
      <c r="D466" s="2" t="s">
        <v>45</v>
      </c>
      <c r="E466" s="2" t="s">
        <v>46</v>
      </c>
      <c r="F466" s="2" t="s">
        <v>47</v>
      </c>
      <c r="G466" s="2" t="s">
        <v>48</v>
      </c>
      <c r="H466" s="2" t="s">
        <v>49</v>
      </c>
      <c r="I466" s="2" t="s">
        <v>12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>
      <c r="A467" s="1">
        <v>44035</v>
      </c>
      <c r="B467" s="2">
        <v>4636</v>
      </c>
      <c r="C467" s="2" t="s">
        <v>44</v>
      </c>
      <c r="D467" s="2" t="s">
        <v>59</v>
      </c>
      <c r="E467" s="2" t="s">
        <v>46</v>
      </c>
      <c r="F467" s="2" t="s">
        <v>47</v>
      </c>
      <c r="G467" s="2" t="s">
        <v>52</v>
      </c>
      <c r="H467" s="2" t="s">
        <v>53</v>
      </c>
      <c r="I467" s="2" t="s">
        <v>17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>
      <c r="A468" s="1">
        <v>44036</v>
      </c>
      <c r="B468" s="2">
        <v>6108</v>
      </c>
      <c r="C468" s="2" t="s">
        <v>60</v>
      </c>
      <c r="D468" s="2" t="s">
        <v>61</v>
      </c>
      <c r="E468" s="2" t="s">
        <v>7</v>
      </c>
      <c r="F468" s="2" t="s">
        <v>47</v>
      </c>
      <c r="G468" s="2" t="s">
        <v>48</v>
      </c>
      <c r="H468" s="2" t="s">
        <v>49</v>
      </c>
      <c r="I468" s="2" t="s">
        <v>6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>
      <c r="A469" s="1">
        <v>44036</v>
      </c>
      <c r="B469" s="2">
        <v>6108</v>
      </c>
      <c r="C469" s="2" t="s">
        <v>60</v>
      </c>
      <c r="D469" s="2" t="s">
        <v>62</v>
      </c>
      <c r="E469" s="2" t="s">
        <v>7</v>
      </c>
      <c r="F469" s="2" t="s">
        <v>47</v>
      </c>
      <c r="G469" s="2" t="s">
        <v>52</v>
      </c>
      <c r="H469" s="2" t="s">
        <v>53</v>
      </c>
      <c r="I469" s="2" t="s">
        <v>8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>
      <c r="A470" s="1">
        <v>44036</v>
      </c>
      <c r="B470" s="2">
        <v>4636</v>
      </c>
      <c r="C470" s="2" t="s">
        <v>44</v>
      </c>
      <c r="D470" s="2" t="s">
        <v>45</v>
      </c>
      <c r="E470" s="2" t="s">
        <v>46</v>
      </c>
      <c r="F470" s="2" t="s">
        <v>47</v>
      </c>
      <c r="G470" s="2" t="s">
        <v>48</v>
      </c>
      <c r="H470" s="2" t="s">
        <v>49</v>
      </c>
      <c r="I470" s="2" t="s">
        <v>12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>
      <c r="A471" s="1">
        <v>44036</v>
      </c>
      <c r="B471" s="2">
        <v>4636</v>
      </c>
      <c r="C471" s="2" t="s">
        <v>44</v>
      </c>
      <c r="D471" s="2" t="s">
        <v>59</v>
      </c>
      <c r="E471" s="2" t="s">
        <v>46</v>
      </c>
      <c r="F471" s="2" t="s">
        <v>47</v>
      </c>
      <c r="G471" s="2" t="s">
        <v>52</v>
      </c>
      <c r="H471" s="2" t="s">
        <v>53</v>
      </c>
      <c r="I471" s="2" t="s">
        <v>17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>
      <c r="A472" s="1">
        <v>44037</v>
      </c>
      <c r="B472" s="2">
        <v>6108</v>
      </c>
      <c r="C472" s="2" t="s">
        <v>60</v>
      </c>
      <c r="D472" s="2" t="s">
        <v>61</v>
      </c>
      <c r="E472" s="2" t="s">
        <v>7</v>
      </c>
      <c r="F472" s="2" t="s">
        <v>47</v>
      </c>
      <c r="G472" s="2" t="s">
        <v>48</v>
      </c>
      <c r="H472" s="2" t="s">
        <v>49</v>
      </c>
      <c r="I472" s="2" t="s">
        <v>6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>
      <c r="A473" s="1">
        <v>44037</v>
      </c>
      <c r="B473" s="2">
        <v>4636</v>
      </c>
      <c r="C473" s="2" t="s">
        <v>44</v>
      </c>
      <c r="D473" s="2" t="s">
        <v>59</v>
      </c>
      <c r="E473" s="2" t="s">
        <v>46</v>
      </c>
      <c r="F473" s="2" t="s">
        <v>47</v>
      </c>
      <c r="G473" s="2" t="s">
        <v>52</v>
      </c>
      <c r="H473" s="2" t="s">
        <v>53</v>
      </c>
      <c r="I473" s="2" t="s">
        <v>17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>
      <c r="A474" s="1">
        <v>44038</v>
      </c>
      <c r="B474" s="2">
        <v>6108</v>
      </c>
      <c r="C474" s="2" t="s">
        <v>60</v>
      </c>
      <c r="D474" s="2" t="s">
        <v>61</v>
      </c>
      <c r="E474" s="2" t="s">
        <v>7</v>
      </c>
      <c r="F474" s="2" t="s">
        <v>47</v>
      </c>
      <c r="G474" s="2" t="s">
        <v>48</v>
      </c>
      <c r="H474" s="2" t="s">
        <v>49</v>
      </c>
      <c r="I474" s="2" t="s">
        <v>6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>
      <c r="A475" s="1">
        <v>44038</v>
      </c>
      <c r="B475" s="2">
        <v>6108</v>
      </c>
      <c r="C475" s="2" t="s">
        <v>60</v>
      </c>
      <c r="D475" s="2" t="s">
        <v>62</v>
      </c>
      <c r="E475" s="2" t="s">
        <v>7</v>
      </c>
      <c r="F475" s="2" t="s">
        <v>47</v>
      </c>
      <c r="G475" s="2" t="s">
        <v>52</v>
      </c>
      <c r="H475" s="2" t="s">
        <v>53</v>
      </c>
      <c r="I475" s="2" t="s">
        <v>8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>
      <c r="A476" s="1">
        <v>44038</v>
      </c>
      <c r="B476" s="2">
        <v>4636</v>
      </c>
      <c r="C476" s="2" t="s">
        <v>44</v>
      </c>
      <c r="D476" s="2" t="s">
        <v>59</v>
      </c>
      <c r="E476" s="2" t="s">
        <v>46</v>
      </c>
      <c r="F476" s="2" t="s">
        <v>47</v>
      </c>
      <c r="G476" s="2" t="s">
        <v>52</v>
      </c>
      <c r="H476" s="2" t="s">
        <v>53</v>
      </c>
      <c r="I476" s="2" t="s">
        <v>17</v>
      </c>
      <c r="J476" s="2">
        <v>1204.41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>
      <c r="A477" s="1">
        <v>44039</v>
      </c>
      <c r="B477" s="2">
        <v>6108</v>
      </c>
      <c r="C477" s="2" t="s">
        <v>60</v>
      </c>
      <c r="D477" s="2" t="s">
        <v>61</v>
      </c>
      <c r="E477" s="2" t="s">
        <v>7</v>
      </c>
      <c r="F477" s="2" t="s">
        <v>47</v>
      </c>
      <c r="G477" s="2" t="s">
        <v>48</v>
      </c>
      <c r="H477" s="2" t="s">
        <v>49</v>
      </c>
      <c r="I477" s="2" t="s">
        <v>6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>
      <c r="A478" s="1">
        <v>44039</v>
      </c>
      <c r="B478" s="2">
        <v>6108</v>
      </c>
      <c r="C478" s="2" t="s">
        <v>60</v>
      </c>
      <c r="D478" s="2" t="s">
        <v>62</v>
      </c>
      <c r="E478" s="2" t="s">
        <v>7</v>
      </c>
      <c r="F478" s="2" t="s">
        <v>47</v>
      </c>
      <c r="G478" s="2" t="s">
        <v>52</v>
      </c>
      <c r="H478" s="2" t="s">
        <v>53</v>
      </c>
      <c r="I478" s="2" t="s">
        <v>8</v>
      </c>
      <c r="J478" s="2">
        <v>4271.26</v>
      </c>
      <c r="K478" s="2">
        <v>1282.88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>
      <c r="A479" s="1">
        <v>44039</v>
      </c>
      <c r="B479" s="2">
        <v>4636</v>
      </c>
      <c r="C479" s="2" t="s">
        <v>44</v>
      </c>
      <c r="D479" s="2" t="s">
        <v>59</v>
      </c>
      <c r="E479" s="2" t="s">
        <v>46</v>
      </c>
      <c r="F479" s="2" t="s">
        <v>47</v>
      </c>
      <c r="G479" s="2" t="s">
        <v>52</v>
      </c>
      <c r="H479" s="2" t="s">
        <v>53</v>
      </c>
      <c r="I479" s="2" t="s">
        <v>17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>
      <c r="A480" s="1">
        <v>44040</v>
      </c>
      <c r="B480" s="2">
        <v>6108</v>
      </c>
      <c r="C480" s="2" t="s">
        <v>60</v>
      </c>
      <c r="D480" s="2" t="s">
        <v>61</v>
      </c>
      <c r="E480" s="2" t="s">
        <v>7</v>
      </c>
      <c r="F480" s="2" t="s">
        <v>47</v>
      </c>
      <c r="G480" s="2" t="s">
        <v>48</v>
      </c>
      <c r="H480" s="2" t="s">
        <v>49</v>
      </c>
      <c r="I480" s="2" t="s">
        <v>6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>
      <c r="A481" s="1">
        <v>44040</v>
      </c>
      <c r="B481" s="2">
        <v>6108</v>
      </c>
      <c r="C481" s="2" t="s">
        <v>60</v>
      </c>
      <c r="D481" s="2" t="s">
        <v>62</v>
      </c>
      <c r="E481" s="2" t="s">
        <v>7</v>
      </c>
      <c r="F481" s="2" t="s">
        <v>47</v>
      </c>
      <c r="G481" s="2" t="s">
        <v>52</v>
      </c>
      <c r="H481" s="2" t="s">
        <v>53</v>
      </c>
      <c r="I481" s="2" t="s">
        <v>8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>
      <c r="A482" s="1">
        <v>44040</v>
      </c>
      <c r="B482" s="2">
        <v>4636</v>
      </c>
      <c r="C482" s="2" t="s">
        <v>44</v>
      </c>
      <c r="D482" s="2" t="s">
        <v>45</v>
      </c>
      <c r="E482" s="2" t="s">
        <v>46</v>
      </c>
      <c r="F482" s="2" t="s">
        <v>47</v>
      </c>
      <c r="G482" s="2" t="s">
        <v>48</v>
      </c>
      <c r="H482" s="2" t="s">
        <v>49</v>
      </c>
      <c r="I482" s="2" t="s">
        <v>12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</v>
      </c>
      <c r="U482" s="2">
        <v>411</v>
      </c>
      <c r="V482" s="2">
        <v>21</v>
      </c>
      <c r="W482" s="2">
        <v>499</v>
      </c>
      <c r="X482" s="2">
        <v>20</v>
      </c>
    </row>
    <row r="483" spans="1:24">
      <c r="A483" s="1">
        <v>44040</v>
      </c>
      <c r="B483" s="2">
        <v>4636</v>
      </c>
      <c r="C483" s="2" t="s">
        <v>44</v>
      </c>
      <c r="D483" s="2" t="s">
        <v>59</v>
      </c>
      <c r="E483" s="2" t="s">
        <v>46</v>
      </c>
      <c r="F483" s="2" t="s">
        <v>47</v>
      </c>
      <c r="G483" s="2" t="s">
        <v>52</v>
      </c>
      <c r="H483" s="2" t="s">
        <v>53</v>
      </c>
      <c r="I483" s="2" t="s">
        <v>17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>
      <c r="A484" s="1">
        <v>44041</v>
      </c>
      <c r="B484" s="2">
        <v>6108</v>
      </c>
      <c r="C484" s="2" t="s">
        <v>60</v>
      </c>
      <c r="D484" s="2" t="s">
        <v>61</v>
      </c>
      <c r="E484" s="2" t="s">
        <v>7</v>
      </c>
      <c r="F484" s="2" t="s">
        <v>47</v>
      </c>
      <c r="G484" s="2" t="s">
        <v>48</v>
      </c>
      <c r="H484" s="2" t="s">
        <v>49</v>
      </c>
      <c r="I484" s="2" t="s">
        <v>6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>
      <c r="A485" s="1">
        <v>44041</v>
      </c>
      <c r="B485" s="2">
        <v>6108</v>
      </c>
      <c r="C485" s="2" t="s">
        <v>60</v>
      </c>
      <c r="D485" s="2" t="s">
        <v>62</v>
      </c>
      <c r="E485" s="2" t="s">
        <v>7</v>
      </c>
      <c r="F485" s="2" t="s">
        <v>47</v>
      </c>
      <c r="G485" s="2" t="s">
        <v>52</v>
      </c>
      <c r="H485" s="2" t="s">
        <v>53</v>
      </c>
      <c r="I485" s="2" t="s">
        <v>8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>
      <c r="A486" s="1">
        <v>44041</v>
      </c>
      <c r="B486" s="2">
        <v>4636</v>
      </c>
      <c r="C486" s="2" t="s">
        <v>44</v>
      </c>
      <c r="D486" s="2" t="s">
        <v>45</v>
      </c>
      <c r="E486" s="2" t="s">
        <v>46</v>
      </c>
      <c r="F486" s="2" t="s">
        <v>47</v>
      </c>
      <c r="G486" s="2" t="s">
        <v>48</v>
      </c>
      <c r="H486" s="2" t="s">
        <v>49</v>
      </c>
      <c r="I486" s="2" t="s">
        <v>12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>
      <c r="A487" s="1">
        <v>44041</v>
      </c>
      <c r="B487" s="2">
        <v>4636</v>
      </c>
      <c r="C487" s="2" t="s">
        <v>44</v>
      </c>
      <c r="D487" s="2" t="s">
        <v>59</v>
      </c>
      <c r="E487" s="2" t="s">
        <v>46</v>
      </c>
      <c r="F487" s="2" t="s">
        <v>47</v>
      </c>
      <c r="G487" s="2" t="s">
        <v>52</v>
      </c>
      <c r="H487" s="2" t="s">
        <v>53</v>
      </c>
      <c r="I487" s="2" t="s">
        <v>17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>
      <c r="A488" s="1">
        <v>44042</v>
      </c>
      <c r="B488" s="2">
        <v>6108</v>
      </c>
      <c r="C488" s="2" t="s">
        <v>60</v>
      </c>
      <c r="D488" s="2" t="s">
        <v>61</v>
      </c>
      <c r="E488" s="2" t="s">
        <v>7</v>
      </c>
      <c r="F488" s="2" t="s">
        <v>47</v>
      </c>
      <c r="G488" s="2" t="s">
        <v>48</v>
      </c>
      <c r="H488" s="2" t="s">
        <v>49</v>
      </c>
      <c r="I488" s="2" t="s">
        <v>6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>
      <c r="A489" s="1">
        <v>44042</v>
      </c>
      <c r="B489" s="2">
        <v>6108</v>
      </c>
      <c r="C489" s="2" t="s">
        <v>60</v>
      </c>
      <c r="D489" s="2" t="s">
        <v>62</v>
      </c>
      <c r="E489" s="2" t="s">
        <v>7</v>
      </c>
      <c r="F489" s="2" t="s">
        <v>47</v>
      </c>
      <c r="G489" s="2" t="s">
        <v>52</v>
      </c>
      <c r="H489" s="2" t="s">
        <v>53</v>
      </c>
      <c r="I489" s="2" t="s">
        <v>8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>
      <c r="A490" s="1">
        <v>44042</v>
      </c>
      <c r="B490" s="2">
        <v>4636</v>
      </c>
      <c r="C490" s="2" t="s">
        <v>44</v>
      </c>
      <c r="D490" s="2" t="s">
        <v>45</v>
      </c>
      <c r="E490" s="2" t="s">
        <v>46</v>
      </c>
      <c r="F490" s="2" t="s">
        <v>47</v>
      </c>
      <c r="G490" s="2" t="s">
        <v>48</v>
      </c>
      <c r="H490" s="2" t="s">
        <v>49</v>
      </c>
      <c r="I490" s="2" t="s">
        <v>12</v>
      </c>
      <c r="J490" s="2">
        <v>1244.13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>
      <c r="A491" s="1">
        <v>44042</v>
      </c>
      <c r="B491" s="2">
        <v>4636</v>
      </c>
      <c r="C491" s="2" t="s">
        <v>44</v>
      </c>
      <c r="D491" s="2" t="s">
        <v>59</v>
      </c>
      <c r="E491" s="2" t="s">
        <v>46</v>
      </c>
      <c r="F491" s="2" t="s">
        <v>47</v>
      </c>
      <c r="G491" s="2" t="s">
        <v>52</v>
      </c>
      <c r="H491" s="2" t="s">
        <v>53</v>
      </c>
      <c r="I491" s="2" t="s">
        <v>17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>
      <c r="A492" s="1">
        <v>44043</v>
      </c>
      <c r="B492" s="2">
        <v>6108</v>
      </c>
      <c r="C492" s="2" t="s">
        <v>60</v>
      </c>
      <c r="D492" s="2" t="s">
        <v>61</v>
      </c>
      <c r="E492" s="2" t="s">
        <v>7</v>
      </c>
      <c r="F492" s="2" t="s">
        <v>47</v>
      </c>
      <c r="G492" s="2" t="s">
        <v>48</v>
      </c>
      <c r="H492" s="2" t="s">
        <v>49</v>
      </c>
      <c r="I492" s="2" t="s">
        <v>6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>
      <c r="A493" s="1">
        <v>44043</v>
      </c>
      <c r="B493" s="2">
        <v>6108</v>
      </c>
      <c r="C493" s="2" t="s">
        <v>60</v>
      </c>
      <c r="D493" s="2" t="s">
        <v>62</v>
      </c>
      <c r="E493" s="2" t="s">
        <v>7</v>
      </c>
      <c r="F493" s="2" t="s">
        <v>47</v>
      </c>
      <c r="G493" s="2" t="s">
        <v>52</v>
      </c>
      <c r="H493" s="2" t="s">
        <v>53</v>
      </c>
      <c r="I493" s="2" t="s">
        <v>8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>
      <c r="A494" s="1">
        <v>44043</v>
      </c>
      <c r="B494" s="2">
        <v>4636</v>
      </c>
      <c r="C494" s="2" t="s">
        <v>44</v>
      </c>
      <c r="D494" s="2" t="s">
        <v>45</v>
      </c>
      <c r="E494" s="2" t="s">
        <v>46</v>
      </c>
      <c r="F494" s="2" t="s">
        <v>47</v>
      </c>
      <c r="G494" s="2" t="s">
        <v>48</v>
      </c>
      <c r="H494" s="2" t="s">
        <v>49</v>
      </c>
      <c r="I494" s="2" t="s">
        <v>12</v>
      </c>
      <c r="J494" s="2">
        <v>1177.36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</v>
      </c>
      <c r="U494" s="2">
        <v>249</v>
      </c>
      <c r="V494" s="2">
        <v>13</v>
      </c>
      <c r="W494" s="2">
        <v>617</v>
      </c>
      <c r="X494" s="2">
        <v>46</v>
      </c>
    </row>
    <row r="495" spans="1:24">
      <c r="A495" s="1">
        <v>44043</v>
      </c>
      <c r="B495" s="2">
        <v>4636</v>
      </c>
      <c r="C495" s="2" t="s">
        <v>44</v>
      </c>
      <c r="D495" s="2" t="s">
        <v>59</v>
      </c>
      <c r="E495" s="2" t="s">
        <v>46</v>
      </c>
      <c r="F495" s="2" t="s">
        <v>47</v>
      </c>
      <c r="G495" s="2" t="s">
        <v>52</v>
      </c>
      <c r="H495" s="2" t="s">
        <v>53</v>
      </c>
      <c r="I495" s="2" t="s">
        <v>17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>
      <c r="A496" s="1">
        <v>44044</v>
      </c>
      <c r="B496" s="2">
        <v>6108</v>
      </c>
      <c r="C496" s="2" t="s">
        <v>60</v>
      </c>
      <c r="D496" s="2" t="s">
        <v>61</v>
      </c>
      <c r="E496" s="2" t="s">
        <v>7</v>
      </c>
      <c r="F496" s="2" t="s">
        <v>47</v>
      </c>
      <c r="G496" s="2" t="s">
        <v>48</v>
      </c>
      <c r="H496" s="2" t="s">
        <v>49</v>
      </c>
      <c r="I496" s="2" t="s">
        <v>6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>
      <c r="A497" s="1">
        <v>44044</v>
      </c>
      <c r="B497" s="2">
        <v>6108</v>
      </c>
      <c r="C497" s="2" t="s">
        <v>60</v>
      </c>
      <c r="D497" s="2" t="s">
        <v>62</v>
      </c>
      <c r="E497" s="2" t="s">
        <v>7</v>
      </c>
      <c r="F497" s="2" t="s">
        <v>47</v>
      </c>
      <c r="G497" s="2" t="s">
        <v>52</v>
      </c>
      <c r="H497" s="2" t="s">
        <v>53</v>
      </c>
      <c r="I497" s="2" t="s">
        <v>8</v>
      </c>
      <c r="J497" s="2">
        <v>2346.3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>
      <c r="A498" s="1">
        <v>44044</v>
      </c>
      <c r="B498" s="2">
        <v>4636</v>
      </c>
      <c r="C498" s="2" t="s">
        <v>44</v>
      </c>
      <c r="D498" s="2" t="s">
        <v>45</v>
      </c>
      <c r="E498" s="2" t="s">
        <v>46</v>
      </c>
      <c r="F498" s="2" t="s">
        <v>47</v>
      </c>
      <c r="G498" s="2" t="s">
        <v>48</v>
      </c>
      <c r="H498" s="2" t="s">
        <v>49</v>
      </c>
      <c r="I498" s="2" t="s">
        <v>12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>
      <c r="A499" s="1">
        <v>44044</v>
      </c>
      <c r="B499" s="2">
        <v>4636</v>
      </c>
      <c r="C499" s="2" t="s">
        <v>44</v>
      </c>
      <c r="D499" s="2" t="s">
        <v>59</v>
      </c>
      <c r="E499" s="2" t="s">
        <v>46</v>
      </c>
      <c r="F499" s="2" t="s">
        <v>47</v>
      </c>
      <c r="G499" s="2" t="s">
        <v>52</v>
      </c>
      <c r="H499" s="2" t="s">
        <v>53</v>
      </c>
      <c r="I499" s="2" t="s">
        <v>17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>
      <c r="A500" s="1">
        <v>44045</v>
      </c>
      <c r="B500" s="2">
        <v>6108</v>
      </c>
      <c r="C500" s="2" t="s">
        <v>60</v>
      </c>
      <c r="D500" s="2" t="s">
        <v>61</v>
      </c>
      <c r="E500" s="2" t="s">
        <v>7</v>
      </c>
      <c r="F500" s="2" t="s">
        <v>47</v>
      </c>
      <c r="G500" s="2" t="s">
        <v>48</v>
      </c>
      <c r="H500" s="2" t="s">
        <v>49</v>
      </c>
      <c r="I500" s="2" t="s">
        <v>6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>
      <c r="A501" s="1">
        <v>44045</v>
      </c>
      <c r="B501" s="2">
        <v>6108</v>
      </c>
      <c r="C501" s="2" t="s">
        <v>60</v>
      </c>
      <c r="D501" s="2" t="s">
        <v>62</v>
      </c>
      <c r="E501" s="2" t="s">
        <v>7</v>
      </c>
      <c r="F501" s="2" t="s">
        <v>47</v>
      </c>
      <c r="G501" s="2" t="s">
        <v>52</v>
      </c>
      <c r="H501" s="2" t="s">
        <v>53</v>
      </c>
      <c r="I501" s="2" t="s">
        <v>8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>
      <c r="A502" s="1">
        <v>44045</v>
      </c>
      <c r="B502" s="2">
        <v>4636</v>
      </c>
      <c r="C502" s="2" t="s">
        <v>44</v>
      </c>
      <c r="D502" s="2" t="s">
        <v>45</v>
      </c>
      <c r="E502" s="2" t="s">
        <v>46</v>
      </c>
      <c r="F502" s="2" t="s">
        <v>47</v>
      </c>
      <c r="G502" s="2" t="s">
        <v>48</v>
      </c>
      <c r="H502" s="2" t="s">
        <v>49</v>
      </c>
      <c r="I502" s="2" t="s">
        <v>12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>
      <c r="A503" s="1">
        <v>44045</v>
      </c>
      <c r="B503" s="2">
        <v>4636</v>
      </c>
      <c r="C503" s="2" t="s">
        <v>44</v>
      </c>
      <c r="D503" s="2" t="s">
        <v>59</v>
      </c>
      <c r="E503" s="2" t="s">
        <v>46</v>
      </c>
      <c r="F503" s="2" t="s">
        <v>47</v>
      </c>
      <c r="G503" s="2" t="s">
        <v>52</v>
      </c>
      <c r="H503" s="2" t="s">
        <v>53</v>
      </c>
      <c r="I503" s="2" t="s">
        <v>17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>
      <c r="A504" s="1">
        <v>44046</v>
      </c>
      <c r="B504" s="2">
        <v>6108</v>
      </c>
      <c r="C504" s="2" t="s">
        <v>60</v>
      </c>
      <c r="D504" s="2" t="s">
        <v>61</v>
      </c>
      <c r="E504" s="2" t="s">
        <v>7</v>
      </c>
      <c r="F504" s="2" t="s">
        <v>47</v>
      </c>
      <c r="G504" s="2" t="s">
        <v>48</v>
      </c>
      <c r="H504" s="2" t="s">
        <v>49</v>
      </c>
      <c r="I504" s="2" t="s">
        <v>6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>
      <c r="A505" s="1">
        <v>44046</v>
      </c>
      <c r="B505" s="2">
        <v>6108</v>
      </c>
      <c r="C505" s="2" t="s">
        <v>60</v>
      </c>
      <c r="D505" s="2" t="s">
        <v>62</v>
      </c>
      <c r="E505" s="2" t="s">
        <v>7</v>
      </c>
      <c r="F505" s="2" t="s">
        <v>47</v>
      </c>
      <c r="G505" s="2" t="s">
        <v>52</v>
      </c>
      <c r="H505" s="2" t="s">
        <v>53</v>
      </c>
      <c r="I505" s="2" t="s">
        <v>8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>
      <c r="A506" s="1">
        <v>44046</v>
      </c>
      <c r="B506" s="2">
        <v>4636</v>
      </c>
      <c r="C506" s="2" t="s">
        <v>44</v>
      </c>
      <c r="D506" s="2" t="s">
        <v>45</v>
      </c>
      <c r="E506" s="2" t="s">
        <v>46</v>
      </c>
      <c r="F506" s="2" t="s">
        <v>47</v>
      </c>
      <c r="G506" s="2" t="s">
        <v>48</v>
      </c>
      <c r="H506" s="2" t="s">
        <v>49</v>
      </c>
      <c r="I506" s="2" t="s">
        <v>12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</v>
      </c>
      <c r="U506" s="2">
        <v>327</v>
      </c>
      <c r="V506" s="2">
        <v>20</v>
      </c>
      <c r="W506" s="2">
        <v>561</v>
      </c>
      <c r="X506" s="2">
        <v>16</v>
      </c>
    </row>
    <row r="507" spans="1:24">
      <c r="A507" s="1">
        <v>44046</v>
      </c>
      <c r="B507" s="2">
        <v>4636</v>
      </c>
      <c r="C507" s="2" t="s">
        <v>44</v>
      </c>
      <c r="D507" s="2" t="s">
        <v>59</v>
      </c>
      <c r="E507" s="2" t="s">
        <v>46</v>
      </c>
      <c r="F507" s="2" t="s">
        <v>47</v>
      </c>
      <c r="G507" s="2" t="s">
        <v>52</v>
      </c>
      <c r="H507" s="2" t="s">
        <v>53</v>
      </c>
      <c r="I507" s="2" t="s">
        <v>17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>
      <c r="A508" s="1">
        <v>44047</v>
      </c>
      <c r="B508" s="2">
        <v>4636</v>
      </c>
      <c r="C508" s="2" t="s">
        <v>44</v>
      </c>
      <c r="D508" s="2" t="s">
        <v>45</v>
      </c>
      <c r="E508" s="2" t="s">
        <v>46</v>
      </c>
      <c r="F508" s="2" t="s">
        <v>47</v>
      </c>
      <c r="G508" s="2" t="s">
        <v>48</v>
      </c>
      <c r="H508" s="2" t="s">
        <v>49</v>
      </c>
      <c r="I508" s="2" t="s">
        <v>12</v>
      </c>
      <c r="J508" s="2">
        <v>1167.66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>
      <c r="A509" s="1">
        <v>44047</v>
      </c>
      <c r="B509" s="2">
        <v>4636</v>
      </c>
      <c r="C509" s="2" t="s">
        <v>44</v>
      </c>
      <c r="D509" s="2" t="s">
        <v>59</v>
      </c>
      <c r="E509" s="2" t="s">
        <v>46</v>
      </c>
      <c r="F509" s="2" t="s">
        <v>47</v>
      </c>
      <c r="G509" s="2" t="s">
        <v>52</v>
      </c>
      <c r="H509" s="2" t="s">
        <v>53</v>
      </c>
      <c r="I509" s="2" t="s">
        <v>17</v>
      </c>
      <c r="J509" s="2">
        <v>1617</v>
      </c>
      <c r="K509" s="2">
        <v>624.43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>
      <c r="A510" s="1">
        <v>44048</v>
      </c>
      <c r="B510" s="2">
        <v>4636</v>
      </c>
      <c r="C510" s="2" t="s">
        <v>44</v>
      </c>
      <c r="D510" s="2" t="s">
        <v>45</v>
      </c>
      <c r="E510" s="2" t="s">
        <v>46</v>
      </c>
      <c r="F510" s="2" t="s">
        <v>47</v>
      </c>
      <c r="G510" s="2" t="s">
        <v>48</v>
      </c>
      <c r="H510" s="2" t="s">
        <v>49</v>
      </c>
      <c r="I510" s="2" t="s">
        <v>12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>
      <c r="A511" s="1">
        <v>44048</v>
      </c>
      <c r="B511" s="2">
        <v>4636</v>
      </c>
      <c r="C511" s="2" t="s">
        <v>44</v>
      </c>
      <c r="D511" s="2" t="s">
        <v>59</v>
      </c>
      <c r="E511" s="2" t="s">
        <v>46</v>
      </c>
      <c r="F511" s="2" t="s">
        <v>47</v>
      </c>
      <c r="G511" s="2" t="s">
        <v>52</v>
      </c>
      <c r="H511" s="2" t="s">
        <v>53</v>
      </c>
      <c r="I511" s="2" t="s">
        <v>17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>
      <c r="A512" s="1">
        <v>44049</v>
      </c>
      <c r="B512" s="2">
        <v>4636</v>
      </c>
      <c r="C512" s="2" t="s">
        <v>44</v>
      </c>
      <c r="D512" s="2" t="s">
        <v>45</v>
      </c>
      <c r="E512" s="2" t="s">
        <v>46</v>
      </c>
      <c r="F512" s="2" t="s">
        <v>47</v>
      </c>
      <c r="G512" s="2" t="s">
        <v>48</v>
      </c>
      <c r="H512" s="2" t="s">
        <v>49</v>
      </c>
      <c r="I512" s="2" t="s">
        <v>12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>
      <c r="A513" s="1">
        <v>44049</v>
      </c>
      <c r="B513" s="2">
        <v>4636</v>
      </c>
      <c r="C513" s="2" t="s">
        <v>44</v>
      </c>
      <c r="D513" s="2" t="s">
        <v>59</v>
      </c>
      <c r="E513" s="2" t="s">
        <v>46</v>
      </c>
      <c r="F513" s="2" t="s">
        <v>47</v>
      </c>
      <c r="G513" s="2" t="s">
        <v>52</v>
      </c>
      <c r="H513" s="2" t="s">
        <v>53</v>
      </c>
      <c r="I513" s="2" t="s">
        <v>17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>
      <c r="A514" s="1">
        <v>44050</v>
      </c>
      <c r="B514" s="2">
        <v>4636</v>
      </c>
      <c r="C514" s="2" t="s">
        <v>44</v>
      </c>
      <c r="D514" s="2" t="s">
        <v>45</v>
      </c>
      <c r="E514" s="2" t="s">
        <v>46</v>
      </c>
      <c r="F514" s="2" t="s">
        <v>47</v>
      </c>
      <c r="G514" s="2" t="s">
        <v>48</v>
      </c>
      <c r="H514" s="2" t="s">
        <v>49</v>
      </c>
      <c r="I514" s="2" t="s">
        <v>12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</v>
      </c>
      <c r="U514" s="2">
        <v>303</v>
      </c>
      <c r="V514" s="2">
        <v>20</v>
      </c>
      <c r="W514" s="2">
        <v>824</v>
      </c>
      <c r="X514" s="2">
        <v>32</v>
      </c>
    </row>
    <row r="515" spans="1:24">
      <c r="A515" s="1">
        <v>44050</v>
      </c>
      <c r="B515" s="2">
        <v>4636</v>
      </c>
      <c r="C515" s="2" t="s">
        <v>44</v>
      </c>
      <c r="D515" s="2" t="s">
        <v>59</v>
      </c>
      <c r="E515" s="2" t="s">
        <v>46</v>
      </c>
      <c r="F515" s="2" t="s">
        <v>47</v>
      </c>
      <c r="G515" s="2" t="s">
        <v>52</v>
      </c>
      <c r="H515" s="2" t="s">
        <v>53</v>
      </c>
      <c r="I515" s="2" t="s">
        <v>17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>
      <c r="A516" s="1">
        <v>44051</v>
      </c>
      <c r="B516" s="2">
        <v>4636</v>
      </c>
      <c r="C516" s="2" t="s">
        <v>44</v>
      </c>
      <c r="D516" s="2" t="s">
        <v>45</v>
      </c>
      <c r="E516" s="2" t="s">
        <v>46</v>
      </c>
      <c r="F516" s="2" t="s">
        <v>47</v>
      </c>
      <c r="G516" s="2" t="s">
        <v>48</v>
      </c>
      <c r="H516" s="2" t="s">
        <v>49</v>
      </c>
      <c r="I516" s="2" t="s">
        <v>12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>
      <c r="A517" s="1">
        <v>44051</v>
      </c>
      <c r="B517" s="2">
        <v>4636</v>
      </c>
      <c r="C517" s="2" t="s">
        <v>44</v>
      </c>
      <c r="D517" s="2" t="s">
        <v>59</v>
      </c>
      <c r="E517" s="2" t="s">
        <v>46</v>
      </c>
      <c r="F517" s="2" t="s">
        <v>47</v>
      </c>
      <c r="G517" s="2" t="s">
        <v>52</v>
      </c>
      <c r="H517" s="2" t="s">
        <v>53</v>
      </c>
      <c r="I517" s="2" t="s">
        <v>17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</v>
      </c>
      <c r="U517" s="2">
        <v>842</v>
      </c>
      <c r="V517" s="2">
        <v>44</v>
      </c>
      <c r="W517" s="2">
        <v>500</v>
      </c>
      <c r="X517" s="2">
        <v>78</v>
      </c>
    </row>
    <row r="518" spans="1:24">
      <c r="A518" s="1">
        <v>44052</v>
      </c>
      <c r="B518" s="2">
        <v>4636</v>
      </c>
      <c r="C518" s="2" t="s">
        <v>44</v>
      </c>
      <c r="D518" s="2" t="s">
        <v>45</v>
      </c>
      <c r="E518" s="2" t="s">
        <v>46</v>
      </c>
      <c r="F518" s="2" t="s">
        <v>47</v>
      </c>
      <c r="G518" s="2" t="s">
        <v>48</v>
      </c>
      <c r="H518" s="2" t="s">
        <v>49</v>
      </c>
      <c r="I518" s="2" t="s">
        <v>12</v>
      </c>
      <c r="J518" s="2">
        <v>769.03</v>
      </c>
      <c r="K518" s="2">
        <v>271.97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>
      <c r="A519" s="1">
        <v>44052</v>
      </c>
      <c r="B519" s="2">
        <v>4636</v>
      </c>
      <c r="C519" s="2" t="s">
        <v>44</v>
      </c>
      <c r="D519" s="2" t="s">
        <v>59</v>
      </c>
      <c r="E519" s="2" t="s">
        <v>46</v>
      </c>
      <c r="F519" s="2" t="s">
        <v>47</v>
      </c>
      <c r="G519" s="2" t="s">
        <v>52</v>
      </c>
      <c r="H519" s="2" t="s">
        <v>53</v>
      </c>
      <c r="I519" s="2" t="s">
        <v>17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>
      <c r="A520" s="1">
        <v>44053</v>
      </c>
      <c r="B520" s="2">
        <v>4636</v>
      </c>
      <c r="C520" s="2" t="s">
        <v>44</v>
      </c>
      <c r="D520" s="2" t="s">
        <v>45</v>
      </c>
      <c r="E520" s="2" t="s">
        <v>46</v>
      </c>
      <c r="F520" s="2" t="s">
        <v>47</v>
      </c>
      <c r="G520" s="2" t="s">
        <v>48</v>
      </c>
      <c r="H520" s="2" t="s">
        <v>49</v>
      </c>
      <c r="I520" s="2" t="s">
        <v>12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>
      <c r="A521" s="1">
        <v>44053</v>
      </c>
      <c r="B521" s="2">
        <v>4636</v>
      </c>
      <c r="C521" s="2" t="s">
        <v>44</v>
      </c>
      <c r="D521" s="2" t="s">
        <v>59</v>
      </c>
      <c r="E521" s="2" t="s">
        <v>46</v>
      </c>
      <c r="F521" s="2" t="s">
        <v>47</v>
      </c>
      <c r="G521" s="2" t="s">
        <v>52</v>
      </c>
      <c r="H521" s="2" t="s">
        <v>53</v>
      </c>
      <c r="I521" s="2" t="s">
        <v>17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>
      <c r="A522" s="1">
        <v>44054</v>
      </c>
      <c r="B522" s="2">
        <v>4636</v>
      </c>
      <c r="C522" s="2" t="s">
        <v>44</v>
      </c>
      <c r="D522" s="2" t="s">
        <v>45</v>
      </c>
      <c r="E522" s="2" t="s">
        <v>46</v>
      </c>
      <c r="F522" s="2" t="s">
        <v>47</v>
      </c>
      <c r="G522" s="2" t="s">
        <v>48</v>
      </c>
      <c r="H522" s="2" t="s">
        <v>49</v>
      </c>
      <c r="I522" s="2" t="s">
        <v>12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>
      <c r="A523" s="1">
        <v>44054</v>
      </c>
      <c r="B523" s="2">
        <v>4636</v>
      </c>
      <c r="C523" s="2" t="s">
        <v>44</v>
      </c>
      <c r="D523" s="2" t="s">
        <v>59</v>
      </c>
      <c r="E523" s="2" t="s">
        <v>46</v>
      </c>
      <c r="F523" s="2" t="s">
        <v>47</v>
      </c>
      <c r="G523" s="2" t="s">
        <v>52</v>
      </c>
      <c r="H523" s="2" t="s">
        <v>53</v>
      </c>
      <c r="I523" s="2" t="s">
        <v>17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>
      <c r="A524" s="1">
        <v>44055</v>
      </c>
      <c r="B524" s="2">
        <v>4636</v>
      </c>
      <c r="C524" s="2" t="s">
        <v>44</v>
      </c>
      <c r="D524" s="2" t="s">
        <v>45</v>
      </c>
      <c r="E524" s="2" t="s">
        <v>46</v>
      </c>
      <c r="F524" s="2" t="s">
        <v>47</v>
      </c>
      <c r="G524" s="2" t="s">
        <v>48</v>
      </c>
      <c r="H524" s="2" t="s">
        <v>49</v>
      </c>
      <c r="I524" s="2" t="s">
        <v>12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>
      <c r="A525" s="1">
        <v>44055</v>
      </c>
      <c r="B525" s="2">
        <v>4636</v>
      </c>
      <c r="C525" s="2" t="s">
        <v>44</v>
      </c>
      <c r="D525" s="2" t="s">
        <v>59</v>
      </c>
      <c r="E525" s="2" t="s">
        <v>46</v>
      </c>
      <c r="F525" s="2" t="s">
        <v>47</v>
      </c>
      <c r="G525" s="2" t="s">
        <v>52</v>
      </c>
      <c r="H525" s="2" t="s">
        <v>53</v>
      </c>
      <c r="I525" s="2" t="s">
        <v>17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</v>
      </c>
      <c r="U525" s="2">
        <v>580</v>
      </c>
      <c r="V525" s="2">
        <v>44</v>
      </c>
      <c r="W525" s="2">
        <v>471</v>
      </c>
      <c r="X525" s="2">
        <v>32</v>
      </c>
    </row>
    <row r="526" spans="1:24">
      <c r="A526" s="1">
        <v>44056</v>
      </c>
      <c r="B526" s="2">
        <v>4636</v>
      </c>
      <c r="C526" s="2" t="s">
        <v>44</v>
      </c>
      <c r="D526" s="2" t="s">
        <v>45</v>
      </c>
      <c r="E526" s="2" t="s">
        <v>46</v>
      </c>
      <c r="F526" s="2" t="s">
        <v>47</v>
      </c>
      <c r="G526" s="2" t="s">
        <v>48</v>
      </c>
      <c r="H526" s="2" t="s">
        <v>49</v>
      </c>
      <c r="I526" s="2" t="s">
        <v>12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>
      <c r="A527" s="1">
        <v>44056</v>
      </c>
      <c r="B527" s="2">
        <v>4636</v>
      </c>
      <c r="C527" s="2" t="s">
        <v>44</v>
      </c>
      <c r="D527" s="2" t="s">
        <v>59</v>
      </c>
      <c r="E527" s="2" t="s">
        <v>46</v>
      </c>
      <c r="F527" s="2" t="s">
        <v>47</v>
      </c>
      <c r="G527" s="2" t="s">
        <v>52</v>
      </c>
      <c r="H527" s="2" t="s">
        <v>53</v>
      </c>
      <c r="I527" s="2" t="s">
        <v>17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>
      <c r="A528" s="1">
        <v>44057</v>
      </c>
      <c r="B528" s="2">
        <v>4636</v>
      </c>
      <c r="C528" s="2" t="s">
        <v>44</v>
      </c>
      <c r="D528" s="2" t="s">
        <v>45</v>
      </c>
      <c r="E528" s="2" t="s">
        <v>46</v>
      </c>
      <c r="F528" s="2" t="s">
        <v>47</v>
      </c>
      <c r="G528" s="2" t="s">
        <v>48</v>
      </c>
      <c r="H528" s="2" t="s">
        <v>49</v>
      </c>
      <c r="I528" s="2" t="s">
        <v>12</v>
      </c>
      <c r="J528" s="2">
        <v>1210.6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>
      <c r="A529" s="1">
        <v>44057</v>
      </c>
      <c r="B529" s="2">
        <v>4636</v>
      </c>
      <c r="C529" s="2" t="s">
        <v>44</v>
      </c>
      <c r="D529" s="2" t="s">
        <v>59</v>
      </c>
      <c r="E529" s="2" t="s">
        <v>46</v>
      </c>
      <c r="F529" s="2" t="s">
        <v>47</v>
      </c>
      <c r="G529" s="2" t="s">
        <v>52</v>
      </c>
      <c r="H529" s="2" t="s">
        <v>53</v>
      </c>
      <c r="I529" s="2" t="s">
        <v>17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>
      <c r="A530" s="1">
        <v>44058</v>
      </c>
      <c r="B530" s="2">
        <v>4636</v>
      </c>
      <c r="C530" s="2" t="s">
        <v>44</v>
      </c>
      <c r="D530" s="2" t="s">
        <v>45</v>
      </c>
      <c r="E530" s="2" t="s">
        <v>46</v>
      </c>
      <c r="F530" s="2" t="s">
        <v>47</v>
      </c>
      <c r="G530" s="2" t="s">
        <v>48</v>
      </c>
      <c r="H530" s="2" t="s">
        <v>49</v>
      </c>
      <c r="I530" s="2" t="s">
        <v>12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>
      <c r="A531" s="1">
        <v>44058</v>
      </c>
      <c r="B531" s="2">
        <v>4636</v>
      </c>
      <c r="C531" s="2" t="s">
        <v>44</v>
      </c>
      <c r="D531" s="2" t="s">
        <v>59</v>
      </c>
      <c r="E531" s="2" t="s">
        <v>46</v>
      </c>
      <c r="F531" s="2" t="s">
        <v>47</v>
      </c>
      <c r="G531" s="2" t="s">
        <v>52</v>
      </c>
      <c r="H531" s="2" t="s">
        <v>53</v>
      </c>
      <c r="I531" s="2" t="s">
        <v>17</v>
      </c>
      <c r="J531" s="2">
        <v>1139.35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>
      <c r="A532" s="1">
        <v>44059</v>
      </c>
      <c r="B532" s="2">
        <v>4636</v>
      </c>
      <c r="C532" s="2" t="s">
        <v>44</v>
      </c>
      <c r="D532" s="2" t="s">
        <v>45</v>
      </c>
      <c r="E532" s="2" t="s">
        <v>46</v>
      </c>
      <c r="F532" s="2" t="s">
        <v>47</v>
      </c>
      <c r="G532" s="2" t="s">
        <v>48</v>
      </c>
      <c r="H532" s="2" t="s">
        <v>49</v>
      </c>
      <c r="I532" s="2" t="s">
        <v>12</v>
      </c>
      <c r="J532" s="2">
        <v>886</v>
      </c>
      <c r="K532" s="2">
        <v>318.78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>
      <c r="A533" s="1">
        <v>44059</v>
      </c>
      <c r="B533" s="2">
        <v>4636</v>
      </c>
      <c r="C533" s="2" t="s">
        <v>44</v>
      </c>
      <c r="D533" s="2" t="s">
        <v>59</v>
      </c>
      <c r="E533" s="2" t="s">
        <v>46</v>
      </c>
      <c r="F533" s="2" t="s">
        <v>47</v>
      </c>
      <c r="G533" s="2" t="s">
        <v>52</v>
      </c>
      <c r="H533" s="2" t="s">
        <v>53</v>
      </c>
      <c r="I533" s="2" t="s">
        <v>17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>
      <c r="A534" s="1">
        <v>44060</v>
      </c>
      <c r="B534" s="2">
        <v>4636</v>
      </c>
      <c r="C534" s="2" t="s">
        <v>44</v>
      </c>
      <c r="D534" s="2" t="s">
        <v>45</v>
      </c>
      <c r="E534" s="2" t="s">
        <v>46</v>
      </c>
      <c r="F534" s="2" t="s">
        <v>47</v>
      </c>
      <c r="G534" s="2" t="s">
        <v>48</v>
      </c>
      <c r="H534" s="2" t="s">
        <v>49</v>
      </c>
      <c r="I534" s="2" t="s">
        <v>12</v>
      </c>
      <c r="J534" s="2">
        <v>1116.4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>
      <c r="A535" s="1">
        <v>44060</v>
      </c>
      <c r="B535" s="2">
        <v>4636</v>
      </c>
      <c r="C535" s="2" t="s">
        <v>44</v>
      </c>
      <c r="D535" s="2" t="s">
        <v>59</v>
      </c>
      <c r="E535" s="2" t="s">
        <v>46</v>
      </c>
      <c r="F535" s="2" t="s">
        <v>47</v>
      </c>
      <c r="G535" s="2" t="s">
        <v>52</v>
      </c>
      <c r="H535" s="2" t="s">
        <v>53</v>
      </c>
      <c r="I535" s="2" t="s">
        <v>17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>
      <c r="A536" s="1">
        <v>44061</v>
      </c>
      <c r="B536" s="2">
        <v>4636</v>
      </c>
      <c r="C536" s="2" t="s">
        <v>44</v>
      </c>
      <c r="D536" s="2" t="s">
        <v>45</v>
      </c>
      <c r="E536" s="2" t="s">
        <v>46</v>
      </c>
      <c r="F536" s="2" t="s">
        <v>47</v>
      </c>
      <c r="G536" s="2" t="s">
        <v>48</v>
      </c>
      <c r="H536" s="2" t="s">
        <v>49</v>
      </c>
      <c r="I536" s="2" t="s">
        <v>12</v>
      </c>
      <c r="J536" s="2">
        <v>954.76</v>
      </c>
      <c r="K536" s="2">
        <v>318.59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>
      <c r="A537" s="1">
        <v>44061</v>
      </c>
      <c r="B537" s="2">
        <v>4636</v>
      </c>
      <c r="C537" s="2" t="s">
        <v>44</v>
      </c>
      <c r="D537" s="2" t="s">
        <v>59</v>
      </c>
      <c r="E537" s="2" t="s">
        <v>46</v>
      </c>
      <c r="F537" s="2" t="s">
        <v>47</v>
      </c>
      <c r="G537" s="2" t="s">
        <v>52</v>
      </c>
      <c r="H537" s="2" t="s">
        <v>53</v>
      </c>
      <c r="I537" s="2" t="s">
        <v>17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>
      <c r="A538" s="1">
        <v>44062</v>
      </c>
      <c r="B538" s="2">
        <v>4636</v>
      </c>
      <c r="C538" s="2" t="s">
        <v>44</v>
      </c>
      <c r="D538" s="2" t="s">
        <v>45</v>
      </c>
      <c r="E538" s="2" t="s">
        <v>46</v>
      </c>
      <c r="F538" s="2" t="s">
        <v>47</v>
      </c>
      <c r="G538" s="2" t="s">
        <v>48</v>
      </c>
      <c r="H538" s="2" t="s">
        <v>49</v>
      </c>
      <c r="I538" s="2" t="s">
        <v>12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>
      <c r="A539" s="1">
        <v>44062</v>
      </c>
      <c r="B539" s="2">
        <v>4636</v>
      </c>
      <c r="C539" s="2" t="s">
        <v>44</v>
      </c>
      <c r="D539" s="2" t="s">
        <v>59</v>
      </c>
      <c r="E539" s="2" t="s">
        <v>46</v>
      </c>
      <c r="F539" s="2" t="s">
        <v>47</v>
      </c>
      <c r="G539" s="2" t="s">
        <v>52</v>
      </c>
      <c r="H539" s="2" t="s">
        <v>53</v>
      </c>
      <c r="I539" s="2" t="s">
        <v>17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>
      <c r="A540" s="1">
        <v>44063</v>
      </c>
      <c r="B540" s="2">
        <v>4636</v>
      </c>
      <c r="C540" s="2" t="s">
        <v>44</v>
      </c>
      <c r="D540" s="2" t="s">
        <v>45</v>
      </c>
      <c r="E540" s="2" t="s">
        <v>46</v>
      </c>
      <c r="F540" s="2" t="s">
        <v>47</v>
      </c>
      <c r="G540" s="2" t="s">
        <v>48</v>
      </c>
      <c r="H540" s="2" t="s">
        <v>49</v>
      </c>
      <c r="I540" s="2" t="s">
        <v>12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>
      <c r="A541" s="1">
        <v>44063</v>
      </c>
      <c r="B541" s="2">
        <v>4636</v>
      </c>
      <c r="C541" s="2" t="s">
        <v>44</v>
      </c>
      <c r="D541" s="2" t="s">
        <v>59</v>
      </c>
      <c r="E541" s="2" t="s">
        <v>46</v>
      </c>
      <c r="F541" s="2" t="s">
        <v>47</v>
      </c>
      <c r="G541" s="2" t="s">
        <v>52</v>
      </c>
      <c r="H541" s="2" t="s">
        <v>53</v>
      </c>
      <c r="I541" s="2" t="s">
        <v>17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>
      <c r="A542" s="1">
        <v>44064</v>
      </c>
      <c r="B542" s="2">
        <v>4636</v>
      </c>
      <c r="C542" s="2" t="s">
        <v>44</v>
      </c>
      <c r="D542" s="2" t="s">
        <v>45</v>
      </c>
      <c r="E542" s="2" t="s">
        <v>46</v>
      </c>
      <c r="F542" s="2" t="s">
        <v>47</v>
      </c>
      <c r="G542" s="2" t="s">
        <v>48</v>
      </c>
      <c r="H542" s="2" t="s">
        <v>49</v>
      </c>
      <c r="I542" s="2" t="s">
        <v>12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>
      <c r="A543" s="1">
        <v>44064</v>
      </c>
      <c r="B543" s="2">
        <v>4636</v>
      </c>
      <c r="C543" s="2" t="s">
        <v>44</v>
      </c>
      <c r="D543" s="2" t="s">
        <v>59</v>
      </c>
      <c r="E543" s="2" t="s">
        <v>46</v>
      </c>
      <c r="F543" s="2" t="s">
        <v>47</v>
      </c>
      <c r="G543" s="2" t="s">
        <v>52</v>
      </c>
      <c r="H543" s="2" t="s">
        <v>53</v>
      </c>
      <c r="I543" s="2" t="s">
        <v>17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>
      <c r="A544" s="1">
        <v>44065</v>
      </c>
      <c r="B544" s="2">
        <v>4636</v>
      </c>
      <c r="C544" s="2" t="s">
        <v>44</v>
      </c>
      <c r="D544" s="2" t="s">
        <v>45</v>
      </c>
      <c r="E544" s="2" t="s">
        <v>46</v>
      </c>
      <c r="F544" s="2" t="s">
        <v>47</v>
      </c>
      <c r="G544" s="2" t="s">
        <v>48</v>
      </c>
      <c r="H544" s="2" t="s">
        <v>49</v>
      </c>
      <c r="I544" s="2" t="s">
        <v>12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36.8</v>
      </c>
      <c r="U544" s="2">
        <v>394</v>
      </c>
      <c r="V544" s="2">
        <v>21</v>
      </c>
      <c r="W544" s="2">
        <v>400</v>
      </c>
      <c r="X544" s="2">
        <v>34</v>
      </c>
    </row>
    <row r="545" spans="1:24">
      <c r="A545" s="1">
        <v>44065</v>
      </c>
      <c r="B545" s="2">
        <v>4636</v>
      </c>
      <c r="C545" s="2" t="s">
        <v>44</v>
      </c>
      <c r="D545" s="2" t="s">
        <v>59</v>
      </c>
      <c r="E545" s="2" t="s">
        <v>46</v>
      </c>
      <c r="F545" s="2" t="s">
        <v>47</v>
      </c>
      <c r="G545" s="2" t="s">
        <v>52</v>
      </c>
      <c r="H545" s="2" t="s">
        <v>53</v>
      </c>
      <c r="I545" s="2" t="s">
        <v>17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>
      <c r="A546" s="1">
        <v>44066</v>
      </c>
      <c r="B546" s="2">
        <v>4636</v>
      </c>
      <c r="C546" s="2" t="s">
        <v>44</v>
      </c>
      <c r="D546" s="2" t="s">
        <v>45</v>
      </c>
      <c r="E546" s="2" t="s">
        <v>46</v>
      </c>
      <c r="F546" s="2" t="s">
        <v>47</v>
      </c>
      <c r="G546" s="2" t="s">
        <v>48</v>
      </c>
      <c r="H546" s="2" t="s">
        <v>49</v>
      </c>
      <c r="I546" s="2" t="s">
        <v>12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>
      <c r="A547" s="1">
        <v>44066</v>
      </c>
      <c r="B547" s="2">
        <v>4636</v>
      </c>
      <c r="C547" s="2" t="s">
        <v>44</v>
      </c>
      <c r="D547" s="2" t="s">
        <v>59</v>
      </c>
      <c r="E547" s="2" t="s">
        <v>46</v>
      </c>
      <c r="F547" s="2" t="s">
        <v>47</v>
      </c>
      <c r="G547" s="2" t="s">
        <v>52</v>
      </c>
      <c r="H547" s="2" t="s">
        <v>53</v>
      </c>
      <c r="I547" s="2" t="s">
        <v>17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>
      <c r="A548" s="1">
        <v>44067</v>
      </c>
      <c r="B548" s="2">
        <v>4636</v>
      </c>
      <c r="C548" s="2" t="s">
        <v>44</v>
      </c>
      <c r="D548" s="2" t="s">
        <v>45</v>
      </c>
      <c r="E548" s="2" t="s">
        <v>46</v>
      </c>
      <c r="F548" s="2" t="s">
        <v>47</v>
      </c>
      <c r="G548" s="2" t="s">
        <v>48</v>
      </c>
      <c r="H548" s="2" t="s">
        <v>49</v>
      </c>
      <c r="I548" s="2" t="s">
        <v>12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>
      <c r="A549" s="1">
        <v>44067</v>
      </c>
      <c r="B549" s="2">
        <v>4636</v>
      </c>
      <c r="C549" s="2" t="s">
        <v>44</v>
      </c>
      <c r="D549" s="2" t="s">
        <v>59</v>
      </c>
      <c r="E549" s="2" t="s">
        <v>46</v>
      </c>
      <c r="F549" s="2" t="s">
        <v>47</v>
      </c>
      <c r="G549" s="2" t="s">
        <v>52</v>
      </c>
      <c r="H549" s="2" t="s">
        <v>53</v>
      </c>
      <c r="I549" s="2" t="s">
        <v>17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>
      <c r="A550" s="1">
        <v>44068</v>
      </c>
      <c r="B550" s="2">
        <v>4636</v>
      </c>
      <c r="C550" s="2" t="s">
        <v>44</v>
      </c>
      <c r="D550" s="2" t="s">
        <v>45</v>
      </c>
      <c r="E550" s="2" t="s">
        <v>46</v>
      </c>
      <c r="F550" s="2" t="s">
        <v>47</v>
      </c>
      <c r="G550" s="2" t="s">
        <v>48</v>
      </c>
      <c r="H550" s="2" t="s">
        <v>49</v>
      </c>
      <c r="I550" s="2" t="s">
        <v>12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>
      <c r="A551" s="1">
        <v>44068</v>
      </c>
      <c r="B551" s="2">
        <v>4636</v>
      </c>
      <c r="C551" s="2" t="s">
        <v>44</v>
      </c>
      <c r="D551" s="2" t="s">
        <v>59</v>
      </c>
      <c r="E551" s="2" t="s">
        <v>46</v>
      </c>
      <c r="F551" s="2" t="s">
        <v>47</v>
      </c>
      <c r="G551" s="2" t="s">
        <v>52</v>
      </c>
      <c r="H551" s="2" t="s">
        <v>53</v>
      </c>
      <c r="I551" s="2" t="s">
        <v>17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>
      <c r="A552" s="1">
        <v>44069</v>
      </c>
      <c r="B552" s="2">
        <v>4636</v>
      </c>
      <c r="C552" s="2" t="s">
        <v>44</v>
      </c>
      <c r="D552" s="2" t="s">
        <v>59</v>
      </c>
      <c r="E552" s="2" t="s">
        <v>46</v>
      </c>
      <c r="F552" s="2" t="s">
        <v>47</v>
      </c>
      <c r="G552" s="2" t="s">
        <v>52</v>
      </c>
      <c r="H552" s="2" t="s">
        <v>53</v>
      </c>
      <c r="I552" s="2" t="s">
        <v>17</v>
      </c>
      <c r="J552" s="2">
        <v>771.47</v>
      </c>
      <c r="K552" s="2">
        <v>268.03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>
      <c r="A553" s="1">
        <v>44070</v>
      </c>
      <c r="B553" s="2">
        <v>4636</v>
      </c>
      <c r="C553" s="2" t="s">
        <v>44</v>
      </c>
      <c r="D553" s="2" t="s">
        <v>45</v>
      </c>
      <c r="E553" s="2" t="s">
        <v>46</v>
      </c>
      <c r="F553" s="2" t="s">
        <v>47</v>
      </c>
      <c r="G553" s="2" t="s">
        <v>48</v>
      </c>
      <c r="H553" s="2" t="s">
        <v>49</v>
      </c>
      <c r="I553" s="2" t="s">
        <v>12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>
      <c r="A554" s="1">
        <v>44070</v>
      </c>
      <c r="B554" s="2">
        <v>4636</v>
      </c>
      <c r="C554" s="2" t="s">
        <v>44</v>
      </c>
      <c r="D554" s="2" t="s">
        <v>59</v>
      </c>
      <c r="E554" s="2" t="s">
        <v>46</v>
      </c>
      <c r="F554" s="2" t="s">
        <v>47</v>
      </c>
      <c r="G554" s="2" t="s">
        <v>52</v>
      </c>
      <c r="H554" s="2" t="s">
        <v>53</v>
      </c>
      <c r="I554" s="2" t="s">
        <v>17</v>
      </c>
      <c r="J554" s="2">
        <v>1036.15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>
      <c r="A555" s="1">
        <v>44071</v>
      </c>
      <c r="B555" s="2">
        <v>4636</v>
      </c>
      <c r="C555" s="2" t="s">
        <v>44</v>
      </c>
      <c r="D555" s="2" t="s">
        <v>45</v>
      </c>
      <c r="E555" s="2" t="s">
        <v>46</v>
      </c>
      <c r="F555" s="2" t="s">
        <v>47</v>
      </c>
      <c r="G555" s="2" t="s">
        <v>48</v>
      </c>
      <c r="H555" s="2" t="s">
        <v>49</v>
      </c>
      <c r="I555" s="2" t="s">
        <v>12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>
      <c r="A556" s="1">
        <v>44071</v>
      </c>
      <c r="B556" s="2">
        <v>4636</v>
      </c>
      <c r="C556" s="2" t="s">
        <v>44</v>
      </c>
      <c r="D556" s="2" t="s">
        <v>59</v>
      </c>
      <c r="E556" s="2" t="s">
        <v>46</v>
      </c>
      <c r="F556" s="2" t="s">
        <v>47</v>
      </c>
      <c r="G556" s="2" t="s">
        <v>52</v>
      </c>
      <c r="H556" s="2" t="s">
        <v>53</v>
      </c>
      <c r="I556" s="2" t="s">
        <v>17</v>
      </c>
      <c r="J556" s="2">
        <v>1343.79</v>
      </c>
      <c r="K556" s="2">
        <v>523.92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>
      <c r="A557" s="1">
        <v>44072</v>
      </c>
      <c r="B557" s="2">
        <v>4636</v>
      </c>
      <c r="C557" s="2" t="s">
        <v>44</v>
      </c>
      <c r="D557" s="2" t="s">
        <v>45</v>
      </c>
      <c r="E557" s="2" t="s">
        <v>46</v>
      </c>
      <c r="F557" s="2" t="s">
        <v>47</v>
      </c>
      <c r="G557" s="2" t="s">
        <v>48</v>
      </c>
      <c r="H557" s="2" t="s">
        <v>49</v>
      </c>
      <c r="I557" s="2" t="s">
        <v>12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>
      <c r="A558" s="1">
        <v>44072</v>
      </c>
      <c r="B558" s="2">
        <v>4636</v>
      </c>
      <c r="C558" s="2" t="s">
        <v>44</v>
      </c>
      <c r="D558" s="2" t="s">
        <v>59</v>
      </c>
      <c r="E558" s="2" t="s">
        <v>46</v>
      </c>
      <c r="F558" s="2" t="s">
        <v>47</v>
      </c>
      <c r="G558" s="2" t="s">
        <v>52</v>
      </c>
      <c r="H558" s="2" t="s">
        <v>53</v>
      </c>
      <c r="I558" s="2" t="s">
        <v>17</v>
      </c>
      <c r="J558" s="2">
        <v>1297.9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>
      <c r="A559" s="1">
        <v>44073</v>
      </c>
      <c r="B559" s="2">
        <v>4636</v>
      </c>
      <c r="C559" s="2" t="s">
        <v>44</v>
      </c>
      <c r="D559" s="2" t="s">
        <v>45</v>
      </c>
      <c r="E559" s="2" t="s">
        <v>46</v>
      </c>
      <c r="F559" s="2" t="s">
        <v>47</v>
      </c>
      <c r="G559" s="2" t="s">
        <v>48</v>
      </c>
      <c r="H559" s="2" t="s">
        <v>49</v>
      </c>
      <c r="I559" s="2" t="s">
        <v>12</v>
      </c>
      <c r="J559" s="2">
        <v>768.83</v>
      </c>
      <c r="K559" s="2">
        <v>267.46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>
      <c r="A560" s="1">
        <v>44073</v>
      </c>
      <c r="B560" s="2">
        <v>4636</v>
      </c>
      <c r="C560" s="2" t="s">
        <v>44</v>
      </c>
      <c r="D560" s="2" t="s">
        <v>59</v>
      </c>
      <c r="E560" s="2" t="s">
        <v>46</v>
      </c>
      <c r="F560" s="2" t="s">
        <v>47</v>
      </c>
      <c r="G560" s="2" t="s">
        <v>52</v>
      </c>
      <c r="H560" s="2" t="s">
        <v>53</v>
      </c>
      <c r="I560" s="2" t="s">
        <v>17</v>
      </c>
      <c r="J560" s="2">
        <v>660.37</v>
      </c>
      <c r="K560" s="2">
        <v>277.15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>
      <c r="A561" s="1">
        <v>44074</v>
      </c>
      <c r="B561" s="2">
        <v>4636</v>
      </c>
      <c r="C561" s="2" t="s">
        <v>44</v>
      </c>
      <c r="D561" s="2" t="s">
        <v>45</v>
      </c>
      <c r="E561" s="2" t="s">
        <v>46</v>
      </c>
      <c r="F561" s="2" t="s">
        <v>47</v>
      </c>
      <c r="G561" s="2" t="s">
        <v>48</v>
      </c>
      <c r="H561" s="2" t="s">
        <v>49</v>
      </c>
      <c r="I561" s="2" t="s">
        <v>12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>
      <c r="A562" s="1">
        <v>44074</v>
      </c>
      <c r="B562" s="2">
        <v>4636</v>
      </c>
      <c r="C562" s="2" t="s">
        <v>44</v>
      </c>
      <c r="D562" s="2" t="s">
        <v>59</v>
      </c>
      <c r="E562" s="2" t="s">
        <v>46</v>
      </c>
      <c r="F562" s="2" t="s">
        <v>47</v>
      </c>
      <c r="G562" s="2" t="s">
        <v>52</v>
      </c>
      <c r="H562" s="2" t="s">
        <v>53</v>
      </c>
      <c r="I562" s="2" t="s">
        <v>17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autoFilter ref="A1:X56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0"/>
  <sheetViews>
    <sheetView topLeftCell="B1" workbookViewId="0">
      <selection activeCell="D116" sqref="D116"/>
    </sheetView>
  </sheetViews>
  <sheetFormatPr defaultColWidth="9.23076923076923" defaultRowHeight="16.8"/>
  <cols>
    <col min="2" max="2" width="28.5192307692308" customWidth="1"/>
    <col min="3" max="3" width="30.7692307692308" customWidth="1"/>
    <col min="4" max="4" width="26.9230769230769" customWidth="1"/>
    <col min="5" max="5" width="29.2307692307692" customWidth="1"/>
    <col min="6" max="6" width="25.7884615384615" customWidth="1"/>
    <col min="7" max="7" width="23.875" customWidth="1"/>
    <col min="10" max="10" width="20.8269230769231" customWidth="1"/>
    <col min="11" max="11" width="19.1153846153846" customWidth="1"/>
    <col min="15" max="15" width="11.8461538461538"/>
    <col min="16" max="16" width="14.1538461538462"/>
    <col min="20" max="21" width="10.1538461538462"/>
    <col min="22" max="22" width="11.9230769230769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/>
      <c r="B2" s="2" t="s">
        <v>63</v>
      </c>
      <c r="C2" s="2"/>
      <c r="D2" s="2"/>
      <c r="E2" s="2"/>
      <c r="F2" s="2"/>
      <c r="G2" s="2"/>
      <c r="H2" s="2"/>
      <c r="I2" s="2"/>
      <c r="J2" s="2"/>
      <c r="K2" s="2"/>
      <c r="L2" s="2"/>
      <c r="M2" s="3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12"/>
      <c r="C4" s="13" t="s">
        <v>64</v>
      </c>
      <c r="D4" s="13" t="s">
        <v>65</v>
      </c>
      <c r="E4" s="2"/>
      <c r="F4" s="2"/>
      <c r="G4" s="2"/>
      <c r="H4" s="2"/>
      <c r="I4" s="2"/>
      <c r="J4" s="2"/>
      <c r="K4" s="2"/>
      <c r="L4" s="2"/>
      <c r="M4" s="3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/>
      <c r="B5" s="13" t="s">
        <v>21</v>
      </c>
      <c r="C5" s="13">
        <f>SUM('拌客源数据1-8月'!J:J)</f>
        <v>1071473.25</v>
      </c>
      <c r="D5" s="13">
        <f>SUM('拌客源数据1-8月'!J1:J25,'拌客源数据1-8月'!J496:J562)</f>
        <v>145618.29</v>
      </c>
      <c r="E5" s="2"/>
      <c r="F5" s="2"/>
      <c r="G5" s="2"/>
      <c r="H5" s="2"/>
      <c r="I5" s="2"/>
      <c r="J5" s="2"/>
      <c r="K5" s="2"/>
      <c r="L5" s="2"/>
      <c r="M5" s="3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/>
      <c r="B6" s="14"/>
      <c r="C6" s="14"/>
      <c r="D6" s="15"/>
      <c r="E6" s="2"/>
      <c r="F6" s="2"/>
      <c r="G6" s="2"/>
      <c r="H6" s="2"/>
      <c r="I6" s="2"/>
      <c r="J6" s="2"/>
      <c r="K6" s="2"/>
      <c r="L6" s="2"/>
      <c r="M6" s="3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"/>
      <c r="B7" s="14"/>
      <c r="C7" s="14"/>
      <c r="D7" s="15"/>
      <c r="E7" s="2"/>
      <c r="F7" s="2"/>
      <c r="G7" s="2"/>
      <c r="H7" s="2"/>
      <c r="I7" s="2"/>
      <c r="J7" s="2"/>
      <c r="K7" s="2"/>
      <c r="L7" s="2"/>
      <c r="M7" s="3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/>
      <c r="B8" s="14"/>
      <c r="C8" s="14"/>
      <c r="D8" s="15"/>
      <c r="E8" s="2"/>
      <c r="F8" s="2"/>
      <c r="G8" s="2"/>
      <c r="H8" s="2"/>
      <c r="I8" s="2"/>
      <c r="J8" s="2"/>
      <c r="K8" s="2"/>
      <c r="L8" s="2"/>
      <c r="M8" s="3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"/>
      <c r="B9" s="14"/>
      <c r="C9" s="14"/>
      <c r="D9" s="15"/>
      <c r="E9" s="2"/>
      <c r="F9" s="2"/>
      <c r="G9" s="2"/>
      <c r="H9" s="2"/>
      <c r="I9" s="2"/>
      <c r="J9" s="2"/>
      <c r="K9" s="2"/>
      <c r="L9" s="2"/>
      <c r="M9" s="3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/>
      <c r="B10" s="2"/>
      <c r="C10" s="16"/>
      <c r="D10" s="2"/>
      <c r="E10" s="2"/>
      <c r="F10" s="2"/>
      <c r="G10" s="2"/>
      <c r="H10" s="2"/>
      <c r="I10" s="2"/>
      <c r="J10" s="2"/>
      <c r="K10" s="2"/>
      <c r="L10" s="2"/>
      <c r="M10" s="3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/>
      <c r="B12" s="2" t="s">
        <v>66</v>
      </c>
      <c r="C12" s="2"/>
      <c r="D12" s="17"/>
      <c r="E12" s="2"/>
      <c r="F12" s="2"/>
      <c r="G12" s="2"/>
      <c r="H12" s="2"/>
      <c r="I12" s="2"/>
      <c r="J12" s="2"/>
      <c r="K12" s="2"/>
      <c r="L12" s="2"/>
      <c r="M12" s="3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12"/>
      <c r="C14" s="13" t="s">
        <v>29</v>
      </c>
      <c r="D14" s="2" t="s">
        <v>67</v>
      </c>
      <c r="E14" s="26">
        <v>1</v>
      </c>
      <c r="F14" s="17"/>
      <c r="G14" s="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/>
      <c r="B15" s="18">
        <v>44013</v>
      </c>
      <c r="C15" s="19">
        <f>SUMIF('拌客源数据1-8月'!A:A,B15,'拌客源数据1-8月'!J:J)</f>
        <v>6001.38</v>
      </c>
      <c r="D15" s="14"/>
      <c r="E15" s="27">
        <v>2</v>
      </c>
      <c r="F15" s="17"/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/>
      <c r="B16" s="18">
        <v>44019</v>
      </c>
      <c r="C16" s="19">
        <f>SUMIF('拌客源数据1-8月'!A:A,B16,'拌客源数据1-8月'!J:J)</f>
        <v>4764.71</v>
      </c>
      <c r="D16" s="14"/>
      <c r="E16" s="15"/>
      <c r="F16" s="17"/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18">
        <v>44028</v>
      </c>
      <c r="C17" s="19">
        <f>SUMIF('拌客源数据1-8月'!A:A,B17,'拌客源数据1-8月'!J:J)</f>
        <v>11158.91</v>
      </c>
      <c r="D17" s="14"/>
      <c r="E17" s="15"/>
      <c r="F17" s="17"/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18">
        <v>44029</v>
      </c>
      <c r="C18" s="19">
        <f>SUMIF('拌客源数据1-8月'!A:A,B18,'拌客源数据1-8月'!J:J)</f>
        <v>10788.41</v>
      </c>
      <c r="D18" s="14"/>
      <c r="E18" s="15"/>
      <c r="F18" s="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18">
        <v>44051</v>
      </c>
      <c r="C19" s="19">
        <f>SUMIF('拌客源数据1-8月'!A:A,B19,'拌客源数据1-8月'!J:J)</f>
        <v>1374.41</v>
      </c>
      <c r="D19" s="14"/>
      <c r="E19" s="15"/>
      <c r="F19" s="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18">
        <v>44062</v>
      </c>
      <c r="C20" s="19">
        <f>SUMIF('拌客源数据1-8月'!A:A,B20,'拌客源数据1-8月'!J:J)</f>
        <v>2588.69</v>
      </c>
      <c r="D20" s="14"/>
      <c r="E20" s="15"/>
      <c r="F20" s="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18">
        <v>44064</v>
      </c>
      <c r="C21" s="19">
        <f>SUMIF('拌客源数据1-8月'!A:A,B21,'拌客源数据1-8月'!J:J)</f>
        <v>2118.79</v>
      </c>
      <c r="D21" s="14"/>
      <c r="E21" s="15"/>
      <c r="F21" s="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0"/>
      <c r="C22" s="1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0"/>
      <c r="C23" s="1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0"/>
      <c r="C24" s="1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 t="s">
        <v>68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12"/>
      <c r="C29" s="13" t="s">
        <v>69</v>
      </c>
      <c r="D29" s="13" t="s">
        <v>70</v>
      </c>
      <c r="E29" s="13" t="s">
        <v>71</v>
      </c>
      <c r="F29" s="14" t="s">
        <v>72</v>
      </c>
      <c r="G29" s="14" t="s">
        <v>73</v>
      </c>
      <c r="H29" s="14" t="s">
        <v>74</v>
      </c>
      <c r="I29" s="14" t="s">
        <v>75</v>
      </c>
      <c r="J29" s="14" t="s">
        <v>76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18">
        <v>44043</v>
      </c>
      <c r="C30" s="13">
        <f>SUMIFS('拌客源数据1-8月'!J:J,'拌客源数据1-8月'!H:H,"美团",'拌客源数据1-8月'!A:A,B30)</f>
        <v>5773.69</v>
      </c>
      <c r="D30" s="21">
        <f>C30/SUMIFS('拌客源数据1-8月'!J:J,'拌客源数据1-8月'!H:H,"美团",'拌客源数据1-8月'!A:A,DATE(YEAR(B30),MONTH(B30)-1,DAY(B30)))-1</f>
        <v>4.72627643115008</v>
      </c>
      <c r="E30" s="21">
        <f>C30/SUMIFS('拌客源数据1-8月'!J:J,'拌客源数据1-8月'!H:H,"美团",'拌客源数据1-8月'!A:A,DATE(YEAR(B30),MONTH(B30),DAY(B30)-1))-1</f>
        <v>0.264507354422728</v>
      </c>
      <c r="F30" s="28"/>
      <c r="G30" s="28"/>
      <c r="H30" s="28"/>
      <c r="I30" s="28"/>
      <c r="J30" s="28"/>
      <c r="K30" s="1"/>
      <c r="L30" s="1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18">
        <v>44014</v>
      </c>
      <c r="C31" s="13">
        <f>SUMIFS('拌客源数据1-8月'!J:J,'拌客源数据1-8月'!H:H,"美团",'拌客源数据1-8月'!A:A,B31)</f>
        <v>1023.39</v>
      </c>
      <c r="D31" s="21">
        <f>C31/SUMIFS('拌客源数据1-8月'!J:J,'拌客源数据1-8月'!H:H,"美团",'拌客源数据1-8月'!A:A,DATE(YEAR(B31),MONTH(B31)-1,DAY(B31)))-1</f>
        <v>0.219235855463026</v>
      </c>
      <c r="E31" s="21">
        <f>C31/SUMIFS('拌客源数据1-8月'!J:J,'拌客源数据1-8月'!H:H,"美团",'拌客源数据1-8月'!A:A,DATE(YEAR(B31),MONTH(B31),DAY(B31)-1))-1</f>
        <v>0.0149859166104653</v>
      </c>
      <c r="F31" s="28"/>
      <c r="G31" s="28"/>
      <c r="H31" s="28"/>
      <c r="I31" s="28"/>
      <c r="J31" s="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18">
        <v>44015</v>
      </c>
      <c r="C32" s="13">
        <f>SUMIFS('拌客源数据1-8月'!J:J,'拌客源数据1-8月'!H:H,"美团",'拌客源数据1-8月'!A:A,B32)</f>
        <v>999.86</v>
      </c>
      <c r="D32" s="21">
        <f>C32/SUMIFS('拌客源数据1-8月'!J:J,'拌客源数据1-8月'!H:H,"美团",'拌客源数据1-8月'!A:A,DATE(YEAR(B32),MONTH(B32)-1,DAY(B32)))-1</f>
        <v>-0.180691101878938</v>
      </c>
      <c r="E32" s="21">
        <f>C32/SUMIFS('拌客源数据1-8月'!J:J,'拌客源数据1-8月'!H:H,"美团",'拌客源数据1-8月'!A:A,DATE(YEAR(B32),MONTH(B32),DAY(B32)-1))-1</f>
        <v>-0.0229922121576329</v>
      </c>
      <c r="F32" s="28"/>
      <c r="G32" s="28"/>
      <c r="H32" s="28"/>
      <c r="I32" s="28"/>
      <c r="J32" s="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18">
        <v>44016</v>
      </c>
      <c r="C33" s="13">
        <f>SUMIFS('拌客源数据1-8月'!J:J,'拌客源数据1-8月'!H:H,"美团",'拌客源数据1-8月'!A:A,B33)</f>
        <v>1144.82</v>
      </c>
      <c r="D33" s="21">
        <f>C33/SUMIFS('拌客源数据1-8月'!J:J,'拌客源数据1-8月'!H:H,"美团",'拌客源数据1-8月'!A:A,DATE(YEAR(B33),MONTH(B33)-1,DAY(B33)))-1</f>
        <v>-0.223529730939575</v>
      </c>
      <c r="E33" s="21">
        <f>C33/SUMIFS('拌客源数据1-8月'!J:J,'拌客源数据1-8月'!H:H,"美团",'拌客源数据1-8月'!A:A,DATE(YEAR(B33),MONTH(B33),DAY(B33)-1))-1</f>
        <v>0.144980297241614</v>
      </c>
      <c r="F33" s="28"/>
      <c r="G33" s="28"/>
      <c r="H33" s="28"/>
      <c r="I33" s="28"/>
      <c r="J33" s="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18">
        <v>44017</v>
      </c>
      <c r="C34" s="13">
        <f>SUMIFS('拌客源数据1-8月'!J:J,'拌客源数据1-8月'!H:H,"美团",'拌客源数据1-8月'!A:A,B34)</f>
        <v>755.47</v>
      </c>
      <c r="D34" s="21">
        <f>C34/SUMIFS('拌客源数据1-8月'!J:J,'拌客源数据1-8月'!H:H,"美团",'拌客源数据1-8月'!A:A,DATE(YEAR(B34),MONTH(B34)-1,DAY(B34)))-1</f>
        <v>-0.339242919866356</v>
      </c>
      <c r="E34" s="21">
        <f>C34/SUMIFS('拌客源数据1-8月'!J:J,'拌客源数据1-8月'!H:H,"美团",'拌客源数据1-8月'!A:A,DATE(YEAR(B34),MONTH(B34),DAY(B34)-1))-1</f>
        <v>-0.340097133173774</v>
      </c>
      <c r="F34" s="28"/>
      <c r="G34" s="28"/>
      <c r="H34" s="28"/>
      <c r="I34" s="28"/>
      <c r="J34" s="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18">
        <v>44044</v>
      </c>
      <c r="C35" s="13">
        <f>SUMIFS('拌客源数据1-8月'!J:J,'拌客源数据1-8月'!H:H,"美团",'拌客源数据1-8月'!A:A,B35)</f>
        <v>3387.1</v>
      </c>
      <c r="D35" s="21">
        <f>C35/SUMIFS('拌客源数据1-8月'!J:J,'拌客源数据1-8月'!H:H,"美团",'拌客源数据1-8月'!A:A,DATE(YEAR(B35),MONTH(B35)-1,DAY(B35)))-1</f>
        <v>2.35928511921292</v>
      </c>
      <c r="E35" s="21">
        <f>C35/SUMIFS('拌客源数据1-8月'!J:J,'拌客源数据1-8月'!H:H,"美团",'拌客源数据1-8月'!A:A,DATE(YEAR(B35),MONTH(B35),DAY(B35)-1))-1</f>
        <v>-0.413356103289231</v>
      </c>
      <c r="F35" s="28"/>
      <c r="G35" s="28"/>
      <c r="H35" s="28"/>
      <c r="I35" s="28"/>
      <c r="J35" s="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18">
        <v>44048</v>
      </c>
      <c r="C36" s="13">
        <f>SUMIFS('拌客源数据1-8月'!J:J,'拌客源数据1-8月'!H:H,"美团",'拌客源数据1-8月'!A:A,B36)</f>
        <v>1817.37</v>
      </c>
      <c r="D36" s="21">
        <f>C36/SUMIFS('拌客源数据1-8月'!J:J,'拌客源数据1-8月'!H:H,"美团",'拌客源数据1-8月'!A:A,DATE(YEAR(B36),MONTH(B36)-1,DAY(B36)))-1</f>
        <v>1.40561504758627</v>
      </c>
      <c r="E36" s="21">
        <f>C36/SUMIFS('拌客源数据1-8月'!J:J,'拌客源数据1-8月'!H:H,"美团",'拌客源数据1-8月'!A:A,DATE(YEAR(B36),MONTH(B36),DAY(B36)-1))-1</f>
        <v>0.123914656771799</v>
      </c>
      <c r="F36" s="28"/>
      <c r="G36" s="28"/>
      <c r="H36" s="28"/>
      <c r="I36" s="28"/>
      <c r="J36" s="2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"/>
      <c r="E37" s="2"/>
      <c r="F37" s="2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46" customHeight="1" spans="1:25">
      <c r="A38" s="2"/>
      <c r="B38" s="12"/>
      <c r="C38" s="13" t="s">
        <v>69</v>
      </c>
      <c r="D38" s="13" t="s">
        <v>77</v>
      </c>
      <c r="E38" s="14" t="s">
        <v>78</v>
      </c>
      <c r="F38" s="14" t="s">
        <v>79</v>
      </c>
      <c r="G38" s="14" t="s">
        <v>80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2">
        <v>43831</v>
      </c>
      <c r="C39" s="19">
        <f>SUMIFS('拌客源数据1-8月'!J:J,'拌客源数据1-8月'!H:H,"美团",'拌客源数据1-8月'!A:A,"&gt;="&amp;DATE(YEAR(B39),MONTH(B39),1),'拌客源数据1-8月'!A:A,"&lt;="&amp;(DATE(YEAR(B39),MONTH(B39)+1,1)-1))</f>
        <v>6787.98</v>
      </c>
      <c r="D39" s="23" t="e">
        <f>C39/SUMIFS('拌客源数据1-8月'!J:J,'拌客源数据1-8月'!H:H,"美团",'拌客源数据1-8月'!A:A,"&gt;="&amp;DATE(YEAR(B39),MONTH(B39)-1,1),'拌客源数据1-8月'!A:A,"&lt;="&amp;(DATE(YEAR(B39),MONTH(B39)-1+1,1)-1))-1</f>
        <v>#DIV/0!</v>
      </c>
      <c r="E39" s="30"/>
      <c r="F39" s="28"/>
      <c r="G39" s="28"/>
      <c r="H39" s="2"/>
      <c r="I39" s="2" t="s">
        <v>81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2">
        <v>43862</v>
      </c>
      <c r="C40" s="1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23">
        <f>C40/SUMIFS('拌客源数据1-8月'!J:J,'拌客源数据1-8月'!H:H,"美团",'拌客源数据1-8月'!A:A,"&gt;="&amp;DATE(YEAR(B40),MONTH(B40)-1,1),'拌客源数据1-8月'!A:A,"&lt;="&amp;(DATE(YEAR(B40),MONTH(B40)-1+1,1)-1))-1</f>
        <v>-0.60538775895038</v>
      </c>
      <c r="E40" s="30"/>
      <c r="F40" s="28"/>
      <c r="G40" s="2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2">
        <v>43891</v>
      </c>
      <c r="C41" s="19">
        <f>SUMIFS('拌客源数据1-8月'!J:J,'拌客源数据1-8月'!H:H,"美团",'拌客源数据1-8月'!A:A,"&gt;="&amp;DATE(YEAR(B41),MONTH(B41),1),'拌客源数据1-8月'!A:A,"&lt;="&amp;(DATE(YEAR(B41),MONTH(B41)+1,1)-1))</f>
        <v>24829.31</v>
      </c>
      <c r="D41" s="23">
        <f>C41/SUMIFS('拌客源数据1-8月'!J:J,'拌客源数据1-8月'!H:H,"美团",'拌客源数据1-8月'!A:A,"&gt;="&amp;DATE(YEAR(B41),MONTH(B41)-1,1),'拌客源数据1-8月'!A:A,"&lt;="&amp;(DATE(YEAR(B41),MONTH(B41)-1+1,1)-1))-1</f>
        <v>8.26944098080355</v>
      </c>
      <c r="E41" s="30"/>
      <c r="F41" s="28"/>
      <c r="G41" s="2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2">
        <v>43922</v>
      </c>
      <c r="C42" s="1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23">
        <f>C42/SUMIFS('拌客源数据1-8月'!J:J,'拌客源数据1-8月'!H:H,"美团",'拌客源数据1-8月'!A:A,"&gt;="&amp;DATE(YEAR(B42),MONTH(B42)-1,1),'拌客源数据1-8月'!A:A,"&lt;="&amp;(DATE(YEAR(B42),MONTH(B42)-1+1,1)-1))-1</f>
        <v>0.558601104903841</v>
      </c>
      <c r="E42" s="30"/>
      <c r="F42" s="28"/>
      <c r="G42" s="2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2">
        <v>43952</v>
      </c>
      <c r="C43" s="19">
        <f>SUMIFS('拌客源数据1-8月'!J:J,'拌客源数据1-8月'!H:H,"美团",'拌客源数据1-8月'!A:A,"&gt;="&amp;DATE(YEAR(B43),MONTH(B43),1),'拌客源数据1-8月'!A:A,"&lt;="&amp;(DATE(YEAR(B43),MONTH(B43)+1,1)-1))</f>
        <v>30397.78</v>
      </c>
      <c r="D43" s="23">
        <f>C43/SUMIFS('拌客源数据1-8月'!J:J,'拌客源数据1-8月'!H:H,"美团",'拌客源数据1-8月'!A:A,"&gt;="&amp;DATE(YEAR(B43),MONTH(B43)-1,1),'拌客源数据1-8月'!A:A,"&lt;="&amp;(DATE(YEAR(B43),MONTH(B43)-1+1,1)-1))-1</f>
        <v>-0.214507148636179</v>
      </c>
      <c r="E43" s="30"/>
      <c r="F43" s="28"/>
      <c r="G43" s="2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2">
        <v>43983</v>
      </c>
      <c r="C44" s="19">
        <f>SUMIFS('拌客源数据1-8月'!J:J,'拌客源数据1-8月'!H:H,"美团",'拌客源数据1-8月'!A:A,"&gt;="&amp;DATE(YEAR(B44),MONTH(B44),1),'拌客源数据1-8月'!A:A,"&lt;="&amp;(DATE(YEAR(B44),MONTH(B44)+1,1)-1))</f>
        <v>26037.54</v>
      </c>
      <c r="D44" s="23">
        <f>C44/SUMIFS('拌客源数据1-8月'!J:J,'拌客源数据1-8月'!H:H,"美团",'拌客源数据1-8月'!A:A,"&gt;="&amp;DATE(YEAR(B44),MONTH(B44)-1,1),'拌客源数据1-8月'!A:A,"&lt;="&amp;(DATE(YEAR(B44),MONTH(B44)-1+1,1)-1))-1</f>
        <v>-0.143439422220965</v>
      </c>
      <c r="E44" s="30"/>
      <c r="F44" s="28"/>
      <c r="G44" s="2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2">
        <v>44013</v>
      </c>
      <c r="C45" s="1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23">
        <f>C45/SUMIFS('拌客源数据1-8月'!J:J,'拌客源数据1-8月'!H:H,"美团",'拌客源数据1-8月'!A:A,"&gt;="&amp;DATE(YEAR(B45),MONTH(B45)-1,1),'拌客源数据1-8月'!A:A,"&lt;="&amp;(DATE(YEAR(B45),MONTH(B45)-1+1,1)-1))-1</f>
        <v>4.10975422409337</v>
      </c>
      <c r="E45" s="30"/>
      <c r="F45" s="28"/>
      <c r="G45" s="2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2">
        <v>44044</v>
      </c>
      <c r="C46" s="19">
        <f>SUMIFS('拌客源数据1-8月'!J:J,'拌客源数据1-8月'!H:H,"美团",'拌客源数据1-8月'!A:A,"&gt;="&amp;DATE(YEAR(B46),MONTH(B46),1),'拌客源数据1-8月'!A:A,"&lt;="&amp;(DATE(YEAR(B46),MONTH(B46)+1,1)-1))</f>
        <v>42659.52</v>
      </c>
      <c r="D46" s="23">
        <f>C46/SUMIFS('拌客源数据1-8月'!J:J,'拌客源数据1-8月'!H:H,"美团",'拌客源数据1-8月'!A:A,"&gt;="&amp;DATE(YEAR(B46),MONTH(B46)-1,1),'拌客源数据1-8月'!A:A,"&lt;="&amp;(DATE(YEAR(B46),MONTH(B46)-1+1,1)-1))-1</f>
        <v>-0.679361252769073</v>
      </c>
      <c r="E46" s="30"/>
      <c r="F46" s="28"/>
      <c r="G46" s="2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4"/>
      <c r="C47" s="25"/>
      <c r="D47" s="15"/>
      <c r="E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4"/>
      <c r="C48" s="15"/>
      <c r="D48" s="15"/>
      <c r="E48" s="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4"/>
      <c r="C49" s="15"/>
      <c r="D49" s="15"/>
      <c r="E49" s="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 t="s">
        <v>82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12"/>
      <c r="C54" s="13" t="s">
        <v>83</v>
      </c>
      <c r="D54" s="13" t="s">
        <v>84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13" t="s">
        <v>29</v>
      </c>
      <c r="C55" s="12"/>
      <c r="D55" s="12">
        <f>SUBTOTAL(9,'拌客源数据1-8月'!J:J)</f>
        <v>1071473.25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14"/>
      <c r="C56" s="15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14"/>
      <c r="C57" s="15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14"/>
      <c r="C58" s="15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 t="s">
        <v>85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13" t="s">
        <v>86</v>
      </c>
      <c r="C63" s="13" t="s">
        <v>29</v>
      </c>
      <c r="D63" s="13" t="s">
        <v>87</v>
      </c>
      <c r="E63" s="3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13" t="s">
        <v>88</v>
      </c>
      <c r="C64" s="13">
        <v>64233.37</v>
      </c>
      <c r="D64" s="13" t="str">
        <f>IF(C64&gt;100000,"达标","不达标")</f>
        <v>不达标</v>
      </c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13" t="s">
        <v>89</v>
      </c>
      <c r="C65" s="13">
        <v>32755.71</v>
      </c>
      <c r="D65" s="13" t="str">
        <f t="shared" ref="D65:D71" si="0">IF(C65&gt;100000,"达标","不达标")</f>
        <v>不达标</v>
      </c>
      <c r="E65" s="3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13" t="s">
        <v>90</v>
      </c>
      <c r="C66" s="13">
        <v>78895.69</v>
      </c>
      <c r="D66" s="13" t="str">
        <f t="shared" si="0"/>
        <v>不达标</v>
      </c>
      <c r="E66" s="3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13" t="s">
        <v>91</v>
      </c>
      <c r="C67" s="13">
        <v>108307.07</v>
      </c>
      <c r="D67" s="13" t="str">
        <f t="shared" si="0"/>
        <v>达标</v>
      </c>
      <c r="E67" s="3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13" t="s">
        <v>92</v>
      </c>
      <c r="C68" s="13">
        <v>194276.97</v>
      </c>
      <c r="D68" s="13" t="str">
        <f t="shared" si="0"/>
        <v>达标</v>
      </c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13" t="s">
        <v>93</v>
      </c>
      <c r="C69" s="13">
        <v>255727.79</v>
      </c>
      <c r="D69" s="13" t="str">
        <f t="shared" si="0"/>
        <v>达标</v>
      </c>
      <c r="E69" s="3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13" t="s">
        <v>94</v>
      </c>
      <c r="C70" s="13">
        <v>255891.73</v>
      </c>
      <c r="D70" s="13" t="str">
        <f t="shared" si="0"/>
        <v>达标</v>
      </c>
      <c r="E70" s="3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13" t="s">
        <v>95</v>
      </c>
      <c r="C71" s="13">
        <v>81384.92</v>
      </c>
      <c r="D71" s="13" t="str">
        <f t="shared" si="0"/>
        <v>不达标</v>
      </c>
      <c r="E71" s="3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14"/>
      <c r="C72" s="14"/>
      <c r="D72" s="14"/>
      <c r="E72" s="3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14"/>
      <c r="C73" s="14"/>
      <c r="D73" s="14"/>
      <c r="E73" s="3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14"/>
      <c r="C74" s="14"/>
      <c r="D74" s="14"/>
      <c r="E74" s="3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 t="s">
        <v>96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 t="s">
        <v>97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13" t="s">
        <v>86</v>
      </c>
      <c r="C79" s="13" t="s">
        <v>29</v>
      </c>
      <c r="D79" s="13" t="s">
        <v>39</v>
      </c>
      <c r="E79" s="12" t="s">
        <v>98</v>
      </c>
      <c r="F79" s="2"/>
      <c r="G79" s="2"/>
      <c r="H79" s="2"/>
      <c r="I79" s="13" t="s">
        <v>99</v>
      </c>
      <c r="J79" s="13" t="s">
        <v>100</v>
      </c>
      <c r="K79" s="13" t="s">
        <v>101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13" t="s">
        <v>88</v>
      </c>
      <c r="C80" s="13">
        <v>64233.37</v>
      </c>
      <c r="D80" s="13">
        <v>3344.24</v>
      </c>
      <c r="E80" s="13" t="str">
        <f>IF(C80&gt;100000,IF(D80&lt;5000,"达标","不达标"),IF(D80&lt;5000,"不达标","不达标"))</f>
        <v>不达标</v>
      </c>
      <c r="F80" s="2"/>
      <c r="G80" s="2"/>
      <c r="H80" s="2"/>
      <c r="I80" s="13">
        <v>0</v>
      </c>
      <c r="J80" s="13">
        <v>0</v>
      </c>
      <c r="K80" s="13" t="str">
        <f>IF(I80=0,IF(J80=0,"AB都等于0","A等于0但B不等于0"),IF(J80=0,"A不等于0但B等于0","AB都不等于0"))</f>
        <v>AB都等于0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13" t="s">
        <v>89</v>
      </c>
      <c r="C81" s="13">
        <v>32755.71</v>
      </c>
      <c r="D81" s="13">
        <v>902.87</v>
      </c>
      <c r="E81" s="13" t="str">
        <f t="shared" ref="E81:E87" si="1">IF(C81&gt;100000,IF(D81&lt;5000,"达标","不达标"),IF(D81&lt;5000,"不达标","不达标"))</f>
        <v>不达标</v>
      </c>
      <c r="F81" s="2"/>
      <c r="G81" s="2"/>
      <c r="H81" s="2"/>
      <c r="I81" s="13">
        <v>1</v>
      </c>
      <c r="J81" s="13">
        <v>0</v>
      </c>
      <c r="K81" s="13" t="str">
        <f>IF(I81=0,IF(J81=0,"AB都等于0","A等于0但B不等于0"),IF(J81=0,"A不等于0但B等于0","AB都不等于0"))</f>
        <v>A不等于0但B等于0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13" t="s">
        <v>90</v>
      </c>
      <c r="C82" s="13">
        <v>78895.69</v>
      </c>
      <c r="D82" s="13">
        <v>2645.32</v>
      </c>
      <c r="E82" s="13" t="str">
        <f t="shared" si="1"/>
        <v>不达标</v>
      </c>
      <c r="F82" s="2"/>
      <c r="G82" s="2"/>
      <c r="H82" s="2"/>
      <c r="I82" s="13">
        <v>1</v>
      </c>
      <c r="J82" s="13">
        <v>1</v>
      </c>
      <c r="K82" s="13" t="str">
        <f>IF(I82=0,IF(J82=0,"AB都等于0","A等于0但B不等于0"),IF(J82=0,"A不等于0但B等于0","AB都不等于0"))</f>
        <v>AB都不等于0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13" t="s">
        <v>91</v>
      </c>
      <c r="C83" s="13">
        <v>108307.07</v>
      </c>
      <c r="D83" s="13">
        <v>4513.12</v>
      </c>
      <c r="E83" s="13" t="str">
        <f t="shared" si="1"/>
        <v>达标</v>
      </c>
      <c r="F83" s="2"/>
      <c r="G83" s="2"/>
      <c r="H83" s="2"/>
      <c r="I83" s="13">
        <v>0</v>
      </c>
      <c r="J83" s="13">
        <v>1</v>
      </c>
      <c r="K83" s="13" t="str">
        <f>IF(I83=0,IF(J83=0,"AB都等于0","A等于0但B不等于0"),IF(J83=0,"A不等于0但B等于0","AB都不等于0"))</f>
        <v>A等于0但B不等于0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13" t="s">
        <v>92</v>
      </c>
      <c r="C84" s="13">
        <v>194276.97</v>
      </c>
      <c r="D84" s="13">
        <v>11804.4</v>
      </c>
      <c r="E84" s="13" t="str">
        <f t="shared" si="1"/>
        <v>不达标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13" t="s">
        <v>93</v>
      </c>
      <c r="C85" s="13">
        <v>255727.79</v>
      </c>
      <c r="D85" s="13">
        <v>8302.53</v>
      </c>
      <c r="E85" s="13" t="str">
        <f t="shared" si="1"/>
        <v>不达标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13" t="s">
        <v>94</v>
      </c>
      <c r="C86" s="13">
        <v>255891.73</v>
      </c>
      <c r="D86" s="13">
        <v>13616.33</v>
      </c>
      <c r="E86" s="13" t="str">
        <f t="shared" si="1"/>
        <v>不达标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13" t="s">
        <v>95</v>
      </c>
      <c r="C87" s="13">
        <v>81384.92</v>
      </c>
      <c r="D87" s="13">
        <v>3680.31</v>
      </c>
      <c r="E87" s="13" t="str">
        <f t="shared" si="1"/>
        <v>不达标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14"/>
      <c r="C88" s="14"/>
      <c r="D88" s="14"/>
      <c r="E88" s="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14"/>
      <c r="C89" s="14"/>
      <c r="D89" s="14"/>
      <c r="E89" s="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14"/>
      <c r="C90" s="14"/>
      <c r="D90" s="14"/>
      <c r="E90" s="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 t="s">
        <v>102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 t="s">
        <v>103</v>
      </c>
      <c r="G94" s="2"/>
      <c r="H94" s="2"/>
      <c r="I94" s="2" t="s">
        <v>104</v>
      </c>
      <c r="J94" s="2"/>
      <c r="K94" s="2"/>
      <c r="L94" s="2"/>
      <c r="M94" s="2"/>
      <c r="N94" s="2"/>
      <c r="O94" s="2"/>
      <c r="P94" s="2"/>
      <c r="Q94" s="2"/>
      <c r="R94" s="2"/>
      <c r="S94" s="2" t="s">
        <v>105</v>
      </c>
      <c r="T94" s="2"/>
      <c r="U94" s="2"/>
      <c r="V94" s="2"/>
      <c r="W94" s="2"/>
      <c r="X94" s="2"/>
      <c r="Y94" s="2"/>
    </row>
    <row r="95" spans="1:25">
      <c r="A95" s="2"/>
      <c r="B95" s="13" t="s">
        <v>25</v>
      </c>
      <c r="C95" s="13" t="s">
        <v>26</v>
      </c>
      <c r="D95" s="14"/>
      <c r="E95" s="14"/>
      <c r="F95" s="13" t="s">
        <v>106</v>
      </c>
      <c r="G95" s="13" t="s">
        <v>107</v>
      </c>
      <c r="H95" s="2"/>
      <c r="I95" s="13" t="s">
        <v>108</v>
      </c>
      <c r="J95" s="13" t="s">
        <v>109</v>
      </c>
      <c r="K95" s="2"/>
      <c r="L95" s="2"/>
      <c r="M95" s="2"/>
      <c r="N95" s="2"/>
      <c r="O95" s="13" t="s">
        <v>25</v>
      </c>
      <c r="P95" s="13" t="s">
        <v>29</v>
      </c>
      <c r="Q95" s="14"/>
      <c r="R95" s="14"/>
      <c r="S95" s="13" t="s">
        <v>110</v>
      </c>
      <c r="T95" s="13" t="s">
        <v>111</v>
      </c>
      <c r="U95" s="13" t="s">
        <v>107</v>
      </c>
      <c r="V95" s="2"/>
      <c r="W95" s="2"/>
      <c r="X95" s="2"/>
      <c r="Y95" s="2"/>
    </row>
    <row r="96" spans="1:25">
      <c r="A96" s="2"/>
      <c r="B96" s="33" t="s">
        <v>45</v>
      </c>
      <c r="C96" s="13" t="str">
        <f>VLOOKUP(B96,'拌客源数据1-8月'!D:E,2,FALSE)</f>
        <v>宝山店</v>
      </c>
      <c r="D96" s="14"/>
      <c r="E96" s="14"/>
      <c r="F96" s="13" t="s">
        <v>112</v>
      </c>
      <c r="G96" s="13">
        <v>1</v>
      </c>
      <c r="H96" s="2"/>
      <c r="I96" s="13" t="s">
        <v>113</v>
      </c>
      <c r="J96" s="13">
        <f>VLOOKUP(I96&amp;"*",F96:G103,2,FALSE)</f>
        <v>1</v>
      </c>
      <c r="K96" s="2"/>
      <c r="L96" s="2"/>
      <c r="M96" s="2"/>
      <c r="N96" s="2"/>
      <c r="O96" s="33" t="s">
        <v>45</v>
      </c>
      <c r="P96" s="12">
        <f>VLOOKUP(O96,$O$107:$P$115,2,FALSE)</f>
        <v>273854.58</v>
      </c>
      <c r="Q96" s="15"/>
      <c r="R96" s="15"/>
      <c r="S96" s="13" t="s">
        <v>99</v>
      </c>
      <c r="T96" s="13" t="s">
        <v>113</v>
      </c>
      <c r="U96" s="13">
        <v>1</v>
      </c>
      <c r="V96" s="2"/>
      <c r="W96" s="2"/>
      <c r="X96" s="2"/>
      <c r="Y96" s="2"/>
    </row>
    <row r="97" spans="1:25">
      <c r="A97" s="2"/>
      <c r="B97" s="33" t="s">
        <v>50</v>
      </c>
      <c r="C97" s="13" t="str">
        <f>VLOOKUP(B97,'拌客源数据1-8月'!D:E,2,FALSE)</f>
        <v>五角场店</v>
      </c>
      <c r="D97" s="14"/>
      <c r="E97" s="14"/>
      <c r="F97" s="13" t="s">
        <v>114</v>
      </c>
      <c r="G97" s="13">
        <v>2</v>
      </c>
      <c r="H97" s="2"/>
      <c r="I97" s="2"/>
      <c r="J97" s="2"/>
      <c r="K97" s="2"/>
      <c r="L97" s="2"/>
      <c r="M97" s="2"/>
      <c r="N97" s="2"/>
      <c r="O97" s="33" t="s">
        <v>50</v>
      </c>
      <c r="P97" s="12">
        <f t="shared" ref="P97:P103" si="2">VLOOKUP(O97,$O$107:$P$115,2,FALSE)</f>
        <v>16838.82</v>
      </c>
      <c r="Q97" s="15"/>
      <c r="R97" s="15"/>
      <c r="S97" s="13" t="s">
        <v>99</v>
      </c>
      <c r="T97" s="13" t="s">
        <v>115</v>
      </c>
      <c r="U97" s="13">
        <v>2</v>
      </c>
      <c r="V97" s="2"/>
      <c r="W97" s="2"/>
      <c r="X97" s="2"/>
      <c r="Y97" s="2"/>
    </row>
    <row r="98" spans="1:25">
      <c r="A98" s="2"/>
      <c r="B98" s="33" t="s">
        <v>54</v>
      </c>
      <c r="C98" s="13" t="str">
        <f>VLOOKUP(B98,'拌客源数据1-8月'!D:E,2,FALSE)</f>
        <v>龙阳广场店</v>
      </c>
      <c r="D98" s="14"/>
      <c r="E98" s="14"/>
      <c r="F98" s="13" t="s">
        <v>116</v>
      </c>
      <c r="G98" s="13">
        <v>3</v>
      </c>
      <c r="H98" s="2"/>
      <c r="I98" s="2" t="s">
        <v>117</v>
      </c>
      <c r="J98" s="2"/>
      <c r="K98" s="2"/>
      <c r="L98" s="2"/>
      <c r="M98" s="2"/>
      <c r="N98" s="2"/>
      <c r="O98" s="33" t="s">
        <v>54</v>
      </c>
      <c r="P98" s="12">
        <f t="shared" si="2"/>
        <v>6452.04</v>
      </c>
      <c r="Q98" s="15"/>
      <c r="R98" s="15"/>
      <c r="S98" s="13" t="s">
        <v>100</v>
      </c>
      <c r="T98" s="13" t="s">
        <v>118</v>
      </c>
      <c r="U98" s="13">
        <v>3</v>
      </c>
      <c r="V98" s="2"/>
      <c r="W98" s="2"/>
      <c r="X98" s="2"/>
      <c r="Y98" s="2"/>
    </row>
    <row r="99" spans="1:25">
      <c r="A99" s="2"/>
      <c r="B99" s="33" t="s">
        <v>56</v>
      </c>
      <c r="C99" s="13" t="str">
        <f>VLOOKUP(B99,'拌客源数据1-8月'!D:E,2,FALSE)</f>
        <v>五角场店</v>
      </c>
      <c r="D99" s="14"/>
      <c r="E99" s="14"/>
      <c r="F99" s="13" t="s">
        <v>119</v>
      </c>
      <c r="G99" s="13">
        <v>4</v>
      </c>
      <c r="H99" s="2"/>
      <c r="I99" s="13" t="s">
        <v>115</v>
      </c>
      <c r="J99" s="13">
        <f>VLOOKUP(I99&amp;"??",F96:G103,2,FALSE)</f>
        <v>7</v>
      </c>
      <c r="K99" s="2"/>
      <c r="L99" s="2"/>
      <c r="M99" s="2"/>
      <c r="N99" s="2"/>
      <c r="O99" s="33" t="s">
        <v>56</v>
      </c>
      <c r="P99" s="12">
        <f t="shared" si="2"/>
        <v>60286</v>
      </c>
      <c r="Q99" s="15"/>
      <c r="R99" s="15"/>
      <c r="S99" s="13" t="s">
        <v>100</v>
      </c>
      <c r="T99" s="13" t="s">
        <v>118</v>
      </c>
      <c r="U99" s="13">
        <v>4</v>
      </c>
      <c r="V99" s="2"/>
      <c r="W99" s="2"/>
      <c r="X99" s="2"/>
      <c r="Y99" s="2"/>
    </row>
    <row r="100" spans="1:25">
      <c r="A100" s="2"/>
      <c r="B100" s="33" t="s">
        <v>57</v>
      </c>
      <c r="C100" s="13" t="str">
        <f>VLOOKUP(B100,'拌客源数据1-8月'!D:E,2,FALSE)</f>
        <v>怒江路店</v>
      </c>
      <c r="D100" s="14"/>
      <c r="E100" s="14"/>
      <c r="F100" s="13" t="s">
        <v>120</v>
      </c>
      <c r="G100" s="13">
        <v>5</v>
      </c>
      <c r="H100" s="2"/>
      <c r="I100" s="2"/>
      <c r="J100" s="2"/>
      <c r="K100" s="2"/>
      <c r="L100" s="2"/>
      <c r="M100" s="2"/>
      <c r="N100" s="2"/>
      <c r="O100" s="33" t="s">
        <v>57</v>
      </c>
      <c r="P100" s="12">
        <f t="shared" si="2"/>
        <v>4313.57</v>
      </c>
      <c r="Q100" s="15"/>
      <c r="R100" s="15"/>
      <c r="S100" s="13" t="s">
        <v>100</v>
      </c>
      <c r="T100" s="13" t="s">
        <v>113</v>
      </c>
      <c r="U100" s="13">
        <v>5</v>
      </c>
      <c r="V100" s="2"/>
      <c r="W100" s="2"/>
      <c r="X100" s="2"/>
      <c r="Y100" s="2"/>
    </row>
    <row r="101" spans="1:25">
      <c r="A101" s="2"/>
      <c r="B101" s="33" t="s">
        <v>59</v>
      </c>
      <c r="C101" s="13" t="str">
        <f>VLOOKUP(B101,'拌客源数据1-8月'!D:E,2,FALSE)</f>
        <v>宝山店</v>
      </c>
      <c r="D101" s="14"/>
      <c r="E101" s="14"/>
      <c r="F101" s="13" t="s">
        <v>121</v>
      </c>
      <c r="G101" s="13">
        <v>6</v>
      </c>
      <c r="H101" s="2"/>
      <c r="I101" s="2"/>
      <c r="J101" s="2"/>
      <c r="K101" s="2"/>
      <c r="L101" s="2"/>
      <c r="M101" s="2"/>
      <c r="N101" s="2"/>
      <c r="O101" s="33" t="s">
        <v>59</v>
      </c>
      <c r="P101" s="12">
        <f t="shared" si="2"/>
        <v>169975.04</v>
      </c>
      <c r="Q101" s="15"/>
      <c r="R101" s="15"/>
      <c r="S101" s="13" t="s">
        <v>122</v>
      </c>
      <c r="T101" s="13" t="s">
        <v>113</v>
      </c>
      <c r="U101" s="13">
        <v>6</v>
      </c>
      <c r="V101" s="2"/>
      <c r="W101" s="2"/>
      <c r="X101" s="2"/>
      <c r="Y101" s="2"/>
    </row>
    <row r="102" spans="1:25">
      <c r="A102" s="2"/>
      <c r="B102" s="33" t="s">
        <v>61</v>
      </c>
      <c r="C102" s="13" t="str">
        <f>VLOOKUP(B102,'拌客源数据1-8月'!D:E,2,FALSE)</f>
        <v>拌客干拌麻辣烫(武宁路店)</v>
      </c>
      <c r="D102" s="14"/>
      <c r="E102" s="14"/>
      <c r="F102" s="13" t="s">
        <v>123</v>
      </c>
      <c r="G102" s="13">
        <v>7</v>
      </c>
      <c r="H102" s="2"/>
      <c r="I102" s="2"/>
      <c r="J102" s="2"/>
      <c r="K102" s="2"/>
      <c r="L102" s="2"/>
      <c r="M102" s="2"/>
      <c r="N102" s="2"/>
      <c r="O102" s="33" t="s">
        <v>61</v>
      </c>
      <c r="P102" s="12">
        <f t="shared" si="2"/>
        <v>425745.46</v>
      </c>
      <c r="Q102" s="15"/>
      <c r="R102" s="15"/>
      <c r="S102" s="13" t="s">
        <v>122</v>
      </c>
      <c r="T102" s="13" t="s">
        <v>113</v>
      </c>
      <c r="U102" s="13">
        <v>7</v>
      </c>
      <c r="V102" s="2"/>
      <c r="W102" s="2"/>
      <c r="X102" s="2"/>
      <c r="Y102" s="2"/>
    </row>
    <row r="103" spans="1:25">
      <c r="A103" s="2"/>
      <c r="B103" s="33" t="s">
        <v>62</v>
      </c>
      <c r="C103" s="13" t="str">
        <f>VLOOKUP(B103,'拌客源数据1-8月'!D:E,2,FALSE)</f>
        <v>拌客干拌麻辣烫(武宁路店)</v>
      </c>
      <c r="D103" s="14"/>
      <c r="E103" s="14"/>
      <c r="F103" s="13" t="s">
        <v>124</v>
      </c>
      <c r="G103" s="13">
        <v>8</v>
      </c>
      <c r="H103" s="2"/>
      <c r="I103" s="2"/>
      <c r="J103" s="2"/>
      <c r="K103" s="2"/>
      <c r="L103" s="2"/>
      <c r="M103" s="2"/>
      <c r="N103" s="2"/>
      <c r="O103" s="33" t="s">
        <v>62</v>
      </c>
      <c r="P103" s="12">
        <f t="shared" si="2"/>
        <v>114007.74</v>
      </c>
      <c r="Q103" s="15"/>
      <c r="R103" s="15"/>
      <c r="S103" s="13" t="s">
        <v>125</v>
      </c>
      <c r="T103" s="13" t="s">
        <v>115</v>
      </c>
      <c r="U103" s="13">
        <v>8</v>
      </c>
      <c r="V103" s="2"/>
      <c r="W103" s="2"/>
      <c r="X103" s="2"/>
      <c r="Y103" s="2"/>
    </row>
    <row r="104" spans="1:25">
      <c r="A104" s="2"/>
      <c r="B104" s="34"/>
      <c r="C104" s="14"/>
      <c r="D104" s="14"/>
      <c r="E104" s="14"/>
      <c r="F104" s="14"/>
      <c r="G104" s="14"/>
      <c r="H104" s="2"/>
      <c r="I104" s="2"/>
      <c r="J104" s="2"/>
      <c r="K104" s="2"/>
      <c r="L104" s="2"/>
      <c r="M104" s="2"/>
      <c r="N104" s="2"/>
      <c r="O104" s="34"/>
      <c r="P104" s="15"/>
      <c r="Q104" s="15"/>
      <c r="R104" s="15"/>
      <c r="S104" s="14"/>
      <c r="T104" s="14"/>
      <c r="U104" s="14"/>
      <c r="V104" s="2"/>
      <c r="W104" s="2"/>
      <c r="X104" s="2"/>
      <c r="Y104" s="2"/>
    </row>
    <row r="105" spans="1:25">
      <c r="A105" s="2"/>
      <c r="B105" s="34"/>
      <c r="C105" s="14"/>
      <c r="D105" s="14"/>
      <c r="E105" s="14"/>
      <c r="F105" s="14"/>
      <c r="G105" s="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5"/>
      <c r="S105" s="2"/>
      <c r="T105" s="2"/>
      <c r="U105" s="2"/>
      <c r="V105" s="2"/>
      <c r="W105" s="2"/>
      <c r="X105" s="2"/>
      <c r="Y105" s="2"/>
    </row>
    <row r="106" spans="1:25">
      <c r="A106" s="2"/>
      <c r="B106" s="34"/>
      <c r="C106" s="14"/>
      <c r="D106" s="14"/>
      <c r="E106" s="14"/>
      <c r="F106" s="14"/>
      <c r="G106" s="14"/>
      <c r="H106" s="2"/>
      <c r="I106" s="2"/>
      <c r="J106" s="2"/>
      <c r="K106" s="2"/>
      <c r="L106" s="2"/>
      <c r="M106" s="2"/>
      <c r="N106" s="2"/>
      <c r="O106" t="s">
        <v>25</v>
      </c>
      <c r="P106" t="s">
        <v>3</v>
      </c>
      <c r="R106" s="15"/>
      <c r="S106" s="2"/>
      <c r="T106" t="s">
        <v>110</v>
      </c>
      <c r="U106" t="s">
        <v>111</v>
      </c>
      <c r="V106" t="s">
        <v>126</v>
      </c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t="s">
        <v>56</v>
      </c>
      <c r="P107">
        <v>60286</v>
      </c>
      <c r="R107" s="2"/>
      <c r="S107" s="2"/>
      <c r="T107" t="s">
        <v>99</v>
      </c>
      <c r="V107">
        <v>3</v>
      </c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t="s">
        <v>45</v>
      </c>
      <c r="P108">
        <v>273854.58</v>
      </c>
      <c r="R108" s="2"/>
      <c r="S108" s="2"/>
      <c r="U108" t="s">
        <v>113</v>
      </c>
      <c r="V108">
        <v>1</v>
      </c>
      <c r="W108" s="2"/>
      <c r="X108" s="2"/>
      <c r="Y108" s="2"/>
    </row>
    <row r="109" spans="1:25">
      <c r="A109" s="2"/>
      <c r="B109" s="2" t="s">
        <v>127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t="s">
        <v>54</v>
      </c>
      <c r="P109">
        <v>6452.04</v>
      </c>
      <c r="R109" s="2"/>
      <c r="S109" s="2"/>
      <c r="U109" t="s">
        <v>115</v>
      </c>
      <c r="V109">
        <v>2</v>
      </c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t="s">
        <v>61</v>
      </c>
      <c r="P110">
        <v>425745.46</v>
      </c>
      <c r="R110" s="2"/>
      <c r="S110" s="2"/>
      <c r="T110" t="s">
        <v>100</v>
      </c>
      <c r="V110">
        <v>12</v>
      </c>
      <c r="W110" s="2"/>
      <c r="X110" s="2"/>
      <c r="Y110" s="2"/>
    </row>
    <row r="111" spans="1:25">
      <c r="A111" s="2"/>
      <c r="B111" s="35" t="s">
        <v>2</v>
      </c>
      <c r="C111" s="36"/>
      <c r="D111" s="13" t="s">
        <v>25</v>
      </c>
      <c r="E111" s="13" t="s">
        <v>24</v>
      </c>
      <c r="F111" s="13" t="s">
        <v>23</v>
      </c>
      <c r="G111" s="13" t="s">
        <v>29</v>
      </c>
      <c r="H111" s="13" t="s">
        <v>37</v>
      </c>
      <c r="I111" s="13" t="s">
        <v>38</v>
      </c>
      <c r="J111" s="14"/>
      <c r="K111" s="2"/>
      <c r="L111" s="2"/>
      <c r="M111" s="2"/>
      <c r="N111" s="2"/>
      <c r="O111" t="s">
        <v>57</v>
      </c>
      <c r="P111">
        <v>4313.57</v>
      </c>
      <c r="R111" s="2"/>
      <c r="S111" s="2"/>
      <c r="U111" t="s">
        <v>113</v>
      </c>
      <c r="V111">
        <v>5</v>
      </c>
      <c r="W111" s="2"/>
      <c r="X111" s="2"/>
      <c r="Y111" s="2"/>
    </row>
    <row r="112" spans="1:25">
      <c r="A112" s="2"/>
      <c r="B112" s="35" t="s">
        <v>9</v>
      </c>
      <c r="C112" s="36"/>
      <c r="D112" s="13" t="str">
        <f>INDEX('拌客源数据1-8月'!$A:$X,MATCH($B112,'拌客源数据1-8月'!$I:$I,0),MATCH(D$111,'拌客源数据1-8月'!$1:$1,0))</f>
        <v>2001104355</v>
      </c>
      <c r="E112" s="13" t="str">
        <f>INDEX('拌客源数据1-8月'!$A:$X,MATCH($B112,'拌客源数据1-8月'!$I:$I,0),MATCH(E$111,'拌客源数据1-8月'!$1:$1,0))</f>
        <v>蛙小辣火锅杯（总账号）</v>
      </c>
      <c r="F112" s="13">
        <f>INDEX('拌客源数据1-8月'!$A:$X,MATCH($B112,'拌客源数据1-8月'!$I:$I,0),MATCH(F$111,'拌客源数据1-8月'!$1:$1,0))</f>
        <v>4636</v>
      </c>
      <c r="G112" s="13">
        <f>SUMIFS(INDEX('拌客源数据1-8月'!$A:$X,0,MATCH(G$111,'拌客源数据1-8月'!$1:$1,0)),'拌客源数据1-8月'!$I:$I,$B112)</f>
        <v>116343.26</v>
      </c>
      <c r="H112" s="13">
        <f>SUMIFS(INDEX('拌客源数据1-8月'!$A:$X,0,MATCH(H$111,'拌客源数据1-8月'!$1:$1,0)),'拌客源数据1-8月'!$I:$I,$B112)</f>
        <v>11204</v>
      </c>
      <c r="I112" s="13">
        <f>SUMIFS(INDEX('拌客源数据1-8月'!$A:$X,0,MATCH(I$111,'拌客源数据1-8月'!$1:$1,0)),'拌客源数据1-8月'!$I:$I,$B112)</f>
        <v>1646</v>
      </c>
      <c r="J112" s="14"/>
      <c r="K112" s="2"/>
      <c r="L112" s="2"/>
      <c r="M112" s="2"/>
      <c r="N112" s="2"/>
      <c r="O112" t="s">
        <v>50</v>
      </c>
      <c r="P112">
        <v>16838.82</v>
      </c>
      <c r="R112" s="2"/>
      <c r="S112" s="2"/>
      <c r="U112" t="s">
        <v>118</v>
      </c>
      <c r="V112">
        <v>7</v>
      </c>
      <c r="W112" s="2"/>
      <c r="X112" s="2"/>
      <c r="Y112" s="2"/>
    </row>
    <row r="113" spans="1:25">
      <c r="A113" s="2"/>
      <c r="B113" s="35" t="s">
        <v>18</v>
      </c>
      <c r="C113" s="36"/>
      <c r="D113" s="13" t="str">
        <f>INDEX('拌客源数据1-8月'!$A:$X,MATCH($B113,'拌客源数据1-8月'!$I:$I,0),MATCH(D$111,'拌客源数据1-8月'!$1:$1,0))</f>
        <v>8184590</v>
      </c>
      <c r="E113" s="13" t="str">
        <f>INDEX('拌客源数据1-8月'!$A:$X,MATCH($B113,'拌客源数据1-8月'!$I:$I,0),MATCH(E$111,'拌客源数据1-8月'!$1:$1,0))</f>
        <v>蛙小辣火锅杯（总账号）</v>
      </c>
      <c r="F113" s="13">
        <f>INDEX('拌客源数据1-8月'!$A:$X,MATCH($B113,'拌客源数据1-8月'!$I:$I,0),MATCH(F$111,'拌客源数据1-8月'!$1:$1,0))</f>
        <v>4636</v>
      </c>
      <c r="G113" s="13">
        <f>SUMIFS(INDEX('拌客源数据1-8月'!$A:$X,0,MATCH(G$111,'拌客源数据1-8月'!$1:$1,0)),'拌客源数据1-8月'!$I:$I,$B113)</f>
        <v>6787.98</v>
      </c>
      <c r="H113" s="13">
        <f>SUMIFS(INDEX('拌客源数据1-8月'!$A:$X,0,MATCH(H$111,'拌客源数据1-8月'!$1:$1,0)),'拌客源数据1-8月'!$I:$I,$B113)</f>
        <v>775</v>
      </c>
      <c r="I113" s="13">
        <f>SUMIFS(INDEX('拌客源数据1-8月'!$A:$X,0,MATCH(I$111,'拌客源数据1-8月'!$1:$1,0)),'拌客源数据1-8月'!$I:$I,$B113)</f>
        <v>113</v>
      </c>
      <c r="J113" s="14"/>
      <c r="K113" s="2"/>
      <c r="L113" s="2"/>
      <c r="M113" s="2"/>
      <c r="N113" s="2"/>
      <c r="O113" t="s">
        <v>59</v>
      </c>
      <c r="P113">
        <v>169975.04</v>
      </c>
      <c r="R113" s="2"/>
      <c r="S113" s="2"/>
      <c r="T113" t="s">
        <v>122</v>
      </c>
      <c r="V113">
        <v>13</v>
      </c>
      <c r="W113" s="2"/>
      <c r="X113" s="2"/>
      <c r="Y113" s="2"/>
    </row>
    <row r="114" spans="1:25">
      <c r="A114" s="2"/>
      <c r="B114" s="35" t="s">
        <v>15</v>
      </c>
      <c r="C114" s="36"/>
      <c r="D114" s="13" t="str">
        <f>INDEX('拌客源数据1-8月'!$A:$X,MATCH($B114,'拌客源数据1-8月'!$I:$I,0),MATCH(D$111,'拌客源数据1-8月'!$1:$1,0))</f>
        <v>305225345</v>
      </c>
      <c r="E114" s="13" t="str">
        <f>INDEX('拌客源数据1-8月'!$A:$X,MATCH($B114,'拌客源数据1-8月'!$I:$I,0),MATCH(E$111,'拌客源数据1-8月'!$1:$1,0))</f>
        <v>蛙小辣火锅杯（总账号）</v>
      </c>
      <c r="F114" s="13">
        <f>INDEX('拌客源数据1-8月'!$A:$X,MATCH($B114,'拌客源数据1-8月'!$I:$I,0),MATCH(F$111,'拌客源数据1-8月'!$1:$1,0))</f>
        <v>4636</v>
      </c>
      <c r="G114" s="13">
        <f>SUMIFS(INDEX('拌客源数据1-8月'!$A:$X,0,MATCH(G$111,'拌客源数据1-8月'!$1:$1,0)),'拌客源数据1-8月'!$I:$I,$B114)</f>
        <v>6452.04</v>
      </c>
      <c r="H114" s="13">
        <f>SUMIFS(INDEX('拌客源数据1-8月'!$A:$X,0,MATCH(H$111,'拌客源数据1-8月'!$1:$1,0)),'拌客源数据1-8月'!$I:$I,$B114)</f>
        <v>590</v>
      </c>
      <c r="I114" s="13">
        <f>SUMIFS(INDEX('拌客源数据1-8月'!$A:$X,0,MATCH(I$111,'拌客源数据1-8月'!$1:$1,0)),'拌客源数据1-8月'!$I:$I,$B114)</f>
        <v>108</v>
      </c>
      <c r="J114" s="14"/>
      <c r="K114" s="2"/>
      <c r="L114" s="2"/>
      <c r="M114" s="2"/>
      <c r="N114" s="2"/>
      <c r="O114" t="s">
        <v>62</v>
      </c>
      <c r="P114">
        <v>114007.74</v>
      </c>
      <c r="R114" s="2"/>
      <c r="S114" s="2"/>
      <c r="U114" t="s">
        <v>113</v>
      </c>
      <c r="V114">
        <v>13</v>
      </c>
      <c r="W114" s="2"/>
      <c r="X114" s="2"/>
      <c r="Y114" s="2"/>
    </row>
    <row r="115" spans="1:25">
      <c r="A115" s="2"/>
      <c r="B115" s="35" t="s">
        <v>16</v>
      </c>
      <c r="C115" s="36"/>
      <c r="D115" s="13" t="str">
        <f>INDEX('拌客源数据1-8月'!$A:$X,MATCH($B115,'拌客源数据1-8月'!$I:$I,0),MATCH(D$111,'拌客源数据1-8月'!$1:$1,0))</f>
        <v>2000507076</v>
      </c>
      <c r="E115" s="13" t="str">
        <f>INDEX('拌客源数据1-8月'!$A:$X,MATCH($B115,'拌客源数据1-8月'!$I:$I,0),MATCH(E$111,'拌客源数据1-8月'!$1:$1,0))</f>
        <v>蛙小辣火锅杯（总账号）</v>
      </c>
      <c r="F115" s="13">
        <f>INDEX('拌客源数据1-8月'!$A:$X,MATCH($B115,'拌客源数据1-8月'!$I:$I,0),MATCH(F$111,'拌客源数据1-8月'!$1:$1,0))</f>
        <v>4636</v>
      </c>
      <c r="G115" s="13">
        <f>SUMIFS(INDEX('拌客源数据1-8月'!$A:$X,0,MATCH(G$111,'拌客源数据1-8月'!$1:$1,0)),'拌客源数据1-8月'!$I:$I,$B115)</f>
        <v>33744.82</v>
      </c>
      <c r="H115" s="13">
        <f>SUMIFS(INDEX('拌客源数据1-8月'!$A:$X,0,MATCH(H$111,'拌客源数据1-8月'!$1:$1,0)),'拌客源数据1-8月'!$I:$I,$B115)</f>
        <v>2490</v>
      </c>
      <c r="I115" s="13">
        <f>SUMIFS(INDEX('拌客源数据1-8月'!$A:$X,0,MATCH(I$111,'拌客源数据1-8月'!$1:$1,0)),'拌客源数据1-8月'!$I:$I,$B115)</f>
        <v>512</v>
      </c>
      <c r="J115" s="14"/>
      <c r="K115" s="2"/>
      <c r="L115" s="2"/>
      <c r="M115" s="2"/>
      <c r="N115" s="2"/>
      <c r="O115" t="s">
        <v>21</v>
      </c>
      <c r="P115">
        <v>1071473.25</v>
      </c>
      <c r="R115" s="2"/>
      <c r="S115" s="2"/>
      <c r="T115" t="s">
        <v>125</v>
      </c>
      <c r="V115">
        <v>8</v>
      </c>
      <c r="W115" s="2"/>
      <c r="X115" s="2"/>
      <c r="Y115" s="2"/>
    </row>
    <row r="116" spans="1:25">
      <c r="A116" s="2"/>
      <c r="B116" s="35" t="s">
        <v>11</v>
      </c>
      <c r="C116" s="36"/>
      <c r="D116" s="13" t="str">
        <f>INDEX('拌客源数据1-8月'!$A:$X,MATCH($B116,'拌客源数据1-8月'!$I:$I,0),MATCH(D$111,'拌客源数据1-8月'!$1:$1,0))</f>
        <v>8106681</v>
      </c>
      <c r="E116" s="13" t="str">
        <f>INDEX('拌客源数据1-8月'!$A:$X,MATCH($B116,'拌客源数据1-8月'!$I:$I,0),MATCH(E$111,'拌客源数据1-8月'!$1:$1,0))</f>
        <v>蛙小辣火锅杯（总账号）</v>
      </c>
      <c r="F116" s="13">
        <f>INDEX('拌客源数据1-8月'!$A:$X,MATCH($B116,'拌客源数据1-8月'!$I:$I,0),MATCH(F$111,'拌客源数据1-8月'!$1:$1,0))</f>
        <v>4636</v>
      </c>
      <c r="G116" s="13">
        <f>SUMIFS(INDEX('拌客源数据1-8月'!$A:$X,0,MATCH(G$111,'拌客源数据1-8月'!$1:$1,0)),'拌客源数据1-8月'!$I:$I,$B116)</f>
        <v>4313.57</v>
      </c>
      <c r="H116" s="13">
        <f>SUMIFS(INDEX('拌客源数据1-8月'!$A:$X,0,MATCH(H$111,'拌客源数据1-8月'!$1:$1,0)),'拌客源数据1-8月'!$I:$I,$B116)</f>
        <v>367</v>
      </c>
      <c r="I116" s="13">
        <f>SUMIFS(INDEX('拌客源数据1-8月'!$A:$X,0,MATCH(I$111,'拌客源数据1-8月'!$1:$1,0)),'拌客源数据1-8月'!$I:$I,$B116)</f>
        <v>66</v>
      </c>
      <c r="J116" s="14"/>
      <c r="K116" s="2"/>
      <c r="L116" s="2"/>
      <c r="M116" s="2"/>
      <c r="N116" s="2"/>
      <c r="R116" s="2"/>
      <c r="S116" s="2"/>
      <c r="U116" t="s">
        <v>115</v>
      </c>
      <c r="V116">
        <v>8</v>
      </c>
      <c r="W116" s="2"/>
      <c r="X116" s="2"/>
      <c r="Y116" s="2"/>
    </row>
    <row r="117" spans="1:25">
      <c r="A117" s="2"/>
      <c r="B117" s="35" t="s">
        <v>17</v>
      </c>
      <c r="C117" s="36"/>
      <c r="D117" s="13" t="str">
        <f>INDEX('拌客源数据1-8月'!$A:$X,MATCH($B117,'拌客源数据1-8月'!$I:$I,0),MATCH(D$111,'拌客源数据1-8月'!$1:$1,0))</f>
        <v>8491999</v>
      </c>
      <c r="E117" s="13" t="str">
        <f>INDEX('拌客源数据1-8月'!$A:$X,MATCH($B117,'拌客源数据1-8月'!$I:$I,0),MATCH(E$111,'拌客源数据1-8月'!$1:$1,0))</f>
        <v>蛙小辣火锅杯（总账号）</v>
      </c>
      <c r="F117" s="13">
        <f>INDEX('拌客源数据1-8月'!$A:$X,MATCH($B117,'拌客源数据1-8月'!$I:$I,0),MATCH(F$111,'拌客源数据1-8月'!$1:$1,0))</f>
        <v>4636</v>
      </c>
      <c r="G117" s="13">
        <f>SUMIFS(INDEX('拌客源数据1-8月'!$A:$X,0,MATCH(G$111,'拌客源数据1-8月'!$1:$1,0)),'拌客源数据1-8月'!$I:$I,$B117)</f>
        <v>169975.04</v>
      </c>
      <c r="H117" s="13">
        <f>SUMIFS(INDEX('拌客源数据1-8月'!$A:$X,0,MATCH(H$111,'拌客源数据1-8月'!$1:$1,0)),'拌客源数据1-8月'!$I:$I,$B117)</f>
        <v>15813</v>
      </c>
      <c r="I117" s="13">
        <f>SUMIFS(INDEX('拌客源数据1-8月'!$A:$X,0,MATCH(I$111,'拌客源数据1-8月'!$1:$1,0)),'拌客源数据1-8月'!$I:$I,$B117)</f>
        <v>2969</v>
      </c>
      <c r="J117" s="14"/>
      <c r="K117" s="2"/>
      <c r="L117" s="2"/>
      <c r="M117" s="2"/>
      <c r="N117" s="2"/>
      <c r="R117" s="2"/>
      <c r="S117" s="2"/>
      <c r="T117" t="s">
        <v>21</v>
      </c>
      <c r="V117">
        <v>36</v>
      </c>
      <c r="W117" s="2"/>
      <c r="X117" s="2"/>
      <c r="Y117" s="2"/>
    </row>
    <row r="118" spans="1:25">
      <c r="A118" s="2"/>
      <c r="B118" s="35" t="s">
        <v>19</v>
      </c>
      <c r="C118" s="36"/>
      <c r="D118" s="13" t="str">
        <f>INDEX('拌客源数据1-8月'!$A:$X,MATCH($B118,'拌客源数据1-8月'!$I:$I,0),MATCH(D$111,'拌客源数据1-8月'!$1:$1,0))</f>
        <v>8184590</v>
      </c>
      <c r="E118" s="13" t="str">
        <f>INDEX('拌客源数据1-8月'!$A:$X,MATCH($B118,'拌客源数据1-8月'!$I:$I,0),MATCH(E$111,'拌客源数据1-8月'!$1:$1,0))</f>
        <v>蛙小辣火锅杯（总账号）</v>
      </c>
      <c r="F118" s="13">
        <f>INDEX('拌客源数据1-8月'!$A:$X,MATCH($B118,'拌客源数据1-8月'!$I:$I,0),MATCH(F$111,'拌客源数据1-8月'!$1:$1,0))</f>
        <v>4636</v>
      </c>
      <c r="G118" s="13">
        <f>SUMIFS(INDEX('拌客源数据1-8月'!$A:$X,0,MATCH(G$111,'拌客源数据1-8月'!$1:$1,0)),'拌客源数据1-8月'!$I:$I,$B118)</f>
        <v>9368.71</v>
      </c>
      <c r="H118" s="13">
        <f>SUMIFS(INDEX('拌客源数据1-8月'!$A:$X,0,MATCH(H$111,'拌客源数据1-8月'!$1:$1,0)),'拌客源数据1-8月'!$I:$I,$B118)</f>
        <v>791</v>
      </c>
      <c r="I118" s="13">
        <f>SUMIFS(INDEX('拌客源数据1-8月'!$A:$X,0,MATCH(I$111,'拌客源数据1-8月'!$1:$1,0)),'拌客源数据1-8月'!$I:$I,$B118)</f>
        <v>154</v>
      </c>
      <c r="J118" s="14"/>
      <c r="K118" s="2"/>
      <c r="L118" s="2"/>
      <c r="M118" s="2"/>
      <c r="N118" s="2"/>
      <c r="R118" s="2"/>
      <c r="S118" s="2"/>
      <c r="W118" s="2"/>
      <c r="X118" s="2"/>
      <c r="Y118" s="2"/>
    </row>
    <row r="119" spans="1:25">
      <c r="A119" s="2"/>
      <c r="B119" s="35" t="s">
        <v>20</v>
      </c>
      <c r="C119" s="36"/>
      <c r="D119" s="13" t="str">
        <f>INDEX('拌客源数据1-8月'!$A:$X,MATCH($B119,'拌客源数据1-8月'!$I:$I,0),MATCH(D$111,'拌客源数据1-8月'!$1:$1,0))</f>
        <v>2000507076</v>
      </c>
      <c r="E119" s="13" t="str">
        <f>INDEX('拌客源数据1-8月'!$A:$X,MATCH($B119,'拌客源数据1-8月'!$I:$I,0),MATCH(E$111,'拌客源数据1-8月'!$1:$1,0))</f>
        <v>蛙小辣火锅杯（总账号）</v>
      </c>
      <c r="F119" s="13">
        <f>INDEX('拌客源数据1-8月'!$A:$X,MATCH($B119,'拌客源数据1-8月'!$I:$I,0),MATCH(F$111,'拌客源数据1-8月'!$1:$1,0))</f>
        <v>4636</v>
      </c>
      <c r="G119" s="13">
        <f>SUMIFS(INDEX('拌客源数据1-8月'!$A:$X,0,MATCH(G$111,'拌客源数据1-8月'!$1:$1,0)),'拌客源数据1-8月'!$I:$I,$B119)</f>
        <v>784.71</v>
      </c>
      <c r="H119" s="13">
        <f>SUMIFS(INDEX('拌客源数据1-8月'!$A:$X,0,MATCH(H$111,'拌客源数据1-8月'!$1:$1,0)),'拌客源数据1-8月'!$I:$I,$B119)</f>
        <v>48</v>
      </c>
      <c r="I119" s="13">
        <f>SUMIFS(INDEX('拌客源数据1-8月'!$A:$X,0,MATCH(I$111,'拌客源数据1-8月'!$1:$1,0)),'拌客源数据1-8月'!$I:$I,$B119)</f>
        <v>11</v>
      </c>
      <c r="J119" s="14"/>
      <c r="K119" s="2"/>
      <c r="L119" s="2"/>
      <c r="M119" s="2"/>
      <c r="N119" s="2"/>
      <c r="R119" s="2"/>
      <c r="S119" s="2"/>
      <c r="W119" s="2"/>
      <c r="X119" s="2"/>
      <c r="Y119" s="2"/>
    </row>
    <row r="120" spans="1:25">
      <c r="A120" s="2"/>
      <c r="B120" s="35" t="s">
        <v>10</v>
      </c>
      <c r="C120" s="36"/>
      <c r="D120" s="13" t="str">
        <f>INDEX('拌客源数据1-8月'!$A:$X,MATCH($B120,'拌客源数据1-8月'!$I:$I,0),MATCH(D$111,'拌客源数据1-8月'!$1:$1,0))</f>
        <v>2000507076</v>
      </c>
      <c r="E120" s="13" t="str">
        <f>INDEX('拌客源数据1-8月'!$A:$X,MATCH($B120,'拌客源数据1-8月'!$I:$I,0),MATCH(E$111,'拌客源数据1-8月'!$1:$1,0))</f>
        <v>蛙小辣火锅杯（总账号）</v>
      </c>
      <c r="F120" s="13">
        <f>INDEX('拌客源数据1-8月'!$A:$X,MATCH($B120,'拌客源数据1-8月'!$I:$I,0),MATCH(F$111,'拌客源数据1-8月'!$1:$1,0))</f>
        <v>4636</v>
      </c>
      <c r="G120" s="13">
        <f>SUMIFS(INDEX('拌客源数据1-8月'!$A:$X,0,MATCH(G$111,'拌客源数据1-8月'!$1:$1,0)),'拌客源数据1-8月'!$I:$I,$B120)</f>
        <v>11932.99</v>
      </c>
      <c r="H120" s="13">
        <f>SUMIFS(INDEX('拌客源数据1-8月'!$A:$X,0,MATCH(H$111,'拌客源数据1-8月'!$1:$1,0)),'拌客源数据1-8月'!$I:$I,$B120)</f>
        <v>699</v>
      </c>
      <c r="I120" s="13">
        <f>SUMIFS(INDEX('拌客源数据1-8月'!$A:$X,0,MATCH(I$111,'拌客源数据1-8月'!$1:$1,0)),'拌客源数据1-8月'!$I:$I,$B120)</f>
        <v>167</v>
      </c>
      <c r="J120" s="14"/>
      <c r="K120" s="2"/>
      <c r="L120" s="2"/>
      <c r="M120" s="2"/>
      <c r="N120" s="2"/>
      <c r="R120" s="2"/>
      <c r="S120" s="2"/>
      <c r="W120" s="2"/>
      <c r="X120" s="2"/>
      <c r="Y120" s="2"/>
    </row>
    <row r="121" spans="1:25">
      <c r="A121" s="2"/>
      <c r="B121" s="35" t="s">
        <v>12</v>
      </c>
      <c r="C121" s="36"/>
      <c r="D121" s="13" t="str">
        <f>INDEX('拌客源数据1-8月'!$A:$X,MATCH($B121,'拌客源数据1-8月'!$I:$I,0),MATCH(D$111,'拌客源数据1-8月'!$1:$1,0))</f>
        <v>2001104355</v>
      </c>
      <c r="E121" s="13" t="str">
        <f>INDEX('拌客源数据1-8月'!$A:$X,MATCH($B121,'拌客源数据1-8月'!$I:$I,0),MATCH(E$111,'拌客源数据1-8月'!$1:$1,0))</f>
        <v>蛙小辣火锅杯（总账号）</v>
      </c>
      <c r="F121" s="13">
        <f>INDEX('拌客源数据1-8月'!$A:$X,MATCH($B121,'拌客源数据1-8月'!$I:$I,0),MATCH(F$111,'拌客源数据1-8月'!$1:$1,0))</f>
        <v>4636</v>
      </c>
      <c r="G121" s="13">
        <f>SUMIFS(INDEX('拌客源数据1-8月'!$A:$X,0,MATCH(G$111,'拌客源数据1-8月'!$1:$1,0)),'拌客源数据1-8月'!$I:$I,$B121)</f>
        <v>157511.32</v>
      </c>
      <c r="H121" s="13">
        <f>SUMIFS(INDEX('拌客源数据1-8月'!$A:$X,0,MATCH(H$111,'拌客源数据1-8月'!$1:$1,0)),'拌客源数据1-8月'!$I:$I,$B121)</f>
        <v>10924</v>
      </c>
      <c r="I121" s="13">
        <f>SUMIFS(INDEX('拌客源数据1-8月'!$A:$X,0,MATCH(I$111,'拌客源数据1-8月'!$1:$1,0)),'拌客源数据1-8月'!$I:$I,$B121)</f>
        <v>2362</v>
      </c>
      <c r="J121" s="14"/>
      <c r="K121" s="2"/>
      <c r="L121" s="2"/>
      <c r="M121" s="2"/>
      <c r="N121" s="2"/>
      <c r="R121" s="2"/>
      <c r="S121" s="2"/>
      <c r="W121" s="2"/>
      <c r="X121" s="2"/>
      <c r="Y121" s="2"/>
    </row>
    <row r="122" spans="1:25">
      <c r="A122" s="2"/>
      <c r="B122" s="35" t="s">
        <v>13</v>
      </c>
      <c r="C122" s="36"/>
      <c r="D122" s="13" t="str">
        <f>INDEX('拌客源数据1-8月'!$A:$X,MATCH($B122,'拌客源数据1-8月'!$I:$I,0),MATCH(D$111,'拌客源数据1-8月'!$1:$1,0))</f>
        <v>2000507076</v>
      </c>
      <c r="E122" s="13" t="str">
        <f>INDEX('拌客源数据1-8月'!$A:$X,MATCH($B122,'拌客源数据1-8月'!$I:$I,0),MATCH(E$111,'拌客源数据1-8月'!$1:$1,0))</f>
        <v>蛙小辣火锅杯（总账号）</v>
      </c>
      <c r="F122" s="13">
        <f>INDEX('拌客源数据1-8月'!$A:$X,MATCH($B122,'拌客源数据1-8月'!$I:$I,0),MATCH(F$111,'拌客源数据1-8月'!$1:$1,0))</f>
        <v>4636</v>
      </c>
      <c r="G122" s="13">
        <f>SUMIFS(INDEX('拌客源数据1-8月'!$A:$X,0,MATCH(G$111,'拌客源数据1-8月'!$1:$1,0)),'拌客源数据1-8月'!$I:$I,$B122)</f>
        <v>13823.48</v>
      </c>
      <c r="H122" s="13">
        <f>SUMIFS(INDEX('拌客源数据1-8月'!$A:$X,0,MATCH(H$111,'拌客源数据1-8月'!$1:$1,0)),'拌客源数据1-8月'!$I:$I,$B122)</f>
        <v>849</v>
      </c>
      <c r="I122" s="13">
        <f>SUMIFS(INDEX('拌客源数据1-8月'!$A:$X,0,MATCH(I$111,'拌客源数据1-8月'!$1:$1,0)),'拌客源数据1-8月'!$I:$I,$B122)</f>
        <v>205</v>
      </c>
      <c r="J122" s="14"/>
      <c r="K122" s="2"/>
      <c r="L122" s="2"/>
      <c r="M122" s="2"/>
      <c r="N122" s="2"/>
      <c r="R122" s="2"/>
      <c r="S122" s="2"/>
      <c r="W122" s="2"/>
      <c r="X122" s="2"/>
      <c r="Y122" s="2"/>
    </row>
    <row r="123" spans="1:25">
      <c r="A123" s="2"/>
      <c r="B123" s="35" t="s">
        <v>14</v>
      </c>
      <c r="C123" s="36"/>
      <c r="D123" s="13" t="str">
        <f>INDEX('拌客源数据1-8月'!$A:$X,MATCH($B123,'拌客源数据1-8月'!$I:$I,0),MATCH(D$111,'拌客源数据1-8月'!$1:$1,0))</f>
        <v>8184590</v>
      </c>
      <c r="E123" s="13" t="str">
        <f>INDEX('拌客源数据1-8月'!$A:$X,MATCH($B123,'拌客源数据1-8月'!$I:$I,0),MATCH(E$111,'拌客源数据1-8月'!$1:$1,0))</f>
        <v>蛙小辣火锅杯（总账号）</v>
      </c>
      <c r="F123" s="13">
        <f>INDEX('拌客源数据1-8月'!$A:$X,MATCH($B123,'拌客源数据1-8月'!$I:$I,0),MATCH(F$111,'拌客源数据1-8月'!$1:$1,0))</f>
        <v>4636</v>
      </c>
      <c r="G123" s="13">
        <f>SUMIFS(INDEX('拌客源数据1-8月'!$A:$X,0,MATCH(G$111,'拌客源数据1-8月'!$1:$1,0)),'拌客源数据1-8月'!$I:$I,$B123)</f>
        <v>682.13</v>
      </c>
      <c r="H123" s="13">
        <f>SUMIFS(INDEX('拌客源数据1-8月'!$A:$X,0,MATCH(H$111,'拌客源数据1-8月'!$1:$1,0)),'拌客源数据1-8月'!$I:$I,$B123)</f>
        <v>45</v>
      </c>
      <c r="I123" s="13">
        <f>SUMIFS(INDEX('拌客源数据1-8月'!$A:$X,0,MATCH(I$111,'拌客源数据1-8月'!$1:$1,0)),'拌客源数据1-8月'!$I:$I,$B123)</f>
        <v>8</v>
      </c>
      <c r="J123" s="14"/>
      <c r="K123" s="2"/>
      <c r="L123" s="2"/>
      <c r="M123" s="2"/>
      <c r="N123" s="2"/>
      <c r="R123" s="2"/>
      <c r="S123" s="2"/>
      <c r="W123" s="2"/>
      <c r="X123" s="2"/>
      <c r="Y123" s="2"/>
    </row>
    <row r="124" spans="1:25">
      <c r="A124" s="2"/>
      <c r="B124" s="35" t="s">
        <v>7</v>
      </c>
      <c r="C124" s="36"/>
      <c r="D124" s="13" t="str">
        <f>INDEX('拌客源数据1-8月'!$A:$X,MATCH($B124,'拌客源数据1-8月'!$I:$I,0),MATCH(D$111,'拌客源数据1-8月'!$1:$1,0))</f>
        <v>337460136</v>
      </c>
      <c r="E124" s="13" t="str">
        <f>INDEX('拌客源数据1-8月'!$A:$X,MATCH($B124,'拌客源数据1-8月'!$I:$I,0),MATCH(E$111,'拌客源数据1-8月'!$1:$1,0))</f>
        <v>拌客（武宁路店）</v>
      </c>
      <c r="F124" s="13">
        <f>INDEX('拌客源数据1-8月'!$A:$X,MATCH($B124,'拌客源数据1-8月'!$I:$I,0),MATCH(F$111,'拌客源数据1-8月'!$1:$1,0))</f>
        <v>6108</v>
      </c>
      <c r="G124" s="13">
        <f>SUMIFS(INDEX('拌客源数据1-8月'!$A:$X,0,MATCH(G$111,'拌客源数据1-8月'!$1:$1,0)),'拌客源数据1-8月'!$I:$I,$B124)</f>
        <v>3913.76</v>
      </c>
      <c r="H124" s="13">
        <f>SUMIFS(INDEX('拌客源数据1-8月'!$A:$X,0,MATCH(H$111,'拌客源数据1-8月'!$1:$1,0)),'拌客源数据1-8月'!$I:$I,$B124)</f>
        <v>441</v>
      </c>
      <c r="I124" s="13">
        <f>SUMIFS(INDEX('拌客源数据1-8月'!$A:$X,0,MATCH(I$111,'拌客源数据1-8月'!$1:$1,0)),'拌客源数据1-8月'!$I:$I,$B124)</f>
        <v>72</v>
      </c>
      <c r="J124" s="1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35" t="s">
        <v>6</v>
      </c>
      <c r="C125" s="36"/>
      <c r="D125" s="13" t="str">
        <f>INDEX('拌客源数据1-8月'!$A:$X,MATCH($B125,'拌客源数据1-8月'!$I:$I,0),MATCH(D$111,'拌客源数据1-8月'!$1:$1,0))</f>
        <v>337460136</v>
      </c>
      <c r="E125" s="13" t="str">
        <f>INDEX('拌客源数据1-8月'!$A:$X,MATCH($B125,'拌客源数据1-8月'!$I:$I,0),MATCH(E$111,'拌客源数据1-8月'!$1:$1,0))</f>
        <v>拌客（武宁路店）</v>
      </c>
      <c r="F125" s="13">
        <f>INDEX('拌客源数据1-8月'!$A:$X,MATCH($B125,'拌客源数据1-8月'!$I:$I,0),MATCH(F$111,'拌客源数据1-8月'!$1:$1,0))</f>
        <v>6108</v>
      </c>
      <c r="G125" s="13">
        <f>SUMIFS(INDEX('拌客源数据1-8月'!$A:$X,0,MATCH(G$111,'拌客源数据1-8月'!$1:$1,0)),'拌客源数据1-8月'!$I:$I,$B125)</f>
        <v>421831.7</v>
      </c>
      <c r="H125" s="13">
        <f>SUMIFS(INDEX('拌客源数据1-8月'!$A:$X,0,MATCH(H$111,'拌客源数据1-8月'!$1:$1,0)),'拌客源数据1-8月'!$I:$I,$B125)</f>
        <v>31427</v>
      </c>
      <c r="I125" s="13">
        <f>SUMIFS(INDEX('拌客源数据1-8月'!$A:$X,0,MATCH(I$111,'拌客源数据1-8月'!$1:$1,0)),'拌客源数据1-8月'!$I:$I,$B125)</f>
        <v>8314</v>
      </c>
      <c r="J125" s="1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35" t="s">
        <v>8</v>
      </c>
      <c r="C126" s="36"/>
      <c r="D126" s="13" t="str">
        <f>INDEX('拌客源数据1-8月'!$A:$X,MATCH($B126,'拌客源数据1-8月'!$I:$I,0),MATCH(D$111,'拌客源数据1-8月'!$1:$1,0))</f>
        <v>9428110</v>
      </c>
      <c r="E126" s="13" t="str">
        <f>INDEX('拌客源数据1-8月'!$A:$X,MATCH($B126,'拌客源数据1-8月'!$I:$I,0),MATCH(E$111,'拌客源数据1-8月'!$1:$1,0))</f>
        <v>拌客（武宁路店）</v>
      </c>
      <c r="F126" s="13">
        <f>INDEX('拌客源数据1-8月'!$A:$X,MATCH($B126,'拌客源数据1-8月'!$I:$I,0),MATCH(F$111,'拌客源数据1-8月'!$1:$1,0))</f>
        <v>6108</v>
      </c>
      <c r="G126" s="13">
        <f>SUMIFS(INDEX('拌客源数据1-8月'!$A:$X,0,MATCH(G$111,'拌客源数据1-8月'!$1:$1,0)),'拌客源数据1-8月'!$I:$I,$B126)</f>
        <v>114007.74</v>
      </c>
      <c r="H126" s="13">
        <f>SUMIFS(INDEX('拌客源数据1-8月'!$A:$X,0,MATCH(H$111,'拌客源数据1-8月'!$1:$1,0)),'拌客源数据1-8月'!$I:$I,$B126)</f>
        <v>7867</v>
      </c>
      <c r="I126" s="13">
        <f>SUMIFS(INDEX('拌客源数据1-8月'!$A:$X,0,MATCH(I$111,'拌客源数据1-8月'!$1:$1,0)),'拌客源数据1-8月'!$I:$I,$B126)</f>
        <v>2329</v>
      </c>
      <c r="J126" s="1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37"/>
      <c r="C127" s="37"/>
      <c r="D127" s="14"/>
      <c r="E127" s="14"/>
      <c r="F127" s="14"/>
      <c r="G127" s="1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37"/>
      <c r="C128" s="37"/>
      <c r="D128" s="14"/>
      <c r="E128" s="14"/>
      <c r="F128" s="14"/>
      <c r="G128" s="1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37"/>
      <c r="C129" s="37"/>
      <c r="D129" s="14"/>
      <c r="E129" s="14"/>
      <c r="F129" s="14"/>
      <c r="G129" s="1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37"/>
      <c r="C130" s="37"/>
      <c r="D130" s="14"/>
      <c r="E130" s="14"/>
      <c r="F130" s="14"/>
      <c r="G130" s="1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B8" sqref="B8"/>
    </sheetView>
  </sheetViews>
  <sheetFormatPr defaultColWidth="9.23076923076923" defaultRowHeight="16.8"/>
  <cols>
    <col min="1" max="1" width="17.625" customWidth="1"/>
    <col min="2" max="2" width="15.2211538461538" customWidth="1"/>
    <col min="3" max="3" width="13.1346153846154" customWidth="1"/>
    <col min="4" max="4" width="20.4615384615385"/>
    <col min="5" max="5" width="13.9326923076923" customWidth="1"/>
    <col min="6" max="6" width="12.8076923076923" customWidth="1"/>
    <col min="7" max="7" width="19.7019230769231" customWidth="1"/>
    <col min="8" max="8" width="18.7692307692308"/>
  </cols>
  <sheetData>
    <row r="1" ht="17.6" spans="1:12">
      <c r="A1" s="5" t="s">
        <v>128</v>
      </c>
      <c r="B1" s="6">
        <f>A13</f>
        <v>44053</v>
      </c>
      <c r="C1" s="5" t="s">
        <v>129</v>
      </c>
      <c r="D1" s="6">
        <f>A19</f>
        <v>44059</v>
      </c>
      <c r="E1" s="5"/>
      <c r="F1" s="5"/>
      <c r="G1" s="5"/>
      <c r="H1" s="5"/>
      <c r="I1" s="2"/>
      <c r="J1" s="2"/>
      <c r="K1" s="2"/>
      <c r="L1" s="2"/>
    </row>
    <row r="2" ht="17.6" spans="1:12">
      <c r="A2" s="5" t="s">
        <v>130</v>
      </c>
      <c r="B2" s="5"/>
      <c r="C2" s="5"/>
      <c r="D2" s="5"/>
      <c r="E2" s="5"/>
      <c r="F2" s="5"/>
      <c r="G2" s="5"/>
      <c r="H2" s="5"/>
      <c r="I2" s="2"/>
      <c r="J2" s="2"/>
      <c r="K2" s="2"/>
      <c r="L2" s="2"/>
    </row>
    <row r="3" ht="17.6" spans="1:12">
      <c r="A3" s="5"/>
      <c r="B3" s="5"/>
      <c r="C3" s="5"/>
      <c r="D3" s="5"/>
      <c r="E3" s="5"/>
      <c r="F3" s="5"/>
      <c r="G3" s="5"/>
      <c r="H3" s="5"/>
      <c r="I3" s="2"/>
      <c r="J3" s="2"/>
      <c r="K3" s="2"/>
      <c r="L3" s="2"/>
    </row>
    <row r="4" s="4" customFormat="1" ht="17.6" spans="1:12">
      <c r="A4" s="7" t="s">
        <v>131</v>
      </c>
      <c r="B4" s="7"/>
      <c r="C4" s="7"/>
      <c r="D4" s="7"/>
      <c r="E4" s="7"/>
      <c r="F4" s="7"/>
      <c r="G4" s="7"/>
      <c r="H4" s="7"/>
      <c r="I4" s="11"/>
      <c r="J4" s="11"/>
      <c r="K4" s="11"/>
      <c r="L4" s="11"/>
    </row>
    <row r="5" ht="17.6" spans="1:12">
      <c r="A5" s="5" t="s">
        <v>36</v>
      </c>
      <c r="B5" s="5"/>
      <c r="C5" s="5" t="s">
        <v>132</v>
      </c>
      <c r="D5" s="5"/>
      <c r="E5" s="5" t="s">
        <v>133</v>
      </c>
      <c r="F5" s="5"/>
      <c r="G5" s="5" t="s">
        <v>134</v>
      </c>
      <c r="H5" s="5" t="s">
        <v>135</v>
      </c>
      <c r="I5" s="2"/>
      <c r="J5" s="2"/>
      <c r="K5" s="2"/>
      <c r="L5" s="2"/>
    </row>
    <row r="6" ht="17.6" spans="1:12">
      <c r="A6" s="5">
        <f>C32</f>
        <v>16036</v>
      </c>
      <c r="B6" s="5"/>
      <c r="C6" s="8">
        <f>E32</f>
        <v>0.0735844350212023</v>
      </c>
      <c r="D6" s="5"/>
      <c r="E6" s="8">
        <f>G32</f>
        <v>0.21271186440678</v>
      </c>
      <c r="F6" s="5"/>
      <c r="G6" s="5" t="s">
        <v>136</v>
      </c>
      <c r="H6" s="5"/>
      <c r="I6" s="2"/>
      <c r="J6" s="2"/>
      <c r="K6" s="2"/>
      <c r="L6" s="2"/>
    </row>
    <row r="7" ht="17.6" spans="1:12">
      <c r="A7" s="5" t="s">
        <v>137</v>
      </c>
      <c r="B7" s="8"/>
      <c r="C7" s="5"/>
      <c r="D7" s="5"/>
      <c r="E7" s="5"/>
      <c r="F7" s="5"/>
      <c r="G7" s="5"/>
      <c r="H7" s="5"/>
      <c r="I7" s="2"/>
      <c r="J7" s="2"/>
      <c r="K7" s="2"/>
      <c r="L7" s="2"/>
    </row>
    <row r="8" ht="17.6" spans="1:12">
      <c r="A8" s="5" t="s">
        <v>35</v>
      </c>
      <c r="B8" s="5"/>
      <c r="C8" s="5" t="s">
        <v>30</v>
      </c>
      <c r="D8" s="5"/>
      <c r="E8" s="5" t="s">
        <v>138</v>
      </c>
      <c r="F8" s="5"/>
      <c r="G8" s="5" t="s">
        <v>139</v>
      </c>
      <c r="H8" s="5"/>
      <c r="I8" s="2"/>
      <c r="J8" s="2"/>
      <c r="K8" s="2"/>
      <c r="L8" s="2"/>
    </row>
    <row r="9" ht="17.6" spans="1:12">
      <c r="A9" s="5"/>
      <c r="C9" s="5"/>
      <c r="D9" s="8"/>
      <c r="E9" s="5"/>
      <c r="F9" s="8"/>
      <c r="G9" s="5"/>
      <c r="H9" s="5"/>
      <c r="I9" s="2"/>
      <c r="J9" s="2"/>
      <c r="K9" s="2"/>
      <c r="L9" s="2"/>
    </row>
    <row r="10" ht="17.6" spans="1:12">
      <c r="A10" s="5"/>
      <c r="B10" s="5"/>
      <c r="C10" s="5"/>
      <c r="D10" s="5"/>
      <c r="E10" s="5"/>
      <c r="F10" s="5"/>
      <c r="G10" s="5"/>
      <c r="H10" s="5"/>
      <c r="I10" s="2"/>
      <c r="J10" s="2"/>
      <c r="K10" s="2"/>
      <c r="L10" s="2"/>
    </row>
    <row r="11" ht="17.6" spans="1:12">
      <c r="A11" s="5" t="s">
        <v>140</v>
      </c>
      <c r="B11" s="5"/>
      <c r="C11" s="5" t="s">
        <v>141</v>
      </c>
      <c r="D11" s="5"/>
      <c r="E11" s="5"/>
      <c r="F11" s="5"/>
      <c r="G11" s="5"/>
      <c r="H11" s="5"/>
      <c r="I11" s="2"/>
      <c r="J11" s="2"/>
      <c r="K11" s="2"/>
      <c r="L11" s="2"/>
    </row>
    <row r="12" ht="17.6" spans="1:12">
      <c r="A12" s="5" t="s">
        <v>22</v>
      </c>
      <c r="B12" s="5" t="s">
        <v>142</v>
      </c>
      <c r="C12" s="5" t="s">
        <v>29</v>
      </c>
      <c r="D12" s="5" t="s">
        <v>30</v>
      </c>
      <c r="E12" s="5" t="s">
        <v>138</v>
      </c>
      <c r="F12" s="5" t="s">
        <v>35</v>
      </c>
      <c r="G12" s="5" t="s">
        <v>34</v>
      </c>
      <c r="H12" s="5" t="s">
        <v>143</v>
      </c>
      <c r="I12" s="2"/>
      <c r="J12" s="2"/>
      <c r="K12" s="2"/>
      <c r="L12" s="2"/>
    </row>
    <row r="13" ht="17.6" spans="1:12">
      <c r="A13" s="6">
        <v>44053</v>
      </c>
      <c r="B13" s="9">
        <v>44053</v>
      </c>
      <c r="C13" s="10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2233.92</v>
      </c>
      <c r="D13" s="10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768.67</v>
      </c>
      <c r="E13" s="8">
        <f>D13/C13</f>
        <v>0.344090209139092</v>
      </c>
      <c r="F13" s="5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40</v>
      </c>
      <c r="G13" s="5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10">
        <f>C13/F13</f>
        <v>55.848</v>
      </c>
      <c r="I13" s="2"/>
      <c r="J13" s="2"/>
      <c r="K13" s="2"/>
      <c r="L13" s="2"/>
    </row>
    <row r="14" ht="17.6" spans="1:12">
      <c r="A14" s="6">
        <f t="shared" ref="A14:A19" si="0">A13+1</f>
        <v>44054</v>
      </c>
      <c r="B14" s="9">
        <v>44054</v>
      </c>
      <c r="C14" s="10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2360.18</v>
      </c>
      <c r="D14" s="10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923.19</v>
      </c>
      <c r="E14" s="8">
        <f t="shared" ref="E14:E20" si="1">D14/C14</f>
        <v>0.391152369734512</v>
      </c>
      <c r="F14" s="5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39</v>
      </c>
      <c r="G14" s="5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1</v>
      </c>
      <c r="H14" s="10">
        <f t="shared" ref="H14:H20" si="2">C14/F14</f>
        <v>60.5174358974359</v>
      </c>
      <c r="I14" s="2"/>
      <c r="J14" s="2"/>
      <c r="K14" s="2"/>
      <c r="L14" s="2"/>
    </row>
    <row r="15" ht="17.6" spans="1:12">
      <c r="A15" s="6">
        <f t="shared" si="0"/>
        <v>44055</v>
      </c>
      <c r="B15" s="9">
        <v>44055</v>
      </c>
      <c r="C15" s="10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1787.54</v>
      </c>
      <c r="D15" s="10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661.01</v>
      </c>
      <c r="E15" s="8">
        <f t="shared" si="1"/>
        <v>0.369787529230115</v>
      </c>
      <c r="F15" s="5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31</v>
      </c>
      <c r="G15" s="5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1</v>
      </c>
      <c r="H15" s="10">
        <f t="shared" si="2"/>
        <v>57.6625806451613</v>
      </c>
      <c r="I15" s="2"/>
      <c r="J15" s="2"/>
      <c r="K15" s="2"/>
      <c r="L15" s="2"/>
    </row>
    <row r="16" ht="17.6" spans="1:12">
      <c r="A16" s="6">
        <f t="shared" si="0"/>
        <v>44056</v>
      </c>
      <c r="B16" s="9">
        <v>44056</v>
      </c>
      <c r="C16" s="10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1814.93</v>
      </c>
      <c r="D16" s="10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634.1</v>
      </c>
      <c r="E16" s="8">
        <f t="shared" si="1"/>
        <v>0.349379865890145</v>
      </c>
      <c r="F16" s="5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33</v>
      </c>
      <c r="G16" s="5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1</v>
      </c>
      <c r="H16" s="10">
        <f t="shared" si="2"/>
        <v>54.9978787878788</v>
      </c>
      <c r="I16" s="2"/>
      <c r="J16" s="2"/>
      <c r="K16" s="2"/>
      <c r="L16" s="2"/>
    </row>
    <row r="17" ht="17.6" spans="1:12">
      <c r="A17" s="6">
        <f t="shared" si="0"/>
        <v>44057</v>
      </c>
      <c r="B17" s="9">
        <v>44057</v>
      </c>
      <c r="C17" s="10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2222.31</v>
      </c>
      <c r="D17" s="10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799.33</v>
      </c>
      <c r="E17" s="8">
        <f t="shared" si="1"/>
        <v>0.359684292470447</v>
      </c>
      <c r="F17" s="5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37</v>
      </c>
      <c r="G17" s="5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1</v>
      </c>
      <c r="H17" s="10">
        <f t="shared" si="2"/>
        <v>60.0624324324324</v>
      </c>
      <c r="I17" s="2"/>
      <c r="J17" s="2"/>
      <c r="K17" s="2"/>
      <c r="L17" s="2"/>
    </row>
    <row r="18" ht="17.6" spans="1:12">
      <c r="A18" s="6">
        <f t="shared" si="0"/>
        <v>44058</v>
      </c>
      <c r="B18" s="9">
        <v>44058</v>
      </c>
      <c r="C18" s="10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2528.64</v>
      </c>
      <c r="D18" s="10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876.06</v>
      </c>
      <c r="E18" s="8">
        <f t="shared" si="1"/>
        <v>0.346455011389522</v>
      </c>
      <c r="F18" s="5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43</v>
      </c>
      <c r="G18" s="5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10">
        <f t="shared" si="2"/>
        <v>58.8055813953488</v>
      </c>
      <c r="I18" s="2"/>
      <c r="J18" s="2"/>
      <c r="K18" s="2"/>
      <c r="L18" s="2"/>
    </row>
    <row r="19" ht="17.6" spans="1:12">
      <c r="A19" s="6">
        <f t="shared" si="0"/>
        <v>44059</v>
      </c>
      <c r="B19" s="9">
        <v>44059</v>
      </c>
      <c r="C19" s="10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2050.02</v>
      </c>
      <c r="D19" s="10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755.15</v>
      </c>
      <c r="E19" s="8">
        <f t="shared" si="1"/>
        <v>0.368362259880391</v>
      </c>
      <c r="F19" s="5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35</v>
      </c>
      <c r="G19" s="5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1</v>
      </c>
      <c r="H19" s="10">
        <f t="shared" si="2"/>
        <v>58.572</v>
      </c>
      <c r="I19" s="2"/>
      <c r="J19" s="2"/>
      <c r="K19" s="2"/>
      <c r="L19" s="2"/>
    </row>
    <row r="20" ht="17.6" spans="1:12">
      <c r="A20" s="5" t="s">
        <v>21</v>
      </c>
      <c r="B20" s="5"/>
      <c r="C20" s="10">
        <f>SUM(C13:C19)</f>
        <v>14997.54</v>
      </c>
      <c r="D20" s="10">
        <f>SUM(D13:D19)</f>
        <v>5417.51</v>
      </c>
      <c r="E20" s="8">
        <f t="shared" si="1"/>
        <v>0.36122657449155</v>
      </c>
      <c r="F20" s="5">
        <f>SUM(F13:F19)</f>
        <v>258</v>
      </c>
      <c r="G20" s="5">
        <f>SUM(G13:G19)</f>
        <v>5</v>
      </c>
      <c r="H20" s="10">
        <f t="shared" si="2"/>
        <v>58.13</v>
      </c>
      <c r="I20" s="2"/>
      <c r="J20" s="2"/>
      <c r="K20" s="2"/>
      <c r="L20" s="2"/>
    </row>
    <row r="21" ht="17.6" spans="1:12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</row>
    <row r="22" ht="17.6" spans="1:12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</row>
    <row r="23" ht="17.6" spans="1:12">
      <c r="A23" s="5" t="s">
        <v>144</v>
      </c>
      <c r="B23" s="5"/>
      <c r="C23" s="5" t="s">
        <v>141</v>
      </c>
      <c r="D23" s="5"/>
      <c r="E23" s="5"/>
      <c r="F23" s="5"/>
      <c r="G23" s="5"/>
      <c r="H23" s="5"/>
      <c r="I23" s="2"/>
      <c r="J23" s="2"/>
      <c r="K23" s="2"/>
      <c r="L23" s="2"/>
    </row>
    <row r="24" ht="17.6" spans="1:12">
      <c r="A24" s="5" t="s">
        <v>22</v>
      </c>
      <c r="B24" s="5" t="s">
        <v>142</v>
      </c>
      <c r="C24" s="5" t="s">
        <v>36</v>
      </c>
      <c r="D24" s="5" t="s">
        <v>37</v>
      </c>
      <c r="E24" s="5" t="s">
        <v>132</v>
      </c>
      <c r="F24" s="5" t="s">
        <v>38</v>
      </c>
      <c r="G24" s="5" t="s">
        <v>133</v>
      </c>
      <c r="H24" s="5" t="s">
        <v>145</v>
      </c>
      <c r="I24" s="2"/>
      <c r="J24" s="2"/>
      <c r="K24" s="2"/>
      <c r="L24" s="2"/>
    </row>
    <row r="25" ht="17.6" spans="1:12">
      <c r="A25" s="6">
        <v>44053</v>
      </c>
      <c r="B25" s="9">
        <v>44053</v>
      </c>
      <c r="C25" s="5">
        <f>IF($H$5="全部",SUMIF(INDEX('拌客源数据1-8月'!$A:$X,0,MATCH($A$12,'拌客源数据1-8月'!$1:$1,0)),$A13,INDEX('拌客源数据1-8月'!$A:$X,0,MATCH(C$24,'拌客源数据1-8月'!$1:$1,0))),SUMIFS(INDEX('拌客源数据1-8月'!$A:$X,0,MATCH(C$24,'拌客源数据1-8月'!$1:$1,0)),INDEX('拌客源数据1-8月'!$A:$X,0,MATCH($A$12,'拌客源数据1-8月'!$1:$1,0)),$A13,INDEX('拌客源数据1-8月'!$A:$X,0,MATCH("平台i",'拌客源数据1-8月'!$1:$1,0)),$H$5))</f>
        <v>2375</v>
      </c>
      <c r="D25" s="5">
        <f>IF($H$5="全部",SUMIF(INDEX('拌客源数据1-8月'!$A:$X,0,MATCH($A$12,'拌客源数据1-8月'!$1:$1,0)),$A13,INDEX('拌客源数据1-8月'!$A:$X,0,MATCH(D$24,'拌客源数据1-8月'!$1:$1,0))),SUMIFS(INDEX('拌客源数据1-8月'!$A:$X,0,MATCH(D$24,'拌客源数据1-8月'!$1:$1,0)),INDEX('拌客源数据1-8月'!$A:$X,0,MATCH($A$12,'拌客源数据1-8月'!$1:$1,0)),$A13,INDEX('拌客源数据1-8月'!$A:$X,0,MATCH("平台i",'拌客源数据1-8月'!$1:$1,0)),$H$5))</f>
        <v>175</v>
      </c>
      <c r="E25" s="8">
        <f>D25/C25</f>
        <v>0.0736842105263158</v>
      </c>
      <c r="F25" s="5">
        <f>IF($H$5="全部",SUMIF(INDEX('拌客源数据1-8月'!$A:$X,0,MATCH($A$12,'拌客源数据1-8月'!$1:$1,0)),$A13,INDEX('拌客源数据1-8月'!$A:$X,0,MATCH(F$24,'拌客源数据1-8月'!$1:$1,0))),SUMIFS(INDEX('拌客源数据1-8月'!$A:$X,0,MATCH(F$24,'拌客源数据1-8月'!$1:$1,0)),INDEX('拌客源数据1-8月'!$A:$X,0,MATCH($A$12,'拌客源数据1-8月'!$1:$1,0)),$A13,INDEX('拌客源数据1-8月'!$A:$X,0,MATCH("平台i",'拌客源数据1-8月'!$1:$1,0)),$H$5))</f>
        <v>36</v>
      </c>
      <c r="G25" s="8">
        <f>F25/D25</f>
        <v>0.205714285714286</v>
      </c>
      <c r="H25" s="8">
        <f>IF($H$5="全部",SUMIF(INDEX('拌客源数据1-8月'!$A:$X,0,MATCH($A$12,'拌客源数据1-8月'!$1:$1,0)),$A13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13,INDEX('拌客源数据1-8月'!$A:$X,0,MATCH("平台i",'拌客源数据1-8月'!$1:$1,0)),$H$5))/$C13</f>
        <v>0.0439183139951296</v>
      </c>
      <c r="I25" s="2"/>
      <c r="J25" s="2"/>
      <c r="K25" s="2"/>
      <c r="L25" s="2"/>
    </row>
    <row r="26" ht="17.6" spans="1:12">
      <c r="A26" s="6">
        <f t="shared" ref="A26:A31" si="3">A25+1</f>
        <v>44054</v>
      </c>
      <c r="B26" s="9">
        <v>44054</v>
      </c>
      <c r="C26" s="5">
        <f>IF($H$5="全部",SUMIF(INDEX('拌客源数据1-8月'!$A:$X,0,MATCH($A$12,'拌客源数据1-8月'!$1:$1,0)),$A14,INDEX('拌客源数据1-8月'!$A:$X,0,MATCH(C$24,'拌客源数据1-8月'!$1:$1,0))),SUMIFS(INDEX('拌客源数据1-8月'!$A:$X,0,MATCH(C$24,'拌客源数据1-8月'!$1:$1,0)),INDEX('拌客源数据1-8月'!$A:$X,0,MATCH($A$12,'拌客源数据1-8月'!$1:$1,0)),$A14,INDEX('拌客源数据1-8月'!$A:$X,0,MATCH("平台i",'拌客源数据1-8月'!$1:$1,0)),$H$5))</f>
        <v>1989</v>
      </c>
      <c r="D26" s="5">
        <f>IF($H$5="全部",SUMIF(INDEX('拌客源数据1-8月'!$A:$X,0,MATCH($A$12,'拌客源数据1-8月'!$1:$1,0)),$A14,INDEX('拌客源数据1-8月'!$A:$X,0,MATCH(D$24,'拌客源数据1-8月'!$1:$1,0))),SUMIFS(INDEX('拌客源数据1-8月'!$A:$X,0,MATCH(D$24,'拌客源数据1-8月'!$1:$1,0)),INDEX('拌客源数据1-8月'!$A:$X,0,MATCH($A$12,'拌客源数据1-8月'!$1:$1,0)),$A14,INDEX('拌客源数据1-8月'!$A:$X,0,MATCH("平台i",'拌客源数据1-8月'!$1:$1,0)),$H$5))</f>
        <v>155</v>
      </c>
      <c r="E26" s="8">
        <f t="shared" ref="E26:E32" si="4">D26/C26</f>
        <v>0.077928607340372</v>
      </c>
      <c r="F26" s="5">
        <f>IF($H$5="全部",SUMIF(INDEX('拌客源数据1-8月'!$A:$X,0,MATCH($A$12,'拌客源数据1-8月'!$1:$1,0)),$A14,INDEX('拌客源数据1-8月'!$A:$X,0,MATCH(F$24,'拌客源数据1-8月'!$1:$1,0))),SUMIFS(INDEX('拌客源数据1-8月'!$A:$X,0,MATCH(F$24,'拌客源数据1-8月'!$1:$1,0)),INDEX('拌客源数据1-8月'!$A:$X,0,MATCH($A$12,'拌客源数据1-8月'!$1:$1,0)),$A14,INDEX('拌客源数据1-8月'!$A:$X,0,MATCH("平台i",'拌客源数据1-8月'!$1:$1,0)),$H$5))</f>
        <v>37</v>
      </c>
      <c r="G26" s="8">
        <f t="shared" ref="G26:G32" si="5">F26/D26</f>
        <v>0.238709677419355</v>
      </c>
      <c r="H26" s="8">
        <f>IF($H$5="全部",SUMIF(INDEX('拌客源数据1-8月'!$A:$X,0,MATCH($A$12,'拌客源数据1-8月'!$1:$1,0)),$A14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14,INDEX('拌客源数据1-8月'!$A:$X,0,MATCH("平台i",'拌客源数据1-8月'!$1:$1,0)),$H$5))/$C14</f>
        <v>0.0505597030734944</v>
      </c>
      <c r="I26" s="2"/>
      <c r="J26" s="2"/>
      <c r="K26" s="2"/>
      <c r="L26" s="2"/>
    </row>
    <row r="27" ht="17.6" spans="1:12">
      <c r="A27" s="6">
        <f t="shared" si="3"/>
        <v>44055</v>
      </c>
      <c r="B27" s="9">
        <v>44055</v>
      </c>
      <c r="C27" s="5">
        <f>IF($H$5="全部",SUMIF(INDEX('拌客源数据1-8月'!$A:$X,0,MATCH($A$12,'拌客源数据1-8月'!$1:$1,0)),$A15,INDEX('拌客源数据1-8月'!$A:$X,0,MATCH(C$24,'拌客源数据1-8月'!$1:$1,0))),SUMIFS(INDEX('拌客源数据1-8月'!$A:$X,0,MATCH(C$24,'拌客源数据1-8月'!$1:$1,0)),INDEX('拌客源数据1-8月'!$A:$X,0,MATCH($A$12,'拌客源数据1-8月'!$1:$1,0)),$A15,INDEX('拌客源数据1-8月'!$A:$X,0,MATCH("平台i",'拌客源数据1-8月'!$1:$1,0)),$H$5))</f>
        <v>1913</v>
      </c>
      <c r="D27" s="5">
        <f>IF($H$5="全部",SUMIF(INDEX('拌客源数据1-8月'!$A:$X,0,MATCH($A$12,'拌客源数据1-8月'!$1:$1,0)),$A15,INDEX('拌客源数据1-8月'!$A:$X,0,MATCH(D$24,'拌客源数据1-8月'!$1:$1,0))),SUMIFS(INDEX('拌客源数据1-8月'!$A:$X,0,MATCH(D$24,'拌客源数据1-8月'!$1:$1,0)),INDEX('拌客源数据1-8月'!$A:$X,0,MATCH($A$12,'拌客源数据1-8月'!$1:$1,0)),$A15,INDEX('拌客源数据1-8月'!$A:$X,0,MATCH("平台i",'拌客源数据1-8月'!$1:$1,0)),$H$5))</f>
        <v>149</v>
      </c>
      <c r="E27" s="8">
        <f t="shared" si="4"/>
        <v>0.0778881338212232</v>
      </c>
      <c r="F27" s="5">
        <f>IF($H$5="全部",SUMIF(INDEX('拌客源数据1-8月'!$A:$X,0,MATCH($A$12,'拌客源数据1-8月'!$1:$1,0)),$A15,INDEX('拌客源数据1-8月'!$A:$X,0,MATCH(F$24,'拌客源数据1-8月'!$1:$1,0))),SUMIFS(INDEX('拌客源数据1-8月'!$A:$X,0,MATCH(F$24,'拌客源数据1-8月'!$1:$1,0)),INDEX('拌客源数据1-8月'!$A:$X,0,MATCH($A$12,'拌客源数据1-8月'!$1:$1,0)),$A15,INDEX('拌客源数据1-8月'!$A:$X,0,MATCH("平台i",'拌客源数据1-8月'!$1:$1,0)),$H$5))</f>
        <v>31</v>
      </c>
      <c r="G27" s="8">
        <f t="shared" si="5"/>
        <v>0.208053691275168</v>
      </c>
      <c r="H27" s="8">
        <f>IF($H$5="全部",SUMIF(INDEX('拌客源数据1-8月'!$A:$X,0,MATCH($A$12,'拌客源数据1-8月'!$1:$1,0)),$A15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15,INDEX('拌客源数据1-8月'!$A:$X,0,MATCH("平台i",'拌客源数据1-8月'!$1:$1,0)),$H$5))/$C15</f>
        <v>0.0619063069917317</v>
      </c>
      <c r="I27" s="2"/>
      <c r="J27" s="2"/>
      <c r="K27" s="2"/>
      <c r="L27" s="2"/>
    </row>
    <row r="28" ht="17.6" spans="1:12">
      <c r="A28" s="6">
        <f t="shared" si="3"/>
        <v>44056</v>
      </c>
      <c r="B28" s="9">
        <v>44056</v>
      </c>
      <c r="C28" s="5">
        <f>IF($H$5="全部",SUMIF(INDEX('拌客源数据1-8月'!$A:$X,0,MATCH($A$12,'拌客源数据1-8月'!$1:$1,0)),$A16,INDEX('拌客源数据1-8月'!$A:$X,0,MATCH(C$24,'拌客源数据1-8月'!$1:$1,0))),SUMIFS(INDEX('拌客源数据1-8月'!$A:$X,0,MATCH(C$24,'拌客源数据1-8月'!$1:$1,0)),INDEX('拌客源数据1-8月'!$A:$X,0,MATCH($A$12,'拌客源数据1-8月'!$1:$1,0)),$A16,INDEX('拌客源数据1-8月'!$A:$X,0,MATCH("平台i",'拌客源数据1-8月'!$1:$1,0)),$H$5))</f>
        <v>2044</v>
      </c>
      <c r="D28" s="5">
        <f>IF($H$5="全部",SUMIF(INDEX('拌客源数据1-8月'!$A:$X,0,MATCH($A$12,'拌客源数据1-8月'!$1:$1,0)),$A16,INDEX('拌客源数据1-8月'!$A:$X,0,MATCH(D$24,'拌客源数据1-8月'!$1:$1,0))),SUMIFS(INDEX('拌客源数据1-8月'!$A:$X,0,MATCH(D$24,'拌客源数据1-8月'!$1:$1,0)),INDEX('拌客源数据1-8月'!$A:$X,0,MATCH($A$12,'拌客源数据1-8月'!$1:$1,0)),$A16,INDEX('拌客源数据1-8月'!$A:$X,0,MATCH("平台i",'拌客源数据1-8月'!$1:$1,0)),$H$5))</f>
        <v>143</v>
      </c>
      <c r="E28" s="8">
        <f t="shared" si="4"/>
        <v>0.0699608610567515</v>
      </c>
      <c r="F28" s="5">
        <f>IF($H$5="全部",SUMIF(INDEX('拌客源数据1-8月'!$A:$X,0,MATCH($A$12,'拌客源数据1-8月'!$1:$1,0)),$A16,INDEX('拌客源数据1-8月'!$A:$X,0,MATCH(F$24,'拌客源数据1-8月'!$1:$1,0))),SUMIFS(INDEX('拌客源数据1-8月'!$A:$X,0,MATCH(F$24,'拌客源数据1-8月'!$1:$1,0)),INDEX('拌客源数据1-8月'!$A:$X,0,MATCH($A$12,'拌客源数据1-8月'!$1:$1,0)),$A16,INDEX('拌客源数据1-8月'!$A:$X,0,MATCH("平台i",'拌客源数据1-8月'!$1:$1,0)),$H$5))</f>
        <v>34</v>
      </c>
      <c r="G28" s="8">
        <f t="shared" si="5"/>
        <v>0.237762237762238</v>
      </c>
      <c r="H28" s="8">
        <f>IF($H$5="全部",SUMIF(INDEX('拌客源数据1-8月'!$A:$X,0,MATCH($A$12,'拌客源数据1-8月'!$1:$1,0)),$A16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16,INDEX('拌客源数据1-8月'!$A:$X,0,MATCH("平台i",'拌客源数据1-8月'!$1:$1,0)),$H$5))/$C16</f>
        <v>0.055462194134209</v>
      </c>
      <c r="I28" s="2"/>
      <c r="J28" s="2"/>
      <c r="K28" s="2"/>
      <c r="L28" s="2"/>
    </row>
    <row r="29" ht="17.6" spans="1:12">
      <c r="A29" s="6">
        <f t="shared" si="3"/>
        <v>44057</v>
      </c>
      <c r="B29" s="9">
        <v>44057</v>
      </c>
      <c r="C29" s="5">
        <f>IF($H$5="全部",SUMIF(INDEX('拌客源数据1-8月'!$A:$X,0,MATCH($A$12,'拌客源数据1-8月'!$1:$1,0)),$A17,INDEX('拌客源数据1-8月'!$A:$X,0,MATCH(C$24,'拌客源数据1-8月'!$1:$1,0))),SUMIFS(INDEX('拌客源数据1-8月'!$A:$X,0,MATCH(C$24,'拌客源数据1-8月'!$1:$1,0)),INDEX('拌客源数据1-8月'!$A:$X,0,MATCH($A$12,'拌客源数据1-8月'!$1:$1,0)),$A17,INDEX('拌客源数据1-8月'!$A:$X,0,MATCH("平台i",'拌客源数据1-8月'!$1:$1,0)),$H$5))</f>
        <v>2301</v>
      </c>
      <c r="D29" s="5">
        <f>IF($H$5="全部",SUMIF(INDEX('拌客源数据1-8月'!$A:$X,0,MATCH($A$12,'拌客源数据1-8月'!$1:$1,0)),$A17,INDEX('拌客源数据1-8月'!$A:$X,0,MATCH(D$24,'拌客源数据1-8月'!$1:$1,0))),SUMIFS(INDEX('拌客源数据1-8月'!$A:$X,0,MATCH(D$24,'拌客源数据1-8月'!$1:$1,0)),INDEX('拌客源数据1-8月'!$A:$X,0,MATCH($A$12,'拌客源数据1-8月'!$1:$1,0)),$A17,INDEX('拌客源数据1-8月'!$A:$X,0,MATCH("平台i",'拌客源数据1-8月'!$1:$1,0)),$H$5))</f>
        <v>168</v>
      </c>
      <c r="E29" s="8">
        <f t="shared" si="4"/>
        <v>0.0730117340286832</v>
      </c>
      <c r="F29" s="5">
        <f>IF($H$5="全部",SUMIF(INDEX('拌客源数据1-8月'!$A:$X,0,MATCH($A$12,'拌客源数据1-8月'!$1:$1,0)),$A17,INDEX('拌客源数据1-8月'!$A:$X,0,MATCH(F$24,'拌客源数据1-8月'!$1:$1,0))),SUMIFS(INDEX('拌客源数据1-8月'!$A:$X,0,MATCH(F$24,'拌客源数据1-8月'!$1:$1,0)),INDEX('拌客源数据1-8月'!$A:$X,0,MATCH($A$12,'拌客源数据1-8月'!$1:$1,0)),$A17,INDEX('拌客源数据1-8月'!$A:$X,0,MATCH("平台i",'拌客源数据1-8月'!$1:$1,0)),$H$5))</f>
        <v>37</v>
      </c>
      <c r="G29" s="8">
        <f t="shared" si="5"/>
        <v>0.220238095238095</v>
      </c>
      <c r="H29" s="8">
        <f>IF($H$5="全部",SUMIF(INDEX('拌客源数据1-8月'!$A:$X,0,MATCH($A$12,'拌客源数据1-8月'!$1:$1,0)),$A17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17,INDEX('拌客源数据1-8月'!$A:$X,0,MATCH("平台i",'拌客源数据1-8月'!$1:$1,0)),$H$5))/$C17</f>
        <v>0.05136997088615</v>
      </c>
      <c r="I29" s="2"/>
      <c r="J29" s="2"/>
      <c r="K29" s="2"/>
      <c r="L29" s="2"/>
    </row>
    <row r="30" ht="17.6" spans="1:12">
      <c r="A30" s="6">
        <f t="shared" si="3"/>
        <v>44058</v>
      </c>
      <c r="B30" s="9">
        <v>44058</v>
      </c>
      <c r="C30" s="5">
        <f>IF($H$5="全部",SUMIF(INDEX('拌客源数据1-8月'!$A:$X,0,MATCH($A$12,'拌客源数据1-8月'!$1:$1,0)),$A18,INDEX('拌客源数据1-8月'!$A:$X,0,MATCH(C$24,'拌客源数据1-8月'!$1:$1,0))),SUMIFS(INDEX('拌客源数据1-8月'!$A:$X,0,MATCH(C$24,'拌客源数据1-8月'!$1:$1,0)),INDEX('拌客源数据1-8月'!$A:$X,0,MATCH($A$12,'拌客源数据1-8月'!$1:$1,0)),$A18,INDEX('拌客源数据1-8月'!$A:$X,0,MATCH("平台i",'拌客源数据1-8月'!$1:$1,0)),$H$5))</f>
        <v>2725</v>
      </c>
      <c r="D30" s="5">
        <f>IF($H$5="全部",SUMIF(INDEX('拌客源数据1-8月'!$A:$X,0,MATCH($A$12,'拌客源数据1-8月'!$1:$1,0)),$A18,INDEX('拌客源数据1-8月'!$A:$X,0,MATCH(D$24,'拌客源数据1-8月'!$1:$1,0))),SUMIFS(INDEX('拌客源数据1-8月'!$A:$X,0,MATCH(D$24,'拌客源数据1-8月'!$1:$1,0)),INDEX('拌客源数据1-8月'!$A:$X,0,MATCH($A$12,'拌客源数据1-8月'!$1:$1,0)),$A18,INDEX('拌客源数据1-8月'!$A:$X,0,MATCH("平台i",'拌客源数据1-8月'!$1:$1,0)),$H$5))</f>
        <v>201</v>
      </c>
      <c r="E30" s="8">
        <f t="shared" si="4"/>
        <v>0.0737614678899083</v>
      </c>
      <c r="F30" s="5">
        <f>IF($H$5="全部",SUMIF(INDEX('拌客源数据1-8月'!$A:$X,0,MATCH($A$12,'拌客源数据1-8月'!$1:$1,0)),$A18,INDEX('拌客源数据1-8月'!$A:$X,0,MATCH(F$24,'拌客源数据1-8月'!$1:$1,0))),SUMIFS(INDEX('拌客源数据1-8月'!$A:$X,0,MATCH(F$24,'拌客源数据1-8月'!$1:$1,0)),INDEX('拌客源数据1-8月'!$A:$X,0,MATCH($A$12,'拌客源数据1-8月'!$1:$1,0)),$A18,INDEX('拌客源数据1-8月'!$A:$X,0,MATCH("平台i",'拌客源数据1-8月'!$1:$1,0)),$H$5))</f>
        <v>43</v>
      </c>
      <c r="G30" s="8">
        <f t="shared" si="5"/>
        <v>0.213930348258706</v>
      </c>
      <c r="H30" s="8">
        <f>IF($H$5="全部",SUMIF(INDEX('拌客源数据1-8月'!$A:$X,0,MATCH($A$12,'拌客源数据1-8月'!$1:$1,0)),$A18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18,INDEX('拌客源数据1-8月'!$A:$X,0,MATCH("平台i",'拌客源数据1-8月'!$1:$1,0)),$H$5))/$C18</f>
        <v>0.0434620982029866</v>
      </c>
      <c r="I30" s="2"/>
      <c r="J30" s="2"/>
      <c r="K30" s="2"/>
      <c r="L30" s="2"/>
    </row>
    <row r="31" ht="17.6" spans="1:12">
      <c r="A31" s="6">
        <f t="shared" si="3"/>
        <v>44059</v>
      </c>
      <c r="B31" s="9">
        <v>44059</v>
      </c>
      <c r="C31" s="5">
        <f>IF($H$5="全部",SUMIF(INDEX('拌客源数据1-8月'!$A:$X,0,MATCH($A$12,'拌客源数据1-8月'!$1:$1,0)),$A19,INDEX('拌客源数据1-8月'!$A:$X,0,MATCH(C$24,'拌客源数据1-8月'!$1:$1,0))),SUMIFS(INDEX('拌客源数据1-8月'!$A:$X,0,MATCH(C$24,'拌客源数据1-8月'!$1:$1,0)),INDEX('拌客源数据1-8月'!$A:$X,0,MATCH($A$12,'拌客源数据1-8月'!$1:$1,0)),$A19,INDEX('拌客源数据1-8月'!$A:$X,0,MATCH("平台i",'拌客源数据1-8月'!$1:$1,0)),$H$5))</f>
        <v>2689</v>
      </c>
      <c r="D31" s="5">
        <f>IF($H$5="全部",SUMIF(INDEX('拌客源数据1-8月'!$A:$X,0,MATCH($A$12,'拌客源数据1-8月'!$1:$1,0)),$A19,INDEX('拌客源数据1-8月'!$A:$X,0,MATCH(D$24,'拌客源数据1-8月'!$1:$1,0))),SUMIFS(INDEX('拌客源数据1-8月'!$A:$X,0,MATCH(D$24,'拌客源数据1-8月'!$1:$1,0)),INDEX('拌客源数据1-8月'!$A:$X,0,MATCH($A$12,'拌客源数据1-8月'!$1:$1,0)),$A19,INDEX('拌客源数据1-8月'!$A:$X,0,MATCH("平台i",'拌客源数据1-8月'!$1:$1,0)),$H$5))</f>
        <v>189</v>
      </c>
      <c r="E31" s="8">
        <f t="shared" si="4"/>
        <v>0.0702863518036445</v>
      </c>
      <c r="F31" s="5">
        <f>IF($H$5="全部",SUMIF(INDEX('拌客源数据1-8月'!$A:$X,0,MATCH($A$12,'拌客源数据1-8月'!$1:$1,0)),$A19,INDEX('拌客源数据1-8月'!$A:$X,0,MATCH(F$24,'拌客源数据1-8月'!$1:$1,0))),SUMIFS(INDEX('拌客源数据1-8月'!$A:$X,0,MATCH(F$24,'拌客源数据1-8月'!$1:$1,0)),INDEX('拌客源数据1-8月'!$A:$X,0,MATCH($A$12,'拌客源数据1-8月'!$1:$1,0)),$A19,INDEX('拌客源数据1-8月'!$A:$X,0,MATCH("平台i",'拌客源数据1-8月'!$1:$1,0)),$H$5))</f>
        <v>33</v>
      </c>
      <c r="G31" s="8">
        <f t="shared" si="5"/>
        <v>0.174603174603175</v>
      </c>
      <c r="H31" s="8">
        <f>IF($H$5="全部",SUMIF(INDEX('拌客源数据1-8月'!$A:$X,0,MATCH($A$12,'拌客源数据1-8月'!$1:$1,0)),$A19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19,INDEX('拌客源数据1-8月'!$A:$X,0,MATCH("平台i",'拌客源数据1-8月'!$1:$1,0)),$H$5))/$C19</f>
        <v>0.0559604296543448</v>
      </c>
      <c r="I31" s="2"/>
      <c r="J31" s="2"/>
      <c r="K31" s="2"/>
      <c r="L31" s="2"/>
    </row>
    <row r="32" ht="17.6" spans="1:12">
      <c r="A32" s="5" t="s">
        <v>21</v>
      </c>
      <c r="B32" s="5"/>
      <c r="C32" s="5">
        <f>SUM(C25:C31)</f>
        <v>16036</v>
      </c>
      <c r="D32" s="5">
        <f>SUM(D25:D31)</f>
        <v>1180</v>
      </c>
      <c r="E32" s="8">
        <f t="shared" si="4"/>
        <v>0.0735844350212023</v>
      </c>
      <c r="F32" s="5">
        <f>SUM(F25:F31)</f>
        <v>251</v>
      </c>
      <c r="G32" s="8">
        <f t="shared" si="5"/>
        <v>0.21271186440678</v>
      </c>
      <c r="H32" s="8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0.0511777264804761</v>
      </c>
      <c r="I32" s="2"/>
      <c r="J32" s="2"/>
      <c r="K32" s="2"/>
      <c r="L32" s="2"/>
    </row>
    <row r="33" ht="17.6" spans="1:12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</row>
    <row r="34" ht="17.6" spans="1:12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</row>
    <row r="35" ht="17.6" spans="1:12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</row>
  </sheetData>
  <dataValidations count="1">
    <dataValidation type="list" allowBlank="1" showInputMessage="1" showErrorMessage="1" sqref="H5">
      <formula1>"全部,美团,饿了么"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大厂周报!G25:G31</xm:f>
              <xm:sqref>F6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2"/>
  <sheetViews>
    <sheetView workbookViewId="0">
      <selection activeCell="A1" sqref="A1"/>
    </sheetView>
  </sheetViews>
  <sheetFormatPr defaultColWidth="9.23076923076923" defaultRowHeight="16.8"/>
  <cols>
    <col min="1" max="1" width="16.6538461538462" customWidth="1"/>
    <col min="3" max="3" width="29.7980769230769" customWidth="1"/>
    <col min="9" max="9" width="29.7980769230769" customWidth="1"/>
  </cols>
  <sheetData>
    <row r="1" spans="1:24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0</v>
      </c>
      <c r="I1" s="2" t="s">
        <v>2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>
      <c r="A2" s="1">
        <v>43831</v>
      </c>
      <c r="B2" s="2">
        <v>4636</v>
      </c>
      <c r="C2" s="2" t="s">
        <v>44</v>
      </c>
      <c r="D2" s="2" t="s">
        <v>45</v>
      </c>
      <c r="E2" s="2" t="s">
        <v>46</v>
      </c>
      <c r="F2" s="3" t="s">
        <v>47</v>
      </c>
      <c r="G2" s="2" t="s">
        <v>48</v>
      </c>
      <c r="H2" s="2" t="s">
        <v>49</v>
      </c>
      <c r="I2" s="2" t="s">
        <v>9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>
      <c r="A3" s="1">
        <v>43831</v>
      </c>
      <c r="B3" s="2">
        <v>4636</v>
      </c>
      <c r="C3" s="2" t="s">
        <v>44</v>
      </c>
      <c r="D3" s="2" t="s">
        <v>50</v>
      </c>
      <c r="E3" s="2" t="s">
        <v>51</v>
      </c>
      <c r="F3" s="3" t="s">
        <v>47</v>
      </c>
      <c r="G3" s="2" t="s">
        <v>52</v>
      </c>
      <c r="H3" s="2" t="s">
        <v>53</v>
      </c>
      <c r="I3" s="2" t="s">
        <v>18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>
      <c r="A4" s="1">
        <v>43831</v>
      </c>
      <c r="B4" s="2">
        <v>4636</v>
      </c>
      <c r="C4" s="2" t="s">
        <v>44</v>
      </c>
      <c r="D4" s="2" t="s">
        <v>54</v>
      </c>
      <c r="E4" s="2" t="s">
        <v>55</v>
      </c>
      <c r="F4" s="3" t="s">
        <v>47</v>
      </c>
      <c r="G4" s="2" t="s">
        <v>48</v>
      </c>
      <c r="H4" s="2" t="s">
        <v>49</v>
      </c>
      <c r="I4" s="2" t="s">
        <v>15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>
      <c r="A5" s="1">
        <v>43831</v>
      </c>
      <c r="B5" s="2">
        <v>4636</v>
      </c>
      <c r="C5" s="2" t="s">
        <v>44</v>
      </c>
      <c r="D5" s="2" t="s">
        <v>56</v>
      </c>
      <c r="E5" s="2" t="s">
        <v>51</v>
      </c>
      <c r="F5" s="3" t="s">
        <v>47</v>
      </c>
      <c r="G5" s="2" t="s">
        <v>48</v>
      </c>
      <c r="H5" s="2" t="s">
        <v>49</v>
      </c>
      <c r="I5" s="2" t="s">
        <v>16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>
      <c r="A6" s="1">
        <v>43832</v>
      </c>
      <c r="B6" s="2">
        <v>4636</v>
      </c>
      <c r="C6" s="2" t="s">
        <v>44</v>
      </c>
      <c r="D6" s="2" t="s">
        <v>45</v>
      </c>
      <c r="E6" s="2" t="s">
        <v>46</v>
      </c>
      <c r="F6" s="3" t="s">
        <v>47</v>
      </c>
      <c r="G6" s="2" t="s">
        <v>48</v>
      </c>
      <c r="H6" s="2" t="s">
        <v>49</v>
      </c>
      <c r="I6" s="2" t="s">
        <v>9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>
      <c r="A7" s="1">
        <v>43832</v>
      </c>
      <c r="B7" s="2">
        <v>4636</v>
      </c>
      <c r="C7" s="2" t="s">
        <v>44</v>
      </c>
      <c r="D7" s="2" t="s">
        <v>50</v>
      </c>
      <c r="E7" s="2" t="s">
        <v>51</v>
      </c>
      <c r="F7" s="3" t="s">
        <v>47</v>
      </c>
      <c r="G7" s="2" t="s">
        <v>52</v>
      </c>
      <c r="H7" s="2" t="s">
        <v>53</v>
      </c>
      <c r="I7" s="2" t="s">
        <v>18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>
      <c r="A8" s="1">
        <v>43832</v>
      </c>
      <c r="B8" s="2">
        <v>4636</v>
      </c>
      <c r="C8" s="2" t="s">
        <v>44</v>
      </c>
      <c r="D8" s="2" t="s">
        <v>54</v>
      </c>
      <c r="E8" s="2" t="s">
        <v>55</v>
      </c>
      <c r="F8" s="3" t="s">
        <v>47</v>
      </c>
      <c r="G8" s="2" t="s">
        <v>48</v>
      </c>
      <c r="H8" s="2" t="s">
        <v>49</v>
      </c>
      <c r="I8" s="2" t="s">
        <v>15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>
      <c r="A9" s="1">
        <v>43832</v>
      </c>
      <c r="B9" s="2">
        <v>4636</v>
      </c>
      <c r="C9" s="2" t="s">
        <v>44</v>
      </c>
      <c r="D9" s="2" t="s">
        <v>56</v>
      </c>
      <c r="E9" s="2" t="s">
        <v>51</v>
      </c>
      <c r="F9" s="3" t="s">
        <v>47</v>
      </c>
      <c r="G9" s="2" t="s">
        <v>48</v>
      </c>
      <c r="H9" s="2" t="s">
        <v>49</v>
      </c>
      <c r="I9" s="2" t="s">
        <v>16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>
      <c r="A10" s="1">
        <v>43833</v>
      </c>
      <c r="B10" s="2">
        <v>4636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9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>
      <c r="A11" s="1">
        <v>43833</v>
      </c>
      <c r="B11" s="2">
        <v>4636</v>
      </c>
      <c r="C11" s="2" t="s">
        <v>44</v>
      </c>
      <c r="D11" s="2" t="s">
        <v>54</v>
      </c>
      <c r="E11" s="2" t="s">
        <v>55</v>
      </c>
      <c r="F11" s="2" t="s">
        <v>47</v>
      </c>
      <c r="G11" s="2" t="s">
        <v>48</v>
      </c>
      <c r="H11" s="2" t="s">
        <v>49</v>
      </c>
      <c r="I11" s="2" t="s">
        <v>15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>
      <c r="A12" s="1">
        <v>43833</v>
      </c>
      <c r="B12" s="2">
        <v>4636</v>
      </c>
      <c r="C12" s="2" t="s">
        <v>44</v>
      </c>
      <c r="D12" s="2" t="s">
        <v>56</v>
      </c>
      <c r="E12" s="2" t="s">
        <v>51</v>
      </c>
      <c r="F12" s="2" t="s">
        <v>47</v>
      </c>
      <c r="G12" s="2" t="s">
        <v>48</v>
      </c>
      <c r="H12" s="2" t="s">
        <v>49</v>
      </c>
      <c r="I12" s="2" t="s">
        <v>16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>
      <c r="A13" s="1">
        <v>43834</v>
      </c>
      <c r="B13" s="2">
        <v>4636</v>
      </c>
      <c r="C13" s="2" t="s">
        <v>44</v>
      </c>
      <c r="D13" s="2" t="s">
        <v>45</v>
      </c>
      <c r="E13" s="2" t="s">
        <v>46</v>
      </c>
      <c r="F13" s="2" t="s">
        <v>47</v>
      </c>
      <c r="G13" s="2" t="s">
        <v>48</v>
      </c>
      <c r="H13" s="2" t="s">
        <v>49</v>
      </c>
      <c r="I13" s="2" t="s">
        <v>9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>
      <c r="A14" s="1">
        <v>43834</v>
      </c>
      <c r="B14" s="2">
        <v>4636</v>
      </c>
      <c r="C14" s="2" t="s">
        <v>44</v>
      </c>
      <c r="D14" s="2" t="s">
        <v>50</v>
      </c>
      <c r="E14" s="2" t="s">
        <v>51</v>
      </c>
      <c r="F14" s="2" t="s">
        <v>47</v>
      </c>
      <c r="G14" s="2" t="s">
        <v>52</v>
      </c>
      <c r="H14" s="2" t="s">
        <v>53</v>
      </c>
      <c r="I14" s="2" t="s">
        <v>18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>
      <c r="A15" s="1">
        <v>43834</v>
      </c>
      <c r="B15" s="2">
        <v>4636</v>
      </c>
      <c r="C15" s="2" t="s">
        <v>44</v>
      </c>
      <c r="D15" s="2" t="s">
        <v>54</v>
      </c>
      <c r="E15" s="2" t="s">
        <v>55</v>
      </c>
      <c r="F15" s="2" t="s">
        <v>47</v>
      </c>
      <c r="G15" s="2" t="s">
        <v>48</v>
      </c>
      <c r="H15" s="2" t="s">
        <v>49</v>
      </c>
      <c r="I15" s="2" t="s">
        <v>15</v>
      </c>
      <c r="J15" s="2">
        <v>1531</v>
      </c>
      <c r="K15" s="2">
        <v>614.58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>
      <c r="A16" s="1">
        <v>43834</v>
      </c>
      <c r="B16" s="2">
        <v>4636</v>
      </c>
      <c r="C16" s="2" t="s">
        <v>44</v>
      </c>
      <c r="D16" s="2" t="s">
        <v>56</v>
      </c>
      <c r="E16" s="2" t="s">
        <v>51</v>
      </c>
      <c r="F16" s="2" t="s">
        <v>47</v>
      </c>
      <c r="G16" s="2" t="s">
        <v>48</v>
      </c>
      <c r="H16" s="2" t="s">
        <v>49</v>
      </c>
      <c r="I16" s="2" t="s">
        <v>16</v>
      </c>
      <c r="J16" s="2">
        <v>2473.82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>
      <c r="A17" s="1">
        <v>43835</v>
      </c>
      <c r="B17" s="2">
        <v>4636</v>
      </c>
      <c r="C17" s="2" t="s">
        <v>44</v>
      </c>
      <c r="D17" s="2" t="s">
        <v>45</v>
      </c>
      <c r="E17" s="2" t="s">
        <v>46</v>
      </c>
      <c r="F17" s="2" t="s">
        <v>47</v>
      </c>
      <c r="G17" s="2" t="s">
        <v>48</v>
      </c>
      <c r="H17" s="2" t="s">
        <v>49</v>
      </c>
      <c r="I17" s="2" t="s">
        <v>9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>
      <c r="A18" s="1">
        <v>43835</v>
      </c>
      <c r="B18" s="2">
        <v>4636</v>
      </c>
      <c r="C18" s="2" t="s">
        <v>44</v>
      </c>
      <c r="D18" s="2" t="s">
        <v>56</v>
      </c>
      <c r="E18" s="2" t="s">
        <v>51</v>
      </c>
      <c r="F18" s="2" t="s">
        <v>47</v>
      </c>
      <c r="G18" s="2" t="s">
        <v>48</v>
      </c>
      <c r="H18" s="2" t="s">
        <v>49</v>
      </c>
      <c r="I18" s="2" t="s">
        <v>16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>
      <c r="A19" s="1">
        <v>43836</v>
      </c>
      <c r="B19" s="2">
        <v>4636</v>
      </c>
      <c r="C19" s="2" t="s">
        <v>44</v>
      </c>
      <c r="D19" s="2" t="s">
        <v>45</v>
      </c>
      <c r="E19" s="2" t="s">
        <v>46</v>
      </c>
      <c r="F19" s="2" t="s">
        <v>47</v>
      </c>
      <c r="G19" s="2" t="s">
        <v>48</v>
      </c>
      <c r="H19" s="2" t="s">
        <v>49</v>
      </c>
      <c r="I19" s="2" t="s">
        <v>9</v>
      </c>
      <c r="J19" s="2">
        <v>2265.82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>
      <c r="A20" s="1">
        <v>43836</v>
      </c>
      <c r="B20" s="2">
        <v>4636</v>
      </c>
      <c r="C20" s="2" t="s">
        <v>44</v>
      </c>
      <c r="D20" s="2" t="s">
        <v>56</v>
      </c>
      <c r="E20" s="2" t="s">
        <v>51</v>
      </c>
      <c r="F20" s="2" t="s">
        <v>47</v>
      </c>
      <c r="G20" s="2" t="s">
        <v>48</v>
      </c>
      <c r="H20" s="2" t="s">
        <v>49</v>
      </c>
      <c r="I20" s="2" t="s">
        <v>16</v>
      </c>
      <c r="J20" s="2">
        <v>2397.2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>
      <c r="A21" s="1">
        <v>43837</v>
      </c>
      <c r="B21" s="2">
        <v>4636</v>
      </c>
      <c r="C21" s="2" t="s">
        <v>44</v>
      </c>
      <c r="D21" s="2" t="s">
        <v>45</v>
      </c>
      <c r="E21" s="2" t="s">
        <v>46</v>
      </c>
      <c r="F21" s="2" t="s">
        <v>47</v>
      </c>
      <c r="G21" s="2" t="s">
        <v>48</v>
      </c>
      <c r="H21" s="2" t="s">
        <v>49</v>
      </c>
      <c r="I21" s="2" t="s">
        <v>9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>
      <c r="A22" s="1">
        <v>43838</v>
      </c>
      <c r="B22" s="2">
        <v>4636</v>
      </c>
      <c r="C22" s="2" t="s">
        <v>44</v>
      </c>
      <c r="D22" s="2" t="s">
        <v>45</v>
      </c>
      <c r="E22" s="2" t="s">
        <v>46</v>
      </c>
      <c r="F22" s="2" t="s">
        <v>47</v>
      </c>
      <c r="G22" s="2" t="s">
        <v>48</v>
      </c>
      <c r="H22" s="2" t="s">
        <v>49</v>
      </c>
      <c r="I22" s="2" t="s">
        <v>9</v>
      </c>
      <c r="J22" s="2">
        <v>3299.56</v>
      </c>
      <c r="K22" s="2">
        <v>1223.62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>
      <c r="A23" s="1">
        <v>43839</v>
      </c>
      <c r="B23" s="2">
        <v>4636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9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>
      <c r="A24" s="1">
        <v>43840</v>
      </c>
      <c r="B24" s="2">
        <v>4636</v>
      </c>
      <c r="C24" s="2" t="s">
        <v>44</v>
      </c>
      <c r="D24" s="2" t="s">
        <v>45</v>
      </c>
      <c r="E24" s="2" t="s">
        <v>46</v>
      </c>
      <c r="F24" s="2" t="s">
        <v>47</v>
      </c>
      <c r="G24" s="2" t="s">
        <v>48</v>
      </c>
      <c r="H24" s="2" t="s">
        <v>49</v>
      </c>
      <c r="I24" s="2" t="s">
        <v>9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>
      <c r="A25" s="1">
        <v>43860</v>
      </c>
      <c r="B25" s="2">
        <v>4636</v>
      </c>
      <c r="C25" s="2" t="s">
        <v>44</v>
      </c>
      <c r="D25" s="2" t="s">
        <v>45</v>
      </c>
      <c r="E25" s="2" t="s">
        <v>46</v>
      </c>
      <c r="F25" s="2" t="s">
        <v>47</v>
      </c>
      <c r="G25" s="2" t="s">
        <v>48</v>
      </c>
      <c r="H25" s="2" t="s">
        <v>49</v>
      </c>
      <c r="I25" s="2" t="s">
        <v>9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>
      <c r="A26" s="1">
        <v>43870</v>
      </c>
      <c r="B26" s="2">
        <v>4636</v>
      </c>
      <c r="C26" s="2" t="s">
        <v>44</v>
      </c>
      <c r="D26" s="2" t="s">
        <v>45</v>
      </c>
      <c r="E26" s="2" t="s">
        <v>46</v>
      </c>
      <c r="F26" s="2" t="s">
        <v>47</v>
      </c>
      <c r="G26" s="2" t="s">
        <v>48</v>
      </c>
      <c r="H26" s="2" t="s">
        <v>49</v>
      </c>
      <c r="I26" s="2" t="s">
        <v>9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>
      <c r="A27" s="1">
        <v>43871</v>
      </c>
      <c r="B27" s="2">
        <v>4636</v>
      </c>
      <c r="C27" s="2" t="s">
        <v>44</v>
      </c>
      <c r="D27" s="2" t="s">
        <v>45</v>
      </c>
      <c r="E27" s="2" t="s">
        <v>46</v>
      </c>
      <c r="F27" s="2" t="s">
        <v>47</v>
      </c>
      <c r="G27" s="2" t="s">
        <v>48</v>
      </c>
      <c r="H27" s="2" t="s">
        <v>49</v>
      </c>
      <c r="I27" s="2" t="s">
        <v>9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>
      <c r="A28" s="1">
        <v>43872</v>
      </c>
      <c r="B28" s="2">
        <v>4636</v>
      </c>
      <c r="C28" s="2" t="s">
        <v>44</v>
      </c>
      <c r="D28" s="2" t="s">
        <v>45</v>
      </c>
      <c r="E28" s="2" t="s">
        <v>46</v>
      </c>
      <c r="F28" s="2" t="s">
        <v>47</v>
      </c>
      <c r="G28" s="2" t="s">
        <v>48</v>
      </c>
      <c r="H28" s="2" t="s">
        <v>49</v>
      </c>
      <c r="I28" s="2" t="s">
        <v>9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>
      <c r="A29" s="1">
        <v>43873</v>
      </c>
      <c r="B29" s="2">
        <v>4636</v>
      </c>
      <c r="C29" s="2" t="s">
        <v>44</v>
      </c>
      <c r="D29" s="2" t="s">
        <v>45</v>
      </c>
      <c r="E29" s="2" t="s">
        <v>46</v>
      </c>
      <c r="F29" s="2" t="s">
        <v>47</v>
      </c>
      <c r="G29" s="2" t="s">
        <v>48</v>
      </c>
      <c r="H29" s="2" t="s">
        <v>49</v>
      </c>
      <c r="I29" s="2" t="s">
        <v>9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>
      <c r="A30" s="1">
        <v>43874</v>
      </c>
      <c r="B30" s="2">
        <v>4636</v>
      </c>
      <c r="C30" s="2" t="s">
        <v>44</v>
      </c>
      <c r="D30" s="2" t="s">
        <v>45</v>
      </c>
      <c r="E30" s="2" t="s">
        <v>46</v>
      </c>
      <c r="F30" s="2" t="s">
        <v>47</v>
      </c>
      <c r="G30" s="2" t="s">
        <v>48</v>
      </c>
      <c r="H30" s="2" t="s">
        <v>49</v>
      </c>
      <c r="I30" s="2" t="s">
        <v>9</v>
      </c>
      <c r="J30" s="2">
        <v>1278.08</v>
      </c>
      <c r="K30" s="2">
        <v>553.17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>
      <c r="A31" s="1">
        <v>43875</v>
      </c>
      <c r="B31" s="2">
        <v>4636</v>
      </c>
      <c r="C31" s="2" t="s">
        <v>44</v>
      </c>
      <c r="D31" s="2" t="s">
        <v>45</v>
      </c>
      <c r="E31" s="2" t="s">
        <v>46</v>
      </c>
      <c r="F31" s="2" t="s">
        <v>47</v>
      </c>
      <c r="G31" s="2" t="s">
        <v>48</v>
      </c>
      <c r="H31" s="2" t="s">
        <v>49</v>
      </c>
      <c r="I31" s="2" t="s">
        <v>9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>
      <c r="A32" s="1">
        <v>43876</v>
      </c>
      <c r="B32" s="2">
        <v>4636</v>
      </c>
      <c r="C32" s="2" t="s">
        <v>44</v>
      </c>
      <c r="D32" s="2" t="s">
        <v>45</v>
      </c>
      <c r="E32" s="2" t="s">
        <v>46</v>
      </c>
      <c r="F32" s="2" t="s">
        <v>47</v>
      </c>
      <c r="G32" s="2" t="s">
        <v>48</v>
      </c>
      <c r="H32" s="2" t="s">
        <v>49</v>
      </c>
      <c r="I32" s="2" t="s">
        <v>9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>
      <c r="A33" s="1">
        <v>43877</v>
      </c>
      <c r="B33" s="2">
        <v>4636</v>
      </c>
      <c r="C33" s="2" t="s">
        <v>44</v>
      </c>
      <c r="D33" s="2" t="s">
        <v>45</v>
      </c>
      <c r="E33" s="2" t="s">
        <v>46</v>
      </c>
      <c r="F33" s="2" t="s">
        <v>47</v>
      </c>
      <c r="G33" s="2" t="s">
        <v>48</v>
      </c>
      <c r="H33" s="2" t="s">
        <v>49</v>
      </c>
      <c r="I33" s="2" t="s">
        <v>9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>
      <c r="A34" s="1">
        <v>43878</v>
      </c>
      <c r="B34" s="2">
        <v>4636</v>
      </c>
      <c r="C34" s="2" t="s">
        <v>44</v>
      </c>
      <c r="D34" s="2" t="s">
        <v>45</v>
      </c>
      <c r="E34" s="2" t="s">
        <v>46</v>
      </c>
      <c r="F34" s="2" t="s">
        <v>47</v>
      </c>
      <c r="G34" s="2" t="s">
        <v>48</v>
      </c>
      <c r="H34" s="2" t="s">
        <v>49</v>
      </c>
      <c r="I34" s="2" t="s">
        <v>9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>
      <c r="A35" s="1">
        <v>43879</v>
      </c>
      <c r="B35" s="2">
        <v>4636</v>
      </c>
      <c r="C35" s="2" t="s">
        <v>44</v>
      </c>
      <c r="D35" s="2" t="s">
        <v>45</v>
      </c>
      <c r="E35" s="2" t="s">
        <v>46</v>
      </c>
      <c r="F35" s="2" t="s">
        <v>47</v>
      </c>
      <c r="G35" s="2" t="s">
        <v>48</v>
      </c>
      <c r="H35" s="2" t="s">
        <v>49</v>
      </c>
      <c r="I35" s="2" t="s">
        <v>9</v>
      </c>
      <c r="J35" s="2">
        <v>1384.55</v>
      </c>
      <c r="K35" s="2">
        <v>584.82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>
      <c r="A36" s="1">
        <v>43880</v>
      </c>
      <c r="B36" s="2">
        <v>4636</v>
      </c>
      <c r="C36" s="2" t="s">
        <v>44</v>
      </c>
      <c r="D36" s="2" t="s">
        <v>45</v>
      </c>
      <c r="E36" s="2" t="s">
        <v>46</v>
      </c>
      <c r="F36" s="2" t="s">
        <v>47</v>
      </c>
      <c r="G36" s="2" t="s">
        <v>48</v>
      </c>
      <c r="H36" s="2" t="s">
        <v>49</v>
      </c>
      <c r="I36" s="2" t="s">
        <v>9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>
      <c r="A37" s="1">
        <v>43881</v>
      </c>
      <c r="B37" s="2">
        <v>4636</v>
      </c>
      <c r="C37" s="2" t="s">
        <v>44</v>
      </c>
      <c r="D37" s="2" t="s">
        <v>45</v>
      </c>
      <c r="E37" s="2" t="s">
        <v>46</v>
      </c>
      <c r="F37" s="2" t="s">
        <v>47</v>
      </c>
      <c r="G37" s="2" t="s">
        <v>48</v>
      </c>
      <c r="H37" s="2" t="s">
        <v>49</v>
      </c>
      <c r="I37" s="2" t="s">
        <v>9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>
      <c r="A38" s="1">
        <v>43882</v>
      </c>
      <c r="B38" s="2">
        <v>4636</v>
      </c>
      <c r="C38" s="2" t="s">
        <v>44</v>
      </c>
      <c r="D38" s="2" t="s">
        <v>45</v>
      </c>
      <c r="E38" s="2" t="s">
        <v>46</v>
      </c>
      <c r="F38" s="2" t="s">
        <v>47</v>
      </c>
      <c r="G38" s="2" t="s">
        <v>48</v>
      </c>
      <c r="H38" s="2" t="s">
        <v>49</v>
      </c>
      <c r="I38" s="2" t="s">
        <v>9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>
      <c r="A39" s="1">
        <v>43883</v>
      </c>
      <c r="B39" s="2">
        <v>4636</v>
      </c>
      <c r="C39" s="2" t="s">
        <v>44</v>
      </c>
      <c r="D39" s="2" t="s">
        <v>45</v>
      </c>
      <c r="E39" s="2" t="s">
        <v>46</v>
      </c>
      <c r="F39" s="2" t="s">
        <v>47</v>
      </c>
      <c r="G39" s="2" t="s">
        <v>48</v>
      </c>
      <c r="H39" s="2" t="s">
        <v>49</v>
      </c>
      <c r="I39" s="2" t="s">
        <v>9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>
      <c r="A40" s="1">
        <v>43884</v>
      </c>
      <c r="B40" s="2">
        <v>4636</v>
      </c>
      <c r="C40" s="2" t="s">
        <v>44</v>
      </c>
      <c r="D40" s="2" t="s">
        <v>45</v>
      </c>
      <c r="E40" s="2" t="s">
        <v>46</v>
      </c>
      <c r="F40" s="2" t="s">
        <v>47</v>
      </c>
      <c r="G40" s="2" t="s">
        <v>48</v>
      </c>
      <c r="H40" s="2" t="s">
        <v>49</v>
      </c>
      <c r="I40" s="2" t="s">
        <v>9</v>
      </c>
      <c r="J40" s="2">
        <v>758.35</v>
      </c>
      <c r="K40" s="2">
        <v>306.65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>
      <c r="A41" s="1">
        <v>43885</v>
      </c>
      <c r="B41" s="2">
        <v>4636</v>
      </c>
      <c r="C41" s="2" t="s">
        <v>44</v>
      </c>
      <c r="D41" s="2" t="s">
        <v>45</v>
      </c>
      <c r="E41" s="2" t="s">
        <v>46</v>
      </c>
      <c r="F41" s="2" t="s">
        <v>47</v>
      </c>
      <c r="G41" s="2" t="s">
        <v>48</v>
      </c>
      <c r="H41" s="2" t="s">
        <v>49</v>
      </c>
      <c r="I41" s="2" t="s">
        <v>9</v>
      </c>
      <c r="J41" s="2">
        <v>1135.14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>
      <c r="A42" s="1">
        <v>43886</v>
      </c>
      <c r="B42" s="2">
        <v>4636</v>
      </c>
      <c r="C42" s="2" t="s">
        <v>44</v>
      </c>
      <c r="D42" s="2" t="s">
        <v>45</v>
      </c>
      <c r="E42" s="2" t="s">
        <v>46</v>
      </c>
      <c r="F42" s="2" t="s">
        <v>47</v>
      </c>
      <c r="G42" s="2" t="s">
        <v>48</v>
      </c>
      <c r="H42" s="2" t="s">
        <v>49</v>
      </c>
      <c r="I42" s="2" t="s">
        <v>9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>
      <c r="A43" s="1">
        <v>43887</v>
      </c>
      <c r="B43" s="2">
        <v>4636</v>
      </c>
      <c r="C43" s="2" t="s">
        <v>44</v>
      </c>
      <c r="D43" s="2" t="s">
        <v>45</v>
      </c>
      <c r="E43" s="2" t="s">
        <v>46</v>
      </c>
      <c r="F43" s="2" t="s">
        <v>47</v>
      </c>
      <c r="G43" s="2" t="s">
        <v>48</v>
      </c>
      <c r="H43" s="2" t="s">
        <v>49</v>
      </c>
      <c r="I43" s="2" t="s">
        <v>9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>
      <c r="A44" s="1">
        <v>43888</v>
      </c>
      <c r="B44" s="2">
        <v>4636</v>
      </c>
      <c r="C44" s="2" t="s">
        <v>44</v>
      </c>
      <c r="D44" s="2" t="s">
        <v>45</v>
      </c>
      <c r="E44" s="2" t="s">
        <v>46</v>
      </c>
      <c r="F44" s="2" t="s">
        <v>47</v>
      </c>
      <c r="G44" s="2" t="s">
        <v>48</v>
      </c>
      <c r="H44" s="2" t="s">
        <v>49</v>
      </c>
      <c r="I44" s="2" t="s">
        <v>9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>
      <c r="A45" s="1">
        <v>43889</v>
      </c>
      <c r="B45" s="2">
        <v>4636</v>
      </c>
      <c r="C45" s="2" t="s">
        <v>44</v>
      </c>
      <c r="D45" s="2" t="s">
        <v>45</v>
      </c>
      <c r="E45" s="2" t="s">
        <v>46</v>
      </c>
      <c r="F45" s="2" t="s">
        <v>47</v>
      </c>
      <c r="G45" s="2" t="s">
        <v>48</v>
      </c>
      <c r="H45" s="2" t="s">
        <v>49</v>
      </c>
      <c r="I45" s="2" t="s">
        <v>9</v>
      </c>
      <c r="J45" s="2">
        <v>1470.49</v>
      </c>
      <c r="K45" s="2">
        <v>616.08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>
      <c r="A46" s="1">
        <v>43889</v>
      </c>
      <c r="B46" s="2">
        <v>4636</v>
      </c>
      <c r="C46" s="2" t="s">
        <v>44</v>
      </c>
      <c r="D46" s="2" t="s">
        <v>57</v>
      </c>
      <c r="E46" s="2" t="s">
        <v>58</v>
      </c>
      <c r="F46" s="2" t="s">
        <v>47</v>
      </c>
      <c r="G46" s="2" t="s">
        <v>52</v>
      </c>
      <c r="H46" s="2" t="s">
        <v>53</v>
      </c>
      <c r="I46" s="2" t="s">
        <v>11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38.3</v>
      </c>
      <c r="U46" s="2">
        <v>732</v>
      </c>
      <c r="V46" s="2">
        <v>50</v>
      </c>
      <c r="W46" s="2">
        <v>689</v>
      </c>
      <c r="X46" s="2">
        <v>153</v>
      </c>
    </row>
    <row r="47" spans="1:24">
      <c r="A47" s="1">
        <v>43890</v>
      </c>
      <c r="B47" s="2">
        <v>4636</v>
      </c>
      <c r="C47" s="2" t="s">
        <v>44</v>
      </c>
      <c r="D47" s="2" t="s">
        <v>45</v>
      </c>
      <c r="E47" s="2" t="s">
        <v>46</v>
      </c>
      <c r="F47" s="2" t="s">
        <v>47</v>
      </c>
      <c r="G47" s="2" t="s">
        <v>48</v>
      </c>
      <c r="H47" s="2" t="s">
        <v>49</v>
      </c>
      <c r="I47" s="2" t="s">
        <v>9</v>
      </c>
      <c r="J47" s="2">
        <v>1216.36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>
      <c r="A48" s="1">
        <v>43890</v>
      </c>
      <c r="B48" s="2">
        <v>4636</v>
      </c>
      <c r="C48" s="2" t="s">
        <v>44</v>
      </c>
      <c r="D48" s="2" t="s">
        <v>57</v>
      </c>
      <c r="E48" s="2" t="s">
        <v>58</v>
      </c>
      <c r="F48" s="2" t="s">
        <v>47</v>
      </c>
      <c r="G48" s="2" t="s">
        <v>52</v>
      </c>
      <c r="H48" s="2" t="s">
        <v>53</v>
      </c>
      <c r="I48" s="2" t="s">
        <v>11</v>
      </c>
      <c r="J48" s="2">
        <v>1244.88</v>
      </c>
      <c r="K48" s="2">
        <v>605.17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>
      <c r="A49" s="1">
        <v>43891</v>
      </c>
      <c r="B49" s="2">
        <v>4636</v>
      </c>
      <c r="C49" s="2" t="s">
        <v>44</v>
      </c>
      <c r="D49" s="2" t="s">
        <v>45</v>
      </c>
      <c r="E49" s="2" t="s">
        <v>46</v>
      </c>
      <c r="F49" s="2" t="s">
        <v>47</v>
      </c>
      <c r="G49" s="2" t="s">
        <v>48</v>
      </c>
      <c r="H49" s="2" t="s">
        <v>49</v>
      </c>
      <c r="I49" s="2" t="s">
        <v>9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>
      <c r="A50" s="1">
        <v>43891</v>
      </c>
      <c r="B50" s="2">
        <v>4636</v>
      </c>
      <c r="C50" s="2" t="s">
        <v>44</v>
      </c>
      <c r="D50" s="2" t="s">
        <v>57</v>
      </c>
      <c r="E50" s="2" t="s">
        <v>58</v>
      </c>
      <c r="F50" s="2" t="s">
        <v>47</v>
      </c>
      <c r="G50" s="2" t="s">
        <v>52</v>
      </c>
      <c r="H50" s="2" t="s">
        <v>53</v>
      </c>
      <c r="I50" s="2" t="s">
        <v>11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>
      <c r="A51" s="1">
        <v>43892</v>
      </c>
      <c r="B51" s="2">
        <v>4636</v>
      </c>
      <c r="C51" s="2" t="s">
        <v>44</v>
      </c>
      <c r="D51" s="2" t="s">
        <v>45</v>
      </c>
      <c r="E51" s="2" t="s">
        <v>46</v>
      </c>
      <c r="F51" s="2" t="s">
        <v>47</v>
      </c>
      <c r="G51" s="2" t="s">
        <v>48</v>
      </c>
      <c r="H51" s="2" t="s">
        <v>49</v>
      </c>
      <c r="I51" s="2" t="s">
        <v>9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>
      <c r="A52" s="1">
        <v>43892</v>
      </c>
      <c r="B52" s="2">
        <v>4636</v>
      </c>
      <c r="C52" s="2" t="s">
        <v>44</v>
      </c>
      <c r="D52" s="2" t="s">
        <v>57</v>
      </c>
      <c r="E52" s="2" t="s">
        <v>58</v>
      </c>
      <c r="F52" s="2" t="s">
        <v>47</v>
      </c>
      <c r="G52" s="2" t="s">
        <v>52</v>
      </c>
      <c r="H52" s="2" t="s">
        <v>53</v>
      </c>
      <c r="I52" s="2" t="s">
        <v>11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>
      <c r="A53" s="1">
        <v>43893</v>
      </c>
      <c r="B53" s="2">
        <v>4636</v>
      </c>
      <c r="C53" s="2" t="s">
        <v>44</v>
      </c>
      <c r="D53" s="2" t="s">
        <v>45</v>
      </c>
      <c r="E53" s="2" t="s">
        <v>46</v>
      </c>
      <c r="F53" s="2" t="s">
        <v>47</v>
      </c>
      <c r="G53" s="2" t="s">
        <v>48</v>
      </c>
      <c r="H53" s="2" t="s">
        <v>49</v>
      </c>
      <c r="I53" s="2" t="s">
        <v>9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>
      <c r="A54" s="1">
        <v>43894</v>
      </c>
      <c r="B54" s="2">
        <v>4636</v>
      </c>
      <c r="C54" s="2" t="s">
        <v>44</v>
      </c>
      <c r="D54" s="2" t="s">
        <v>45</v>
      </c>
      <c r="E54" s="2" t="s">
        <v>46</v>
      </c>
      <c r="F54" s="2" t="s">
        <v>47</v>
      </c>
      <c r="G54" s="2" t="s">
        <v>48</v>
      </c>
      <c r="H54" s="2" t="s">
        <v>49</v>
      </c>
      <c r="I54" s="2" t="s">
        <v>9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>
      <c r="A55" s="1">
        <v>43895</v>
      </c>
      <c r="B55" s="2">
        <v>4636</v>
      </c>
      <c r="C55" s="2" t="s">
        <v>44</v>
      </c>
      <c r="D55" s="2" t="s">
        <v>45</v>
      </c>
      <c r="E55" s="2" t="s">
        <v>46</v>
      </c>
      <c r="F55" s="2" t="s">
        <v>47</v>
      </c>
      <c r="G55" s="2" t="s">
        <v>48</v>
      </c>
      <c r="H55" s="2" t="s">
        <v>49</v>
      </c>
      <c r="I55" s="2" t="s">
        <v>9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>
      <c r="A56" s="1">
        <v>43896</v>
      </c>
      <c r="B56" s="2">
        <v>4636</v>
      </c>
      <c r="C56" s="2" t="s">
        <v>44</v>
      </c>
      <c r="D56" s="2" t="s">
        <v>45</v>
      </c>
      <c r="E56" s="2" t="s">
        <v>46</v>
      </c>
      <c r="F56" s="2" t="s">
        <v>47</v>
      </c>
      <c r="G56" s="2" t="s">
        <v>48</v>
      </c>
      <c r="H56" s="2" t="s">
        <v>49</v>
      </c>
      <c r="I56" s="2" t="s">
        <v>9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>
      <c r="A57" s="1">
        <v>43896</v>
      </c>
      <c r="B57" s="2">
        <v>4636</v>
      </c>
      <c r="C57" s="2" t="s">
        <v>44</v>
      </c>
      <c r="D57" s="2" t="s">
        <v>59</v>
      </c>
      <c r="E57" s="2" t="s">
        <v>46</v>
      </c>
      <c r="F57" s="2" t="s">
        <v>47</v>
      </c>
      <c r="G57" s="2" t="s">
        <v>52</v>
      </c>
      <c r="H57" s="2" t="s">
        <v>53</v>
      </c>
      <c r="I57" s="2" t="s">
        <v>17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>
      <c r="A58" s="1">
        <v>43897</v>
      </c>
      <c r="B58" s="2">
        <v>4636</v>
      </c>
      <c r="C58" s="2" t="s">
        <v>44</v>
      </c>
      <c r="D58" s="2" t="s">
        <v>45</v>
      </c>
      <c r="E58" s="2" t="s">
        <v>46</v>
      </c>
      <c r="F58" s="2" t="s">
        <v>47</v>
      </c>
      <c r="G58" s="2" t="s">
        <v>48</v>
      </c>
      <c r="H58" s="2" t="s">
        <v>49</v>
      </c>
      <c r="I58" s="2" t="s">
        <v>9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>
      <c r="A59" s="1">
        <v>43897</v>
      </c>
      <c r="B59" s="2">
        <v>4636</v>
      </c>
      <c r="C59" s="2" t="s">
        <v>44</v>
      </c>
      <c r="D59" s="2" t="s">
        <v>59</v>
      </c>
      <c r="E59" s="2" t="s">
        <v>46</v>
      </c>
      <c r="F59" s="2" t="s">
        <v>47</v>
      </c>
      <c r="G59" s="2" t="s">
        <v>52</v>
      </c>
      <c r="H59" s="2" t="s">
        <v>53</v>
      </c>
      <c r="I59" s="2" t="s">
        <v>17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>
      <c r="A60" s="1">
        <v>43898</v>
      </c>
      <c r="B60" s="2">
        <v>4636</v>
      </c>
      <c r="C60" s="2" t="s">
        <v>44</v>
      </c>
      <c r="D60" s="2" t="s">
        <v>45</v>
      </c>
      <c r="E60" s="2" t="s">
        <v>46</v>
      </c>
      <c r="F60" s="2" t="s">
        <v>47</v>
      </c>
      <c r="G60" s="2" t="s">
        <v>48</v>
      </c>
      <c r="H60" s="2" t="s">
        <v>49</v>
      </c>
      <c r="I60" s="2" t="s">
        <v>9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>
      <c r="A61" s="1">
        <v>43898</v>
      </c>
      <c r="B61" s="2">
        <v>4636</v>
      </c>
      <c r="C61" s="2" t="s">
        <v>44</v>
      </c>
      <c r="D61" s="2" t="s">
        <v>59</v>
      </c>
      <c r="E61" s="2" t="s">
        <v>46</v>
      </c>
      <c r="F61" s="2" t="s">
        <v>47</v>
      </c>
      <c r="G61" s="2" t="s">
        <v>52</v>
      </c>
      <c r="H61" s="2" t="s">
        <v>53</v>
      </c>
      <c r="I61" s="2" t="s">
        <v>17</v>
      </c>
      <c r="J61" s="2">
        <v>639.2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>
      <c r="A62" s="1">
        <v>43899</v>
      </c>
      <c r="B62" s="2">
        <v>4636</v>
      </c>
      <c r="C62" s="2" t="s">
        <v>44</v>
      </c>
      <c r="D62" s="2" t="s">
        <v>45</v>
      </c>
      <c r="E62" s="2" t="s">
        <v>46</v>
      </c>
      <c r="F62" s="2" t="s">
        <v>47</v>
      </c>
      <c r="G62" s="2" t="s">
        <v>48</v>
      </c>
      <c r="H62" s="2" t="s">
        <v>49</v>
      </c>
      <c r="I62" s="2" t="s">
        <v>9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>
      <c r="A63" s="1">
        <v>43899</v>
      </c>
      <c r="B63" s="2">
        <v>4636</v>
      </c>
      <c r="C63" s="2" t="s">
        <v>44</v>
      </c>
      <c r="D63" s="2" t="s">
        <v>59</v>
      </c>
      <c r="E63" s="2" t="s">
        <v>46</v>
      </c>
      <c r="F63" s="2" t="s">
        <v>47</v>
      </c>
      <c r="G63" s="2" t="s">
        <v>52</v>
      </c>
      <c r="H63" s="2" t="s">
        <v>53</v>
      </c>
      <c r="I63" s="2" t="s">
        <v>17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>
      <c r="A64" s="1">
        <v>43899</v>
      </c>
      <c r="B64" s="2">
        <v>4636</v>
      </c>
      <c r="C64" s="2" t="s">
        <v>44</v>
      </c>
      <c r="D64" s="2" t="s">
        <v>50</v>
      </c>
      <c r="E64" s="2" t="s">
        <v>51</v>
      </c>
      <c r="F64" s="2" t="s">
        <v>47</v>
      </c>
      <c r="G64" s="2" t="s">
        <v>52</v>
      </c>
      <c r="H64" s="2" t="s">
        <v>53</v>
      </c>
      <c r="I64" s="2" t="s">
        <v>19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>
      <c r="A65" s="1">
        <v>43899</v>
      </c>
      <c r="B65" s="2">
        <v>4636</v>
      </c>
      <c r="C65" s="2" t="s">
        <v>44</v>
      </c>
      <c r="D65" s="2" t="s">
        <v>56</v>
      </c>
      <c r="E65" s="2" t="s">
        <v>51</v>
      </c>
      <c r="F65" s="2" t="s">
        <v>47</v>
      </c>
      <c r="G65" s="2" t="s">
        <v>48</v>
      </c>
      <c r="H65" s="2" t="s">
        <v>49</v>
      </c>
      <c r="I65" s="2" t="s">
        <v>16</v>
      </c>
      <c r="J65" s="2">
        <v>601.7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>
      <c r="A66" s="1">
        <v>43900</v>
      </c>
      <c r="B66" s="2">
        <v>4636</v>
      </c>
      <c r="C66" s="2" t="s">
        <v>44</v>
      </c>
      <c r="D66" s="2" t="s">
        <v>45</v>
      </c>
      <c r="E66" s="2" t="s">
        <v>46</v>
      </c>
      <c r="F66" s="2" t="s">
        <v>47</v>
      </c>
      <c r="G66" s="2" t="s">
        <v>48</v>
      </c>
      <c r="H66" s="2" t="s">
        <v>49</v>
      </c>
      <c r="I66" s="2" t="s">
        <v>9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>
      <c r="A67" s="1">
        <v>43900</v>
      </c>
      <c r="B67" s="2">
        <v>4636</v>
      </c>
      <c r="C67" s="2" t="s">
        <v>44</v>
      </c>
      <c r="D67" s="2" t="s">
        <v>59</v>
      </c>
      <c r="E67" s="2" t="s">
        <v>46</v>
      </c>
      <c r="F67" s="2" t="s">
        <v>47</v>
      </c>
      <c r="G67" s="2" t="s">
        <v>52</v>
      </c>
      <c r="H67" s="2" t="s">
        <v>53</v>
      </c>
      <c r="I67" s="2" t="s">
        <v>17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>
      <c r="A68" s="1">
        <v>43900</v>
      </c>
      <c r="B68" s="2">
        <v>4636</v>
      </c>
      <c r="C68" s="2" t="s">
        <v>44</v>
      </c>
      <c r="D68" s="2" t="s">
        <v>50</v>
      </c>
      <c r="E68" s="2" t="s">
        <v>51</v>
      </c>
      <c r="F68" s="2" t="s">
        <v>47</v>
      </c>
      <c r="G68" s="2" t="s">
        <v>52</v>
      </c>
      <c r="H68" s="2" t="s">
        <v>53</v>
      </c>
      <c r="I68" s="2" t="s">
        <v>19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>
      <c r="A69" s="1">
        <v>43900</v>
      </c>
      <c r="B69" s="2">
        <v>4636</v>
      </c>
      <c r="C69" s="2" t="s">
        <v>44</v>
      </c>
      <c r="D69" s="2" t="s">
        <v>56</v>
      </c>
      <c r="E69" s="2" t="s">
        <v>51</v>
      </c>
      <c r="F69" s="2" t="s">
        <v>47</v>
      </c>
      <c r="G69" s="2" t="s">
        <v>48</v>
      </c>
      <c r="H69" s="2" t="s">
        <v>49</v>
      </c>
      <c r="I69" s="2" t="s">
        <v>16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</v>
      </c>
      <c r="U69" s="2">
        <v>389</v>
      </c>
      <c r="V69" s="2">
        <v>32</v>
      </c>
      <c r="W69" s="2">
        <v>810</v>
      </c>
      <c r="X69" s="2">
        <v>57</v>
      </c>
    </row>
    <row r="70" spans="1:24">
      <c r="A70" s="1">
        <v>43901</v>
      </c>
      <c r="B70" s="2">
        <v>4636</v>
      </c>
      <c r="C70" s="2" t="s">
        <v>44</v>
      </c>
      <c r="D70" s="2" t="s">
        <v>45</v>
      </c>
      <c r="E70" s="2" t="s">
        <v>46</v>
      </c>
      <c r="F70" s="2" t="s">
        <v>47</v>
      </c>
      <c r="G70" s="2" t="s">
        <v>48</v>
      </c>
      <c r="H70" s="2" t="s">
        <v>49</v>
      </c>
      <c r="I70" s="2" t="s">
        <v>9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>
      <c r="A71" s="1">
        <v>43901</v>
      </c>
      <c r="B71" s="2">
        <v>4636</v>
      </c>
      <c r="C71" s="2" t="s">
        <v>44</v>
      </c>
      <c r="D71" s="2" t="s">
        <v>59</v>
      </c>
      <c r="E71" s="2" t="s">
        <v>46</v>
      </c>
      <c r="F71" s="2" t="s">
        <v>47</v>
      </c>
      <c r="G71" s="2" t="s">
        <v>52</v>
      </c>
      <c r="H71" s="2" t="s">
        <v>53</v>
      </c>
      <c r="I71" s="2" t="s">
        <v>17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>
      <c r="A72" s="1">
        <v>43901</v>
      </c>
      <c r="B72" s="2">
        <v>4636</v>
      </c>
      <c r="C72" s="2" t="s">
        <v>44</v>
      </c>
      <c r="D72" s="2" t="s">
        <v>56</v>
      </c>
      <c r="E72" s="2" t="s">
        <v>51</v>
      </c>
      <c r="F72" s="2" t="s">
        <v>47</v>
      </c>
      <c r="G72" s="2" t="s">
        <v>48</v>
      </c>
      <c r="H72" s="2" t="s">
        <v>49</v>
      </c>
      <c r="I72" s="2" t="s">
        <v>16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>
      <c r="A73" s="1">
        <v>43901</v>
      </c>
      <c r="B73" s="2">
        <v>4636</v>
      </c>
      <c r="C73" s="2" t="s">
        <v>44</v>
      </c>
      <c r="D73" s="2" t="s">
        <v>50</v>
      </c>
      <c r="E73" s="2" t="s">
        <v>51</v>
      </c>
      <c r="F73" s="2" t="s">
        <v>47</v>
      </c>
      <c r="G73" s="2" t="s">
        <v>52</v>
      </c>
      <c r="H73" s="2" t="s">
        <v>53</v>
      </c>
      <c r="I73" s="2" t="s">
        <v>19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37.66</v>
      </c>
      <c r="U73" s="2">
        <v>447</v>
      </c>
      <c r="V73" s="2">
        <v>34</v>
      </c>
      <c r="W73" s="2">
        <v>557</v>
      </c>
      <c r="X73" s="2">
        <v>55</v>
      </c>
    </row>
    <row r="74" spans="1:24">
      <c r="A74" s="1">
        <v>43902</v>
      </c>
      <c r="B74" s="2">
        <v>4636</v>
      </c>
      <c r="C74" s="2" t="s">
        <v>44</v>
      </c>
      <c r="D74" s="2" t="s">
        <v>45</v>
      </c>
      <c r="E74" s="2" t="s">
        <v>46</v>
      </c>
      <c r="F74" s="2" t="s">
        <v>47</v>
      </c>
      <c r="G74" s="2" t="s">
        <v>48</v>
      </c>
      <c r="H74" s="2" t="s">
        <v>49</v>
      </c>
      <c r="I74" s="2" t="s">
        <v>9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>
      <c r="A75" s="1">
        <v>43902</v>
      </c>
      <c r="B75" s="2">
        <v>4636</v>
      </c>
      <c r="C75" s="2" t="s">
        <v>44</v>
      </c>
      <c r="D75" s="2" t="s">
        <v>59</v>
      </c>
      <c r="E75" s="2" t="s">
        <v>46</v>
      </c>
      <c r="F75" s="2" t="s">
        <v>47</v>
      </c>
      <c r="G75" s="2" t="s">
        <v>52</v>
      </c>
      <c r="H75" s="2" t="s">
        <v>53</v>
      </c>
      <c r="I75" s="2" t="s">
        <v>17</v>
      </c>
      <c r="J75" s="2">
        <v>640.04</v>
      </c>
      <c r="K75" s="2">
        <v>256.65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>
      <c r="A76" s="1">
        <v>43903</v>
      </c>
      <c r="B76" s="2">
        <v>4636</v>
      </c>
      <c r="C76" s="2" t="s">
        <v>44</v>
      </c>
      <c r="D76" s="2" t="s">
        <v>45</v>
      </c>
      <c r="E76" s="2" t="s">
        <v>46</v>
      </c>
      <c r="F76" s="2" t="s">
        <v>47</v>
      </c>
      <c r="G76" s="2" t="s">
        <v>48</v>
      </c>
      <c r="H76" s="2" t="s">
        <v>49</v>
      </c>
      <c r="I76" s="2" t="s">
        <v>9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>
      <c r="A77" s="1">
        <v>43903</v>
      </c>
      <c r="B77" s="2">
        <v>4636</v>
      </c>
      <c r="C77" s="2" t="s">
        <v>44</v>
      </c>
      <c r="D77" s="2" t="s">
        <v>59</v>
      </c>
      <c r="E77" s="2" t="s">
        <v>46</v>
      </c>
      <c r="F77" s="2" t="s">
        <v>47</v>
      </c>
      <c r="G77" s="2" t="s">
        <v>52</v>
      </c>
      <c r="H77" s="2" t="s">
        <v>53</v>
      </c>
      <c r="I77" s="2" t="s">
        <v>17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>
      <c r="A78" s="1">
        <v>43904</v>
      </c>
      <c r="B78" s="2">
        <v>4636</v>
      </c>
      <c r="C78" s="2" t="s">
        <v>44</v>
      </c>
      <c r="D78" s="2" t="s">
        <v>45</v>
      </c>
      <c r="E78" s="2" t="s">
        <v>46</v>
      </c>
      <c r="F78" s="2" t="s">
        <v>47</v>
      </c>
      <c r="G78" s="2" t="s">
        <v>48</v>
      </c>
      <c r="H78" s="2" t="s">
        <v>49</v>
      </c>
      <c r="I78" s="2" t="s">
        <v>9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>
      <c r="A79" s="1">
        <v>43904</v>
      </c>
      <c r="B79" s="2">
        <v>4636</v>
      </c>
      <c r="C79" s="2" t="s">
        <v>44</v>
      </c>
      <c r="D79" s="2" t="s">
        <v>59</v>
      </c>
      <c r="E79" s="2" t="s">
        <v>46</v>
      </c>
      <c r="F79" s="2" t="s">
        <v>47</v>
      </c>
      <c r="G79" s="2" t="s">
        <v>52</v>
      </c>
      <c r="H79" s="2" t="s">
        <v>53</v>
      </c>
      <c r="I79" s="2" t="s">
        <v>17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>
      <c r="A80" s="1">
        <v>43905</v>
      </c>
      <c r="B80" s="2">
        <v>4636</v>
      </c>
      <c r="C80" s="2" t="s">
        <v>44</v>
      </c>
      <c r="D80" s="2" t="s">
        <v>45</v>
      </c>
      <c r="E80" s="2" t="s">
        <v>46</v>
      </c>
      <c r="F80" s="2" t="s">
        <v>47</v>
      </c>
      <c r="G80" s="2" t="s">
        <v>48</v>
      </c>
      <c r="H80" s="2" t="s">
        <v>49</v>
      </c>
      <c r="I80" s="2" t="s">
        <v>9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>
      <c r="A81" s="1">
        <v>43905</v>
      </c>
      <c r="B81" s="2">
        <v>4636</v>
      </c>
      <c r="C81" s="2" t="s">
        <v>44</v>
      </c>
      <c r="D81" s="2" t="s">
        <v>59</v>
      </c>
      <c r="E81" s="2" t="s">
        <v>46</v>
      </c>
      <c r="F81" s="2" t="s">
        <v>47</v>
      </c>
      <c r="G81" s="2" t="s">
        <v>52</v>
      </c>
      <c r="H81" s="2" t="s">
        <v>53</v>
      </c>
      <c r="I81" s="2" t="s">
        <v>17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>
      <c r="A82" s="1">
        <v>43906</v>
      </c>
      <c r="B82" s="2">
        <v>4636</v>
      </c>
      <c r="C82" s="2" t="s">
        <v>44</v>
      </c>
      <c r="D82" s="2" t="s">
        <v>45</v>
      </c>
      <c r="E82" s="2" t="s">
        <v>46</v>
      </c>
      <c r="F82" s="2" t="s">
        <v>47</v>
      </c>
      <c r="G82" s="2" t="s">
        <v>48</v>
      </c>
      <c r="H82" s="2" t="s">
        <v>49</v>
      </c>
      <c r="I82" s="2" t="s">
        <v>9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>
      <c r="A83" s="1">
        <v>43906</v>
      </c>
      <c r="B83" s="2">
        <v>4636</v>
      </c>
      <c r="C83" s="2" t="s">
        <v>44</v>
      </c>
      <c r="D83" s="2" t="s">
        <v>59</v>
      </c>
      <c r="E83" s="2" t="s">
        <v>46</v>
      </c>
      <c r="F83" s="2" t="s">
        <v>47</v>
      </c>
      <c r="G83" s="2" t="s">
        <v>52</v>
      </c>
      <c r="H83" s="2" t="s">
        <v>53</v>
      </c>
      <c r="I83" s="2" t="s">
        <v>17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>
      <c r="A84" s="1">
        <v>43907</v>
      </c>
      <c r="B84" s="2">
        <v>4636</v>
      </c>
      <c r="C84" s="2" t="s">
        <v>44</v>
      </c>
      <c r="D84" s="2" t="s">
        <v>45</v>
      </c>
      <c r="E84" s="2" t="s">
        <v>46</v>
      </c>
      <c r="F84" s="2" t="s">
        <v>47</v>
      </c>
      <c r="G84" s="2" t="s">
        <v>48</v>
      </c>
      <c r="H84" s="2" t="s">
        <v>49</v>
      </c>
      <c r="I84" s="2" t="s">
        <v>9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>
      <c r="A85" s="1">
        <v>43907</v>
      </c>
      <c r="B85" s="2">
        <v>4636</v>
      </c>
      <c r="C85" s="2" t="s">
        <v>44</v>
      </c>
      <c r="D85" s="2" t="s">
        <v>59</v>
      </c>
      <c r="E85" s="2" t="s">
        <v>46</v>
      </c>
      <c r="F85" s="2" t="s">
        <v>47</v>
      </c>
      <c r="G85" s="2" t="s">
        <v>52</v>
      </c>
      <c r="H85" s="2" t="s">
        <v>53</v>
      </c>
      <c r="I85" s="2" t="s">
        <v>17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38.87</v>
      </c>
      <c r="U85" s="2">
        <v>676</v>
      </c>
      <c r="V85" s="2">
        <v>40</v>
      </c>
      <c r="W85" s="2">
        <v>274</v>
      </c>
      <c r="X85" s="2">
        <v>33</v>
      </c>
    </row>
    <row r="86" spans="1:24">
      <c r="A86" s="1">
        <v>43908</v>
      </c>
      <c r="B86" s="2">
        <v>4636</v>
      </c>
      <c r="C86" s="2" t="s">
        <v>44</v>
      </c>
      <c r="D86" s="2" t="s">
        <v>45</v>
      </c>
      <c r="E86" s="2" t="s">
        <v>46</v>
      </c>
      <c r="F86" s="2" t="s">
        <v>47</v>
      </c>
      <c r="G86" s="2" t="s">
        <v>48</v>
      </c>
      <c r="H86" s="2" t="s">
        <v>49</v>
      </c>
      <c r="I86" s="2" t="s">
        <v>9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>
      <c r="A87" s="1">
        <v>43908</v>
      </c>
      <c r="B87" s="2">
        <v>4636</v>
      </c>
      <c r="C87" s="2" t="s">
        <v>44</v>
      </c>
      <c r="D87" s="2" t="s">
        <v>59</v>
      </c>
      <c r="E87" s="2" t="s">
        <v>46</v>
      </c>
      <c r="F87" s="2" t="s">
        <v>47</v>
      </c>
      <c r="G87" s="2" t="s">
        <v>52</v>
      </c>
      <c r="H87" s="2" t="s">
        <v>53</v>
      </c>
      <c r="I87" s="2" t="s">
        <v>17</v>
      </c>
      <c r="J87" s="2">
        <v>402.23</v>
      </c>
      <c r="K87" s="2">
        <v>153.73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40.37</v>
      </c>
      <c r="U87" s="2">
        <v>448</v>
      </c>
      <c r="V87" s="2">
        <v>40</v>
      </c>
      <c r="W87" s="2">
        <v>209</v>
      </c>
      <c r="X87" s="2">
        <v>18</v>
      </c>
    </row>
    <row r="88" spans="1:24">
      <c r="A88" s="1">
        <v>43909</v>
      </c>
      <c r="B88" s="2">
        <v>4636</v>
      </c>
      <c r="C88" s="2" t="s">
        <v>44</v>
      </c>
      <c r="D88" s="2" t="s">
        <v>45</v>
      </c>
      <c r="E88" s="2" t="s">
        <v>46</v>
      </c>
      <c r="F88" s="2" t="s">
        <v>47</v>
      </c>
      <c r="G88" s="2" t="s">
        <v>48</v>
      </c>
      <c r="H88" s="2" t="s">
        <v>49</v>
      </c>
      <c r="I88" s="2" t="s">
        <v>9</v>
      </c>
      <c r="J88" s="2">
        <v>1749.35</v>
      </c>
      <c r="K88" s="2">
        <v>631.55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>
      <c r="A89" s="1">
        <v>43909</v>
      </c>
      <c r="B89" s="2">
        <v>4636</v>
      </c>
      <c r="C89" s="2" t="s">
        <v>44</v>
      </c>
      <c r="D89" s="2" t="s">
        <v>59</v>
      </c>
      <c r="E89" s="2" t="s">
        <v>46</v>
      </c>
      <c r="F89" s="2" t="s">
        <v>47</v>
      </c>
      <c r="G89" s="2" t="s">
        <v>52</v>
      </c>
      <c r="H89" s="2" t="s">
        <v>53</v>
      </c>
      <c r="I89" s="2" t="s">
        <v>17</v>
      </c>
      <c r="J89" s="2">
        <v>596.31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>
      <c r="A90" s="1">
        <v>43910</v>
      </c>
      <c r="B90" s="2">
        <v>4636</v>
      </c>
      <c r="C90" s="2" t="s">
        <v>44</v>
      </c>
      <c r="D90" s="2" t="s">
        <v>45</v>
      </c>
      <c r="E90" s="2" t="s">
        <v>46</v>
      </c>
      <c r="F90" s="2" t="s">
        <v>47</v>
      </c>
      <c r="G90" s="2" t="s">
        <v>48</v>
      </c>
      <c r="H90" s="2" t="s">
        <v>49</v>
      </c>
      <c r="I90" s="2" t="s">
        <v>9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>
      <c r="A91" s="1">
        <v>43910</v>
      </c>
      <c r="B91" s="2">
        <v>4636</v>
      </c>
      <c r="C91" s="2" t="s">
        <v>44</v>
      </c>
      <c r="D91" s="2" t="s">
        <v>59</v>
      </c>
      <c r="E91" s="2" t="s">
        <v>46</v>
      </c>
      <c r="F91" s="2" t="s">
        <v>47</v>
      </c>
      <c r="G91" s="2" t="s">
        <v>52</v>
      </c>
      <c r="H91" s="2" t="s">
        <v>53</v>
      </c>
      <c r="I91" s="2" t="s">
        <v>17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>
      <c r="A92" s="1">
        <v>43910</v>
      </c>
      <c r="B92" s="2">
        <v>4636</v>
      </c>
      <c r="C92" s="2" t="s">
        <v>44</v>
      </c>
      <c r="D92" s="2" t="s">
        <v>50</v>
      </c>
      <c r="E92" s="2" t="s">
        <v>51</v>
      </c>
      <c r="F92" s="2" t="s">
        <v>47</v>
      </c>
      <c r="G92" s="2" t="s">
        <v>52</v>
      </c>
      <c r="H92" s="2" t="s">
        <v>53</v>
      </c>
      <c r="I92" s="2" t="s">
        <v>19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>
      <c r="A93" s="1">
        <v>43910</v>
      </c>
      <c r="B93" s="2">
        <v>4636</v>
      </c>
      <c r="C93" s="2" t="s">
        <v>44</v>
      </c>
      <c r="D93" s="2" t="s">
        <v>56</v>
      </c>
      <c r="E93" s="2" t="s">
        <v>51</v>
      </c>
      <c r="F93" s="2" t="s">
        <v>47</v>
      </c>
      <c r="G93" s="2" t="s">
        <v>48</v>
      </c>
      <c r="H93" s="2" t="s">
        <v>49</v>
      </c>
      <c r="I93" s="2" t="s">
        <v>16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>
      <c r="A94" s="1">
        <v>43911</v>
      </c>
      <c r="B94" s="2">
        <v>4636</v>
      </c>
      <c r="C94" s="2" t="s">
        <v>44</v>
      </c>
      <c r="D94" s="2" t="s">
        <v>45</v>
      </c>
      <c r="E94" s="2" t="s">
        <v>46</v>
      </c>
      <c r="F94" s="2" t="s">
        <v>47</v>
      </c>
      <c r="G94" s="2" t="s">
        <v>48</v>
      </c>
      <c r="H94" s="2" t="s">
        <v>49</v>
      </c>
      <c r="I94" s="2" t="s">
        <v>9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>
      <c r="A95" s="1">
        <v>43911</v>
      </c>
      <c r="B95" s="2">
        <v>4636</v>
      </c>
      <c r="C95" s="2" t="s">
        <v>44</v>
      </c>
      <c r="D95" s="2" t="s">
        <v>56</v>
      </c>
      <c r="E95" s="2" t="s">
        <v>51</v>
      </c>
      <c r="F95" s="2" t="s">
        <v>47</v>
      </c>
      <c r="G95" s="2" t="s">
        <v>48</v>
      </c>
      <c r="H95" s="2" t="s">
        <v>49</v>
      </c>
      <c r="I95" s="2" t="s">
        <v>16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>
      <c r="A96" s="1">
        <v>43911</v>
      </c>
      <c r="B96" s="2">
        <v>4636</v>
      </c>
      <c r="C96" s="2" t="s">
        <v>44</v>
      </c>
      <c r="D96" s="2" t="s">
        <v>50</v>
      </c>
      <c r="E96" s="2" t="s">
        <v>51</v>
      </c>
      <c r="F96" s="2" t="s">
        <v>47</v>
      </c>
      <c r="G96" s="2" t="s">
        <v>52</v>
      </c>
      <c r="H96" s="2" t="s">
        <v>53</v>
      </c>
      <c r="I96" s="2" t="s">
        <v>19</v>
      </c>
      <c r="J96" s="2">
        <v>299.62</v>
      </c>
      <c r="K96" s="2">
        <v>76.35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</v>
      </c>
      <c r="U96" s="2">
        <v>258</v>
      </c>
      <c r="V96" s="2">
        <v>15</v>
      </c>
      <c r="W96" s="2">
        <v>190</v>
      </c>
      <c r="X96" s="2">
        <v>26</v>
      </c>
    </row>
    <row r="97" spans="1:24">
      <c r="A97" s="1">
        <v>43912</v>
      </c>
      <c r="B97" s="2">
        <v>4636</v>
      </c>
      <c r="C97" s="2" t="s">
        <v>44</v>
      </c>
      <c r="D97" s="2" t="s">
        <v>45</v>
      </c>
      <c r="E97" s="2" t="s">
        <v>46</v>
      </c>
      <c r="F97" s="2" t="s">
        <v>47</v>
      </c>
      <c r="G97" s="2" t="s">
        <v>48</v>
      </c>
      <c r="H97" s="2" t="s">
        <v>49</v>
      </c>
      <c r="I97" s="2" t="s">
        <v>9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>
      <c r="A98" s="1">
        <v>43912</v>
      </c>
      <c r="B98" s="2">
        <v>4636</v>
      </c>
      <c r="C98" s="2" t="s">
        <v>44</v>
      </c>
      <c r="D98" s="2" t="s">
        <v>50</v>
      </c>
      <c r="E98" s="2" t="s">
        <v>51</v>
      </c>
      <c r="F98" s="2" t="s">
        <v>47</v>
      </c>
      <c r="G98" s="2" t="s">
        <v>52</v>
      </c>
      <c r="H98" s="2" t="s">
        <v>53</v>
      </c>
      <c r="I98" s="2" t="s">
        <v>19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>
      <c r="A99" s="1">
        <v>43912</v>
      </c>
      <c r="B99" s="2">
        <v>4636</v>
      </c>
      <c r="C99" s="2" t="s">
        <v>44</v>
      </c>
      <c r="D99" s="2" t="s">
        <v>56</v>
      </c>
      <c r="E99" s="2" t="s">
        <v>51</v>
      </c>
      <c r="F99" s="2" t="s">
        <v>47</v>
      </c>
      <c r="G99" s="2" t="s">
        <v>48</v>
      </c>
      <c r="H99" s="2" t="s">
        <v>49</v>
      </c>
      <c r="I99" s="2" t="s">
        <v>16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>
      <c r="A100" s="1">
        <v>43913</v>
      </c>
      <c r="B100" s="2">
        <v>4636</v>
      </c>
      <c r="C100" s="2" t="s">
        <v>44</v>
      </c>
      <c r="D100" s="2" t="s">
        <v>45</v>
      </c>
      <c r="E100" s="2" t="s">
        <v>46</v>
      </c>
      <c r="F100" s="2" t="s">
        <v>47</v>
      </c>
      <c r="G100" s="2" t="s">
        <v>48</v>
      </c>
      <c r="H100" s="2" t="s">
        <v>49</v>
      </c>
      <c r="I100" s="2" t="s">
        <v>9</v>
      </c>
      <c r="J100" s="2">
        <v>958.69</v>
      </c>
      <c r="K100" s="2">
        <v>323.03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>
      <c r="A101" s="1">
        <v>43913</v>
      </c>
      <c r="B101" s="2">
        <v>4636</v>
      </c>
      <c r="C101" s="2" t="s">
        <v>44</v>
      </c>
      <c r="D101" s="2" t="s">
        <v>59</v>
      </c>
      <c r="E101" s="2" t="s">
        <v>46</v>
      </c>
      <c r="F101" s="2" t="s">
        <v>47</v>
      </c>
      <c r="G101" s="2" t="s">
        <v>52</v>
      </c>
      <c r="H101" s="2" t="s">
        <v>53</v>
      </c>
      <c r="I101" s="2" t="s">
        <v>17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>
      <c r="A102" s="1">
        <v>43913</v>
      </c>
      <c r="B102" s="2">
        <v>4636</v>
      </c>
      <c r="C102" s="2" t="s">
        <v>44</v>
      </c>
      <c r="D102" s="2" t="s">
        <v>50</v>
      </c>
      <c r="E102" s="2" t="s">
        <v>51</v>
      </c>
      <c r="F102" s="2" t="s">
        <v>47</v>
      </c>
      <c r="G102" s="2" t="s">
        <v>52</v>
      </c>
      <c r="H102" s="2" t="s">
        <v>53</v>
      </c>
      <c r="I102" s="2" t="s">
        <v>19</v>
      </c>
      <c r="J102" s="2">
        <v>823.99</v>
      </c>
      <c r="K102" s="2">
        <v>298.6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>
      <c r="A103" s="1">
        <v>43913</v>
      </c>
      <c r="B103" s="2">
        <v>4636</v>
      </c>
      <c r="C103" s="2" t="s">
        <v>44</v>
      </c>
      <c r="D103" s="2" t="s">
        <v>56</v>
      </c>
      <c r="E103" s="2" t="s">
        <v>51</v>
      </c>
      <c r="F103" s="2" t="s">
        <v>47</v>
      </c>
      <c r="G103" s="2" t="s">
        <v>48</v>
      </c>
      <c r="H103" s="2" t="s">
        <v>49</v>
      </c>
      <c r="I103" s="2" t="s">
        <v>16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>
      <c r="A104" s="1">
        <v>43914</v>
      </c>
      <c r="B104" s="2">
        <v>4636</v>
      </c>
      <c r="C104" s="2" t="s">
        <v>44</v>
      </c>
      <c r="D104" s="2" t="s">
        <v>45</v>
      </c>
      <c r="E104" s="2" t="s">
        <v>46</v>
      </c>
      <c r="F104" s="2" t="s">
        <v>47</v>
      </c>
      <c r="G104" s="2" t="s">
        <v>48</v>
      </c>
      <c r="H104" s="2" t="s">
        <v>49</v>
      </c>
      <c r="I104" s="2" t="s">
        <v>9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>
      <c r="A105" s="1">
        <v>43914</v>
      </c>
      <c r="B105" s="2">
        <v>4636</v>
      </c>
      <c r="C105" s="2" t="s">
        <v>44</v>
      </c>
      <c r="D105" s="2" t="s">
        <v>59</v>
      </c>
      <c r="E105" s="2" t="s">
        <v>46</v>
      </c>
      <c r="F105" s="2" t="s">
        <v>47</v>
      </c>
      <c r="G105" s="2" t="s">
        <v>52</v>
      </c>
      <c r="H105" s="2" t="s">
        <v>53</v>
      </c>
      <c r="I105" s="2" t="s">
        <v>17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39.3</v>
      </c>
      <c r="U105" s="2">
        <v>658</v>
      </c>
      <c r="V105" s="2">
        <v>37</v>
      </c>
      <c r="W105" s="2">
        <v>282</v>
      </c>
      <c r="X105" s="2">
        <v>52</v>
      </c>
    </row>
    <row r="106" spans="1:24">
      <c r="A106" s="1">
        <v>43914</v>
      </c>
      <c r="B106" s="2">
        <v>4636</v>
      </c>
      <c r="C106" s="2" t="s">
        <v>44</v>
      </c>
      <c r="D106" s="2" t="s">
        <v>50</v>
      </c>
      <c r="E106" s="2" t="s">
        <v>51</v>
      </c>
      <c r="F106" s="2" t="s">
        <v>47</v>
      </c>
      <c r="G106" s="2" t="s">
        <v>52</v>
      </c>
      <c r="H106" s="2" t="s">
        <v>53</v>
      </c>
      <c r="I106" s="2" t="s">
        <v>19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>
      <c r="A107" s="1">
        <v>43914</v>
      </c>
      <c r="B107" s="2">
        <v>4636</v>
      </c>
      <c r="C107" s="2" t="s">
        <v>44</v>
      </c>
      <c r="D107" s="2" t="s">
        <v>56</v>
      </c>
      <c r="E107" s="2" t="s">
        <v>51</v>
      </c>
      <c r="F107" s="2" t="s">
        <v>47</v>
      </c>
      <c r="G107" s="2" t="s">
        <v>48</v>
      </c>
      <c r="H107" s="2" t="s">
        <v>49</v>
      </c>
      <c r="I107" s="2" t="s">
        <v>16</v>
      </c>
      <c r="J107" s="2">
        <v>1096.11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>
      <c r="A108" s="1">
        <v>43915</v>
      </c>
      <c r="B108" s="2">
        <v>4636</v>
      </c>
      <c r="C108" s="2" t="s">
        <v>44</v>
      </c>
      <c r="D108" s="2" t="s">
        <v>45</v>
      </c>
      <c r="E108" s="2" t="s">
        <v>46</v>
      </c>
      <c r="F108" s="2" t="s">
        <v>47</v>
      </c>
      <c r="G108" s="2" t="s">
        <v>48</v>
      </c>
      <c r="H108" s="2" t="s">
        <v>49</v>
      </c>
      <c r="I108" s="2" t="s">
        <v>9</v>
      </c>
      <c r="J108" s="2">
        <v>1198.9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>
      <c r="A109" s="1">
        <v>43915</v>
      </c>
      <c r="B109" s="2">
        <v>4636</v>
      </c>
      <c r="C109" s="2" t="s">
        <v>44</v>
      </c>
      <c r="D109" s="2" t="s">
        <v>59</v>
      </c>
      <c r="E109" s="2" t="s">
        <v>46</v>
      </c>
      <c r="F109" s="2" t="s">
        <v>47</v>
      </c>
      <c r="G109" s="2" t="s">
        <v>52</v>
      </c>
      <c r="H109" s="2" t="s">
        <v>53</v>
      </c>
      <c r="I109" s="2" t="s">
        <v>17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>
      <c r="A110" s="1">
        <v>43915</v>
      </c>
      <c r="B110" s="2">
        <v>4636</v>
      </c>
      <c r="C110" s="2" t="s">
        <v>44</v>
      </c>
      <c r="D110" s="2" t="s">
        <v>50</v>
      </c>
      <c r="E110" s="2" t="s">
        <v>51</v>
      </c>
      <c r="F110" s="2" t="s">
        <v>47</v>
      </c>
      <c r="G110" s="2" t="s">
        <v>52</v>
      </c>
      <c r="H110" s="2" t="s">
        <v>53</v>
      </c>
      <c r="I110" s="2" t="s">
        <v>19</v>
      </c>
      <c r="J110" s="2">
        <v>588.06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>
      <c r="A111" s="1">
        <v>43915</v>
      </c>
      <c r="B111" s="2">
        <v>4636</v>
      </c>
      <c r="C111" s="2" t="s">
        <v>44</v>
      </c>
      <c r="D111" s="2" t="s">
        <v>56</v>
      </c>
      <c r="E111" s="2" t="s">
        <v>51</v>
      </c>
      <c r="F111" s="2" t="s">
        <v>47</v>
      </c>
      <c r="G111" s="2" t="s">
        <v>48</v>
      </c>
      <c r="H111" s="2" t="s">
        <v>49</v>
      </c>
      <c r="I111" s="2" t="s">
        <v>16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>
      <c r="A112" s="1">
        <v>43916</v>
      </c>
      <c r="B112" s="2">
        <v>4636</v>
      </c>
      <c r="C112" s="2" t="s">
        <v>44</v>
      </c>
      <c r="D112" s="2" t="s">
        <v>45</v>
      </c>
      <c r="E112" s="2" t="s">
        <v>46</v>
      </c>
      <c r="F112" s="2" t="s">
        <v>47</v>
      </c>
      <c r="G112" s="2" t="s">
        <v>48</v>
      </c>
      <c r="H112" s="2" t="s">
        <v>49</v>
      </c>
      <c r="I112" s="2" t="s">
        <v>9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>
      <c r="A113" s="1">
        <v>43916</v>
      </c>
      <c r="B113" s="2">
        <v>4636</v>
      </c>
      <c r="C113" s="2" t="s">
        <v>44</v>
      </c>
      <c r="D113" s="2" t="s">
        <v>59</v>
      </c>
      <c r="E113" s="2" t="s">
        <v>46</v>
      </c>
      <c r="F113" s="2" t="s">
        <v>47</v>
      </c>
      <c r="G113" s="2" t="s">
        <v>52</v>
      </c>
      <c r="H113" s="2" t="s">
        <v>53</v>
      </c>
      <c r="I113" s="2" t="s">
        <v>17</v>
      </c>
      <c r="J113" s="2">
        <v>721.7</v>
      </c>
      <c r="K113" s="2">
        <v>313.35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>
      <c r="A114" s="1">
        <v>43916</v>
      </c>
      <c r="B114" s="2">
        <v>4636</v>
      </c>
      <c r="C114" s="2" t="s">
        <v>44</v>
      </c>
      <c r="D114" s="2" t="s">
        <v>56</v>
      </c>
      <c r="E114" s="2" t="s">
        <v>51</v>
      </c>
      <c r="F114" s="2" t="s">
        <v>47</v>
      </c>
      <c r="G114" s="2" t="s">
        <v>48</v>
      </c>
      <c r="H114" s="2" t="s">
        <v>49</v>
      </c>
      <c r="I114" s="2" t="s">
        <v>16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>
      <c r="A115" s="1">
        <v>43917</v>
      </c>
      <c r="B115" s="2">
        <v>4636</v>
      </c>
      <c r="C115" s="2" t="s">
        <v>44</v>
      </c>
      <c r="D115" s="2" t="s">
        <v>45</v>
      </c>
      <c r="E115" s="2" t="s">
        <v>46</v>
      </c>
      <c r="F115" s="2" t="s">
        <v>47</v>
      </c>
      <c r="G115" s="2" t="s">
        <v>48</v>
      </c>
      <c r="H115" s="2" t="s">
        <v>49</v>
      </c>
      <c r="I115" s="2" t="s">
        <v>9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>
      <c r="A116" s="1">
        <v>43917</v>
      </c>
      <c r="B116" s="2">
        <v>4636</v>
      </c>
      <c r="C116" s="2" t="s">
        <v>44</v>
      </c>
      <c r="D116" s="2" t="s">
        <v>59</v>
      </c>
      <c r="E116" s="2" t="s">
        <v>46</v>
      </c>
      <c r="F116" s="2" t="s">
        <v>47</v>
      </c>
      <c r="G116" s="2" t="s">
        <v>52</v>
      </c>
      <c r="H116" s="2" t="s">
        <v>53</v>
      </c>
      <c r="I116" s="2" t="s">
        <v>17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>
      <c r="A117" s="1">
        <v>43917</v>
      </c>
      <c r="B117" s="2">
        <v>4636</v>
      </c>
      <c r="C117" s="2" t="s">
        <v>44</v>
      </c>
      <c r="D117" s="2" t="s">
        <v>56</v>
      </c>
      <c r="E117" s="2" t="s">
        <v>51</v>
      </c>
      <c r="F117" s="2" t="s">
        <v>47</v>
      </c>
      <c r="G117" s="2" t="s">
        <v>48</v>
      </c>
      <c r="H117" s="2" t="s">
        <v>49</v>
      </c>
      <c r="I117" s="2" t="s">
        <v>16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>
      <c r="A118" s="1">
        <v>43918</v>
      </c>
      <c r="B118" s="2">
        <v>4636</v>
      </c>
      <c r="C118" s="2" t="s">
        <v>44</v>
      </c>
      <c r="D118" s="2" t="s">
        <v>45</v>
      </c>
      <c r="E118" s="2" t="s">
        <v>46</v>
      </c>
      <c r="F118" s="2" t="s">
        <v>47</v>
      </c>
      <c r="G118" s="2" t="s">
        <v>48</v>
      </c>
      <c r="H118" s="2" t="s">
        <v>49</v>
      </c>
      <c r="I118" s="2" t="s">
        <v>9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>
      <c r="A119" s="1">
        <v>43918</v>
      </c>
      <c r="B119" s="2">
        <v>4636</v>
      </c>
      <c r="C119" s="2" t="s">
        <v>44</v>
      </c>
      <c r="D119" s="2" t="s">
        <v>59</v>
      </c>
      <c r="E119" s="2" t="s">
        <v>46</v>
      </c>
      <c r="F119" s="2" t="s">
        <v>47</v>
      </c>
      <c r="G119" s="2" t="s">
        <v>52</v>
      </c>
      <c r="H119" s="2" t="s">
        <v>53</v>
      </c>
      <c r="I119" s="2" t="s">
        <v>17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>
      <c r="A120" s="1">
        <v>43918</v>
      </c>
      <c r="B120" s="2">
        <v>4636</v>
      </c>
      <c r="C120" s="2" t="s">
        <v>44</v>
      </c>
      <c r="D120" s="2" t="s">
        <v>56</v>
      </c>
      <c r="E120" s="2" t="s">
        <v>51</v>
      </c>
      <c r="F120" s="2" t="s">
        <v>47</v>
      </c>
      <c r="G120" s="2" t="s">
        <v>48</v>
      </c>
      <c r="H120" s="2" t="s">
        <v>49</v>
      </c>
      <c r="I120" s="2" t="s">
        <v>20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>
      <c r="A121" s="1">
        <v>43919</v>
      </c>
      <c r="B121" s="2">
        <v>4636</v>
      </c>
      <c r="C121" s="2" t="s">
        <v>44</v>
      </c>
      <c r="D121" s="2" t="s">
        <v>45</v>
      </c>
      <c r="E121" s="2" t="s">
        <v>46</v>
      </c>
      <c r="F121" s="2" t="s">
        <v>47</v>
      </c>
      <c r="G121" s="2" t="s">
        <v>48</v>
      </c>
      <c r="H121" s="2" t="s">
        <v>49</v>
      </c>
      <c r="I121" s="2" t="s">
        <v>9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>
      <c r="A122" s="1">
        <v>43919</v>
      </c>
      <c r="B122" s="2">
        <v>4636</v>
      </c>
      <c r="C122" s="2" t="s">
        <v>44</v>
      </c>
      <c r="D122" s="2" t="s">
        <v>59</v>
      </c>
      <c r="E122" s="2" t="s">
        <v>46</v>
      </c>
      <c r="F122" s="2" t="s">
        <v>47</v>
      </c>
      <c r="G122" s="2" t="s">
        <v>52</v>
      </c>
      <c r="H122" s="2" t="s">
        <v>53</v>
      </c>
      <c r="I122" s="2" t="s">
        <v>17</v>
      </c>
      <c r="J122" s="2">
        <v>1459.54</v>
      </c>
      <c r="K122" s="2">
        <v>599.44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>
      <c r="A123" s="1">
        <v>43919</v>
      </c>
      <c r="B123" s="2">
        <v>4636</v>
      </c>
      <c r="C123" s="2" t="s">
        <v>44</v>
      </c>
      <c r="D123" s="2" t="s">
        <v>56</v>
      </c>
      <c r="E123" s="2" t="s">
        <v>51</v>
      </c>
      <c r="F123" s="2" t="s">
        <v>47</v>
      </c>
      <c r="G123" s="2" t="s">
        <v>48</v>
      </c>
      <c r="H123" s="2" t="s">
        <v>49</v>
      </c>
      <c r="I123" s="2" t="s">
        <v>16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>
      <c r="A124" s="1">
        <v>43920</v>
      </c>
      <c r="B124" s="2">
        <v>4636</v>
      </c>
      <c r="C124" s="2" t="s">
        <v>44</v>
      </c>
      <c r="D124" s="2" t="s">
        <v>59</v>
      </c>
      <c r="E124" s="2" t="s">
        <v>46</v>
      </c>
      <c r="F124" s="2" t="s">
        <v>47</v>
      </c>
      <c r="G124" s="2" t="s">
        <v>52</v>
      </c>
      <c r="H124" s="2" t="s">
        <v>53</v>
      </c>
      <c r="I124" s="2" t="s">
        <v>17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>
      <c r="A125" s="1">
        <v>43921</v>
      </c>
      <c r="B125" s="2">
        <v>4636</v>
      </c>
      <c r="C125" s="2" t="s">
        <v>44</v>
      </c>
      <c r="D125" s="2" t="s">
        <v>59</v>
      </c>
      <c r="E125" s="2" t="s">
        <v>46</v>
      </c>
      <c r="F125" s="2" t="s">
        <v>47</v>
      </c>
      <c r="G125" s="2" t="s">
        <v>52</v>
      </c>
      <c r="H125" s="2" t="s">
        <v>53</v>
      </c>
      <c r="I125" s="2" t="s">
        <v>17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>
      <c r="A126" s="1">
        <v>43922</v>
      </c>
      <c r="B126" s="2">
        <v>4636</v>
      </c>
      <c r="C126" s="2" t="s">
        <v>44</v>
      </c>
      <c r="D126" s="2" t="s">
        <v>45</v>
      </c>
      <c r="E126" s="2" t="s">
        <v>46</v>
      </c>
      <c r="F126" s="2" t="s">
        <v>47</v>
      </c>
      <c r="G126" s="2" t="s">
        <v>48</v>
      </c>
      <c r="H126" s="2" t="s">
        <v>49</v>
      </c>
      <c r="I126" s="2" t="s">
        <v>9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>
      <c r="A127" s="1">
        <v>43922</v>
      </c>
      <c r="B127" s="2">
        <v>4636</v>
      </c>
      <c r="C127" s="2" t="s">
        <v>44</v>
      </c>
      <c r="D127" s="2" t="s">
        <v>59</v>
      </c>
      <c r="E127" s="2" t="s">
        <v>46</v>
      </c>
      <c r="F127" s="2" t="s">
        <v>47</v>
      </c>
      <c r="G127" s="2" t="s">
        <v>52</v>
      </c>
      <c r="H127" s="2" t="s">
        <v>53</v>
      </c>
      <c r="I127" s="2" t="s">
        <v>17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>
      <c r="A128" s="1">
        <v>43923</v>
      </c>
      <c r="B128" s="2">
        <v>4636</v>
      </c>
      <c r="C128" s="2" t="s">
        <v>44</v>
      </c>
      <c r="D128" s="2" t="s">
        <v>45</v>
      </c>
      <c r="E128" s="2" t="s">
        <v>46</v>
      </c>
      <c r="F128" s="2" t="s">
        <v>47</v>
      </c>
      <c r="G128" s="2" t="s">
        <v>48</v>
      </c>
      <c r="H128" s="2" t="s">
        <v>49</v>
      </c>
      <c r="I128" s="2" t="s">
        <v>9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>
      <c r="A129" s="1">
        <v>43923</v>
      </c>
      <c r="B129" s="2">
        <v>4636</v>
      </c>
      <c r="C129" s="2" t="s">
        <v>44</v>
      </c>
      <c r="D129" s="2" t="s">
        <v>59</v>
      </c>
      <c r="E129" s="2" t="s">
        <v>46</v>
      </c>
      <c r="F129" s="2" t="s">
        <v>47</v>
      </c>
      <c r="G129" s="2" t="s">
        <v>52</v>
      </c>
      <c r="H129" s="2" t="s">
        <v>53</v>
      </c>
      <c r="I129" s="2" t="s">
        <v>17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>
      <c r="A130" s="1">
        <v>43923</v>
      </c>
      <c r="B130" s="2">
        <v>4636</v>
      </c>
      <c r="C130" s="2" t="s">
        <v>44</v>
      </c>
      <c r="D130" s="2" t="s">
        <v>56</v>
      </c>
      <c r="E130" s="2" t="s">
        <v>51</v>
      </c>
      <c r="F130" s="2" t="s">
        <v>47</v>
      </c>
      <c r="G130" s="2" t="s">
        <v>48</v>
      </c>
      <c r="H130" s="2" t="s">
        <v>49</v>
      </c>
      <c r="I130" s="2" t="s">
        <v>16</v>
      </c>
      <c r="J130" s="2">
        <v>1139.16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</v>
      </c>
      <c r="U130" s="2">
        <v>490</v>
      </c>
      <c r="V130" s="2">
        <v>30</v>
      </c>
      <c r="W130" s="2">
        <v>630</v>
      </c>
      <c r="X130" s="2">
        <v>46</v>
      </c>
    </row>
    <row r="131" spans="1:24">
      <c r="A131" s="1">
        <v>43923</v>
      </c>
      <c r="B131" s="2">
        <v>4636</v>
      </c>
      <c r="C131" s="2" t="s">
        <v>44</v>
      </c>
      <c r="D131" s="2" t="s">
        <v>50</v>
      </c>
      <c r="E131" s="2" t="s">
        <v>51</v>
      </c>
      <c r="F131" s="2" t="s">
        <v>47</v>
      </c>
      <c r="G131" s="2" t="s">
        <v>52</v>
      </c>
      <c r="H131" s="2" t="s">
        <v>53</v>
      </c>
      <c r="I131" s="2" t="s">
        <v>19</v>
      </c>
      <c r="J131" s="2">
        <v>722.17</v>
      </c>
      <c r="K131" s="2">
        <v>278.22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32.16</v>
      </c>
      <c r="U131" s="2">
        <v>263</v>
      </c>
      <c r="V131" s="2">
        <v>17</v>
      </c>
      <c r="W131" s="2">
        <v>366</v>
      </c>
      <c r="X131" s="2">
        <v>8</v>
      </c>
    </row>
    <row r="132" spans="1:24">
      <c r="A132" s="1">
        <v>43924</v>
      </c>
      <c r="B132" s="2">
        <v>4636</v>
      </c>
      <c r="C132" s="2" t="s">
        <v>44</v>
      </c>
      <c r="D132" s="2" t="s">
        <v>45</v>
      </c>
      <c r="E132" s="2" t="s">
        <v>46</v>
      </c>
      <c r="F132" s="2" t="s">
        <v>47</v>
      </c>
      <c r="G132" s="2" t="s">
        <v>48</v>
      </c>
      <c r="H132" s="2" t="s">
        <v>49</v>
      </c>
      <c r="I132" s="2" t="s">
        <v>9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>
      <c r="A133" s="1">
        <v>43924</v>
      </c>
      <c r="B133" s="2">
        <v>4636</v>
      </c>
      <c r="C133" s="2" t="s">
        <v>44</v>
      </c>
      <c r="D133" s="2" t="s">
        <v>59</v>
      </c>
      <c r="E133" s="2" t="s">
        <v>46</v>
      </c>
      <c r="F133" s="2" t="s">
        <v>47</v>
      </c>
      <c r="G133" s="2" t="s">
        <v>52</v>
      </c>
      <c r="H133" s="2" t="s">
        <v>53</v>
      </c>
      <c r="I133" s="2" t="s">
        <v>17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>
      <c r="A134" s="1">
        <v>43924</v>
      </c>
      <c r="B134" s="2">
        <v>4636</v>
      </c>
      <c r="C134" s="2" t="s">
        <v>44</v>
      </c>
      <c r="D134" s="2" t="s">
        <v>56</v>
      </c>
      <c r="E134" s="2" t="s">
        <v>51</v>
      </c>
      <c r="F134" s="2" t="s">
        <v>47</v>
      </c>
      <c r="G134" s="2" t="s">
        <v>48</v>
      </c>
      <c r="H134" s="2" t="s">
        <v>49</v>
      </c>
      <c r="I134" s="2" t="s">
        <v>16</v>
      </c>
      <c r="J134" s="2">
        <v>1142.86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18.24</v>
      </c>
      <c r="U134" s="2">
        <v>208</v>
      </c>
      <c r="V134" s="2">
        <v>16</v>
      </c>
      <c r="W134" s="2">
        <v>658</v>
      </c>
      <c r="X134" s="2">
        <v>63</v>
      </c>
    </row>
    <row r="135" spans="1:24">
      <c r="A135" s="1">
        <v>43925</v>
      </c>
      <c r="B135" s="2">
        <v>4636</v>
      </c>
      <c r="C135" s="2" t="s">
        <v>44</v>
      </c>
      <c r="D135" s="2" t="s">
        <v>45</v>
      </c>
      <c r="E135" s="2" t="s">
        <v>46</v>
      </c>
      <c r="F135" s="2" t="s">
        <v>47</v>
      </c>
      <c r="G135" s="2" t="s">
        <v>48</v>
      </c>
      <c r="H135" s="2" t="s">
        <v>49</v>
      </c>
      <c r="I135" s="2" t="s">
        <v>9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>
      <c r="A136" s="1">
        <v>43925</v>
      </c>
      <c r="B136" s="2">
        <v>4636</v>
      </c>
      <c r="C136" s="2" t="s">
        <v>44</v>
      </c>
      <c r="D136" s="2" t="s">
        <v>59</v>
      </c>
      <c r="E136" s="2" t="s">
        <v>46</v>
      </c>
      <c r="F136" s="2" t="s">
        <v>47</v>
      </c>
      <c r="G136" s="2" t="s">
        <v>52</v>
      </c>
      <c r="H136" s="2" t="s">
        <v>53</v>
      </c>
      <c r="I136" s="2" t="s">
        <v>17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>
      <c r="A137" s="1">
        <v>43925</v>
      </c>
      <c r="B137" s="2">
        <v>4636</v>
      </c>
      <c r="C137" s="2" t="s">
        <v>44</v>
      </c>
      <c r="D137" s="2" t="s">
        <v>56</v>
      </c>
      <c r="E137" s="2" t="s">
        <v>51</v>
      </c>
      <c r="F137" s="2" t="s">
        <v>47</v>
      </c>
      <c r="G137" s="2" t="s">
        <v>48</v>
      </c>
      <c r="H137" s="2" t="s">
        <v>49</v>
      </c>
      <c r="I137" s="2" t="s">
        <v>16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4.6</v>
      </c>
      <c r="U137" s="2">
        <v>115</v>
      </c>
      <c r="V137" s="2">
        <v>5</v>
      </c>
      <c r="W137" s="2">
        <v>510</v>
      </c>
      <c r="X137" s="2">
        <v>28</v>
      </c>
    </row>
    <row r="138" spans="1:24">
      <c r="A138" s="1">
        <v>43926</v>
      </c>
      <c r="B138" s="2">
        <v>4636</v>
      </c>
      <c r="C138" s="2" t="s">
        <v>44</v>
      </c>
      <c r="D138" s="2" t="s">
        <v>45</v>
      </c>
      <c r="E138" s="2" t="s">
        <v>46</v>
      </c>
      <c r="F138" s="2" t="s">
        <v>47</v>
      </c>
      <c r="G138" s="2" t="s">
        <v>48</v>
      </c>
      <c r="H138" s="2" t="s">
        <v>49</v>
      </c>
      <c r="I138" s="2" t="s">
        <v>9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>
      <c r="A139" s="1">
        <v>43926</v>
      </c>
      <c r="B139" s="2">
        <v>4636</v>
      </c>
      <c r="C139" s="2" t="s">
        <v>44</v>
      </c>
      <c r="D139" s="2" t="s">
        <v>59</v>
      </c>
      <c r="E139" s="2" t="s">
        <v>46</v>
      </c>
      <c r="F139" s="2" t="s">
        <v>47</v>
      </c>
      <c r="G139" s="2" t="s">
        <v>52</v>
      </c>
      <c r="H139" s="2" t="s">
        <v>53</v>
      </c>
      <c r="I139" s="2" t="s">
        <v>17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>
      <c r="A140" s="1">
        <v>43926</v>
      </c>
      <c r="B140" s="2">
        <v>4636</v>
      </c>
      <c r="C140" s="2" t="s">
        <v>44</v>
      </c>
      <c r="D140" s="2" t="s">
        <v>56</v>
      </c>
      <c r="E140" s="2" t="s">
        <v>51</v>
      </c>
      <c r="F140" s="2" t="s">
        <v>47</v>
      </c>
      <c r="G140" s="2" t="s">
        <v>48</v>
      </c>
      <c r="H140" s="2" t="s">
        <v>49</v>
      </c>
      <c r="I140" s="2" t="s">
        <v>16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>
      <c r="A141" s="1">
        <v>43927</v>
      </c>
      <c r="B141" s="2">
        <v>4636</v>
      </c>
      <c r="C141" s="2" t="s">
        <v>44</v>
      </c>
      <c r="D141" s="2" t="s">
        <v>45</v>
      </c>
      <c r="E141" s="2" t="s">
        <v>46</v>
      </c>
      <c r="F141" s="2" t="s">
        <v>47</v>
      </c>
      <c r="G141" s="2" t="s">
        <v>48</v>
      </c>
      <c r="H141" s="2" t="s">
        <v>49</v>
      </c>
      <c r="I141" s="2" t="s">
        <v>9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>
      <c r="A142" s="1">
        <v>43927</v>
      </c>
      <c r="B142" s="2">
        <v>4636</v>
      </c>
      <c r="C142" s="2" t="s">
        <v>44</v>
      </c>
      <c r="D142" s="2" t="s">
        <v>59</v>
      </c>
      <c r="E142" s="2" t="s">
        <v>46</v>
      </c>
      <c r="F142" s="2" t="s">
        <v>47</v>
      </c>
      <c r="G142" s="2" t="s">
        <v>52</v>
      </c>
      <c r="H142" s="2" t="s">
        <v>53</v>
      </c>
      <c r="I142" s="2" t="s">
        <v>17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>
      <c r="A143" s="1">
        <v>43927</v>
      </c>
      <c r="B143" s="2">
        <v>4636</v>
      </c>
      <c r="C143" s="2" t="s">
        <v>44</v>
      </c>
      <c r="D143" s="2" t="s">
        <v>56</v>
      </c>
      <c r="E143" s="2" t="s">
        <v>51</v>
      </c>
      <c r="F143" s="2" t="s">
        <v>47</v>
      </c>
      <c r="G143" s="2" t="s">
        <v>48</v>
      </c>
      <c r="H143" s="2" t="s">
        <v>49</v>
      </c>
      <c r="I143" s="2" t="s">
        <v>16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>
      <c r="A144" s="1">
        <v>43928</v>
      </c>
      <c r="B144" s="2">
        <v>4636</v>
      </c>
      <c r="C144" s="2" t="s">
        <v>44</v>
      </c>
      <c r="D144" s="2" t="s">
        <v>45</v>
      </c>
      <c r="E144" s="2" t="s">
        <v>46</v>
      </c>
      <c r="F144" s="2" t="s">
        <v>47</v>
      </c>
      <c r="G144" s="2" t="s">
        <v>48</v>
      </c>
      <c r="H144" s="2" t="s">
        <v>49</v>
      </c>
      <c r="I144" s="2" t="s">
        <v>9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>
      <c r="A145" s="1">
        <v>43928</v>
      </c>
      <c r="B145" s="2">
        <v>4636</v>
      </c>
      <c r="C145" s="2" t="s">
        <v>44</v>
      </c>
      <c r="D145" s="2" t="s">
        <v>56</v>
      </c>
      <c r="E145" s="2" t="s">
        <v>51</v>
      </c>
      <c r="F145" s="2" t="s">
        <v>47</v>
      </c>
      <c r="G145" s="2" t="s">
        <v>48</v>
      </c>
      <c r="H145" s="2" t="s">
        <v>49</v>
      </c>
      <c r="I145" s="2" t="s">
        <v>10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>
      <c r="A146" s="1">
        <v>43928</v>
      </c>
      <c r="B146" s="2">
        <v>4636</v>
      </c>
      <c r="C146" s="2" t="s">
        <v>44</v>
      </c>
      <c r="D146" s="2" t="s">
        <v>59</v>
      </c>
      <c r="E146" s="2" t="s">
        <v>46</v>
      </c>
      <c r="F146" s="2" t="s">
        <v>47</v>
      </c>
      <c r="G146" s="2" t="s">
        <v>52</v>
      </c>
      <c r="H146" s="2" t="s">
        <v>53</v>
      </c>
      <c r="I146" s="2" t="s">
        <v>17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>
      <c r="A147" s="1">
        <v>43929</v>
      </c>
      <c r="B147" s="2">
        <v>4636</v>
      </c>
      <c r="C147" s="2" t="s">
        <v>44</v>
      </c>
      <c r="D147" s="2" t="s">
        <v>45</v>
      </c>
      <c r="E147" s="2" t="s">
        <v>46</v>
      </c>
      <c r="F147" s="2" t="s">
        <v>47</v>
      </c>
      <c r="G147" s="2" t="s">
        <v>48</v>
      </c>
      <c r="H147" s="2" t="s">
        <v>49</v>
      </c>
      <c r="I147" s="2" t="s">
        <v>9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>
      <c r="A148" s="1">
        <v>43929</v>
      </c>
      <c r="B148" s="2">
        <v>4636</v>
      </c>
      <c r="C148" s="2" t="s">
        <v>44</v>
      </c>
      <c r="D148" s="2" t="s">
        <v>56</v>
      </c>
      <c r="E148" s="2" t="s">
        <v>51</v>
      </c>
      <c r="F148" s="2" t="s">
        <v>47</v>
      </c>
      <c r="G148" s="2" t="s">
        <v>48</v>
      </c>
      <c r="H148" s="2" t="s">
        <v>49</v>
      </c>
      <c r="I148" s="2" t="s">
        <v>10</v>
      </c>
      <c r="J148" s="2">
        <v>1581.29</v>
      </c>
      <c r="K148" s="2">
        <v>529.58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>
      <c r="A149" s="1">
        <v>43929</v>
      </c>
      <c r="B149" s="2">
        <v>4636</v>
      </c>
      <c r="C149" s="2" t="s">
        <v>44</v>
      </c>
      <c r="D149" s="2" t="s">
        <v>59</v>
      </c>
      <c r="E149" s="2" t="s">
        <v>46</v>
      </c>
      <c r="F149" s="2" t="s">
        <v>47</v>
      </c>
      <c r="G149" s="2" t="s">
        <v>52</v>
      </c>
      <c r="H149" s="2" t="s">
        <v>53</v>
      </c>
      <c r="I149" s="2" t="s">
        <v>17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>
      <c r="A150" s="1">
        <v>43930</v>
      </c>
      <c r="B150" s="2">
        <v>4636</v>
      </c>
      <c r="C150" s="2" t="s">
        <v>44</v>
      </c>
      <c r="D150" s="2" t="s">
        <v>45</v>
      </c>
      <c r="E150" s="2" t="s">
        <v>46</v>
      </c>
      <c r="F150" s="2" t="s">
        <v>47</v>
      </c>
      <c r="G150" s="2" t="s">
        <v>48</v>
      </c>
      <c r="H150" s="2" t="s">
        <v>49</v>
      </c>
      <c r="I150" s="2" t="s">
        <v>9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>
      <c r="A151" s="1">
        <v>43930</v>
      </c>
      <c r="B151" s="2">
        <v>4636</v>
      </c>
      <c r="C151" s="2" t="s">
        <v>44</v>
      </c>
      <c r="D151" s="2" t="s">
        <v>56</v>
      </c>
      <c r="E151" s="2" t="s">
        <v>51</v>
      </c>
      <c r="F151" s="2" t="s">
        <v>47</v>
      </c>
      <c r="G151" s="2" t="s">
        <v>48</v>
      </c>
      <c r="H151" s="2" t="s">
        <v>49</v>
      </c>
      <c r="I151" s="2" t="s">
        <v>10</v>
      </c>
      <c r="J151" s="2">
        <v>1160.41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>
      <c r="A152" s="1">
        <v>43930</v>
      </c>
      <c r="B152" s="2">
        <v>4636</v>
      </c>
      <c r="C152" s="2" t="s">
        <v>44</v>
      </c>
      <c r="D152" s="2" t="s">
        <v>59</v>
      </c>
      <c r="E152" s="2" t="s">
        <v>46</v>
      </c>
      <c r="F152" s="2" t="s">
        <v>47</v>
      </c>
      <c r="G152" s="2" t="s">
        <v>52</v>
      </c>
      <c r="H152" s="2" t="s">
        <v>53</v>
      </c>
      <c r="I152" s="2" t="s">
        <v>17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74.1</v>
      </c>
      <c r="U152" s="2">
        <v>938</v>
      </c>
      <c r="V152" s="2">
        <v>52</v>
      </c>
      <c r="W152" s="2">
        <v>617</v>
      </c>
      <c r="X152" s="2">
        <v>95</v>
      </c>
    </row>
    <row r="153" spans="1:24">
      <c r="A153" s="1">
        <v>43931</v>
      </c>
      <c r="B153" s="2">
        <v>4636</v>
      </c>
      <c r="C153" s="2" t="s">
        <v>44</v>
      </c>
      <c r="D153" s="2" t="s">
        <v>45</v>
      </c>
      <c r="E153" s="2" t="s">
        <v>46</v>
      </c>
      <c r="F153" s="2" t="s">
        <v>47</v>
      </c>
      <c r="G153" s="2" t="s">
        <v>48</v>
      </c>
      <c r="H153" s="2" t="s">
        <v>49</v>
      </c>
      <c r="I153" s="2" t="s">
        <v>9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>
      <c r="A154" s="1">
        <v>43931</v>
      </c>
      <c r="B154" s="2">
        <v>4636</v>
      </c>
      <c r="C154" s="2" t="s">
        <v>44</v>
      </c>
      <c r="D154" s="2" t="s">
        <v>56</v>
      </c>
      <c r="E154" s="2" t="s">
        <v>51</v>
      </c>
      <c r="F154" s="2" t="s">
        <v>47</v>
      </c>
      <c r="G154" s="2" t="s">
        <v>48</v>
      </c>
      <c r="H154" s="2" t="s">
        <v>49</v>
      </c>
      <c r="I154" s="2" t="s">
        <v>10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>
      <c r="A155" s="1">
        <v>43931</v>
      </c>
      <c r="B155" s="2">
        <v>4636</v>
      </c>
      <c r="C155" s="2" t="s">
        <v>44</v>
      </c>
      <c r="D155" s="2" t="s">
        <v>59</v>
      </c>
      <c r="E155" s="2" t="s">
        <v>46</v>
      </c>
      <c r="F155" s="2" t="s">
        <v>47</v>
      </c>
      <c r="G155" s="2" t="s">
        <v>52</v>
      </c>
      <c r="H155" s="2" t="s">
        <v>53</v>
      </c>
      <c r="I155" s="2" t="s">
        <v>17</v>
      </c>
      <c r="J155" s="2">
        <v>1581.67</v>
      </c>
      <c r="K155" s="2">
        <v>601.8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>
      <c r="A156" s="1">
        <v>43932</v>
      </c>
      <c r="B156" s="2">
        <v>4636</v>
      </c>
      <c r="C156" s="2" t="s">
        <v>44</v>
      </c>
      <c r="D156" s="2" t="s">
        <v>56</v>
      </c>
      <c r="E156" s="2" t="s">
        <v>51</v>
      </c>
      <c r="F156" s="2" t="s">
        <v>47</v>
      </c>
      <c r="G156" s="2" t="s">
        <v>48</v>
      </c>
      <c r="H156" s="2" t="s">
        <v>49</v>
      </c>
      <c r="I156" s="2" t="s">
        <v>10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>
      <c r="A157" s="1">
        <v>43932</v>
      </c>
      <c r="B157" s="2">
        <v>4636</v>
      </c>
      <c r="C157" s="2" t="s">
        <v>44</v>
      </c>
      <c r="D157" s="2" t="s">
        <v>45</v>
      </c>
      <c r="E157" s="2" t="s">
        <v>46</v>
      </c>
      <c r="F157" s="2" t="s">
        <v>47</v>
      </c>
      <c r="G157" s="2" t="s">
        <v>48</v>
      </c>
      <c r="H157" s="2" t="s">
        <v>49</v>
      </c>
      <c r="I157" s="2" t="s">
        <v>12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>
      <c r="A158" s="1">
        <v>43932</v>
      </c>
      <c r="B158" s="2">
        <v>4636</v>
      </c>
      <c r="C158" s="2" t="s">
        <v>44</v>
      </c>
      <c r="D158" s="2" t="s">
        <v>59</v>
      </c>
      <c r="E158" s="2" t="s">
        <v>46</v>
      </c>
      <c r="F158" s="2" t="s">
        <v>47</v>
      </c>
      <c r="G158" s="2" t="s">
        <v>52</v>
      </c>
      <c r="H158" s="2" t="s">
        <v>53</v>
      </c>
      <c r="I158" s="2" t="s">
        <v>17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>
      <c r="A159" s="1">
        <v>43933</v>
      </c>
      <c r="B159" s="2">
        <v>4636</v>
      </c>
      <c r="C159" s="2" t="s">
        <v>44</v>
      </c>
      <c r="D159" s="2" t="s">
        <v>56</v>
      </c>
      <c r="E159" s="2" t="s">
        <v>51</v>
      </c>
      <c r="F159" s="2" t="s">
        <v>47</v>
      </c>
      <c r="G159" s="2" t="s">
        <v>48</v>
      </c>
      <c r="H159" s="2" t="s">
        <v>49</v>
      </c>
      <c r="I159" s="2" t="s">
        <v>10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>
      <c r="A160" s="1">
        <v>43933</v>
      </c>
      <c r="B160" s="2">
        <v>4636</v>
      </c>
      <c r="C160" s="2" t="s">
        <v>44</v>
      </c>
      <c r="D160" s="2" t="s">
        <v>45</v>
      </c>
      <c r="E160" s="2" t="s">
        <v>46</v>
      </c>
      <c r="F160" s="2" t="s">
        <v>47</v>
      </c>
      <c r="G160" s="2" t="s">
        <v>48</v>
      </c>
      <c r="H160" s="2" t="s">
        <v>49</v>
      </c>
      <c r="I160" s="2" t="s">
        <v>12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</v>
      </c>
      <c r="U160" s="2">
        <v>1020</v>
      </c>
      <c r="V160" s="2">
        <v>61</v>
      </c>
      <c r="W160" s="2">
        <v>754</v>
      </c>
      <c r="X160" s="2">
        <v>15</v>
      </c>
    </row>
    <row r="161" spans="1:24">
      <c r="A161" s="1">
        <v>43933</v>
      </c>
      <c r="B161" s="2">
        <v>4636</v>
      </c>
      <c r="C161" s="2" t="s">
        <v>44</v>
      </c>
      <c r="D161" s="2" t="s">
        <v>59</v>
      </c>
      <c r="E161" s="2" t="s">
        <v>46</v>
      </c>
      <c r="F161" s="2" t="s">
        <v>47</v>
      </c>
      <c r="G161" s="2" t="s">
        <v>52</v>
      </c>
      <c r="H161" s="2" t="s">
        <v>53</v>
      </c>
      <c r="I161" s="2" t="s">
        <v>17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>
      <c r="A162" s="1">
        <v>43934</v>
      </c>
      <c r="B162" s="2">
        <v>4636</v>
      </c>
      <c r="C162" s="2" t="s">
        <v>44</v>
      </c>
      <c r="D162" s="2" t="s">
        <v>56</v>
      </c>
      <c r="E162" s="2" t="s">
        <v>51</v>
      </c>
      <c r="F162" s="2" t="s">
        <v>47</v>
      </c>
      <c r="G162" s="2" t="s">
        <v>48</v>
      </c>
      <c r="H162" s="2" t="s">
        <v>49</v>
      </c>
      <c r="I162" s="2" t="s">
        <v>10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>
      <c r="A163" s="1">
        <v>43934</v>
      </c>
      <c r="B163" s="2">
        <v>4636</v>
      </c>
      <c r="C163" s="2" t="s">
        <v>44</v>
      </c>
      <c r="D163" s="2" t="s">
        <v>45</v>
      </c>
      <c r="E163" s="2" t="s">
        <v>46</v>
      </c>
      <c r="F163" s="2" t="s">
        <v>47</v>
      </c>
      <c r="G163" s="2" t="s">
        <v>48</v>
      </c>
      <c r="H163" s="2" t="s">
        <v>49</v>
      </c>
      <c r="I163" s="2" t="s">
        <v>12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>
      <c r="A164" s="1">
        <v>43934</v>
      </c>
      <c r="B164" s="2">
        <v>4636</v>
      </c>
      <c r="C164" s="2" t="s">
        <v>44</v>
      </c>
      <c r="D164" s="2" t="s">
        <v>59</v>
      </c>
      <c r="E164" s="2" t="s">
        <v>46</v>
      </c>
      <c r="F164" s="2" t="s">
        <v>47</v>
      </c>
      <c r="G164" s="2" t="s">
        <v>52</v>
      </c>
      <c r="H164" s="2" t="s">
        <v>53</v>
      </c>
      <c r="I164" s="2" t="s">
        <v>17</v>
      </c>
      <c r="J164" s="2">
        <v>1028.34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>
      <c r="A165" s="1">
        <v>43935</v>
      </c>
      <c r="B165" s="2">
        <v>4636</v>
      </c>
      <c r="C165" s="2" t="s">
        <v>44</v>
      </c>
      <c r="D165" s="2" t="s">
        <v>56</v>
      </c>
      <c r="E165" s="2" t="s">
        <v>51</v>
      </c>
      <c r="F165" s="2" t="s">
        <v>47</v>
      </c>
      <c r="G165" s="2" t="s">
        <v>48</v>
      </c>
      <c r="H165" s="2" t="s">
        <v>49</v>
      </c>
      <c r="I165" s="2" t="s">
        <v>10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>
      <c r="A166" s="1">
        <v>43935</v>
      </c>
      <c r="B166" s="2">
        <v>4636</v>
      </c>
      <c r="C166" s="2" t="s">
        <v>44</v>
      </c>
      <c r="D166" s="2" t="s">
        <v>45</v>
      </c>
      <c r="E166" s="2" t="s">
        <v>46</v>
      </c>
      <c r="F166" s="2" t="s">
        <v>47</v>
      </c>
      <c r="G166" s="2" t="s">
        <v>48</v>
      </c>
      <c r="H166" s="2" t="s">
        <v>49</v>
      </c>
      <c r="I166" s="2" t="s">
        <v>12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>
      <c r="A167" s="1">
        <v>43935</v>
      </c>
      <c r="B167" s="2">
        <v>4636</v>
      </c>
      <c r="C167" s="2" t="s">
        <v>44</v>
      </c>
      <c r="D167" s="2" t="s">
        <v>59</v>
      </c>
      <c r="E167" s="2" t="s">
        <v>46</v>
      </c>
      <c r="F167" s="2" t="s">
        <v>47</v>
      </c>
      <c r="G167" s="2" t="s">
        <v>52</v>
      </c>
      <c r="H167" s="2" t="s">
        <v>53</v>
      </c>
      <c r="I167" s="2" t="s">
        <v>17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>
      <c r="A168" s="1">
        <v>43936</v>
      </c>
      <c r="B168" s="2">
        <v>4636</v>
      </c>
      <c r="C168" s="2" t="s">
        <v>44</v>
      </c>
      <c r="D168" s="2" t="s">
        <v>56</v>
      </c>
      <c r="E168" s="2" t="s">
        <v>51</v>
      </c>
      <c r="F168" s="2" t="s">
        <v>47</v>
      </c>
      <c r="G168" s="2" t="s">
        <v>48</v>
      </c>
      <c r="H168" s="2" t="s">
        <v>49</v>
      </c>
      <c r="I168" s="2" t="s">
        <v>10</v>
      </c>
      <c r="J168" s="2">
        <v>1442.36</v>
      </c>
      <c r="K168" s="2">
        <v>526.43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34.48</v>
      </c>
      <c r="U168" s="2">
        <v>317</v>
      </c>
      <c r="V168" s="2">
        <v>29</v>
      </c>
      <c r="W168" s="2">
        <v>775</v>
      </c>
      <c r="X168" s="2">
        <v>50</v>
      </c>
    </row>
    <row r="169" spans="1:24">
      <c r="A169" s="1">
        <v>43936</v>
      </c>
      <c r="B169" s="2">
        <v>4636</v>
      </c>
      <c r="C169" s="2" t="s">
        <v>44</v>
      </c>
      <c r="D169" s="2" t="s">
        <v>45</v>
      </c>
      <c r="E169" s="2" t="s">
        <v>46</v>
      </c>
      <c r="F169" s="2" t="s">
        <v>47</v>
      </c>
      <c r="G169" s="2" t="s">
        <v>48</v>
      </c>
      <c r="H169" s="2" t="s">
        <v>49</v>
      </c>
      <c r="I169" s="2" t="s">
        <v>12</v>
      </c>
      <c r="J169" s="2">
        <v>1541.06</v>
      </c>
      <c r="K169" s="2">
        <v>561.83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>
      <c r="A170" s="1">
        <v>43936</v>
      </c>
      <c r="B170" s="2">
        <v>4636</v>
      </c>
      <c r="C170" s="2" t="s">
        <v>44</v>
      </c>
      <c r="D170" s="2" t="s">
        <v>59</v>
      </c>
      <c r="E170" s="2" t="s">
        <v>46</v>
      </c>
      <c r="F170" s="2" t="s">
        <v>47</v>
      </c>
      <c r="G170" s="2" t="s">
        <v>52</v>
      </c>
      <c r="H170" s="2" t="s">
        <v>53</v>
      </c>
      <c r="I170" s="2" t="s">
        <v>17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>
      <c r="A171" s="1">
        <v>43937</v>
      </c>
      <c r="B171" s="2">
        <v>4636</v>
      </c>
      <c r="C171" s="2" t="s">
        <v>44</v>
      </c>
      <c r="D171" s="2" t="s">
        <v>56</v>
      </c>
      <c r="E171" s="2" t="s">
        <v>51</v>
      </c>
      <c r="F171" s="2" t="s">
        <v>47</v>
      </c>
      <c r="G171" s="2" t="s">
        <v>48</v>
      </c>
      <c r="H171" s="2" t="s">
        <v>49</v>
      </c>
      <c r="I171" s="2" t="s">
        <v>10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>
      <c r="A172" s="1">
        <v>43937</v>
      </c>
      <c r="B172" s="2">
        <v>4636</v>
      </c>
      <c r="C172" s="2" t="s">
        <v>44</v>
      </c>
      <c r="D172" s="2" t="s">
        <v>45</v>
      </c>
      <c r="E172" s="2" t="s">
        <v>46</v>
      </c>
      <c r="F172" s="2" t="s">
        <v>47</v>
      </c>
      <c r="G172" s="2" t="s">
        <v>48</v>
      </c>
      <c r="H172" s="2" t="s">
        <v>49</v>
      </c>
      <c r="I172" s="2" t="s">
        <v>12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>
      <c r="A173" s="1">
        <v>43937</v>
      </c>
      <c r="B173" s="2">
        <v>4636</v>
      </c>
      <c r="C173" s="2" t="s">
        <v>44</v>
      </c>
      <c r="D173" s="2" t="s">
        <v>59</v>
      </c>
      <c r="E173" s="2" t="s">
        <v>46</v>
      </c>
      <c r="F173" s="2" t="s">
        <v>47</v>
      </c>
      <c r="G173" s="2" t="s">
        <v>52</v>
      </c>
      <c r="H173" s="2" t="s">
        <v>53</v>
      </c>
      <c r="I173" s="2" t="s">
        <v>17</v>
      </c>
      <c r="J173" s="2">
        <v>1131.13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>
      <c r="A174" s="1">
        <v>43938</v>
      </c>
      <c r="B174" s="2">
        <v>4636</v>
      </c>
      <c r="C174" s="2" t="s">
        <v>44</v>
      </c>
      <c r="D174" s="2" t="s">
        <v>45</v>
      </c>
      <c r="E174" s="2" t="s">
        <v>46</v>
      </c>
      <c r="F174" s="2" t="s">
        <v>47</v>
      </c>
      <c r="G174" s="2" t="s">
        <v>48</v>
      </c>
      <c r="H174" s="2" t="s">
        <v>49</v>
      </c>
      <c r="I174" s="2" t="s">
        <v>12</v>
      </c>
      <c r="J174" s="2">
        <v>1043.35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>
      <c r="A175" s="1">
        <v>43938</v>
      </c>
      <c r="B175" s="2">
        <v>4636</v>
      </c>
      <c r="C175" s="2" t="s">
        <v>44</v>
      </c>
      <c r="D175" s="2" t="s">
        <v>56</v>
      </c>
      <c r="E175" s="2" t="s">
        <v>51</v>
      </c>
      <c r="F175" s="2" t="s">
        <v>47</v>
      </c>
      <c r="G175" s="2" t="s">
        <v>48</v>
      </c>
      <c r="H175" s="2" t="s">
        <v>49</v>
      </c>
      <c r="I175" s="2" t="s">
        <v>13</v>
      </c>
      <c r="J175" s="2">
        <v>1144.91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37.37</v>
      </c>
      <c r="U175" s="2">
        <v>471</v>
      </c>
      <c r="V175" s="2">
        <v>28</v>
      </c>
      <c r="W175" s="2">
        <v>659</v>
      </c>
      <c r="X175" s="2">
        <v>45</v>
      </c>
    </row>
    <row r="176" spans="1:24">
      <c r="A176" s="1">
        <v>43938</v>
      </c>
      <c r="B176" s="2">
        <v>4636</v>
      </c>
      <c r="C176" s="2" t="s">
        <v>44</v>
      </c>
      <c r="D176" s="2" t="s">
        <v>59</v>
      </c>
      <c r="E176" s="2" t="s">
        <v>46</v>
      </c>
      <c r="F176" s="2" t="s">
        <v>47</v>
      </c>
      <c r="G176" s="2" t="s">
        <v>52</v>
      </c>
      <c r="H176" s="2" t="s">
        <v>53</v>
      </c>
      <c r="I176" s="2" t="s">
        <v>17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>
      <c r="A177" s="1">
        <v>43939</v>
      </c>
      <c r="B177" s="2">
        <v>4636</v>
      </c>
      <c r="C177" s="2" t="s">
        <v>44</v>
      </c>
      <c r="D177" s="2" t="s">
        <v>45</v>
      </c>
      <c r="E177" s="2" t="s">
        <v>46</v>
      </c>
      <c r="F177" s="2" t="s">
        <v>47</v>
      </c>
      <c r="G177" s="2" t="s">
        <v>48</v>
      </c>
      <c r="H177" s="2" t="s">
        <v>49</v>
      </c>
      <c r="I177" s="2" t="s">
        <v>12</v>
      </c>
      <c r="J177" s="2">
        <v>1304.34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>
      <c r="A178" s="1">
        <v>43939</v>
      </c>
      <c r="B178" s="2">
        <v>4636</v>
      </c>
      <c r="C178" s="2" t="s">
        <v>44</v>
      </c>
      <c r="D178" s="2" t="s">
        <v>56</v>
      </c>
      <c r="E178" s="2" t="s">
        <v>51</v>
      </c>
      <c r="F178" s="2" t="s">
        <v>47</v>
      </c>
      <c r="G178" s="2" t="s">
        <v>48</v>
      </c>
      <c r="H178" s="2" t="s">
        <v>49</v>
      </c>
      <c r="I178" s="2" t="s">
        <v>13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17.49</v>
      </c>
      <c r="U178" s="2">
        <v>202</v>
      </c>
      <c r="V178" s="2">
        <v>17</v>
      </c>
      <c r="W178" s="2">
        <v>620</v>
      </c>
      <c r="X178" s="2">
        <v>36</v>
      </c>
    </row>
    <row r="179" spans="1:24">
      <c r="A179" s="1">
        <v>43939</v>
      </c>
      <c r="B179" s="2">
        <v>4636</v>
      </c>
      <c r="C179" s="2" t="s">
        <v>44</v>
      </c>
      <c r="D179" s="2" t="s">
        <v>59</v>
      </c>
      <c r="E179" s="2" t="s">
        <v>46</v>
      </c>
      <c r="F179" s="2" t="s">
        <v>47</v>
      </c>
      <c r="G179" s="2" t="s">
        <v>52</v>
      </c>
      <c r="H179" s="2" t="s">
        <v>53</v>
      </c>
      <c r="I179" s="2" t="s">
        <v>17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>
      <c r="A180" s="1">
        <v>43940</v>
      </c>
      <c r="B180" s="2">
        <v>4636</v>
      </c>
      <c r="C180" s="2" t="s">
        <v>44</v>
      </c>
      <c r="D180" s="2" t="s">
        <v>45</v>
      </c>
      <c r="E180" s="2" t="s">
        <v>46</v>
      </c>
      <c r="F180" s="2" t="s">
        <v>47</v>
      </c>
      <c r="G180" s="2" t="s">
        <v>48</v>
      </c>
      <c r="H180" s="2" t="s">
        <v>49</v>
      </c>
      <c r="I180" s="2" t="s">
        <v>12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>
      <c r="A181" s="1">
        <v>43940</v>
      </c>
      <c r="B181" s="2">
        <v>4636</v>
      </c>
      <c r="C181" s="2" t="s">
        <v>44</v>
      </c>
      <c r="D181" s="2" t="s">
        <v>56</v>
      </c>
      <c r="E181" s="2" t="s">
        <v>51</v>
      </c>
      <c r="F181" s="2" t="s">
        <v>47</v>
      </c>
      <c r="G181" s="2" t="s">
        <v>48</v>
      </c>
      <c r="H181" s="2" t="s">
        <v>49</v>
      </c>
      <c r="I181" s="2" t="s">
        <v>13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>
      <c r="A182" s="1">
        <v>43940</v>
      </c>
      <c r="B182" s="2">
        <v>4636</v>
      </c>
      <c r="C182" s="2" t="s">
        <v>44</v>
      </c>
      <c r="D182" s="2" t="s">
        <v>59</v>
      </c>
      <c r="E182" s="2" t="s">
        <v>46</v>
      </c>
      <c r="F182" s="2" t="s">
        <v>47</v>
      </c>
      <c r="G182" s="2" t="s">
        <v>52</v>
      </c>
      <c r="H182" s="2" t="s">
        <v>53</v>
      </c>
      <c r="I182" s="2" t="s">
        <v>17</v>
      </c>
      <c r="J182" s="2">
        <v>1190.6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>
      <c r="A183" s="1">
        <v>43941</v>
      </c>
      <c r="B183" s="2">
        <v>4636</v>
      </c>
      <c r="C183" s="2" t="s">
        <v>44</v>
      </c>
      <c r="D183" s="2" t="s">
        <v>45</v>
      </c>
      <c r="E183" s="2" t="s">
        <v>46</v>
      </c>
      <c r="F183" s="2" t="s">
        <v>47</v>
      </c>
      <c r="G183" s="2" t="s">
        <v>48</v>
      </c>
      <c r="H183" s="2" t="s">
        <v>49</v>
      </c>
      <c r="I183" s="2" t="s">
        <v>12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>
      <c r="A184" s="1">
        <v>43941</v>
      </c>
      <c r="B184" s="2">
        <v>4636</v>
      </c>
      <c r="C184" s="2" t="s">
        <v>44</v>
      </c>
      <c r="D184" s="2" t="s">
        <v>56</v>
      </c>
      <c r="E184" s="2" t="s">
        <v>51</v>
      </c>
      <c r="F184" s="2" t="s">
        <v>47</v>
      </c>
      <c r="G184" s="2" t="s">
        <v>48</v>
      </c>
      <c r="H184" s="2" t="s">
        <v>49</v>
      </c>
      <c r="I184" s="2" t="s">
        <v>13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>
      <c r="A185" s="1">
        <v>43941</v>
      </c>
      <c r="B185" s="2">
        <v>4636</v>
      </c>
      <c r="C185" s="2" t="s">
        <v>44</v>
      </c>
      <c r="D185" s="2" t="s">
        <v>59</v>
      </c>
      <c r="E185" s="2" t="s">
        <v>46</v>
      </c>
      <c r="F185" s="2" t="s">
        <v>47</v>
      </c>
      <c r="G185" s="2" t="s">
        <v>52</v>
      </c>
      <c r="H185" s="2" t="s">
        <v>53</v>
      </c>
      <c r="I185" s="2" t="s">
        <v>17</v>
      </c>
      <c r="J185" s="2">
        <v>1114.41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>
      <c r="A186" s="1">
        <v>43941</v>
      </c>
      <c r="B186" s="2">
        <v>4636</v>
      </c>
      <c r="C186" s="2" t="s">
        <v>44</v>
      </c>
      <c r="D186" s="2" t="s">
        <v>50</v>
      </c>
      <c r="E186" s="2" t="s">
        <v>51</v>
      </c>
      <c r="F186" s="2" t="s">
        <v>47</v>
      </c>
      <c r="G186" s="2" t="s">
        <v>52</v>
      </c>
      <c r="H186" s="2" t="s">
        <v>53</v>
      </c>
      <c r="I186" s="2" t="s">
        <v>19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>
      <c r="A187" s="1">
        <v>43942</v>
      </c>
      <c r="B187" s="2">
        <v>4636</v>
      </c>
      <c r="C187" s="2" t="s">
        <v>44</v>
      </c>
      <c r="D187" s="2" t="s">
        <v>45</v>
      </c>
      <c r="E187" s="2" t="s">
        <v>46</v>
      </c>
      <c r="F187" s="2" t="s">
        <v>47</v>
      </c>
      <c r="G187" s="2" t="s">
        <v>48</v>
      </c>
      <c r="H187" s="2" t="s">
        <v>49</v>
      </c>
      <c r="I187" s="2" t="s">
        <v>12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>
      <c r="A188" s="1">
        <v>43942</v>
      </c>
      <c r="B188" s="2">
        <v>4636</v>
      </c>
      <c r="C188" s="2" t="s">
        <v>44</v>
      </c>
      <c r="D188" s="2" t="s">
        <v>56</v>
      </c>
      <c r="E188" s="2" t="s">
        <v>51</v>
      </c>
      <c r="F188" s="2" t="s">
        <v>47</v>
      </c>
      <c r="G188" s="2" t="s">
        <v>48</v>
      </c>
      <c r="H188" s="2" t="s">
        <v>49</v>
      </c>
      <c r="I188" s="2" t="s">
        <v>13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>
      <c r="A189" s="1">
        <v>43942</v>
      </c>
      <c r="B189" s="2">
        <v>4636</v>
      </c>
      <c r="C189" s="2" t="s">
        <v>44</v>
      </c>
      <c r="D189" s="2" t="s">
        <v>59</v>
      </c>
      <c r="E189" s="2" t="s">
        <v>46</v>
      </c>
      <c r="F189" s="2" t="s">
        <v>47</v>
      </c>
      <c r="G189" s="2" t="s">
        <v>52</v>
      </c>
      <c r="H189" s="2" t="s">
        <v>53</v>
      </c>
      <c r="I189" s="2" t="s">
        <v>17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>
      <c r="A190" s="1">
        <v>43942</v>
      </c>
      <c r="B190" s="2">
        <v>4636</v>
      </c>
      <c r="C190" s="2" t="s">
        <v>44</v>
      </c>
      <c r="D190" s="2" t="s">
        <v>50</v>
      </c>
      <c r="E190" s="2" t="s">
        <v>51</v>
      </c>
      <c r="F190" s="2" t="s">
        <v>47</v>
      </c>
      <c r="G190" s="2" t="s">
        <v>52</v>
      </c>
      <c r="H190" s="2" t="s">
        <v>53</v>
      </c>
      <c r="I190" s="2" t="s">
        <v>19</v>
      </c>
      <c r="J190" s="2">
        <v>476.4</v>
      </c>
      <c r="K190" s="2">
        <v>137.02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>
      <c r="A191" s="1">
        <v>43943</v>
      </c>
      <c r="B191" s="2">
        <v>4636</v>
      </c>
      <c r="C191" s="2" t="s">
        <v>44</v>
      </c>
      <c r="D191" s="2" t="s">
        <v>45</v>
      </c>
      <c r="E191" s="2" t="s">
        <v>46</v>
      </c>
      <c r="F191" s="2" t="s">
        <v>47</v>
      </c>
      <c r="G191" s="2" t="s">
        <v>48</v>
      </c>
      <c r="H191" s="2" t="s">
        <v>49</v>
      </c>
      <c r="I191" s="2" t="s">
        <v>12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>
      <c r="A192" s="1">
        <v>43943</v>
      </c>
      <c r="B192" s="2">
        <v>4636</v>
      </c>
      <c r="C192" s="2" t="s">
        <v>44</v>
      </c>
      <c r="D192" s="2" t="s">
        <v>56</v>
      </c>
      <c r="E192" s="2" t="s">
        <v>51</v>
      </c>
      <c r="F192" s="2" t="s">
        <v>47</v>
      </c>
      <c r="G192" s="2" t="s">
        <v>48</v>
      </c>
      <c r="H192" s="2" t="s">
        <v>49</v>
      </c>
      <c r="I192" s="2" t="s">
        <v>13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>
      <c r="A193" s="1">
        <v>43943</v>
      </c>
      <c r="B193" s="2">
        <v>4636</v>
      </c>
      <c r="C193" s="2" t="s">
        <v>44</v>
      </c>
      <c r="D193" s="2" t="s">
        <v>59</v>
      </c>
      <c r="E193" s="2" t="s">
        <v>46</v>
      </c>
      <c r="F193" s="2" t="s">
        <v>47</v>
      </c>
      <c r="G193" s="2" t="s">
        <v>52</v>
      </c>
      <c r="H193" s="2" t="s">
        <v>53</v>
      </c>
      <c r="I193" s="2" t="s">
        <v>17</v>
      </c>
      <c r="J193" s="2">
        <v>1101.4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>
      <c r="A194" s="1">
        <v>43943</v>
      </c>
      <c r="B194" s="2">
        <v>4636</v>
      </c>
      <c r="C194" s="2" t="s">
        <v>44</v>
      </c>
      <c r="D194" s="2" t="s">
        <v>50</v>
      </c>
      <c r="E194" s="2" t="s">
        <v>51</v>
      </c>
      <c r="F194" s="2" t="s">
        <v>47</v>
      </c>
      <c r="G194" s="2" t="s">
        <v>52</v>
      </c>
      <c r="H194" s="2" t="s">
        <v>53</v>
      </c>
      <c r="I194" s="2" t="s">
        <v>19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>
      <c r="A195" s="1">
        <v>43944</v>
      </c>
      <c r="B195" s="2">
        <v>4636</v>
      </c>
      <c r="C195" s="2" t="s">
        <v>44</v>
      </c>
      <c r="D195" s="2" t="s">
        <v>45</v>
      </c>
      <c r="E195" s="2" t="s">
        <v>46</v>
      </c>
      <c r="F195" s="2" t="s">
        <v>47</v>
      </c>
      <c r="G195" s="2" t="s">
        <v>48</v>
      </c>
      <c r="H195" s="2" t="s">
        <v>49</v>
      </c>
      <c r="I195" s="2" t="s">
        <v>12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>
      <c r="A196" s="1">
        <v>43944</v>
      </c>
      <c r="B196" s="2">
        <v>4636</v>
      </c>
      <c r="C196" s="2" t="s">
        <v>44</v>
      </c>
      <c r="D196" s="2" t="s">
        <v>50</v>
      </c>
      <c r="E196" s="2" t="s">
        <v>51</v>
      </c>
      <c r="F196" s="2" t="s">
        <v>47</v>
      </c>
      <c r="G196" s="2" t="s">
        <v>52</v>
      </c>
      <c r="H196" s="2" t="s">
        <v>53</v>
      </c>
      <c r="I196" s="2" t="s">
        <v>14</v>
      </c>
      <c r="J196" s="2">
        <v>682.13</v>
      </c>
      <c r="K196" s="2">
        <v>297.9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>
      <c r="A197" s="1">
        <v>43944</v>
      </c>
      <c r="B197" s="2">
        <v>4636</v>
      </c>
      <c r="C197" s="2" t="s">
        <v>44</v>
      </c>
      <c r="D197" s="2" t="s">
        <v>56</v>
      </c>
      <c r="E197" s="2" t="s">
        <v>51</v>
      </c>
      <c r="F197" s="2" t="s">
        <v>47</v>
      </c>
      <c r="G197" s="2" t="s">
        <v>48</v>
      </c>
      <c r="H197" s="2" t="s">
        <v>49</v>
      </c>
      <c r="I197" s="2" t="s">
        <v>13</v>
      </c>
      <c r="J197" s="2">
        <v>1255.41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>
      <c r="A198" s="1">
        <v>43944</v>
      </c>
      <c r="B198" s="2">
        <v>4636</v>
      </c>
      <c r="C198" s="2" t="s">
        <v>44</v>
      </c>
      <c r="D198" s="2" t="s">
        <v>59</v>
      </c>
      <c r="E198" s="2" t="s">
        <v>46</v>
      </c>
      <c r="F198" s="2" t="s">
        <v>47</v>
      </c>
      <c r="G198" s="2" t="s">
        <v>52</v>
      </c>
      <c r="H198" s="2" t="s">
        <v>53</v>
      </c>
      <c r="I198" s="2" t="s">
        <v>17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>
      <c r="A199" s="1">
        <v>43945</v>
      </c>
      <c r="B199" s="2">
        <v>4636</v>
      </c>
      <c r="C199" s="2" t="s">
        <v>44</v>
      </c>
      <c r="D199" s="2" t="s">
        <v>45</v>
      </c>
      <c r="E199" s="2" t="s">
        <v>46</v>
      </c>
      <c r="F199" s="2" t="s">
        <v>47</v>
      </c>
      <c r="G199" s="2" t="s">
        <v>48</v>
      </c>
      <c r="H199" s="2" t="s">
        <v>49</v>
      </c>
      <c r="I199" s="2" t="s">
        <v>12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>
      <c r="A200" s="1">
        <v>43945</v>
      </c>
      <c r="B200" s="2">
        <v>4636</v>
      </c>
      <c r="C200" s="2" t="s">
        <v>44</v>
      </c>
      <c r="D200" s="2" t="s">
        <v>56</v>
      </c>
      <c r="E200" s="2" t="s">
        <v>51</v>
      </c>
      <c r="F200" s="2" t="s">
        <v>47</v>
      </c>
      <c r="G200" s="2" t="s">
        <v>48</v>
      </c>
      <c r="H200" s="2" t="s">
        <v>49</v>
      </c>
      <c r="I200" s="2" t="s">
        <v>13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>
      <c r="A201" s="1">
        <v>43945</v>
      </c>
      <c r="B201" s="2">
        <v>4636</v>
      </c>
      <c r="C201" s="2" t="s">
        <v>44</v>
      </c>
      <c r="D201" s="2" t="s">
        <v>59</v>
      </c>
      <c r="E201" s="2" t="s">
        <v>46</v>
      </c>
      <c r="F201" s="2" t="s">
        <v>47</v>
      </c>
      <c r="G201" s="2" t="s">
        <v>52</v>
      </c>
      <c r="H201" s="2" t="s">
        <v>53</v>
      </c>
      <c r="I201" s="2" t="s">
        <v>17</v>
      </c>
      <c r="J201" s="2">
        <v>1774.86</v>
      </c>
      <c r="K201" s="2">
        <v>596.17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>
      <c r="A202" s="1">
        <v>43946</v>
      </c>
      <c r="B202" s="2">
        <v>4636</v>
      </c>
      <c r="C202" s="2" t="s">
        <v>44</v>
      </c>
      <c r="D202" s="2" t="s">
        <v>45</v>
      </c>
      <c r="E202" s="2" t="s">
        <v>46</v>
      </c>
      <c r="F202" s="2" t="s">
        <v>47</v>
      </c>
      <c r="G202" s="2" t="s">
        <v>48</v>
      </c>
      <c r="H202" s="2" t="s">
        <v>49</v>
      </c>
      <c r="I202" s="2" t="s">
        <v>12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>
      <c r="A203" s="1">
        <v>43946</v>
      </c>
      <c r="B203" s="2">
        <v>4636</v>
      </c>
      <c r="C203" s="2" t="s">
        <v>44</v>
      </c>
      <c r="D203" s="2" t="s">
        <v>56</v>
      </c>
      <c r="E203" s="2" t="s">
        <v>51</v>
      </c>
      <c r="F203" s="2" t="s">
        <v>47</v>
      </c>
      <c r="G203" s="2" t="s">
        <v>48</v>
      </c>
      <c r="H203" s="2" t="s">
        <v>49</v>
      </c>
      <c r="I203" s="2" t="s">
        <v>13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>
      <c r="A204" s="1">
        <v>43946</v>
      </c>
      <c r="B204" s="2">
        <v>4636</v>
      </c>
      <c r="C204" s="2" t="s">
        <v>44</v>
      </c>
      <c r="D204" s="2" t="s">
        <v>59</v>
      </c>
      <c r="E204" s="2" t="s">
        <v>46</v>
      </c>
      <c r="F204" s="2" t="s">
        <v>47</v>
      </c>
      <c r="G204" s="2" t="s">
        <v>52</v>
      </c>
      <c r="H204" s="2" t="s">
        <v>53</v>
      </c>
      <c r="I204" s="2" t="s">
        <v>17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>
      <c r="A205" s="1">
        <v>43947</v>
      </c>
      <c r="B205" s="2">
        <v>4636</v>
      </c>
      <c r="C205" s="2" t="s">
        <v>44</v>
      </c>
      <c r="D205" s="2" t="s">
        <v>45</v>
      </c>
      <c r="E205" s="2" t="s">
        <v>46</v>
      </c>
      <c r="F205" s="2" t="s">
        <v>47</v>
      </c>
      <c r="G205" s="2" t="s">
        <v>48</v>
      </c>
      <c r="H205" s="2" t="s">
        <v>49</v>
      </c>
      <c r="I205" s="2" t="s">
        <v>12</v>
      </c>
      <c r="J205" s="2">
        <v>2393.93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>
      <c r="A206" s="1">
        <v>43947</v>
      </c>
      <c r="B206" s="2">
        <v>4636</v>
      </c>
      <c r="C206" s="2" t="s">
        <v>44</v>
      </c>
      <c r="D206" s="2" t="s">
        <v>59</v>
      </c>
      <c r="E206" s="2" t="s">
        <v>46</v>
      </c>
      <c r="F206" s="2" t="s">
        <v>47</v>
      </c>
      <c r="G206" s="2" t="s">
        <v>52</v>
      </c>
      <c r="H206" s="2" t="s">
        <v>53</v>
      </c>
      <c r="I206" s="2" t="s">
        <v>17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37.62</v>
      </c>
      <c r="U206" s="2">
        <v>615</v>
      </c>
      <c r="V206" s="2">
        <v>28</v>
      </c>
      <c r="W206" s="2">
        <v>439</v>
      </c>
      <c r="X206" s="2">
        <v>15</v>
      </c>
    </row>
    <row r="207" spans="1:24">
      <c r="A207" s="1">
        <v>43948</v>
      </c>
      <c r="B207" s="2">
        <v>4636</v>
      </c>
      <c r="C207" s="2" t="s">
        <v>44</v>
      </c>
      <c r="D207" s="2" t="s">
        <v>45</v>
      </c>
      <c r="E207" s="2" t="s">
        <v>46</v>
      </c>
      <c r="F207" s="2" t="s">
        <v>47</v>
      </c>
      <c r="G207" s="2" t="s">
        <v>48</v>
      </c>
      <c r="H207" s="2" t="s">
        <v>49</v>
      </c>
      <c r="I207" s="2" t="s">
        <v>12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>
      <c r="A208" s="1">
        <v>43948</v>
      </c>
      <c r="B208" s="2">
        <v>4636</v>
      </c>
      <c r="C208" s="2" t="s">
        <v>44</v>
      </c>
      <c r="D208" s="2" t="s">
        <v>56</v>
      </c>
      <c r="E208" s="2" t="s">
        <v>51</v>
      </c>
      <c r="F208" s="2" t="s">
        <v>47</v>
      </c>
      <c r="G208" s="2" t="s">
        <v>48</v>
      </c>
      <c r="H208" s="2" t="s">
        <v>49</v>
      </c>
      <c r="I208" s="2" t="s">
        <v>13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>
      <c r="A209" s="1">
        <v>43948</v>
      </c>
      <c r="B209" s="2">
        <v>4636</v>
      </c>
      <c r="C209" s="2" t="s">
        <v>44</v>
      </c>
      <c r="D209" s="2" t="s">
        <v>59</v>
      </c>
      <c r="E209" s="2" t="s">
        <v>46</v>
      </c>
      <c r="F209" s="2" t="s">
        <v>47</v>
      </c>
      <c r="G209" s="2" t="s">
        <v>52</v>
      </c>
      <c r="H209" s="2" t="s">
        <v>53</v>
      </c>
      <c r="I209" s="2" t="s">
        <v>17</v>
      </c>
      <c r="J209" s="2">
        <v>1645.35</v>
      </c>
      <c r="K209" s="2">
        <v>545.17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>
      <c r="A210" s="1">
        <v>43949</v>
      </c>
      <c r="B210" s="2">
        <v>4636</v>
      </c>
      <c r="C210" s="2" t="s">
        <v>44</v>
      </c>
      <c r="D210" s="2" t="s">
        <v>45</v>
      </c>
      <c r="E210" s="2" t="s">
        <v>46</v>
      </c>
      <c r="F210" s="2" t="s">
        <v>47</v>
      </c>
      <c r="G210" s="2" t="s">
        <v>48</v>
      </c>
      <c r="H210" s="2" t="s">
        <v>49</v>
      </c>
      <c r="I210" s="2" t="s">
        <v>12</v>
      </c>
      <c r="J210" s="2">
        <v>1299.91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>
      <c r="A211" s="1">
        <v>43949</v>
      </c>
      <c r="B211" s="2">
        <v>4636</v>
      </c>
      <c r="C211" s="2" t="s">
        <v>44</v>
      </c>
      <c r="D211" s="2" t="s">
        <v>56</v>
      </c>
      <c r="E211" s="2" t="s">
        <v>51</v>
      </c>
      <c r="F211" s="2" t="s">
        <v>47</v>
      </c>
      <c r="G211" s="2" t="s">
        <v>48</v>
      </c>
      <c r="H211" s="2" t="s">
        <v>49</v>
      </c>
      <c r="I211" s="2" t="s">
        <v>13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>
      <c r="A212" s="1">
        <v>43949</v>
      </c>
      <c r="B212" s="2">
        <v>4636</v>
      </c>
      <c r="C212" s="2" t="s">
        <v>44</v>
      </c>
      <c r="D212" s="2" t="s">
        <v>59</v>
      </c>
      <c r="E212" s="2" t="s">
        <v>46</v>
      </c>
      <c r="F212" s="2" t="s">
        <v>47</v>
      </c>
      <c r="G212" s="2" t="s">
        <v>52</v>
      </c>
      <c r="H212" s="2" t="s">
        <v>53</v>
      </c>
      <c r="I212" s="2" t="s">
        <v>17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>
      <c r="A213" s="1">
        <v>43950</v>
      </c>
      <c r="B213" s="2">
        <v>4636</v>
      </c>
      <c r="C213" s="2" t="s">
        <v>44</v>
      </c>
      <c r="D213" s="2" t="s">
        <v>45</v>
      </c>
      <c r="E213" s="2" t="s">
        <v>46</v>
      </c>
      <c r="F213" s="2" t="s">
        <v>47</v>
      </c>
      <c r="G213" s="2" t="s">
        <v>48</v>
      </c>
      <c r="H213" s="2" t="s">
        <v>49</v>
      </c>
      <c r="I213" s="2" t="s">
        <v>12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>
      <c r="A214" s="1">
        <v>43950</v>
      </c>
      <c r="B214" s="2">
        <v>4636</v>
      </c>
      <c r="C214" s="2" t="s">
        <v>44</v>
      </c>
      <c r="D214" s="2" t="s">
        <v>56</v>
      </c>
      <c r="E214" s="2" t="s">
        <v>51</v>
      </c>
      <c r="F214" s="2" t="s">
        <v>47</v>
      </c>
      <c r="G214" s="2" t="s">
        <v>48</v>
      </c>
      <c r="H214" s="2" t="s">
        <v>49</v>
      </c>
      <c r="I214" s="2" t="s">
        <v>13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>
      <c r="A215" s="1">
        <v>43950</v>
      </c>
      <c r="B215" s="2">
        <v>4636</v>
      </c>
      <c r="C215" s="2" t="s">
        <v>44</v>
      </c>
      <c r="D215" s="2" t="s">
        <v>59</v>
      </c>
      <c r="E215" s="2" t="s">
        <v>46</v>
      </c>
      <c r="F215" s="2" t="s">
        <v>47</v>
      </c>
      <c r="G215" s="2" t="s">
        <v>52</v>
      </c>
      <c r="H215" s="2" t="s">
        <v>53</v>
      </c>
      <c r="I215" s="2" t="s">
        <v>17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>
      <c r="A216" s="1">
        <v>43951</v>
      </c>
      <c r="B216" s="2">
        <v>4636</v>
      </c>
      <c r="C216" s="2" t="s">
        <v>44</v>
      </c>
      <c r="D216" s="2" t="s">
        <v>45</v>
      </c>
      <c r="E216" s="2" t="s">
        <v>46</v>
      </c>
      <c r="F216" s="2" t="s">
        <v>47</v>
      </c>
      <c r="G216" s="2" t="s">
        <v>48</v>
      </c>
      <c r="H216" s="2" t="s">
        <v>49</v>
      </c>
      <c r="I216" s="2" t="s">
        <v>12</v>
      </c>
      <c r="J216" s="2">
        <v>1547.39</v>
      </c>
      <c r="K216" s="2">
        <v>538.82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>
      <c r="A217" s="1">
        <v>43951</v>
      </c>
      <c r="B217" s="2">
        <v>4636</v>
      </c>
      <c r="C217" s="2" t="s">
        <v>44</v>
      </c>
      <c r="D217" s="2" t="s">
        <v>56</v>
      </c>
      <c r="E217" s="2" t="s">
        <v>51</v>
      </c>
      <c r="F217" s="2" t="s">
        <v>47</v>
      </c>
      <c r="G217" s="2" t="s">
        <v>48</v>
      </c>
      <c r="H217" s="2" t="s">
        <v>49</v>
      </c>
      <c r="I217" s="2" t="s">
        <v>13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>
      <c r="A218" s="1">
        <v>43951</v>
      </c>
      <c r="B218" s="2">
        <v>4636</v>
      </c>
      <c r="C218" s="2" t="s">
        <v>44</v>
      </c>
      <c r="D218" s="2" t="s">
        <v>59</v>
      </c>
      <c r="E218" s="2" t="s">
        <v>46</v>
      </c>
      <c r="F218" s="2" t="s">
        <v>47</v>
      </c>
      <c r="G218" s="2" t="s">
        <v>52</v>
      </c>
      <c r="H218" s="2" t="s">
        <v>53</v>
      </c>
      <c r="I218" s="2" t="s">
        <v>17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>
      <c r="A219" s="1">
        <v>43952</v>
      </c>
      <c r="B219" s="2">
        <v>4636</v>
      </c>
      <c r="C219" s="2" t="s">
        <v>44</v>
      </c>
      <c r="D219" s="2" t="s">
        <v>45</v>
      </c>
      <c r="E219" s="2" t="s">
        <v>46</v>
      </c>
      <c r="F219" s="2" t="s">
        <v>47</v>
      </c>
      <c r="G219" s="2" t="s">
        <v>48</v>
      </c>
      <c r="H219" s="2" t="s">
        <v>49</v>
      </c>
      <c r="I219" s="2" t="s">
        <v>12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>
      <c r="A220" s="1">
        <v>43952</v>
      </c>
      <c r="B220" s="2">
        <v>4636</v>
      </c>
      <c r="C220" s="2" t="s">
        <v>44</v>
      </c>
      <c r="D220" s="2" t="s">
        <v>56</v>
      </c>
      <c r="E220" s="2" t="s">
        <v>51</v>
      </c>
      <c r="F220" s="2" t="s">
        <v>47</v>
      </c>
      <c r="G220" s="2" t="s">
        <v>48</v>
      </c>
      <c r="H220" s="2" t="s">
        <v>49</v>
      </c>
      <c r="I220" s="2" t="s">
        <v>13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>
      <c r="A221" s="1">
        <v>43952</v>
      </c>
      <c r="B221" s="2">
        <v>4636</v>
      </c>
      <c r="C221" s="2" t="s">
        <v>44</v>
      </c>
      <c r="D221" s="2" t="s">
        <v>59</v>
      </c>
      <c r="E221" s="2" t="s">
        <v>46</v>
      </c>
      <c r="F221" s="2" t="s">
        <v>47</v>
      </c>
      <c r="G221" s="2" t="s">
        <v>52</v>
      </c>
      <c r="H221" s="2" t="s">
        <v>53</v>
      </c>
      <c r="I221" s="2" t="s">
        <v>17</v>
      </c>
      <c r="J221" s="2">
        <v>1838.31</v>
      </c>
      <c r="K221" s="2">
        <v>541.83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</v>
      </c>
      <c r="U221" s="2">
        <v>1007</v>
      </c>
      <c r="V221" s="2">
        <v>52</v>
      </c>
      <c r="W221" s="2">
        <v>1132</v>
      </c>
      <c r="X221" s="2">
        <v>55</v>
      </c>
    </row>
    <row r="222" spans="1:24">
      <c r="A222" s="1">
        <v>43953</v>
      </c>
      <c r="B222" s="2">
        <v>4636</v>
      </c>
      <c r="C222" s="2" t="s">
        <v>44</v>
      </c>
      <c r="D222" s="2" t="s">
        <v>45</v>
      </c>
      <c r="E222" s="2" t="s">
        <v>46</v>
      </c>
      <c r="F222" s="2" t="s">
        <v>47</v>
      </c>
      <c r="G222" s="2" t="s">
        <v>48</v>
      </c>
      <c r="H222" s="2" t="s">
        <v>49</v>
      </c>
      <c r="I222" s="2" t="s">
        <v>12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>
      <c r="A223" s="1">
        <v>43953</v>
      </c>
      <c r="B223" s="2">
        <v>4636</v>
      </c>
      <c r="C223" s="2" t="s">
        <v>44</v>
      </c>
      <c r="D223" s="2" t="s">
        <v>59</v>
      </c>
      <c r="E223" s="2" t="s">
        <v>46</v>
      </c>
      <c r="F223" s="2" t="s">
        <v>47</v>
      </c>
      <c r="G223" s="2" t="s">
        <v>52</v>
      </c>
      <c r="H223" s="2" t="s">
        <v>53</v>
      </c>
      <c r="I223" s="2" t="s">
        <v>17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>
      <c r="A224" s="1">
        <v>43954</v>
      </c>
      <c r="B224" s="2">
        <v>4636</v>
      </c>
      <c r="C224" s="2" t="s">
        <v>44</v>
      </c>
      <c r="D224" s="2" t="s">
        <v>45</v>
      </c>
      <c r="E224" s="2" t="s">
        <v>46</v>
      </c>
      <c r="F224" s="2" t="s">
        <v>47</v>
      </c>
      <c r="G224" s="2" t="s">
        <v>48</v>
      </c>
      <c r="H224" s="2" t="s">
        <v>49</v>
      </c>
      <c r="I224" s="2" t="s">
        <v>12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>
      <c r="A225" s="1">
        <v>43954</v>
      </c>
      <c r="B225" s="2">
        <v>4636</v>
      </c>
      <c r="C225" s="2" t="s">
        <v>44</v>
      </c>
      <c r="D225" s="2" t="s">
        <v>59</v>
      </c>
      <c r="E225" s="2" t="s">
        <v>46</v>
      </c>
      <c r="F225" s="2" t="s">
        <v>47</v>
      </c>
      <c r="G225" s="2" t="s">
        <v>52</v>
      </c>
      <c r="H225" s="2" t="s">
        <v>53</v>
      </c>
      <c r="I225" s="2" t="s">
        <v>17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>
      <c r="A226" s="1">
        <v>43955</v>
      </c>
      <c r="B226" s="2">
        <v>4636</v>
      </c>
      <c r="C226" s="2" t="s">
        <v>44</v>
      </c>
      <c r="D226" s="2" t="s">
        <v>45</v>
      </c>
      <c r="E226" s="2" t="s">
        <v>46</v>
      </c>
      <c r="F226" s="2" t="s">
        <v>47</v>
      </c>
      <c r="G226" s="2" t="s">
        <v>48</v>
      </c>
      <c r="H226" s="2" t="s">
        <v>49</v>
      </c>
      <c r="I226" s="2" t="s">
        <v>12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>
      <c r="A227" s="1">
        <v>43955</v>
      </c>
      <c r="B227" s="2">
        <v>4636</v>
      </c>
      <c r="C227" s="2" t="s">
        <v>44</v>
      </c>
      <c r="D227" s="2" t="s">
        <v>59</v>
      </c>
      <c r="E227" s="2" t="s">
        <v>46</v>
      </c>
      <c r="F227" s="2" t="s">
        <v>47</v>
      </c>
      <c r="G227" s="2" t="s">
        <v>52</v>
      </c>
      <c r="H227" s="2" t="s">
        <v>53</v>
      </c>
      <c r="I227" s="2" t="s">
        <v>17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>
      <c r="A228" s="1">
        <v>43956</v>
      </c>
      <c r="B228" s="2">
        <v>4636</v>
      </c>
      <c r="C228" s="2" t="s">
        <v>44</v>
      </c>
      <c r="D228" s="2" t="s">
        <v>45</v>
      </c>
      <c r="E228" s="2" t="s">
        <v>46</v>
      </c>
      <c r="F228" s="2" t="s">
        <v>47</v>
      </c>
      <c r="G228" s="2" t="s">
        <v>48</v>
      </c>
      <c r="H228" s="2" t="s">
        <v>49</v>
      </c>
      <c r="I228" s="2" t="s">
        <v>12</v>
      </c>
      <c r="J228" s="2">
        <v>1257.1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37.48</v>
      </c>
      <c r="U228" s="2">
        <v>561</v>
      </c>
      <c r="V228" s="2">
        <v>27</v>
      </c>
      <c r="W228" s="2">
        <v>728</v>
      </c>
      <c r="X228" s="2">
        <v>48</v>
      </c>
    </row>
    <row r="229" spans="1:24">
      <c r="A229" s="1">
        <v>43956</v>
      </c>
      <c r="B229" s="2">
        <v>4636</v>
      </c>
      <c r="C229" s="2" t="s">
        <v>44</v>
      </c>
      <c r="D229" s="2" t="s">
        <v>59</v>
      </c>
      <c r="E229" s="2" t="s">
        <v>46</v>
      </c>
      <c r="F229" s="2" t="s">
        <v>47</v>
      </c>
      <c r="G229" s="2" t="s">
        <v>52</v>
      </c>
      <c r="H229" s="2" t="s">
        <v>53</v>
      </c>
      <c r="I229" s="2" t="s">
        <v>17</v>
      </c>
      <c r="J229" s="2">
        <v>971.14</v>
      </c>
      <c r="K229" s="2">
        <v>310.15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>
      <c r="A230" s="1">
        <v>43957</v>
      </c>
      <c r="B230" s="2">
        <v>4636</v>
      </c>
      <c r="C230" s="2" t="s">
        <v>44</v>
      </c>
      <c r="D230" s="2" t="s">
        <v>45</v>
      </c>
      <c r="E230" s="2" t="s">
        <v>46</v>
      </c>
      <c r="F230" s="2" t="s">
        <v>47</v>
      </c>
      <c r="G230" s="2" t="s">
        <v>48</v>
      </c>
      <c r="H230" s="2" t="s">
        <v>49</v>
      </c>
      <c r="I230" s="2" t="s">
        <v>12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>
      <c r="A231" s="1">
        <v>43958</v>
      </c>
      <c r="B231" s="2">
        <v>4636</v>
      </c>
      <c r="C231" s="2" t="s">
        <v>44</v>
      </c>
      <c r="D231" s="2" t="s">
        <v>45</v>
      </c>
      <c r="E231" s="2" t="s">
        <v>46</v>
      </c>
      <c r="F231" s="2" t="s">
        <v>47</v>
      </c>
      <c r="G231" s="2" t="s">
        <v>48</v>
      </c>
      <c r="H231" s="2" t="s">
        <v>49</v>
      </c>
      <c r="I231" s="2" t="s">
        <v>12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>
      <c r="A232" s="1">
        <v>43958</v>
      </c>
      <c r="B232" s="2">
        <v>4636</v>
      </c>
      <c r="C232" s="2" t="s">
        <v>44</v>
      </c>
      <c r="D232" s="2" t="s">
        <v>59</v>
      </c>
      <c r="E232" s="2" t="s">
        <v>46</v>
      </c>
      <c r="F232" s="2" t="s">
        <v>47</v>
      </c>
      <c r="G232" s="2" t="s">
        <v>52</v>
      </c>
      <c r="H232" s="2" t="s">
        <v>53</v>
      </c>
      <c r="I232" s="2" t="s">
        <v>17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>
      <c r="A233" s="1">
        <v>43959</v>
      </c>
      <c r="B233" s="2">
        <v>4636</v>
      </c>
      <c r="C233" s="2" t="s">
        <v>44</v>
      </c>
      <c r="D233" s="2" t="s">
        <v>45</v>
      </c>
      <c r="E233" s="2" t="s">
        <v>46</v>
      </c>
      <c r="F233" s="2" t="s">
        <v>47</v>
      </c>
      <c r="G233" s="2" t="s">
        <v>48</v>
      </c>
      <c r="H233" s="2" t="s">
        <v>49</v>
      </c>
      <c r="I233" s="2" t="s">
        <v>12</v>
      </c>
      <c r="J233" s="2">
        <v>1512.86</v>
      </c>
      <c r="K233" s="2">
        <v>534.33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>
      <c r="A234" s="1">
        <v>43959</v>
      </c>
      <c r="B234" s="2">
        <v>4636</v>
      </c>
      <c r="C234" s="2" t="s">
        <v>44</v>
      </c>
      <c r="D234" s="2" t="s">
        <v>59</v>
      </c>
      <c r="E234" s="2" t="s">
        <v>46</v>
      </c>
      <c r="F234" s="2" t="s">
        <v>47</v>
      </c>
      <c r="G234" s="2" t="s">
        <v>52</v>
      </c>
      <c r="H234" s="2" t="s">
        <v>53</v>
      </c>
      <c r="I234" s="2" t="s">
        <v>17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>
      <c r="A235" s="1">
        <v>43960</v>
      </c>
      <c r="B235" s="2">
        <v>4636</v>
      </c>
      <c r="C235" s="2" t="s">
        <v>44</v>
      </c>
      <c r="D235" s="2" t="s">
        <v>45</v>
      </c>
      <c r="E235" s="2" t="s">
        <v>46</v>
      </c>
      <c r="F235" s="2" t="s">
        <v>47</v>
      </c>
      <c r="G235" s="2" t="s">
        <v>48</v>
      </c>
      <c r="H235" s="2" t="s">
        <v>49</v>
      </c>
      <c r="I235" s="2" t="s">
        <v>12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>
      <c r="A236" s="1">
        <v>43960</v>
      </c>
      <c r="B236" s="2">
        <v>4636</v>
      </c>
      <c r="C236" s="2" t="s">
        <v>44</v>
      </c>
      <c r="D236" s="2" t="s">
        <v>59</v>
      </c>
      <c r="E236" s="2" t="s">
        <v>46</v>
      </c>
      <c r="F236" s="2" t="s">
        <v>47</v>
      </c>
      <c r="G236" s="2" t="s">
        <v>52</v>
      </c>
      <c r="H236" s="2" t="s">
        <v>53</v>
      </c>
      <c r="I236" s="2" t="s">
        <v>17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>
      <c r="A237" s="1">
        <v>43961</v>
      </c>
      <c r="B237" s="2">
        <v>6108</v>
      </c>
      <c r="C237" s="2" t="s">
        <v>60</v>
      </c>
      <c r="D237" s="2" t="s">
        <v>61</v>
      </c>
      <c r="E237" s="2" t="s">
        <v>7</v>
      </c>
      <c r="F237" s="2" t="s">
        <v>47</v>
      </c>
      <c r="G237" s="2" t="s">
        <v>48</v>
      </c>
      <c r="H237" s="2" t="s">
        <v>49</v>
      </c>
      <c r="I237" s="2" t="s">
        <v>7</v>
      </c>
      <c r="J237" s="2">
        <v>1481.46</v>
      </c>
      <c r="K237" s="2">
        <v>643.42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>
      <c r="A238" s="1">
        <v>43961</v>
      </c>
      <c r="B238" s="2">
        <v>4636</v>
      </c>
      <c r="C238" s="2" t="s">
        <v>44</v>
      </c>
      <c r="D238" s="2" t="s">
        <v>45</v>
      </c>
      <c r="E238" s="2" t="s">
        <v>46</v>
      </c>
      <c r="F238" s="2" t="s">
        <v>47</v>
      </c>
      <c r="G238" s="2" t="s">
        <v>48</v>
      </c>
      <c r="H238" s="2" t="s">
        <v>49</v>
      </c>
      <c r="I238" s="2" t="s">
        <v>12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>
      <c r="A239" s="1">
        <v>43961</v>
      </c>
      <c r="B239" s="2">
        <v>4636</v>
      </c>
      <c r="C239" s="2" t="s">
        <v>44</v>
      </c>
      <c r="D239" s="2" t="s">
        <v>59</v>
      </c>
      <c r="E239" s="2" t="s">
        <v>46</v>
      </c>
      <c r="F239" s="2" t="s">
        <v>47</v>
      </c>
      <c r="G239" s="2" t="s">
        <v>52</v>
      </c>
      <c r="H239" s="2" t="s">
        <v>53</v>
      </c>
      <c r="I239" s="2" t="s">
        <v>17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80.99</v>
      </c>
      <c r="U239" s="2">
        <v>1528</v>
      </c>
      <c r="V239" s="2">
        <v>60</v>
      </c>
      <c r="W239" s="2">
        <v>854</v>
      </c>
      <c r="X239" s="2">
        <v>56</v>
      </c>
    </row>
    <row r="240" spans="1:24">
      <c r="A240" s="1">
        <v>43962</v>
      </c>
      <c r="B240" s="2">
        <v>6108</v>
      </c>
      <c r="C240" s="2" t="s">
        <v>60</v>
      </c>
      <c r="D240" s="2" t="s">
        <v>61</v>
      </c>
      <c r="E240" s="2" t="s">
        <v>7</v>
      </c>
      <c r="F240" s="2" t="s">
        <v>47</v>
      </c>
      <c r="G240" s="2" t="s">
        <v>48</v>
      </c>
      <c r="H240" s="2" t="s">
        <v>49</v>
      </c>
      <c r="I240" s="2" t="s">
        <v>7</v>
      </c>
      <c r="J240" s="2">
        <v>2432.3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>
      <c r="A241" s="1">
        <v>43962</v>
      </c>
      <c r="B241" s="2">
        <v>4636</v>
      </c>
      <c r="C241" s="2" t="s">
        <v>44</v>
      </c>
      <c r="D241" s="2" t="s">
        <v>45</v>
      </c>
      <c r="E241" s="2" t="s">
        <v>46</v>
      </c>
      <c r="F241" s="2" t="s">
        <v>47</v>
      </c>
      <c r="G241" s="2" t="s">
        <v>48</v>
      </c>
      <c r="H241" s="2" t="s">
        <v>49</v>
      </c>
      <c r="I241" s="2" t="s">
        <v>12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>
      <c r="A242" s="1">
        <v>43962</v>
      </c>
      <c r="B242" s="2">
        <v>4636</v>
      </c>
      <c r="C242" s="2" t="s">
        <v>44</v>
      </c>
      <c r="D242" s="2" t="s">
        <v>59</v>
      </c>
      <c r="E242" s="2" t="s">
        <v>46</v>
      </c>
      <c r="F242" s="2" t="s">
        <v>47</v>
      </c>
      <c r="G242" s="2" t="s">
        <v>52</v>
      </c>
      <c r="H242" s="2" t="s">
        <v>53</v>
      </c>
      <c r="I242" s="2" t="s">
        <v>17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>
      <c r="A243" s="1">
        <v>43963</v>
      </c>
      <c r="B243" s="2">
        <v>6108</v>
      </c>
      <c r="C243" s="2" t="s">
        <v>60</v>
      </c>
      <c r="D243" s="2" t="s">
        <v>61</v>
      </c>
      <c r="E243" s="2" t="s">
        <v>7</v>
      </c>
      <c r="F243" s="2" t="s">
        <v>47</v>
      </c>
      <c r="G243" s="2" t="s">
        <v>48</v>
      </c>
      <c r="H243" s="2" t="s">
        <v>49</v>
      </c>
      <c r="I243" s="2" t="s">
        <v>6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>
      <c r="A244" s="1">
        <v>43963</v>
      </c>
      <c r="B244" s="2">
        <v>4636</v>
      </c>
      <c r="C244" s="2" t="s">
        <v>44</v>
      </c>
      <c r="D244" s="2" t="s">
        <v>45</v>
      </c>
      <c r="E244" s="2" t="s">
        <v>46</v>
      </c>
      <c r="F244" s="2" t="s">
        <v>47</v>
      </c>
      <c r="G244" s="2" t="s">
        <v>48</v>
      </c>
      <c r="H244" s="2" t="s">
        <v>49</v>
      </c>
      <c r="I244" s="2" t="s">
        <v>12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</v>
      </c>
      <c r="U244" s="2">
        <v>475</v>
      </c>
      <c r="V244" s="2">
        <v>31</v>
      </c>
      <c r="W244" s="2">
        <v>926</v>
      </c>
      <c r="X244" s="2">
        <v>27</v>
      </c>
    </row>
    <row r="245" spans="1:24">
      <c r="A245" s="1">
        <v>43963</v>
      </c>
      <c r="B245" s="2">
        <v>4636</v>
      </c>
      <c r="C245" s="2" t="s">
        <v>44</v>
      </c>
      <c r="D245" s="2" t="s">
        <v>59</v>
      </c>
      <c r="E245" s="2" t="s">
        <v>46</v>
      </c>
      <c r="F245" s="2" t="s">
        <v>47</v>
      </c>
      <c r="G245" s="2" t="s">
        <v>52</v>
      </c>
      <c r="H245" s="2" t="s">
        <v>53</v>
      </c>
      <c r="I245" s="2" t="s">
        <v>17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>
      <c r="A246" s="1">
        <v>43964</v>
      </c>
      <c r="B246" s="2">
        <v>6108</v>
      </c>
      <c r="C246" s="2" t="s">
        <v>60</v>
      </c>
      <c r="D246" s="2" t="s">
        <v>61</v>
      </c>
      <c r="E246" s="2" t="s">
        <v>7</v>
      </c>
      <c r="F246" s="2" t="s">
        <v>47</v>
      </c>
      <c r="G246" s="2" t="s">
        <v>48</v>
      </c>
      <c r="H246" s="2" t="s">
        <v>49</v>
      </c>
      <c r="I246" s="2" t="s">
        <v>6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>
      <c r="A247" s="1">
        <v>43964</v>
      </c>
      <c r="B247" s="2">
        <v>4636</v>
      </c>
      <c r="C247" s="2" t="s">
        <v>44</v>
      </c>
      <c r="D247" s="2" t="s">
        <v>45</v>
      </c>
      <c r="E247" s="2" t="s">
        <v>46</v>
      </c>
      <c r="F247" s="2" t="s">
        <v>47</v>
      </c>
      <c r="G247" s="2" t="s">
        <v>48</v>
      </c>
      <c r="H247" s="2" t="s">
        <v>49</v>
      </c>
      <c r="I247" s="2" t="s">
        <v>12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>
      <c r="A248" s="1">
        <v>43964</v>
      </c>
      <c r="B248" s="2">
        <v>4636</v>
      </c>
      <c r="C248" s="2" t="s">
        <v>44</v>
      </c>
      <c r="D248" s="2" t="s">
        <v>59</v>
      </c>
      <c r="E248" s="2" t="s">
        <v>46</v>
      </c>
      <c r="F248" s="2" t="s">
        <v>47</v>
      </c>
      <c r="G248" s="2" t="s">
        <v>52</v>
      </c>
      <c r="H248" s="2" t="s">
        <v>53</v>
      </c>
      <c r="I248" s="2" t="s">
        <v>17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>
      <c r="A249" s="1">
        <v>43965</v>
      </c>
      <c r="B249" s="2">
        <v>6108</v>
      </c>
      <c r="C249" s="2" t="s">
        <v>60</v>
      </c>
      <c r="D249" s="2" t="s">
        <v>61</v>
      </c>
      <c r="E249" s="2" t="s">
        <v>7</v>
      </c>
      <c r="F249" s="2" t="s">
        <v>47</v>
      </c>
      <c r="G249" s="2" t="s">
        <v>48</v>
      </c>
      <c r="H249" s="2" t="s">
        <v>49</v>
      </c>
      <c r="I249" s="2" t="s">
        <v>6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>
      <c r="A250" s="1">
        <v>43965</v>
      </c>
      <c r="B250" s="2">
        <v>4636</v>
      </c>
      <c r="C250" s="2" t="s">
        <v>44</v>
      </c>
      <c r="D250" s="2" t="s">
        <v>45</v>
      </c>
      <c r="E250" s="2" t="s">
        <v>46</v>
      </c>
      <c r="F250" s="2" t="s">
        <v>47</v>
      </c>
      <c r="G250" s="2" t="s">
        <v>48</v>
      </c>
      <c r="H250" s="2" t="s">
        <v>49</v>
      </c>
      <c r="I250" s="2" t="s">
        <v>12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>
      <c r="A251" s="1">
        <v>43965</v>
      </c>
      <c r="B251" s="2">
        <v>4636</v>
      </c>
      <c r="C251" s="2" t="s">
        <v>44</v>
      </c>
      <c r="D251" s="2" t="s">
        <v>59</v>
      </c>
      <c r="E251" s="2" t="s">
        <v>46</v>
      </c>
      <c r="F251" s="2" t="s">
        <v>47</v>
      </c>
      <c r="G251" s="2" t="s">
        <v>52</v>
      </c>
      <c r="H251" s="2" t="s">
        <v>53</v>
      </c>
      <c r="I251" s="2" t="s">
        <v>17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>
      <c r="A252" s="1">
        <v>43966</v>
      </c>
      <c r="B252" s="2">
        <v>6108</v>
      </c>
      <c r="C252" s="2" t="s">
        <v>60</v>
      </c>
      <c r="D252" s="2" t="s">
        <v>61</v>
      </c>
      <c r="E252" s="2" t="s">
        <v>7</v>
      </c>
      <c r="F252" s="2" t="s">
        <v>47</v>
      </c>
      <c r="G252" s="2" t="s">
        <v>48</v>
      </c>
      <c r="H252" s="2" t="s">
        <v>49</v>
      </c>
      <c r="I252" s="2" t="s">
        <v>6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>
      <c r="A253" s="1">
        <v>43966</v>
      </c>
      <c r="B253" s="2">
        <v>4636</v>
      </c>
      <c r="C253" s="2" t="s">
        <v>44</v>
      </c>
      <c r="D253" s="2" t="s">
        <v>45</v>
      </c>
      <c r="E253" s="2" t="s">
        <v>46</v>
      </c>
      <c r="F253" s="2" t="s">
        <v>47</v>
      </c>
      <c r="G253" s="2" t="s">
        <v>48</v>
      </c>
      <c r="H253" s="2" t="s">
        <v>49</v>
      </c>
      <c r="I253" s="2" t="s">
        <v>12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>
      <c r="A254" s="1">
        <v>43966</v>
      </c>
      <c r="B254" s="2">
        <v>4636</v>
      </c>
      <c r="C254" s="2" t="s">
        <v>44</v>
      </c>
      <c r="D254" s="2" t="s">
        <v>59</v>
      </c>
      <c r="E254" s="2" t="s">
        <v>46</v>
      </c>
      <c r="F254" s="2" t="s">
        <v>47</v>
      </c>
      <c r="G254" s="2" t="s">
        <v>52</v>
      </c>
      <c r="H254" s="2" t="s">
        <v>53</v>
      </c>
      <c r="I254" s="2" t="s">
        <v>17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>
      <c r="A255" s="1">
        <v>43967</v>
      </c>
      <c r="B255" s="2">
        <v>6108</v>
      </c>
      <c r="C255" s="2" t="s">
        <v>60</v>
      </c>
      <c r="D255" s="2" t="s">
        <v>61</v>
      </c>
      <c r="E255" s="2" t="s">
        <v>7</v>
      </c>
      <c r="F255" s="2" t="s">
        <v>47</v>
      </c>
      <c r="G255" s="2" t="s">
        <v>48</v>
      </c>
      <c r="H255" s="2" t="s">
        <v>49</v>
      </c>
      <c r="I255" s="2" t="s">
        <v>6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>
      <c r="A256" s="1">
        <v>43967</v>
      </c>
      <c r="B256" s="2">
        <v>4636</v>
      </c>
      <c r="C256" s="2" t="s">
        <v>44</v>
      </c>
      <c r="D256" s="2" t="s">
        <v>45</v>
      </c>
      <c r="E256" s="2" t="s">
        <v>46</v>
      </c>
      <c r="F256" s="2" t="s">
        <v>47</v>
      </c>
      <c r="G256" s="2" t="s">
        <v>48</v>
      </c>
      <c r="H256" s="2" t="s">
        <v>49</v>
      </c>
      <c r="I256" s="2" t="s">
        <v>12</v>
      </c>
      <c r="J256" s="2">
        <v>1436</v>
      </c>
      <c r="K256" s="2">
        <v>513.7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>
      <c r="A257" s="1">
        <v>43967</v>
      </c>
      <c r="B257" s="2">
        <v>4636</v>
      </c>
      <c r="C257" s="2" t="s">
        <v>44</v>
      </c>
      <c r="D257" s="2" t="s">
        <v>59</v>
      </c>
      <c r="E257" s="2" t="s">
        <v>46</v>
      </c>
      <c r="F257" s="2" t="s">
        <v>47</v>
      </c>
      <c r="G257" s="2" t="s">
        <v>52</v>
      </c>
      <c r="H257" s="2" t="s">
        <v>53</v>
      </c>
      <c r="I257" s="2" t="s">
        <v>17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>
      <c r="A258" s="1">
        <v>43968</v>
      </c>
      <c r="B258" s="2">
        <v>6108</v>
      </c>
      <c r="C258" s="2" t="s">
        <v>60</v>
      </c>
      <c r="D258" s="2" t="s">
        <v>61</v>
      </c>
      <c r="E258" s="2" t="s">
        <v>7</v>
      </c>
      <c r="F258" s="2" t="s">
        <v>47</v>
      </c>
      <c r="G258" s="2" t="s">
        <v>48</v>
      </c>
      <c r="H258" s="2" t="s">
        <v>49</v>
      </c>
      <c r="I258" s="2" t="s">
        <v>6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>
      <c r="A259" s="1">
        <v>43968</v>
      </c>
      <c r="B259" s="2">
        <v>4636</v>
      </c>
      <c r="C259" s="2" t="s">
        <v>44</v>
      </c>
      <c r="D259" s="2" t="s">
        <v>45</v>
      </c>
      <c r="E259" s="2" t="s">
        <v>46</v>
      </c>
      <c r="F259" s="2" t="s">
        <v>47</v>
      </c>
      <c r="G259" s="2" t="s">
        <v>48</v>
      </c>
      <c r="H259" s="2" t="s">
        <v>49</v>
      </c>
      <c r="I259" s="2" t="s">
        <v>12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>
      <c r="A260" s="1">
        <v>43968</v>
      </c>
      <c r="B260" s="2">
        <v>4636</v>
      </c>
      <c r="C260" s="2" t="s">
        <v>44</v>
      </c>
      <c r="D260" s="2" t="s">
        <v>59</v>
      </c>
      <c r="E260" s="2" t="s">
        <v>46</v>
      </c>
      <c r="F260" s="2" t="s">
        <v>47</v>
      </c>
      <c r="G260" s="2" t="s">
        <v>52</v>
      </c>
      <c r="H260" s="2" t="s">
        <v>53</v>
      </c>
      <c r="I260" s="2" t="s">
        <v>17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>
      <c r="A261" s="1">
        <v>43969</v>
      </c>
      <c r="B261" s="2">
        <v>6108</v>
      </c>
      <c r="C261" s="2" t="s">
        <v>60</v>
      </c>
      <c r="D261" s="2" t="s">
        <v>61</v>
      </c>
      <c r="E261" s="2" t="s">
        <v>7</v>
      </c>
      <c r="F261" s="2" t="s">
        <v>47</v>
      </c>
      <c r="G261" s="2" t="s">
        <v>48</v>
      </c>
      <c r="H261" s="2" t="s">
        <v>49</v>
      </c>
      <c r="I261" s="2" t="s">
        <v>6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>
      <c r="A262" s="1">
        <v>43969</v>
      </c>
      <c r="B262" s="2">
        <v>4636</v>
      </c>
      <c r="C262" s="2" t="s">
        <v>44</v>
      </c>
      <c r="D262" s="2" t="s">
        <v>45</v>
      </c>
      <c r="E262" s="2" t="s">
        <v>46</v>
      </c>
      <c r="F262" s="2" t="s">
        <v>47</v>
      </c>
      <c r="G262" s="2" t="s">
        <v>48</v>
      </c>
      <c r="H262" s="2" t="s">
        <v>49</v>
      </c>
      <c r="I262" s="2" t="s">
        <v>12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>
      <c r="A263" s="1">
        <v>43969</v>
      </c>
      <c r="B263" s="2">
        <v>4636</v>
      </c>
      <c r="C263" s="2" t="s">
        <v>44</v>
      </c>
      <c r="D263" s="2" t="s">
        <v>59</v>
      </c>
      <c r="E263" s="2" t="s">
        <v>46</v>
      </c>
      <c r="F263" s="2" t="s">
        <v>47</v>
      </c>
      <c r="G263" s="2" t="s">
        <v>52</v>
      </c>
      <c r="H263" s="2" t="s">
        <v>53</v>
      </c>
      <c r="I263" s="2" t="s">
        <v>17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>
      <c r="A264" s="1">
        <v>43970</v>
      </c>
      <c r="B264" s="2">
        <v>6108</v>
      </c>
      <c r="C264" s="2" t="s">
        <v>60</v>
      </c>
      <c r="D264" s="2" t="s">
        <v>61</v>
      </c>
      <c r="E264" s="2" t="s">
        <v>7</v>
      </c>
      <c r="F264" s="2" t="s">
        <v>47</v>
      </c>
      <c r="G264" s="2" t="s">
        <v>48</v>
      </c>
      <c r="H264" s="2" t="s">
        <v>49</v>
      </c>
      <c r="I264" s="2" t="s">
        <v>6</v>
      </c>
      <c r="J264" s="2">
        <v>6077.68</v>
      </c>
      <c r="K264" s="2">
        <v>2260.01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>
      <c r="A265" s="1">
        <v>43970</v>
      </c>
      <c r="B265" s="2">
        <v>4636</v>
      </c>
      <c r="C265" s="2" t="s">
        <v>44</v>
      </c>
      <c r="D265" s="2" t="s">
        <v>45</v>
      </c>
      <c r="E265" s="2" t="s">
        <v>46</v>
      </c>
      <c r="F265" s="2" t="s">
        <v>47</v>
      </c>
      <c r="G265" s="2" t="s">
        <v>48</v>
      </c>
      <c r="H265" s="2" t="s">
        <v>49</v>
      </c>
      <c r="I265" s="2" t="s">
        <v>12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>
      <c r="A266" s="1">
        <v>43970</v>
      </c>
      <c r="B266" s="2">
        <v>4636</v>
      </c>
      <c r="C266" s="2" t="s">
        <v>44</v>
      </c>
      <c r="D266" s="2" t="s">
        <v>59</v>
      </c>
      <c r="E266" s="2" t="s">
        <v>46</v>
      </c>
      <c r="F266" s="2" t="s">
        <v>47</v>
      </c>
      <c r="G266" s="2" t="s">
        <v>52</v>
      </c>
      <c r="H266" s="2" t="s">
        <v>53</v>
      </c>
      <c r="I266" s="2" t="s">
        <v>17</v>
      </c>
      <c r="J266" s="2">
        <v>1078.14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>
      <c r="A267" s="1">
        <v>43971</v>
      </c>
      <c r="B267" s="2">
        <v>6108</v>
      </c>
      <c r="C267" s="2" t="s">
        <v>60</v>
      </c>
      <c r="D267" s="2" t="s">
        <v>61</v>
      </c>
      <c r="E267" s="2" t="s">
        <v>7</v>
      </c>
      <c r="F267" s="2" t="s">
        <v>47</v>
      </c>
      <c r="G267" s="2" t="s">
        <v>48</v>
      </c>
      <c r="H267" s="2" t="s">
        <v>49</v>
      </c>
      <c r="I267" s="2" t="s">
        <v>6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>
      <c r="A268" s="1">
        <v>43971</v>
      </c>
      <c r="B268" s="2">
        <v>4636</v>
      </c>
      <c r="C268" s="2" t="s">
        <v>44</v>
      </c>
      <c r="D268" s="2" t="s">
        <v>45</v>
      </c>
      <c r="E268" s="2" t="s">
        <v>46</v>
      </c>
      <c r="F268" s="2" t="s">
        <v>47</v>
      </c>
      <c r="G268" s="2" t="s">
        <v>48</v>
      </c>
      <c r="H268" s="2" t="s">
        <v>49</v>
      </c>
      <c r="I268" s="2" t="s">
        <v>12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>
      <c r="A269" s="1">
        <v>43971</v>
      </c>
      <c r="B269" s="2">
        <v>4636</v>
      </c>
      <c r="C269" s="2" t="s">
        <v>44</v>
      </c>
      <c r="D269" s="2" t="s">
        <v>59</v>
      </c>
      <c r="E269" s="2" t="s">
        <v>46</v>
      </c>
      <c r="F269" s="2" t="s">
        <v>47</v>
      </c>
      <c r="G269" s="2" t="s">
        <v>52</v>
      </c>
      <c r="H269" s="2" t="s">
        <v>53</v>
      </c>
      <c r="I269" s="2" t="s">
        <v>17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>
      <c r="A270" s="1">
        <v>43972</v>
      </c>
      <c r="B270" s="2">
        <v>6108</v>
      </c>
      <c r="C270" s="2" t="s">
        <v>60</v>
      </c>
      <c r="D270" s="2" t="s">
        <v>61</v>
      </c>
      <c r="E270" s="2" t="s">
        <v>7</v>
      </c>
      <c r="F270" s="2" t="s">
        <v>47</v>
      </c>
      <c r="G270" s="2" t="s">
        <v>48</v>
      </c>
      <c r="H270" s="2" t="s">
        <v>49</v>
      </c>
      <c r="I270" s="2" t="s">
        <v>6</v>
      </c>
      <c r="J270" s="2">
        <v>5849.3</v>
      </c>
      <c r="K270" s="2">
        <v>2074.95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>
      <c r="A271" s="1">
        <v>43972</v>
      </c>
      <c r="B271" s="2">
        <v>4636</v>
      </c>
      <c r="C271" s="2" t="s">
        <v>44</v>
      </c>
      <c r="D271" s="2" t="s">
        <v>45</v>
      </c>
      <c r="E271" s="2" t="s">
        <v>46</v>
      </c>
      <c r="F271" s="2" t="s">
        <v>47</v>
      </c>
      <c r="G271" s="2" t="s">
        <v>48</v>
      </c>
      <c r="H271" s="2" t="s">
        <v>49</v>
      </c>
      <c r="I271" s="2" t="s">
        <v>12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>
      <c r="A272" s="1">
        <v>43972</v>
      </c>
      <c r="B272" s="2">
        <v>4636</v>
      </c>
      <c r="C272" s="2" t="s">
        <v>44</v>
      </c>
      <c r="D272" s="2" t="s">
        <v>59</v>
      </c>
      <c r="E272" s="2" t="s">
        <v>46</v>
      </c>
      <c r="F272" s="2" t="s">
        <v>47</v>
      </c>
      <c r="G272" s="2" t="s">
        <v>52</v>
      </c>
      <c r="H272" s="2" t="s">
        <v>53</v>
      </c>
      <c r="I272" s="2" t="s">
        <v>17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>
      <c r="A273" s="1">
        <v>43973</v>
      </c>
      <c r="B273" s="2">
        <v>6108</v>
      </c>
      <c r="C273" s="2" t="s">
        <v>60</v>
      </c>
      <c r="D273" s="2" t="s">
        <v>61</v>
      </c>
      <c r="E273" s="2" t="s">
        <v>7</v>
      </c>
      <c r="F273" s="2" t="s">
        <v>47</v>
      </c>
      <c r="G273" s="2" t="s">
        <v>48</v>
      </c>
      <c r="H273" s="2" t="s">
        <v>49</v>
      </c>
      <c r="I273" s="2" t="s">
        <v>6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>
      <c r="A274" s="1">
        <v>43973</v>
      </c>
      <c r="B274" s="2">
        <v>4636</v>
      </c>
      <c r="C274" s="2" t="s">
        <v>44</v>
      </c>
      <c r="D274" s="2" t="s">
        <v>45</v>
      </c>
      <c r="E274" s="2" t="s">
        <v>46</v>
      </c>
      <c r="F274" s="2" t="s">
        <v>47</v>
      </c>
      <c r="G274" s="2" t="s">
        <v>48</v>
      </c>
      <c r="H274" s="2" t="s">
        <v>49</v>
      </c>
      <c r="I274" s="2" t="s">
        <v>12</v>
      </c>
      <c r="J274" s="2">
        <v>904.57</v>
      </c>
      <c r="K274" s="2">
        <v>273.6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>
      <c r="A275" s="1">
        <v>43973</v>
      </c>
      <c r="B275" s="2">
        <v>4636</v>
      </c>
      <c r="C275" s="2" t="s">
        <v>44</v>
      </c>
      <c r="D275" s="2" t="s">
        <v>59</v>
      </c>
      <c r="E275" s="2" t="s">
        <v>46</v>
      </c>
      <c r="F275" s="2" t="s">
        <v>47</v>
      </c>
      <c r="G275" s="2" t="s">
        <v>52</v>
      </c>
      <c r="H275" s="2" t="s">
        <v>53</v>
      </c>
      <c r="I275" s="2" t="s">
        <v>17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>
      <c r="A276" s="1">
        <v>43974</v>
      </c>
      <c r="B276" s="2">
        <v>6108</v>
      </c>
      <c r="C276" s="2" t="s">
        <v>60</v>
      </c>
      <c r="D276" s="2" t="s">
        <v>61</v>
      </c>
      <c r="E276" s="2" t="s">
        <v>7</v>
      </c>
      <c r="F276" s="2" t="s">
        <v>47</v>
      </c>
      <c r="G276" s="2" t="s">
        <v>48</v>
      </c>
      <c r="H276" s="2" t="s">
        <v>49</v>
      </c>
      <c r="I276" s="2" t="s">
        <v>6</v>
      </c>
      <c r="J276" s="2">
        <v>4405.06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>
      <c r="A277" s="1">
        <v>43974</v>
      </c>
      <c r="B277" s="2">
        <v>4636</v>
      </c>
      <c r="C277" s="2" t="s">
        <v>44</v>
      </c>
      <c r="D277" s="2" t="s">
        <v>45</v>
      </c>
      <c r="E277" s="2" t="s">
        <v>46</v>
      </c>
      <c r="F277" s="2" t="s">
        <v>47</v>
      </c>
      <c r="G277" s="2" t="s">
        <v>48</v>
      </c>
      <c r="H277" s="2" t="s">
        <v>49</v>
      </c>
      <c r="I277" s="2" t="s">
        <v>12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>
      <c r="A278" s="1">
        <v>43974</v>
      </c>
      <c r="B278" s="2">
        <v>4636</v>
      </c>
      <c r="C278" s="2" t="s">
        <v>44</v>
      </c>
      <c r="D278" s="2" t="s">
        <v>59</v>
      </c>
      <c r="E278" s="2" t="s">
        <v>46</v>
      </c>
      <c r="F278" s="2" t="s">
        <v>47</v>
      </c>
      <c r="G278" s="2" t="s">
        <v>52</v>
      </c>
      <c r="H278" s="2" t="s">
        <v>53</v>
      </c>
      <c r="I278" s="2" t="s">
        <v>17</v>
      </c>
      <c r="J278" s="2">
        <v>1255.16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>
      <c r="A279" s="1">
        <v>43975</v>
      </c>
      <c r="B279" s="2">
        <v>6108</v>
      </c>
      <c r="C279" s="2" t="s">
        <v>60</v>
      </c>
      <c r="D279" s="2" t="s">
        <v>61</v>
      </c>
      <c r="E279" s="2" t="s">
        <v>7</v>
      </c>
      <c r="F279" s="2" t="s">
        <v>47</v>
      </c>
      <c r="G279" s="2" t="s">
        <v>48</v>
      </c>
      <c r="H279" s="2" t="s">
        <v>49</v>
      </c>
      <c r="I279" s="2" t="s">
        <v>6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>
      <c r="A280" s="1">
        <v>43975</v>
      </c>
      <c r="B280" s="2">
        <v>4636</v>
      </c>
      <c r="C280" s="2" t="s">
        <v>44</v>
      </c>
      <c r="D280" s="2" t="s">
        <v>45</v>
      </c>
      <c r="E280" s="2" t="s">
        <v>46</v>
      </c>
      <c r="F280" s="2" t="s">
        <v>47</v>
      </c>
      <c r="G280" s="2" t="s">
        <v>48</v>
      </c>
      <c r="H280" s="2" t="s">
        <v>49</v>
      </c>
      <c r="I280" s="2" t="s">
        <v>12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>
      <c r="A281" s="1">
        <v>43975</v>
      </c>
      <c r="B281" s="2">
        <v>4636</v>
      </c>
      <c r="C281" s="2" t="s">
        <v>44</v>
      </c>
      <c r="D281" s="2" t="s">
        <v>59</v>
      </c>
      <c r="E281" s="2" t="s">
        <v>46</v>
      </c>
      <c r="F281" s="2" t="s">
        <v>47</v>
      </c>
      <c r="G281" s="2" t="s">
        <v>52</v>
      </c>
      <c r="H281" s="2" t="s">
        <v>53</v>
      </c>
      <c r="I281" s="2" t="s">
        <v>17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>
      <c r="A282" s="1">
        <v>43976</v>
      </c>
      <c r="B282" s="2">
        <v>6108</v>
      </c>
      <c r="C282" s="2" t="s">
        <v>60</v>
      </c>
      <c r="D282" s="2" t="s">
        <v>61</v>
      </c>
      <c r="E282" s="2" t="s">
        <v>7</v>
      </c>
      <c r="F282" s="2" t="s">
        <v>47</v>
      </c>
      <c r="G282" s="2" t="s">
        <v>48</v>
      </c>
      <c r="H282" s="2" t="s">
        <v>49</v>
      </c>
      <c r="I282" s="2" t="s">
        <v>6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>
      <c r="A283" s="1">
        <v>43976</v>
      </c>
      <c r="B283" s="2">
        <v>4636</v>
      </c>
      <c r="C283" s="2" t="s">
        <v>44</v>
      </c>
      <c r="D283" s="2" t="s">
        <v>45</v>
      </c>
      <c r="E283" s="2" t="s">
        <v>46</v>
      </c>
      <c r="F283" s="2" t="s">
        <v>47</v>
      </c>
      <c r="G283" s="2" t="s">
        <v>48</v>
      </c>
      <c r="H283" s="2" t="s">
        <v>49</v>
      </c>
      <c r="I283" s="2" t="s">
        <v>12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>
      <c r="A284" s="1">
        <v>43976</v>
      </c>
      <c r="B284" s="2">
        <v>4636</v>
      </c>
      <c r="C284" s="2" t="s">
        <v>44</v>
      </c>
      <c r="D284" s="2" t="s">
        <v>59</v>
      </c>
      <c r="E284" s="2" t="s">
        <v>46</v>
      </c>
      <c r="F284" s="2" t="s">
        <v>47</v>
      </c>
      <c r="G284" s="2" t="s">
        <v>52</v>
      </c>
      <c r="H284" s="2" t="s">
        <v>53</v>
      </c>
      <c r="I284" s="2" t="s">
        <v>17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>
      <c r="A285" s="1">
        <v>43977</v>
      </c>
      <c r="B285" s="2">
        <v>6108</v>
      </c>
      <c r="C285" s="2" t="s">
        <v>60</v>
      </c>
      <c r="D285" s="2" t="s">
        <v>61</v>
      </c>
      <c r="E285" s="2" t="s">
        <v>7</v>
      </c>
      <c r="F285" s="2" t="s">
        <v>47</v>
      </c>
      <c r="G285" s="2" t="s">
        <v>48</v>
      </c>
      <c r="H285" s="2" t="s">
        <v>49</v>
      </c>
      <c r="I285" s="2" t="s">
        <v>6</v>
      </c>
      <c r="J285" s="2">
        <v>9230.54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>
      <c r="A286" s="1">
        <v>43977</v>
      </c>
      <c r="B286" s="2">
        <v>4636</v>
      </c>
      <c r="C286" s="2" t="s">
        <v>44</v>
      </c>
      <c r="D286" s="2" t="s">
        <v>45</v>
      </c>
      <c r="E286" s="2" t="s">
        <v>46</v>
      </c>
      <c r="F286" s="2" t="s">
        <v>47</v>
      </c>
      <c r="G286" s="2" t="s">
        <v>48</v>
      </c>
      <c r="H286" s="2" t="s">
        <v>49</v>
      </c>
      <c r="I286" s="2" t="s">
        <v>12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>
      <c r="A287" s="1">
        <v>43977</v>
      </c>
      <c r="B287" s="2">
        <v>4636</v>
      </c>
      <c r="C287" s="2" t="s">
        <v>44</v>
      </c>
      <c r="D287" s="2" t="s">
        <v>59</v>
      </c>
      <c r="E287" s="2" t="s">
        <v>46</v>
      </c>
      <c r="F287" s="2" t="s">
        <v>47</v>
      </c>
      <c r="G287" s="2" t="s">
        <v>52</v>
      </c>
      <c r="H287" s="2" t="s">
        <v>53</v>
      </c>
      <c r="I287" s="2" t="s">
        <v>17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>
      <c r="A288" s="1">
        <v>43978</v>
      </c>
      <c r="B288" s="2">
        <v>6108</v>
      </c>
      <c r="C288" s="2" t="s">
        <v>60</v>
      </c>
      <c r="D288" s="2" t="s">
        <v>61</v>
      </c>
      <c r="E288" s="2" t="s">
        <v>7</v>
      </c>
      <c r="F288" s="2" t="s">
        <v>47</v>
      </c>
      <c r="G288" s="2" t="s">
        <v>48</v>
      </c>
      <c r="H288" s="2" t="s">
        <v>49</v>
      </c>
      <c r="I288" s="2" t="s">
        <v>6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>
      <c r="A289" s="1">
        <v>43978</v>
      </c>
      <c r="B289" s="2">
        <v>4636</v>
      </c>
      <c r="C289" s="2" t="s">
        <v>44</v>
      </c>
      <c r="D289" s="2" t="s">
        <v>45</v>
      </c>
      <c r="E289" s="2" t="s">
        <v>46</v>
      </c>
      <c r="F289" s="2" t="s">
        <v>47</v>
      </c>
      <c r="G289" s="2" t="s">
        <v>48</v>
      </c>
      <c r="H289" s="2" t="s">
        <v>49</v>
      </c>
      <c r="I289" s="2" t="s">
        <v>12</v>
      </c>
      <c r="J289" s="2">
        <v>600.83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>
      <c r="A290" s="1">
        <v>43978</v>
      </c>
      <c r="B290" s="2">
        <v>4636</v>
      </c>
      <c r="C290" s="2" t="s">
        <v>44</v>
      </c>
      <c r="D290" s="2" t="s">
        <v>59</v>
      </c>
      <c r="E290" s="2" t="s">
        <v>46</v>
      </c>
      <c r="F290" s="2" t="s">
        <v>47</v>
      </c>
      <c r="G290" s="2" t="s">
        <v>52</v>
      </c>
      <c r="H290" s="2" t="s">
        <v>53</v>
      </c>
      <c r="I290" s="2" t="s">
        <v>17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>
      <c r="A291" s="1">
        <v>43979</v>
      </c>
      <c r="B291" s="2">
        <v>6108</v>
      </c>
      <c r="C291" s="2" t="s">
        <v>60</v>
      </c>
      <c r="D291" s="2" t="s">
        <v>61</v>
      </c>
      <c r="E291" s="2" t="s">
        <v>7</v>
      </c>
      <c r="F291" s="2" t="s">
        <v>47</v>
      </c>
      <c r="G291" s="2" t="s">
        <v>48</v>
      </c>
      <c r="H291" s="2" t="s">
        <v>49</v>
      </c>
      <c r="I291" s="2" t="s">
        <v>6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>
      <c r="A292" s="1">
        <v>43979</v>
      </c>
      <c r="B292" s="2">
        <v>4636</v>
      </c>
      <c r="C292" s="2" t="s">
        <v>44</v>
      </c>
      <c r="D292" s="2" t="s">
        <v>45</v>
      </c>
      <c r="E292" s="2" t="s">
        <v>46</v>
      </c>
      <c r="F292" s="2" t="s">
        <v>47</v>
      </c>
      <c r="G292" s="2" t="s">
        <v>48</v>
      </c>
      <c r="H292" s="2" t="s">
        <v>49</v>
      </c>
      <c r="I292" s="2" t="s">
        <v>12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>
      <c r="A293" s="1">
        <v>43979</v>
      </c>
      <c r="B293" s="2">
        <v>4636</v>
      </c>
      <c r="C293" s="2" t="s">
        <v>44</v>
      </c>
      <c r="D293" s="2" t="s">
        <v>59</v>
      </c>
      <c r="E293" s="2" t="s">
        <v>46</v>
      </c>
      <c r="F293" s="2" t="s">
        <v>47</v>
      </c>
      <c r="G293" s="2" t="s">
        <v>52</v>
      </c>
      <c r="H293" s="2" t="s">
        <v>53</v>
      </c>
      <c r="I293" s="2" t="s">
        <v>17</v>
      </c>
      <c r="J293" s="2">
        <v>1278.88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>
      <c r="A294" s="1">
        <v>43980</v>
      </c>
      <c r="B294" s="2">
        <v>6108</v>
      </c>
      <c r="C294" s="2" t="s">
        <v>60</v>
      </c>
      <c r="D294" s="2" t="s">
        <v>61</v>
      </c>
      <c r="E294" s="2" t="s">
        <v>7</v>
      </c>
      <c r="F294" s="2" t="s">
        <v>47</v>
      </c>
      <c r="G294" s="2" t="s">
        <v>48</v>
      </c>
      <c r="H294" s="2" t="s">
        <v>49</v>
      </c>
      <c r="I294" s="2" t="s">
        <v>6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>
      <c r="A295" s="1">
        <v>43980</v>
      </c>
      <c r="B295" s="2">
        <v>4636</v>
      </c>
      <c r="C295" s="2" t="s">
        <v>44</v>
      </c>
      <c r="D295" s="2" t="s">
        <v>45</v>
      </c>
      <c r="E295" s="2" t="s">
        <v>46</v>
      </c>
      <c r="F295" s="2" t="s">
        <v>47</v>
      </c>
      <c r="G295" s="2" t="s">
        <v>48</v>
      </c>
      <c r="H295" s="2" t="s">
        <v>49</v>
      </c>
      <c r="I295" s="2" t="s">
        <v>12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>
      <c r="A296" s="1">
        <v>43980</v>
      </c>
      <c r="B296" s="2">
        <v>4636</v>
      </c>
      <c r="C296" s="2" t="s">
        <v>44</v>
      </c>
      <c r="D296" s="2" t="s">
        <v>59</v>
      </c>
      <c r="E296" s="2" t="s">
        <v>46</v>
      </c>
      <c r="F296" s="2" t="s">
        <v>47</v>
      </c>
      <c r="G296" s="2" t="s">
        <v>52</v>
      </c>
      <c r="H296" s="2" t="s">
        <v>53</v>
      </c>
      <c r="I296" s="2" t="s">
        <v>17</v>
      </c>
      <c r="J296" s="2">
        <v>612.81</v>
      </c>
      <c r="K296" s="2">
        <v>290.54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>
      <c r="A297" s="1">
        <v>43981</v>
      </c>
      <c r="B297" s="2">
        <v>6108</v>
      </c>
      <c r="C297" s="2" t="s">
        <v>60</v>
      </c>
      <c r="D297" s="2" t="s">
        <v>61</v>
      </c>
      <c r="E297" s="2" t="s">
        <v>7</v>
      </c>
      <c r="F297" s="2" t="s">
        <v>47</v>
      </c>
      <c r="G297" s="2" t="s">
        <v>48</v>
      </c>
      <c r="H297" s="2" t="s">
        <v>49</v>
      </c>
      <c r="I297" s="2" t="s">
        <v>6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>
      <c r="A298" s="1">
        <v>43981</v>
      </c>
      <c r="B298" s="2">
        <v>4636</v>
      </c>
      <c r="C298" s="2" t="s">
        <v>44</v>
      </c>
      <c r="D298" s="2" t="s">
        <v>45</v>
      </c>
      <c r="E298" s="2" t="s">
        <v>46</v>
      </c>
      <c r="F298" s="2" t="s">
        <v>47</v>
      </c>
      <c r="G298" s="2" t="s">
        <v>48</v>
      </c>
      <c r="H298" s="2" t="s">
        <v>49</v>
      </c>
      <c r="I298" s="2" t="s">
        <v>12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>
      <c r="A299" s="1">
        <v>43981</v>
      </c>
      <c r="B299" s="2">
        <v>4636</v>
      </c>
      <c r="C299" s="2" t="s">
        <v>44</v>
      </c>
      <c r="D299" s="2" t="s">
        <v>59</v>
      </c>
      <c r="E299" s="2" t="s">
        <v>46</v>
      </c>
      <c r="F299" s="2" t="s">
        <v>47</v>
      </c>
      <c r="G299" s="2" t="s">
        <v>52</v>
      </c>
      <c r="H299" s="2" t="s">
        <v>53</v>
      </c>
      <c r="I299" s="2" t="s">
        <v>17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>
      <c r="A300" s="1">
        <v>43982</v>
      </c>
      <c r="B300" s="2">
        <v>6108</v>
      </c>
      <c r="C300" s="2" t="s">
        <v>60</v>
      </c>
      <c r="D300" s="2" t="s">
        <v>61</v>
      </c>
      <c r="E300" s="2" t="s">
        <v>7</v>
      </c>
      <c r="F300" s="2" t="s">
        <v>47</v>
      </c>
      <c r="G300" s="2" t="s">
        <v>48</v>
      </c>
      <c r="H300" s="2" t="s">
        <v>49</v>
      </c>
      <c r="I300" s="2" t="s">
        <v>6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>
      <c r="A301" s="1">
        <v>43982</v>
      </c>
      <c r="B301" s="2">
        <v>4636</v>
      </c>
      <c r="C301" s="2" t="s">
        <v>44</v>
      </c>
      <c r="D301" s="2" t="s">
        <v>45</v>
      </c>
      <c r="E301" s="2" t="s">
        <v>46</v>
      </c>
      <c r="F301" s="2" t="s">
        <v>47</v>
      </c>
      <c r="G301" s="2" t="s">
        <v>48</v>
      </c>
      <c r="H301" s="2" t="s">
        <v>49</v>
      </c>
      <c r="I301" s="2" t="s">
        <v>12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>
      <c r="A302" s="1">
        <v>43982</v>
      </c>
      <c r="B302" s="2">
        <v>4636</v>
      </c>
      <c r="C302" s="2" t="s">
        <v>44</v>
      </c>
      <c r="D302" s="2" t="s">
        <v>59</v>
      </c>
      <c r="E302" s="2" t="s">
        <v>46</v>
      </c>
      <c r="F302" s="2" t="s">
        <v>47</v>
      </c>
      <c r="G302" s="2" t="s">
        <v>52</v>
      </c>
      <c r="H302" s="2" t="s">
        <v>53</v>
      </c>
      <c r="I302" s="2" t="s">
        <v>17</v>
      </c>
      <c r="J302" s="2">
        <v>1211.85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>
      <c r="A303" s="1">
        <v>43983</v>
      </c>
      <c r="B303" s="2">
        <v>6108</v>
      </c>
      <c r="C303" s="2" t="s">
        <v>60</v>
      </c>
      <c r="D303" s="2" t="s">
        <v>61</v>
      </c>
      <c r="E303" s="2" t="s">
        <v>7</v>
      </c>
      <c r="F303" s="2" t="s">
        <v>47</v>
      </c>
      <c r="G303" s="2" t="s">
        <v>48</v>
      </c>
      <c r="H303" s="2" t="s">
        <v>49</v>
      </c>
      <c r="I303" s="2" t="s">
        <v>6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>
      <c r="A304" s="1">
        <v>43983</v>
      </c>
      <c r="B304" s="2">
        <v>4636</v>
      </c>
      <c r="C304" s="2" t="s">
        <v>44</v>
      </c>
      <c r="D304" s="2" t="s">
        <v>45</v>
      </c>
      <c r="E304" s="2" t="s">
        <v>46</v>
      </c>
      <c r="F304" s="2" t="s">
        <v>47</v>
      </c>
      <c r="G304" s="2" t="s">
        <v>48</v>
      </c>
      <c r="H304" s="2" t="s">
        <v>49</v>
      </c>
      <c r="I304" s="2" t="s">
        <v>12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>
      <c r="A305" s="1">
        <v>43983</v>
      </c>
      <c r="B305" s="2">
        <v>4636</v>
      </c>
      <c r="C305" s="2" t="s">
        <v>44</v>
      </c>
      <c r="D305" s="2" t="s">
        <v>59</v>
      </c>
      <c r="E305" s="2" t="s">
        <v>46</v>
      </c>
      <c r="F305" s="2" t="s">
        <v>47</v>
      </c>
      <c r="G305" s="2" t="s">
        <v>52</v>
      </c>
      <c r="H305" s="2" t="s">
        <v>53</v>
      </c>
      <c r="I305" s="2" t="s">
        <v>17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>
      <c r="A306" s="1">
        <v>43984</v>
      </c>
      <c r="B306" s="2">
        <v>6108</v>
      </c>
      <c r="C306" s="2" t="s">
        <v>60</v>
      </c>
      <c r="D306" s="2" t="s">
        <v>61</v>
      </c>
      <c r="E306" s="2" t="s">
        <v>7</v>
      </c>
      <c r="F306" s="2" t="s">
        <v>47</v>
      </c>
      <c r="G306" s="2" t="s">
        <v>48</v>
      </c>
      <c r="H306" s="2" t="s">
        <v>49</v>
      </c>
      <c r="I306" s="2" t="s">
        <v>6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>
      <c r="A307" s="1">
        <v>43984</v>
      </c>
      <c r="B307" s="2">
        <v>4636</v>
      </c>
      <c r="C307" s="2" t="s">
        <v>44</v>
      </c>
      <c r="D307" s="2" t="s">
        <v>45</v>
      </c>
      <c r="E307" s="2" t="s">
        <v>46</v>
      </c>
      <c r="F307" s="2" t="s">
        <v>47</v>
      </c>
      <c r="G307" s="2" t="s">
        <v>48</v>
      </c>
      <c r="H307" s="2" t="s">
        <v>49</v>
      </c>
      <c r="I307" s="2" t="s">
        <v>12</v>
      </c>
      <c r="J307" s="2">
        <v>1171.16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>
      <c r="A308" s="1">
        <v>43984</v>
      </c>
      <c r="B308" s="2">
        <v>4636</v>
      </c>
      <c r="C308" s="2" t="s">
        <v>44</v>
      </c>
      <c r="D308" s="2" t="s">
        <v>59</v>
      </c>
      <c r="E308" s="2" t="s">
        <v>46</v>
      </c>
      <c r="F308" s="2" t="s">
        <v>47</v>
      </c>
      <c r="G308" s="2" t="s">
        <v>52</v>
      </c>
      <c r="H308" s="2" t="s">
        <v>53</v>
      </c>
      <c r="I308" s="2" t="s">
        <v>17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>
      <c r="A309" s="1">
        <v>43985</v>
      </c>
      <c r="B309" s="2">
        <v>6108</v>
      </c>
      <c r="C309" s="2" t="s">
        <v>60</v>
      </c>
      <c r="D309" s="2" t="s">
        <v>61</v>
      </c>
      <c r="E309" s="2" t="s">
        <v>7</v>
      </c>
      <c r="F309" s="2" t="s">
        <v>47</v>
      </c>
      <c r="G309" s="2" t="s">
        <v>48</v>
      </c>
      <c r="H309" s="2" t="s">
        <v>49</v>
      </c>
      <c r="I309" s="2" t="s">
        <v>6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>
      <c r="A310" s="1">
        <v>43985</v>
      </c>
      <c r="B310" s="2">
        <v>4636</v>
      </c>
      <c r="C310" s="2" t="s">
        <v>44</v>
      </c>
      <c r="D310" s="2" t="s">
        <v>45</v>
      </c>
      <c r="E310" s="2" t="s">
        <v>46</v>
      </c>
      <c r="F310" s="2" t="s">
        <v>47</v>
      </c>
      <c r="G310" s="2" t="s">
        <v>48</v>
      </c>
      <c r="H310" s="2" t="s">
        <v>49</v>
      </c>
      <c r="I310" s="2" t="s">
        <v>12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39.91</v>
      </c>
      <c r="U310" s="2">
        <v>529</v>
      </c>
      <c r="V310" s="2">
        <v>29</v>
      </c>
      <c r="W310" s="2">
        <v>703</v>
      </c>
      <c r="X310" s="2">
        <v>21</v>
      </c>
    </row>
    <row r="311" spans="1:24">
      <c r="A311" s="1">
        <v>43985</v>
      </c>
      <c r="B311" s="2">
        <v>4636</v>
      </c>
      <c r="C311" s="2" t="s">
        <v>44</v>
      </c>
      <c r="D311" s="2" t="s">
        <v>59</v>
      </c>
      <c r="E311" s="2" t="s">
        <v>46</v>
      </c>
      <c r="F311" s="2" t="s">
        <v>47</v>
      </c>
      <c r="G311" s="2" t="s">
        <v>52</v>
      </c>
      <c r="H311" s="2" t="s">
        <v>53</v>
      </c>
      <c r="I311" s="2" t="s">
        <v>17</v>
      </c>
      <c r="J311" s="2">
        <v>1220.37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>
      <c r="A312" s="1">
        <v>43986</v>
      </c>
      <c r="B312" s="2">
        <v>6108</v>
      </c>
      <c r="C312" s="2" t="s">
        <v>60</v>
      </c>
      <c r="D312" s="2" t="s">
        <v>61</v>
      </c>
      <c r="E312" s="2" t="s">
        <v>7</v>
      </c>
      <c r="F312" s="2" t="s">
        <v>47</v>
      </c>
      <c r="G312" s="2" t="s">
        <v>48</v>
      </c>
      <c r="H312" s="2" t="s">
        <v>49</v>
      </c>
      <c r="I312" s="2" t="s">
        <v>6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>
      <c r="A313" s="1">
        <v>43986</v>
      </c>
      <c r="B313" s="2">
        <v>4636</v>
      </c>
      <c r="C313" s="2" t="s">
        <v>44</v>
      </c>
      <c r="D313" s="2" t="s">
        <v>45</v>
      </c>
      <c r="E313" s="2" t="s">
        <v>46</v>
      </c>
      <c r="F313" s="2" t="s">
        <v>47</v>
      </c>
      <c r="G313" s="2" t="s">
        <v>48</v>
      </c>
      <c r="H313" s="2" t="s">
        <v>49</v>
      </c>
      <c r="I313" s="2" t="s">
        <v>12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>
      <c r="A314" s="1">
        <v>43986</v>
      </c>
      <c r="B314" s="2">
        <v>4636</v>
      </c>
      <c r="C314" s="2" t="s">
        <v>44</v>
      </c>
      <c r="D314" s="2" t="s">
        <v>59</v>
      </c>
      <c r="E314" s="2" t="s">
        <v>46</v>
      </c>
      <c r="F314" s="2" t="s">
        <v>47</v>
      </c>
      <c r="G314" s="2" t="s">
        <v>52</v>
      </c>
      <c r="H314" s="2" t="s">
        <v>53</v>
      </c>
      <c r="I314" s="2" t="s">
        <v>17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>
      <c r="A315" s="1">
        <v>43987</v>
      </c>
      <c r="B315" s="2">
        <v>6108</v>
      </c>
      <c r="C315" s="2" t="s">
        <v>60</v>
      </c>
      <c r="D315" s="2" t="s">
        <v>61</v>
      </c>
      <c r="E315" s="2" t="s">
        <v>7</v>
      </c>
      <c r="F315" s="2" t="s">
        <v>47</v>
      </c>
      <c r="G315" s="2" t="s">
        <v>48</v>
      </c>
      <c r="H315" s="2" t="s">
        <v>49</v>
      </c>
      <c r="I315" s="2" t="s">
        <v>6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>
      <c r="A316" s="1">
        <v>43987</v>
      </c>
      <c r="B316" s="2">
        <v>4636</v>
      </c>
      <c r="C316" s="2" t="s">
        <v>44</v>
      </c>
      <c r="D316" s="2" t="s">
        <v>45</v>
      </c>
      <c r="E316" s="2" t="s">
        <v>46</v>
      </c>
      <c r="F316" s="2" t="s">
        <v>47</v>
      </c>
      <c r="G316" s="2" t="s">
        <v>48</v>
      </c>
      <c r="H316" s="2" t="s">
        <v>49</v>
      </c>
      <c r="I316" s="2" t="s">
        <v>12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>
      <c r="A317" s="1">
        <v>43987</v>
      </c>
      <c r="B317" s="2">
        <v>4636</v>
      </c>
      <c r="C317" s="2" t="s">
        <v>44</v>
      </c>
      <c r="D317" s="2" t="s">
        <v>59</v>
      </c>
      <c r="E317" s="2" t="s">
        <v>46</v>
      </c>
      <c r="F317" s="2" t="s">
        <v>47</v>
      </c>
      <c r="G317" s="2" t="s">
        <v>52</v>
      </c>
      <c r="H317" s="2" t="s">
        <v>53</v>
      </c>
      <c r="I317" s="2" t="s">
        <v>17</v>
      </c>
      <c r="J317" s="2">
        <v>1143.34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>
      <c r="A318" s="1">
        <v>43988</v>
      </c>
      <c r="B318" s="2">
        <v>6108</v>
      </c>
      <c r="C318" s="2" t="s">
        <v>60</v>
      </c>
      <c r="D318" s="2" t="s">
        <v>61</v>
      </c>
      <c r="E318" s="2" t="s">
        <v>7</v>
      </c>
      <c r="F318" s="2" t="s">
        <v>47</v>
      </c>
      <c r="G318" s="2" t="s">
        <v>48</v>
      </c>
      <c r="H318" s="2" t="s">
        <v>49</v>
      </c>
      <c r="I318" s="2" t="s">
        <v>6</v>
      </c>
      <c r="J318" s="2">
        <v>8589.3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>
      <c r="A319" s="1">
        <v>43988</v>
      </c>
      <c r="B319" s="2">
        <v>4636</v>
      </c>
      <c r="C319" s="2" t="s">
        <v>44</v>
      </c>
      <c r="D319" s="2" t="s">
        <v>45</v>
      </c>
      <c r="E319" s="2" t="s">
        <v>46</v>
      </c>
      <c r="F319" s="2" t="s">
        <v>47</v>
      </c>
      <c r="G319" s="2" t="s">
        <v>48</v>
      </c>
      <c r="H319" s="2" t="s">
        <v>49</v>
      </c>
      <c r="I319" s="2" t="s">
        <v>12</v>
      </c>
      <c r="J319" s="2">
        <v>1179.88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>
      <c r="A320" s="1">
        <v>43988</v>
      </c>
      <c r="B320" s="2">
        <v>4636</v>
      </c>
      <c r="C320" s="2" t="s">
        <v>44</v>
      </c>
      <c r="D320" s="2" t="s">
        <v>59</v>
      </c>
      <c r="E320" s="2" t="s">
        <v>46</v>
      </c>
      <c r="F320" s="2" t="s">
        <v>47</v>
      </c>
      <c r="G320" s="2" t="s">
        <v>52</v>
      </c>
      <c r="H320" s="2" t="s">
        <v>53</v>
      </c>
      <c r="I320" s="2" t="s">
        <v>17</v>
      </c>
      <c r="J320" s="2">
        <v>1118.39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>
      <c r="A321" s="1">
        <v>43989</v>
      </c>
      <c r="B321" s="2">
        <v>6108</v>
      </c>
      <c r="C321" s="2" t="s">
        <v>60</v>
      </c>
      <c r="D321" s="2" t="s">
        <v>61</v>
      </c>
      <c r="E321" s="2" t="s">
        <v>7</v>
      </c>
      <c r="F321" s="2" t="s">
        <v>47</v>
      </c>
      <c r="G321" s="2" t="s">
        <v>48</v>
      </c>
      <c r="H321" s="2" t="s">
        <v>49</v>
      </c>
      <c r="I321" s="2" t="s">
        <v>6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563.05</v>
      </c>
      <c r="U321" s="2">
        <v>6119</v>
      </c>
      <c r="V321" s="2">
        <v>312</v>
      </c>
      <c r="W321" s="2">
        <v>4541</v>
      </c>
      <c r="X321" s="2">
        <v>837</v>
      </c>
    </row>
    <row r="322" spans="1:24">
      <c r="A322" s="1">
        <v>43989</v>
      </c>
      <c r="B322" s="2">
        <v>4636</v>
      </c>
      <c r="C322" s="2" t="s">
        <v>44</v>
      </c>
      <c r="D322" s="2" t="s">
        <v>45</v>
      </c>
      <c r="E322" s="2" t="s">
        <v>46</v>
      </c>
      <c r="F322" s="2" t="s">
        <v>47</v>
      </c>
      <c r="G322" s="2" t="s">
        <v>48</v>
      </c>
      <c r="H322" s="2" t="s">
        <v>49</v>
      </c>
      <c r="I322" s="2" t="s">
        <v>12</v>
      </c>
      <c r="J322" s="2">
        <v>1167.14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>
      <c r="A323" s="1">
        <v>43989</v>
      </c>
      <c r="B323" s="2">
        <v>4636</v>
      </c>
      <c r="C323" s="2" t="s">
        <v>44</v>
      </c>
      <c r="D323" s="2" t="s">
        <v>59</v>
      </c>
      <c r="E323" s="2" t="s">
        <v>46</v>
      </c>
      <c r="F323" s="2" t="s">
        <v>47</v>
      </c>
      <c r="G323" s="2" t="s">
        <v>52</v>
      </c>
      <c r="H323" s="2" t="s">
        <v>53</v>
      </c>
      <c r="I323" s="2" t="s">
        <v>17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>
      <c r="A324" s="1">
        <v>43990</v>
      </c>
      <c r="B324" s="2">
        <v>6108</v>
      </c>
      <c r="C324" s="2" t="s">
        <v>60</v>
      </c>
      <c r="D324" s="2" t="s">
        <v>61</v>
      </c>
      <c r="E324" s="2" t="s">
        <v>7</v>
      </c>
      <c r="F324" s="2" t="s">
        <v>47</v>
      </c>
      <c r="G324" s="2" t="s">
        <v>48</v>
      </c>
      <c r="H324" s="2" t="s">
        <v>49</v>
      </c>
      <c r="I324" s="2" t="s">
        <v>6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>
      <c r="A325" s="1">
        <v>43990</v>
      </c>
      <c r="B325" s="2">
        <v>4636</v>
      </c>
      <c r="C325" s="2" t="s">
        <v>44</v>
      </c>
      <c r="D325" s="2" t="s">
        <v>45</v>
      </c>
      <c r="E325" s="2" t="s">
        <v>46</v>
      </c>
      <c r="F325" s="2" t="s">
        <v>47</v>
      </c>
      <c r="G325" s="2" t="s">
        <v>48</v>
      </c>
      <c r="H325" s="2" t="s">
        <v>49</v>
      </c>
      <c r="I325" s="2" t="s">
        <v>12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>
      <c r="A326" s="1">
        <v>43990</v>
      </c>
      <c r="B326" s="2">
        <v>4636</v>
      </c>
      <c r="C326" s="2" t="s">
        <v>44</v>
      </c>
      <c r="D326" s="2" t="s">
        <v>59</v>
      </c>
      <c r="E326" s="2" t="s">
        <v>46</v>
      </c>
      <c r="F326" s="2" t="s">
        <v>47</v>
      </c>
      <c r="G326" s="2" t="s">
        <v>52</v>
      </c>
      <c r="H326" s="2" t="s">
        <v>53</v>
      </c>
      <c r="I326" s="2" t="s">
        <v>17</v>
      </c>
      <c r="J326" s="2">
        <v>663.67</v>
      </c>
      <c r="K326" s="2">
        <v>280.53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>
      <c r="A327" s="1">
        <v>43991</v>
      </c>
      <c r="B327" s="2">
        <v>6108</v>
      </c>
      <c r="C327" s="2" t="s">
        <v>60</v>
      </c>
      <c r="D327" s="2" t="s">
        <v>61</v>
      </c>
      <c r="E327" s="2" t="s">
        <v>7</v>
      </c>
      <c r="F327" s="2" t="s">
        <v>47</v>
      </c>
      <c r="G327" s="2" t="s">
        <v>48</v>
      </c>
      <c r="H327" s="2" t="s">
        <v>49</v>
      </c>
      <c r="I327" s="2" t="s">
        <v>6</v>
      </c>
      <c r="J327" s="2">
        <v>7555.66</v>
      </c>
      <c r="K327" s="2">
        <v>2574.57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>
      <c r="A328" s="1">
        <v>43991</v>
      </c>
      <c r="B328" s="2">
        <v>4636</v>
      </c>
      <c r="C328" s="2" t="s">
        <v>44</v>
      </c>
      <c r="D328" s="2" t="s">
        <v>45</v>
      </c>
      <c r="E328" s="2" t="s">
        <v>46</v>
      </c>
      <c r="F328" s="2" t="s">
        <v>47</v>
      </c>
      <c r="G328" s="2" t="s">
        <v>48</v>
      </c>
      <c r="H328" s="2" t="s">
        <v>49</v>
      </c>
      <c r="I328" s="2" t="s">
        <v>12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>
      <c r="A329" s="1">
        <v>43991</v>
      </c>
      <c r="B329" s="2">
        <v>4636</v>
      </c>
      <c r="C329" s="2" t="s">
        <v>44</v>
      </c>
      <c r="D329" s="2" t="s">
        <v>59</v>
      </c>
      <c r="E329" s="2" t="s">
        <v>46</v>
      </c>
      <c r="F329" s="2" t="s">
        <v>47</v>
      </c>
      <c r="G329" s="2" t="s">
        <v>52</v>
      </c>
      <c r="H329" s="2" t="s">
        <v>53</v>
      </c>
      <c r="I329" s="2" t="s">
        <v>17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>
      <c r="A330" s="1">
        <v>43992</v>
      </c>
      <c r="B330" s="2">
        <v>6108</v>
      </c>
      <c r="C330" s="2" t="s">
        <v>60</v>
      </c>
      <c r="D330" s="2" t="s">
        <v>61</v>
      </c>
      <c r="E330" s="2" t="s">
        <v>7</v>
      </c>
      <c r="F330" s="2" t="s">
        <v>47</v>
      </c>
      <c r="G330" s="2" t="s">
        <v>48</v>
      </c>
      <c r="H330" s="2" t="s">
        <v>49</v>
      </c>
      <c r="I330" s="2" t="s">
        <v>6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>
      <c r="A331" s="1">
        <v>43992</v>
      </c>
      <c r="B331" s="2">
        <v>4636</v>
      </c>
      <c r="C331" s="2" t="s">
        <v>44</v>
      </c>
      <c r="D331" s="2" t="s">
        <v>45</v>
      </c>
      <c r="E331" s="2" t="s">
        <v>46</v>
      </c>
      <c r="F331" s="2" t="s">
        <v>47</v>
      </c>
      <c r="G331" s="2" t="s">
        <v>48</v>
      </c>
      <c r="H331" s="2" t="s">
        <v>49</v>
      </c>
      <c r="I331" s="2" t="s">
        <v>12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>
      <c r="A332" s="1">
        <v>43993</v>
      </c>
      <c r="B332" s="2">
        <v>6108</v>
      </c>
      <c r="C332" s="2" t="s">
        <v>60</v>
      </c>
      <c r="D332" s="2" t="s">
        <v>61</v>
      </c>
      <c r="E332" s="2" t="s">
        <v>7</v>
      </c>
      <c r="F332" s="2" t="s">
        <v>47</v>
      </c>
      <c r="G332" s="2" t="s">
        <v>48</v>
      </c>
      <c r="H332" s="2" t="s">
        <v>49</v>
      </c>
      <c r="I332" s="2" t="s">
        <v>6</v>
      </c>
      <c r="J332" s="2">
        <v>6686.34</v>
      </c>
      <c r="K332" s="2">
        <v>2091.05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>
      <c r="A333" s="1">
        <v>43993</v>
      </c>
      <c r="B333" s="2">
        <v>4636</v>
      </c>
      <c r="C333" s="2" t="s">
        <v>44</v>
      </c>
      <c r="D333" s="2" t="s">
        <v>45</v>
      </c>
      <c r="E333" s="2" t="s">
        <v>46</v>
      </c>
      <c r="F333" s="2" t="s">
        <v>47</v>
      </c>
      <c r="G333" s="2" t="s">
        <v>48</v>
      </c>
      <c r="H333" s="2" t="s">
        <v>49</v>
      </c>
      <c r="I333" s="2" t="s">
        <v>12</v>
      </c>
      <c r="J333" s="2">
        <v>1074.91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>
      <c r="A334" s="1">
        <v>43994</v>
      </c>
      <c r="B334" s="2">
        <v>6108</v>
      </c>
      <c r="C334" s="2" t="s">
        <v>60</v>
      </c>
      <c r="D334" s="2" t="s">
        <v>61</v>
      </c>
      <c r="E334" s="2" t="s">
        <v>7</v>
      </c>
      <c r="F334" s="2" t="s">
        <v>47</v>
      </c>
      <c r="G334" s="2" t="s">
        <v>48</v>
      </c>
      <c r="H334" s="2" t="s">
        <v>49</v>
      </c>
      <c r="I334" s="2" t="s">
        <v>6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>
      <c r="A335" s="1">
        <v>43994</v>
      </c>
      <c r="B335" s="2">
        <v>4636</v>
      </c>
      <c r="C335" s="2" t="s">
        <v>44</v>
      </c>
      <c r="D335" s="2" t="s">
        <v>45</v>
      </c>
      <c r="E335" s="2" t="s">
        <v>46</v>
      </c>
      <c r="F335" s="2" t="s">
        <v>47</v>
      </c>
      <c r="G335" s="2" t="s">
        <v>48</v>
      </c>
      <c r="H335" s="2" t="s">
        <v>49</v>
      </c>
      <c r="I335" s="2" t="s">
        <v>12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>
      <c r="A336" s="1">
        <v>43994</v>
      </c>
      <c r="B336" s="2">
        <v>4636</v>
      </c>
      <c r="C336" s="2" t="s">
        <v>44</v>
      </c>
      <c r="D336" s="2" t="s">
        <v>59</v>
      </c>
      <c r="E336" s="2" t="s">
        <v>46</v>
      </c>
      <c r="F336" s="2" t="s">
        <v>47</v>
      </c>
      <c r="G336" s="2" t="s">
        <v>52</v>
      </c>
      <c r="H336" s="2" t="s">
        <v>53</v>
      </c>
      <c r="I336" s="2" t="s">
        <v>17</v>
      </c>
      <c r="J336" s="2">
        <v>1309.09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>
      <c r="A337" s="1">
        <v>43995</v>
      </c>
      <c r="B337" s="2">
        <v>6108</v>
      </c>
      <c r="C337" s="2" t="s">
        <v>60</v>
      </c>
      <c r="D337" s="2" t="s">
        <v>61</v>
      </c>
      <c r="E337" s="2" t="s">
        <v>7</v>
      </c>
      <c r="F337" s="2" t="s">
        <v>47</v>
      </c>
      <c r="G337" s="2" t="s">
        <v>48</v>
      </c>
      <c r="H337" s="2" t="s">
        <v>49</v>
      </c>
      <c r="I337" s="2" t="s">
        <v>6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>
      <c r="A338" s="1">
        <v>43995</v>
      </c>
      <c r="B338" s="2">
        <v>4636</v>
      </c>
      <c r="C338" s="2" t="s">
        <v>44</v>
      </c>
      <c r="D338" s="2" t="s">
        <v>45</v>
      </c>
      <c r="E338" s="2" t="s">
        <v>46</v>
      </c>
      <c r="F338" s="2" t="s">
        <v>47</v>
      </c>
      <c r="G338" s="2" t="s">
        <v>48</v>
      </c>
      <c r="H338" s="2" t="s">
        <v>49</v>
      </c>
      <c r="I338" s="2" t="s">
        <v>12</v>
      </c>
      <c r="J338" s="2">
        <v>683.97</v>
      </c>
      <c r="K338" s="2">
        <v>265.34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>
      <c r="A339" s="1">
        <v>43995</v>
      </c>
      <c r="B339" s="2">
        <v>4636</v>
      </c>
      <c r="C339" s="2" t="s">
        <v>44</v>
      </c>
      <c r="D339" s="2" t="s">
        <v>59</v>
      </c>
      <c r="E339" s="2" t="s">
        <v>46</v>
      </c>
      <c r="F339" s="2" t="s">
        <v>47</v>
      </c>
      <c r="G339" s="2" t="s">
        <v>52</v>
      </c>
      <c r="H339" s="2" t="s">
        <v>53</v>
      </c>
      <c r="I339" s="2" t="s">
        <v>17</v>
      </c>
      <c r="J339" s="2">
        <v>1246.88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>
      <c r="A340" s="1">
        <v>43996</v>
      </c>
      <c r="B340" s="2">
        <v>6108</v>
      </c>
      <c r="C340" s="2" t="s">
        <v>60</v>
      </c>
      <c r="D340" s="2" t="s">
        <v>61</v>
      </c>
      <c r="E340" s="2" t="s">
        <v>7</v>
      </c>
      <c r="F340" s="2" t="s">
        <v>47</v>
      </c>
      <c r="G340" s="2" t="s">
        <v>48</v>
      </c>
      <c r="H340" s="2" t="s">
        <v>49</v>
      </c>
      <c r="I340" s="2" t="s">
        <v>6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>
      <c r="A341" s="1">
        <v>43996</v>
      </c>
      <c r="B341" s="2">
        <v>4636</v>
      </c>
      <c r="C341" s="2" t="s">
        <v>44</v>
      </c>
      <c r="D341" s="2" t="s">
        <v>45</v>
      </c>
      <c r="E341" s="2" t="s">
        <v>46</v>
      </c>
      <c r="F341" s="2" t="s">
        <v>47</v>
      </c>
      <c r="G341" s="2" t="s">
        <v>48</v>
      </c>
      <c r="H341" s="2" t="s">
        <v>49</v>
      </c>
      <c r="I341" s="2" t="s">
        <v>12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>
      <c r="A342" s="1">
        <v>43996</v>
      </c>
      <c r="B342" s="2">
        <v>4636</v>
      </c>
      <c r="C342" s="2" t="s">
        <v>44</v>
      </c>
      <c r="D342" s="2" t="s">
        <v>59</v>
      </c>
      <c r="E342" s="2" t="s">
        <v>46</v>
      </c>
      <c r="F342" s="2" t="s">
        <v>47</v>
      </c>
      <c r="G342" s="2" t="s">
        <v>52</v>
      </c>
      <c r="H342" s="2" t="s">
        <v>53</v>
      </c>
      <c r="I342" s="2" t="s">
        <v>17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>
      <c r="A343" s="1">
        <v>43997</v>
      </c>
      <c r="B343" s="2">
        <v>6108</v>
      </c>
      <c r="C343" s="2" t="s">
        <v>60</v>
      </c>
      <c r="D343" s="2" t="s">
        <v>61</v>
      </c>
      <c r="E343" s="2" t="s">
        <v>7</v>
      </c>
      <c r="F343" s="2" t="s">
        <v>47</v>
      </c>
      <c r="G343" s="2" t="s">
        <v>48</v>
      </c>
      <c r="H343" s="2" t="s">
        <v>49</v>
      </c>
      <c r="I343" s="2" t="s">
        <v>6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>
      <c r="A344" s="1">
        <v>43997</v>
      </c>
      <c r="B344" s="2">
        <v>4636</v>
      </c>
      <c r="C344" s="2" t="s">
        <v>44</v>
      </c>
      <c r="D344" s="2" t="s">
        <v>45</v>
      </c>
      <c r="E344" s="2" t="s">
        <v>46</v>
      </c>
      <c r="F344" s="2" t="s">
        <v>47</v>
      </c>
      <c r="G344" s="2" t="s">
        <v>48</v>
      </c>
      <c r="H344" s="2" t="s">
        <v>49</v>
      </c>
      <c r="I344" s="2" t="s">
        <v>12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>
      <c r="A345" s="1">
        <v>43997</v>
      </c>
      <c r="B345" s="2">
        <v>4636</v>
      </c>
      <c r="C345" s="2" t="s">
        <v>44</v>
      </c>
      <c r="D345" s="2" t="s">
        <v>59</v>
      </c>
      <c r="E345" s="2" t="s">
        <v>46</v>
      </c>
      <c r="F345" s="2" t="s">
        <v>47</v>
      </c>
      <c r="G345" s="2" t="s">
        <v>52</v>
      </c>
      <c r="H345" s="2" t="s">
        <v>53</v>
      </c>
      <c r="I345" s="2" t="s">
        <v>17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>
      <c r="A346" s="1">
        <v>43998</v>
      </c>
      <c r="B346" s="2">
        <v>6108</v>
      </c>
      <c r="C346" s="2" t="s">
        <v>60</v>
      </c>
      <c r="D346" s="2" t="s">
        <v>61</v>
      </c>
      <c r="E346" s="2" t="s">
        <v>7</v>
      </c>
      <c r="F346" s="2" t="s">
        <v>47</v>
      </c>
      <c r="G346" s="2" t="s">
        <v>48</v>
      </c>
      <c r="H346" s="2" t="s">
        <v>49</v>
      </c>
      <c r="I346" s="2" t="s">
        <v>6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>
      <c r="A347" s="1">
        <v>43998</v>
      </c>
      <c r="B347" s="2">
        <v>4636</v>
      </c>
      <c r="C347" s="2" t="s">
        <v>44</v>
      </c>
      <c r="D347" s="2" t="s">
        <v>45</v>
      </c>
      <c r="E347" s="2" t="s">
        <v>46</v>
      </c>
      <c r="F347" s="2" t="s">
        <v>47</v>
      </c>
      <c r="G347" s="2" t="s">
        <v>48</v>
      </c>
      <c r="H347" s="2" t="s">
        <v>49</v>
      </c>
      <c r="I347" s="2" t="s">
        <v>12</v>
      </c>
      <c r="J347" s="2">
        <v>1225.91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>
      <c r="A348" s="1">
        <v>43998</v>
      </c>
      <c r="B348" s="2">
        <v>4636</v>
      </c>
      <c r="C348" s="2" t="s">
        <v>44</v>
      </c>
      <c r="D348" s="2" t="s">
        <v>59</v>
      </c>
      <c r="E348" s="2" t="s">
        <v>46</v>
      </c>
      <c r="F348" s="2" t="s">
        <v>47</v>
      </c>
      <c r="G348" s="2" t="s">
        <v>52</v>
      </c>
      <c r="H348" s="2" t="s">
        <v>53</v>
      </c>
      <c r="I348" s="2" t="s">
        <v>17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>
      <c r="A349" s="1">
        <v>43999</v>
      </c>
      <c r="B349" s="2">
        <v>6108</v>
      </c>
      <c r="C349" s="2" t="s">
        <v>60</v>
      </c>
      <c r="D349" s="2" t="s">
        <v>61</v>
      </c>
      <c r="E349" s="2" t="s">
        <v>7</v>
      </c>
      <c r="F349" s="2" t="s">
        <v>47</v>
      </c>
      <c r="G349" s="2" t="s">
        <v>48</v>
      </c>
      <c r="H349" s="2" t="s">
        <v>49</v>
      </c>
      <c r="I349" s="2" t="s">
        <v>6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>
      <c r="A350" s="1">
        <v>43999</v>
      </c>
      <c r="B350" s="2">
        <v>4636</v>
      </c>
      <c r="C350" s="2" t="s">
        <v>44</v>
      </c>
      <c r="D350" s="2" t="s">
        <v>45</v>
      </c>
      <c r="E350" s="2" t="s">
        <v>46</v>
      </c>
      <c r="F350" s="2" t="s">
        <v>47</v>
      </c>
      <c r="G350" s="2" t="s">
        <v>48</v>
      </c>
      <c r="H350" s="2" t="s">
        <v>49</v>
      </c>
      <c r="I350" s="2" t="s">
        <v>12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>
      <c r="A351" s="1">
        <v>43999</v>
      </c>
      <c r="B351" s="2">
        <v>4636</v>
      </c>
      <c r="C351" s="2" t="s">
        <v>44</v>
      </c>
      <c r="D351" s="2" t="s">
        <v>59</v>
      </c>
      <c r="E351" s="2" t="s">
        <v>46</v>
      </c>
      <c r="F351" s="2" t="s">
        <v>47</v>
      </c>
      <c r="G351" s="2" t="s">
        <v>52</v>
      </c>
      <c r="H351" s="2" t="s">
        <v>53</v>
      </c>
      <c r="I351" s="2" t="s">
        <v>17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>
      <c r="A352" s="1">
        <v>44000</v>
      </c>
      <c r="B352" s="2">
        <v>6108</v>
      </c>
      <c r="C352" s="2" t="s">
        <v>60</v>
      </c>
      <c r="D352" s="2" t="s">
        <v>61</v>
      </c>
      <c r="E352" s="2" t="s">
        <v>7</v>
      </c>
      <c r="F352" s="2" t="s">
        <v>47</v>
      </c>
      <c r="G352" s="2" t="s">
        <v>48</v>
      </c>
      <c r="H352" s="2" t="s">
        <v>49</v>
      </c>
      <c r="I352" s="2" t="s">
        <v>6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>
      <c r="A353" s="1">
        <v>44000</v>
      </c>
      <c r="B353" s="2">
        <v>4636</v>
      </c>
      <c r="C353" s="2" t="s">
        <v>44</v>
      </c>
      <c r="D353" s="2" t="s">
        <v>45</v>
      </c>
      <c r="E353" s="2" t="s">
        <v>46</v>
      </c>
      <c r="F353" s="2" t="s">
        <v>47</v>
      </c>
      <c r="G353" s="2" t="s">
        <v>48</v>
      </c>
      <c r="H353" s="2" t="s">
        <v>49</v>
      </c>
      <c r="I353" s="2" t="s">
        <v>12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>
      <c r="A354" s="1">
        <v>44000</v>
      </c>
      <c r="B354" s="2">
        <v>4636</v>
      </c>
      <c r="C354" s="2" t="s">
        <v>44</v>
      </c>
      <c r="D354" s="2" t="s">
        <v>59</v>
      </c>
      <c r="E354" s="2" t="s">
        <v>46</v>
      </c>
      <c r="F354" s="2" t="s">
        <v>47</v>
      </c>
      <c r="G354" s="2" t="s">
        <v>52</v>
      </c>
      <c r="H354" s="2" t="s">
        <v>53</v>
      </c>
      <c r="I354" s="2" t="s">
        <v>17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>
      <c r="A355" s="1">
        <v>44001</v>
      </c>
      <c r="B355" s="2">
        <v>6108</v>
      </c>
      <c r="C355" s="2" t="s">
        <v>60</v>
      </c>
      <c r="D355" s="2" t="s">
        <v>61</v>
      </c>
      <c r="E355" s="2" t="s">
        <v>7</v>
      </c>
      <c r="F355" s="2" t="s">
        <v>47</v>
      </c>
      <c r="G355" s="2" t="s">
        <v>48</v>
      </c>
      <c r="H355" s="2" t="s">
        <v>49</v>
      </c>
      <c r="I355" s="2" t="s">
        <v>6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>
      <c r="A356" s="1">
        <v>44001</v>
      </c>
      <c r="B356" s="2">
        <v>4636</v>
      </c>
      <c r="C356" s="2" t="s">
        <v>44</v>
      </c>
      <c r="D356" s="2" t="s">
        <v>45</v>
      </c>
      <c r="E356" s="2" t="s">
        <v>46</v>
      </c>
      <c r="F356" s="2" t="s">
        <v>47</v>
      </c>
      <c r="G356" s="2" t="s">
        <v>48</v>
      </c>
      <c r="H356" s="2" t="s">
        <v>49</v>
      </c>
      <c r="I356" s="2" t="s">
        <v>12</v>
      </c>
      <c r="J356" s="2">
        <v>776.34</v>
      </c>
      <c r="K356" s="2">
        <v>302.72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>
      <c r="A357" s="1">
        <v>44001</v>
      </c>
      <c r="B357" s="2">
        <v>4636</v>
      </c>
      <c r="C357" s="2" t="s">
        <v>44</v>
      </c>
      <c r="D357" s="2" t="s">
        <v>59</v>
      </c>
      <c r="E357" s="2" t="s">
        <v>46</v>
      </c>
      <c r="F357" s="2" t="s">
        <v>47</v>
      </c>
      <c r="G357" s="2" t="s">
        <v>52</v>
      </c>
      <c r="H357" s="2" t="s">
        <v>53</v>
      </c>
      <c r="I357" s="2" t="s">
        <v>17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38.8</v>
      </c>
      <c r="U357" s="2">
        <v>510</v>
      </c>
      <c r="V357" s="2">
        <v>27</v>
      </c>
      <c r="W357" s="2">
        <v>642</v>
      </c>
      <c r="X357" s="2">
        <v>41</v>
      </c>
    </row>
    <row r="358" spans="1:24">
      <c r="A358" s="1">
        <v>44002</v>
      </c>
      <c r="B358" s="2">
        <v>6108</v>
      </c>
      <c r="C358" s="2" t="s">
        <v>60</v>
      </c>
      <c r="D358" s="2" t="s">
        <v>61</v>
      </c>
      <c r="E358" s="2" t="s">
        <v>7</v>
      </c>
      <c r="F358" s="2" t="s">
        <v>47</v>
      </c>
      <c r="G358" s="2" t="s">
        <v>48</v>
      </c>
      <c r="H358" s="2" t="s">
        <v>49</v>
      </c>
      <c r="I358" s="2" t="s">
        <v>6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>
      <c r="A359" s="1">
        <v>44002</v>
      </c>
      <c r="B359" s="2">
        <v>4636</v>
      </c>
      <c r="C359" s="2" t="s">
        <v>44</v>
      </c>
      <c r="D359" s="2" t="s">
        <v>45</v>
      </c>
      <c r="E359" s="2" t="s">
        <v>46</v>
      </c>
      <c r="F359" s="2" t="s">
        <v>47</v>
      </c>
      <c r="G359" s="2" t="s">
        <v>48</v>
      </c>
      <c r="H359" s="2" t="s">
        <v>49</v>
      </c>
      <c r="I359" s="2" t="s">
        <v>12</v>
      </c>
      <c r="J359" s="2">
        <v>884.92</v>
      </c>
      <c r="K359" s="2">
        <v>306.85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>
      <c r="A360" s="1">
        <v>44002</v>
      </c>
      <c r="B360" s="2">
        <v>4636</v>
      </c>
      <c r="C360" s="2" t="s">
        <v>44</v>
      </c>
      <c r="D360" s="2" t="s">
        <v>59</v>
      </c>
      <c r="E360" s="2" t="s">
        <v>46</v>
      </c>
      <c r="F360" s="2" t="s">
        <v>47</v>
      </c>
      <c r="G360" s="2" t="s">
        <v>52</v>
      </c>
      <c r="H360" s="2" t="s">
        <v>53</v>
      </c>
      <c r="I360" s="2" t="s">
        <v>17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>
      <c r="A361" s="1">
        <v>44003</v>
      </c>
      <c r="B361" s="2">
        <v>6108</v>
      </c>
      <c r="C361" s="2" t="s">
        <v>60</v>
      </c>
      <c r="D361" s="2" t="s">
        <v>61</v>
      </c>
      <c r="E361" s="2" t="s">
        <v>7</v>
      </c>
      <c r="F361" s="2" t="s">
        <v>47</v>
      </c>
      <c r="G361" s="2" t="s">
        <v>48</v>
      </c>
      <c r="H361" s="2" t="s">
        <v>49</v>
      </c>
      <c r="I361" s="2" t="s">
        <v>6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>
      <c r="A362" s="1">
        <v>44003</v>
      </c>
      <c r="B362" s="2">
        <v>4636</v>
      </c>
      <c r="C362" s="2" t="s">
        <v>44</v>
      </c>
      <c r="D362" s="2" t="s">
        <v>45</v>
      </c>
      <c r="E362" s="2" t="s">
        <v>46</v>
      </c>
      <c r="F362" s="2" t="s">
        <v>47</v>
      </c>
      <c r="G362" s="2" t="s">
        <v>48</v>
      </c>
      <c r="H362" s="2" t="s">
        <v>49</v>
      </c>
      <c r="I362" s="2" t="s">
        <v>12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>
      <c r="A363" s="1">
        <v>44003</v>
      </c>
      <c r="B363" s="2">
        <v>4636</v>
      </c>
      <c r="C363" s="2" t="s">
        <v>44</v>
      </c>
      <c r="D363" s="2" t="s">
        <v>59</v>
      </c>
      <c r="E363" s="2" t="s">
        <v>46</v>
      </c>
      <c r="F363" s="2" t="s">
        <v>47</v>
      </c>
      <c r="G363" s="2" t="s">
        <v>52</v>
      </c>
      <c r="H363" s="2" t="s">
        <v>53</v>
      </c>
      <c r="I363" s="2" t="s">
        <v>17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>
      <c r="A364" s="1">
        <v>44004</v>
      </c>
      <c r="B364" s="2">
        <v>6108</v>
      </c>
      <c r="C364" s="2" t="s">
        <v>60</v>
      </c>
      <c r="D364" s="2" t="s">
        <v>61</v>
      </c>
      <c r="E364" s="2" t="s">
        <v>7</v>
      </c>
      <c r="F364" s="2" t="s">
        <v>47</v>
      </c>
      <c r="G364" s="2" t="s">
        <v>48</v>
      </c>
      <c r="H364" s="2" t="s">
        <v>49</v>
      </c>
      <c r="I364" s="2" t="s">
        <v>6</v>
      </c>
      <c r="J364" s="2">
        <v>5131.14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>
      <c r="A365" s="1">
        <v>44004</v>
      </c>
      <c r="B365" s="2">
        <v>4636</v>
      </c>
      <c r="C365" s="2" t="s">
        <v>44</v>
      </c>
      <c r="D365" s="2" t="s">
        <v>45</v>
      </c>
      <c r="E365" s="2" t="s">
        <v>46</v>
      </c>
      <c r="F365" s="2" t="s">
        <v>47</v>
      </c>
      <c r="G365" s="2" t="s">
        <v>48</v>
      </c>
      <c r="H365" s="2" t="s">
        <v>49</v>
      </c>
      <c r="I365" s="2" t="s">
        <v>12</v>
      </c>
      <c r="J365" s="2">
        <v>728.88</v>
      </c>
      <c r="K365" s="2">
        <v>265.53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>
      <c r="A366" s="1">
        <v>44004</v>
      </c>
      <c r="B366" s="2">
        <v>4636</v>
      </c>
      <c r="C366" s="2" t="s">
        <v>44</v>
      </c>
      <c r="D366" s="2" t="s">
        <v>59</v>
      </c>
      <c r="E366" s="2" t="s">
        <v>46</v>
      </c>
      <c r="F366" s="2" t="s">
        <v>47</v>
      </c>
      <c r="G366" s="2" t="s">
        <v>52</v>
      </c>
      <c r="H366" s="2" t="s">
        <v>53</v>
      </c>
      <c r="I366" s="2" t="s">
        <v>17</v>
      </c>
      <c r="J366" s="2">
        <v>738.79</v>
      </c>
      <c r="K366" s="2">
        <v>274.97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>
      <c r="A367" s="1">
        <v>44005</v>
      </c>
      <c r="B367" s="2">
        <v>6108</v>
      </c>
      <c r="C367" s="2" t="s">
        <v>60</v>
      </c>
      <c r="D367" s="2" t="s">
        <v>61</v>
      </c>
      <c r="E367" s="2" t="s">
        <v>7</v>
      </c>
      <c r="F367" s="2" t="s">
        <v>47</v>
      </c>
      <c r="G367" s="2" t="s">
        <v>48</v>
      </c>
      <c r="H367" s="2" t="s">
        <v>49</v>
      </c>
      <c r="I367" s="2" t="s">
        <v>6</v>
      </c>
      <c r="J367" s="2">
        <v>5989.36</v>
      </c>
      <c r="K367" s="2">
        <v>2063.24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>
      <c r="A368" s="1">
        <v>44005</v>
      </c>
      <c r="B368" s="2">
        <v>4636</v>
      </c>
      <c r="C368" s="2" t="s">
        <v>44</v>
      </c>
      <c r="D368" s="2" t="s">
        <v>45</v>
      </c>
      <c r="E368" s="2" t="s">
        <v>46</v>
      </c>
      <c r="F368" s="2" t="s">
        <v>47</v>
      </c>
      <c r="G368" s="2" t="s">
        <v>48</v>
      </c>
      <c r="H368" s="2" t="s">
        <v>49</v>
      </c>
      <c r="I368" s="2" t="s">
        <v>12</v>
      </c>
      <c r="J368" s="2">
        <v>557.08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>
      <c r="A369" s="1">
        <v>44005</v>
      </c>
      <c r="B369" s="2">
        <v>4636</v>
      </c>
      <c r="C369" s="2" t="s">
        <v>44</v>
      </c>
      <c r="D369" s="2" t="s">
        <v>59</v>
      </c>
      <c r="E369" s="2" t="s">
        <v>46</v>
      </c>
      <c r="F369" s="2" t="s">
        <v>47</v>
      </c>
      <c r="G369" s="2" t="s">
        <v>52</v>
      </c>
      <c r="H369" s="2" t="s">
        <v>53</v>
      </c>
      <c r="I369" s="2" t="s">
        <v>17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>
      <c r="A370" s="1">
        <v>44006</v>
      </c>
      <c r="B370" s="2">
        <v>6108</v>
      </c>
      <c r="C370" s="2" t="s">
        <v>60</v>
      </c>
      <c r="D370" s="2" t="s">
        <v>61</v>
      </c>
      <c r="E370" s="2" t="s">
        <v>7</v>
      </c>
      <c r="F370" s="2" t="s">
        <v>47</v>
      </c>
      <c r="G370" s="2" t="s">
        <v>48</v>
      </c>
      <c r="H370" s="2" t="s">
        <v>49</v>
      </c>
      <c r="I370" s="2" t="s">
        <v>6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>
      <c r="A371" s="1">
        <v>44006</v>
      </c>
      <c r="B371" s="2">
        <v>4636</v>
      </c>
      <c r="C371" s="2" t="s">
        <v>44</v>
      </c>
      <c r="D371" s="2" t="s">
        <v>45</v>
      </c>
      <c r="E371" s="2" t="s">
        <v>46</v>
      </c>
      <c r="F371" s="2" t="s">
        <v>47</v>
      </c>
      <c r="G371" s="2" t="s">
        <v>48</v>
      </c>
      <c r="H371" s="2" t="s">
        <v>49</v>
      </c>
      <c r="I371" s="2" t="s">
        <v>12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>
      <c r="A372" s="1">
        <v>44006</v>
      </c>
      <c r="B372" s="2">
        <v>4636</v>
      </c>
      <c r="C372" s="2" t="s">
        <v>44</v>
      </c>
      <c r="D372" s="2" t="s">
        <v>59</v>
      </c>
      <c r="E372" s="2" t="s">
        <v>46</v>
      </c>
      <c r="F372" s="2" t="s">
        <v>47</v>
      </c>
      <c r="G372" s="2" t="s">
        <v>52</v>
      </c>
      <c r="H372" s="2" t="s">
        <v>53</v>
      </c>
      <c r="I372" s="2" t="s">
        <v>17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>
      <c r="A373" s="1">
        <v>44007</v>
      </c>
      <c r="B373" s="2">
        <v>6108</v>
      </c>
      <c r="C373" s="2" t="s">
        <v>60</v>
      </c>
      <c r="D373" s="2" t="s">
        <v>61</v>
      </c>
      <c r="E373" s="2" t="s">
        <v>7</v>
      </c>
      <c r="F373" s="2" t="s">
        <v>47</v>
      </c>
      <c r="G373" s="2" t="s">
        <v>48</v>
      </c>
      <c r="H373" s="2" t="s">
        <v>49</v>
      </c>
      <c r="I373" s="2" t="s">
        <v>6</v>
      </c>
      <c r="J373" s="2">
        <v>3726.24</v>
      </c>
      <c r="K373" s="2">
        <v>1230.36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>
      <c r="A374" s="1">
        <v>44007</v>
      </c>
      <c r="B374" s="2">
        <v>4636</v>
      </c>
      <c r="C374" s="2" t="s">
        <v>44</v>
      </c>
      <c r="D374" s="2" t="s">
        <v>45</v>
      </c>
      <c r="E374" s="2" t="s">
        <v>46</v>
      </c>
      <c r="F374" s="2" t="s">
        <v>47</v>
      </c>
      <c r="G374" s="2" t="s">
        <v>48</v>
      </c>
      <c r="H374" s="2" t="s">
        <v>49</v>
      </c>
      <c r="I374" s="2" t="s">
        <v>12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>
      <c r="A375" s="1">
        <v>44007</v>
      </c>
      <c r="B375" s="2">
        <v>4636</v>
      </c>
      <c r="C375" s="2" t="s">
        <v>44</v>
      </c>
      <c r="D375" s="2" t="s">
        <v>59</v>
      </c>
      <c r="E375" s="2" t="s">
        <v>46</v>
      </c>
      <c r="F375" s="2" t="s">
        <v>47</v>
      </c>
      <c r="G375" s="2" t="s">
        <v>52</v>
      </c>
      <c r="H375" s="2" t="s">
        <v>53</v>
      </c>
      <c r="I375" s="2" t="s">
        <v>17</v>
      </c>
      <c r="J375" s="2">
        <v>843.64</v>
      </c>
      <c r="K375" s="2">
        <v>302.03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>
      <c r="A376" s="1">
        <v>44008</v>
      </c>
      <c r="B376" s="2">
        <v>6108</v>
      </c>
      <c r="C376" s="2" t="s">
        <v>60</v>
      </c>
      <c r="D376" s="2" t="s">
        <v>61</v>
      </c>
      <c r="E376" s="2" t="s">
        <v>7</v>
      </c>
      <c r="F376" s="2" t="s">
        <v>47</v>
      </c>
      <c r="G376" s="2" t="s">
        <v>48</v>
      </c>
      <c r="H376" s="2" t="s">
        <v>49</v>
      </c>
      <c r="I376" s="2" t="s">
        <v>6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>
      <c r="A377" s="1">
        <v>44008</v>
      </c>
      <c r="B377" s="2">
        <v>4636</v>
      </c>
      <c r="C377" s="2" t="s">
        <v>44</v>
      </c>
      <c r="D377" s="2" t="s">
        <v>45</v>
      </c>
      <c r="E377" s="2" t="s">
        <v>46</v>
      </c>
      <c r="F377" s="2" t="s">
        <v>47</v>
      </c>
      <c r="G377" s="2" t="s">
        <v>48</v>
      </c>
      <c r="H377" s="2" t="s">
        <v>49</v>
      </c>
      <c r="I377" s="2" t="s">
        <v>12</v>
      </c>
      <c r="J377" s="2">
        <v>1230.64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>
      <c r="A378" s="1">
        <v>44008</v>
      </c>
      <c r="B378" s="2">
        <v>4636</v>
      </c>
      <c r="C378" s="2" t="s">
        <v>44</v>
      </c>
      <c r="D378" s="2" t="s">
        <v>59</v>
      </c>
      <c r="E378" s="2" t="s">
        <v>46</v>
      </c>
      <c r="F378" s="2" t="s">
        <v>47</v>
      </c>
      <c r="G378" s="2" t="s">
        <v>52</v>
      </c>
      <c r="H378" s="2" t="s">
        <v>53</v>
      </c>
      <c r="I378" s="2" t="s">
        <v>17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>
      <c r="A379" s="1">
        <v>44009</v>
      </c>
      <c r="B379" s="2">
        <v>6108</v>
      </c>
      <c r="C379" s="2" t="s">
        <v>60</v>
      </c>
      <c r="D379" s="2" t="s">
        <v>61</v>
      </c>
      <c r="E379" s="2" t="s">
        <v>7</v>
      </c>
      <c r="F379" s="2" t="s">
        <v>47</v>
      </c>
      <c r="G379" s="2" t="s">
        <v>48</v>
      </c>
      <c r="H379" s="2" t="s">
        <v>49</v>
      </c>
      <c r="I379" s="2" t="s">
        <v>6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>
      <c r="A380" s="1">
        <v>44009</v>
      </c>
      <c r="B380" s="2">
        <v>4636</v>
      </c>
      <c r="C380" s="2" t="s">
        <v>44</v>
      </c>
      <c r="D380" s="2" t="s">
        <v>45</v>
      </c>
      <c r="E380" s="2" t="s">
        <v>46</v>
      </c>
      <c r="F380" s="2" t="s">
        <v>47</v>
      </c>
      <c r="G380" s="2" t="s">
        <v>48</v>
      </c>
      <c r="H380" s="2" t="s">
        <v>49</v>
      </c>
      <c r="I380" s="2" t="s">
        <v>12</v>
      </c>
      <c r="J380" s="2">
        <v>1641.73</v>
      </c>
      <c r="K380" s="2">
        <v>632.45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</v>
      </c>
      <c r="U380" s="2">
        <v>593</v>
      </c>
      <c r="V380" s="2">
        <v>29</v>
      </c>
      <c r="W380" s="2">
        <v>845</v>
      </c>
      <c r="X380" s="2">
        <v>57</v>
      </c>
    </row>
    <row r="381" spans="1:24">
      <c r="A381" s="1">
        <v>44009</v>
      </c>
      <c r="B381" s="2">
        <v>4636</v>
      </c>
      <c r="C381" s="2" t="s">
        <v>44</v>
      </c>
      <c r="D381" s="2" t="s">
        <v>59</v>
      </c>
      <c r="E381" s="2" t="s">
        <v>46</v>
      </c>
      <c r="F381" s="2" t="s">
        <v>47</v>
      </c>
      <c r="G381" s="2" t="s">
        <v>52</v>
      </c>
      <c r="H381" s="2" t="s">
        <v>53</v>
      </c>
      <c r="I381" s="2" t="s">
        <v>17</v>
      </c>
      <c r="J381" s="2">
        <v>1067.84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>
      <c r="A382" s="1">
        <v>44010</v>
      </c>
      <c r="B382" s="2">
        <v>6108</v>
      </c>
      <c r="C382" s="2" t="s">
        <v>60</v>
      </c>
      <c r="D382" s="2" t="s">
        <v>61</v>
      </c>
      <c r="E382" s="2" t="s">
        <v>7</v>
      </c>
      <c r="F382" s="2" t="s">
        <v>47</v>
      </c>
      <c r="G382" s="2" t="s">
        <v>48</v>
      </c>
      <c r="H382" s="2" t="s">
        <v>49</v>
      </c>
      <c r="I382" s="2" t="s">
        <v>6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>
      <c r="A383" s="1">
        <v>44010</v>
      </c>
      <c r="B383" s="2">
        <v>4636</v>
      </c>
      <c r="C383" s="2" t="s">
        <v>44</v>
      </c>
      <c r="D383" s="2" t="s">
        <v>45</v>
      </c>
      <c r="E383" s="2" t="s">
        <v>46</v>
      </c>
      <c r="F383" s="2" t="s">
        <v>47</v>
      </c>
      <c r="G383" s="2" t="s">
        <v>48</v>
      </c>
      <c r="H383" s="2" t="s">
        <v>49</v>
      </c>
      <c r="I383" s="2" t="s">
        <v>12</v>
      </c>
      <c r="J383" s="2">
        <v>1501.9</v>
      </c>
      <c r="K383" s="2">
        <v>603.2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>
      <c r="A384" s="1">
        <v>44010</v>
      </c>
      <c r="B384" s="2">
        <v>4636</v>
      </c>
      <c r="C384" s="2" t="s">
        <v>44</v>
      </c>
      <c r="D384" s="2" t="s">
        <v>59</v>
      </c>
      <c r="E384" s="2" t="s">
        <v>46</v>
      </c>
      <c r="F384" s="2" t="s">
        <v>47</v>
      </c>
      <c r="G384" s="2" t="s">
        <v>52</v>
      </c>
      <c r="H384" s="2" t="s">
        <v>53</v>
      </c>
      <c r="I384" s="2" t="s">
        <v>17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>
      <c r="A385" s="1">
        <v>44011</v>
      </c>
      <c r="B385" s="2">
        <v>6108</v>
      </c>
      <c r="C385" s="2" t="s">
        <v>60</v>
      </c>
      <c r="D385" s="2" t="s">
        <v>61</v>
      </c>
      <c r="E385" s="2" t="s">
        <v>7</v>
      </c>
      <c r="F385" s="2" t="s">
        <v>47</v>
      </c>
      <c r="G385" s="2" t="s">
        <v>48</v>
      </c>
      <c r="H385" s="2" t="s">
        <v>49</v>
      </c>
      <c r="I385" s="2" t="s">
        <v>6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>
      <c r="A386" s="1">
        <v>44011</v>
      </c>
      <c r="B386" s="2">
        <v>4636</v>
      </c>
      <c r="C386" s="2" t="s">
        <v>44</v>
      </c>
      <c r="D386" s="2" t="s">
        <v>45</v>
      </c>
      <c r="E386" s="2" t="s">
        <v>46</v>
      </c>
      <c r="F386" s="2" t="s">
        <v>47</v>
      </c>
      <c r="G386" s="2" t="s">
        <v>48</v>
      </c>
      <c r="H386" s="2" t="s">
        <v>49</v>
      </c>
      <c r="I386" s="2" t="s">
        <v>12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35.66</v>
      </c>
      <c r="U386" s="2">
        <v>417</v>
      </c>
      <c r="V386" s="2">
        <v>24</v>
      </c>
      <c r="W386" s="2">
        <v>345</v>
      </c>
      <c r="X386" s="2">
        <v>12</v>
      </c>
    </row>
    <row r="387" spans="1:24">
      <c r="A387" s="1">
        <v>44011</v>
      </c>
      <c r="B387" s="2">
        <v>4636</v>
      </c>
      <c r="C387" s="2" t="s">
        <v>44</v>
      </c>
      <c r="D387" s="2" t="s">
        <v>59</v>
      </c>
      <c r="E387" s="2" t="s">
        <v>46</v>
      </c>
      <c r="F387" s="2" t="s">
        <v>47</v>
      </c>
      <c r="G387" s="2" t="s">
        <v>52</v>
      </c>
      <c r="H387" s="2" t="s">
        <v>53</v>
      </c>
      <c r="I387" s="2" t="s">
        <v>17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>
      <c r="A388" s="1">
        <v>44012</v>
      </c>
      <c r="B388" s="2">
        <v>6108</v>
      </c>
      <c r="C388" s="2" t="s">
        <v>60</v>
      </c>
      <c r="D388" s="2" t="s">
        <v>61</v>
      </c>
      <c r="E388" s="2" t="s">
        <v>7</v>
      </c>
      <c r="F388" s="2" t="s">
        <v>47</v>
      </c>
      <c r="G388" s="2" t="s">
        <v>48</v>
      </c>
      <c r="H388" s="2" t="s">
        <v>49</v>
      </c>
      <c r="I388" s="2" t="s">
        <v>6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</v>
      </c>
      <c r="U388" s="2">
        <v>1927</v>
      </c>
      <c r="V388" s="2">
        <v>95</v>
      </c>
      <c r="W388" s="2">
        <v>2456</v>
      </c>
      <c r="X388" s="2">
        <v>128</v>
      </c>
    </row>
    <row r="389" spans="1:24">
      <c r="A389" s="1">
        <v>44012</v>
      </c>
      <c r="B389" s="2">
        <v>4636</v>
      </c>
      <c r="C389" s="2" t="s">
        <v>44</v>
      </c>
      <c r="D389" s="2" t="s">
        <v>45</v>
      </c>
      <c r="E389" s="2" t="s">
        <v>46</v>
      </c>
      <c r="F389" s="2" t="s">
        <v>47</v>
      </c>
      <c r="G389" s="2" t="s">
        <v>48</v>
      </c>
      <c r="H389" s="2" t="s">
        <v>49</v>
      </c>
      <c r="I389" s="2" t="s">
        <v>12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>
      <c r="A390" s="1">
        <v>44012</v>
      </c>
      <c r="B390" s="2">
        <v>4636</v>
      </c>
      <c r="C390" s="2" t="s">
        <v>44</v>
      </c>
      <c r="D390" s="2" t="s">
        <v>59</v>
      </c>
      <c r="E390" s="2" t="s">
        <v>46</v>
      </c>
      <c r="F390" s="2" t="s">
        <v>47</v>
      </c>
      <c r="G390" s="2" t="s">
        <v>52</v>
      </c>
      <c r="H390" s="2" t="s">
        <v>53</v>
      </c>
      <c r="I390" s="2" t="s">
        <v>17</v>
      </c>
      <c r="J390" s="2">
        <v>931.71</v>
      </c>
      <c r="K390" s="2">
        <v>324.4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</v>
      </c>
      <c r="U390" s="2">
        <v>444</v>
      </c>
      <c r="V390" s="2">
        <v>23</v>
      </c>
      <c r="W390" s="2">
        <v>516</v>
      </c>
      <c r="X390" s="2">
        <v>43</v>
      </c>
    </row>
    <row r="391" spans="1:24">
      <c r="A391" s="1">
        <v>44013</v>
      </c>
      <c r="B391" s="2">
        <v>6108</v>
      </c>
      <c r="C391" s="2" t="s">
        <v>60</v>
      </c>
      <c r="D391" s="2" t="s">
        <v>61</v>
      </c>
      <c r="E391" s="2" t="s">
        <v>7</v>
      </c>
      <c r="F391" s="2" t="s">
        <v>47</v>
      </c>
      <c r="G391" s="2" t="s">
        <v>48</v>
      </c>
      <c r="H391" s="2" t="s">
        <v>49</v>
      </c>
      <c r="I391" s="2" t="s">
        <v>6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>
      <c r="A392" s="1">
        <v>44013</v>
      </c>
      <c r="B392" s="2">
        <v>4636</v>
      </c>
      <c r="C392" s="2" t="s">
        <v>44</v>
      </c>
      <c r="D392" s="2" t="s">
        <v>45</v>
      </c>
      <c r="E392" s="2" t="s">
        <v>46</v>
      </c>
      <c r="F392" s="2" t="s">
        <v>47</v>
      </c>
      <c r="G392" s="2" t="s">
        <v>48</v>
      </c>
      <c r="H392" s="2" t="s">
        <v>49</v>
      </c>
      <c r="I392" s="2" t="s">
        <v>12</v>
      </c>
      <c r="J392" s="2">
        <v>1168.84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>
      <c r="A393" s="1">
        <v>44013</v>
      </c>
      <c r="B393" s="2">
        <v>4636</v>
      </c>
      <c r="C393" s="2" t="s">
        <v>44</v>
      </c>
      <c r="D393" s="2" t="s">
        <v>59</v>
      </c>
      <c r="E393" s="2" t="s">
        <v>46</v>
      </c>
      <c r="F393" s="2" t="s">
        <v>47</v>
      </c>
      <c r="G393" s="2" t="s">
        <v>52</v>
      </c>
      <c r="H393" s="2" t="s">
        <v>53</v>
      </c>
      <c r="I393" s="2" t="s">
        <v>17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>
      <c r="A394" s="1">
        <v>44014</v>
      </c>
      <c r="B394" s="2">
        <v>6108</v>
      </c>
      <c r="C394" s="2" t="s">
        <v>60</v>
      </c>
      <c r="D394" s="2" t="s">
        <v>61</v>
      </c>
      <c r="E394" s="2" t="s">
        <v>7</v>
      </c>
      <c r="F394" s="2" t="s">
        <v>47</v>
      </c>
      <c r="G394" s="2" t="s">
        <v>48</v>
      </c>
      <c r="H394" s="2" t="s">
        <v>49</v>
      </c>
      <c r="I394" s="2" t="s">
        <v>6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>
      <c r="A395" s="1">
        <v>44014</v>
      </c>
      <c r="B395" s="2">
        <v>4636</v>
      </c>
      <c r="C395" s="2" t="s">
        <v>44</v>
      </c>
      <c r="D395" s="2" t="s">
        <v>45</v>
      </c>
      <c r="E395" s="2" t="s">
        <v>46</v>
      </c>
      <c r="F395" s="2" t="s">
        <v>47</v>
      </c>
      <c r="G395" s="2" t="s">
        <v>48</v>
      </c>
      <c r="H395" s="2" t="s">
        <v>49</v>
      </c>
      <c r="I395" s="2" t="s">
        <v>12</v>
      </c>
      <c r="J395" s="2">
        <v>1257.61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>
      <c r="A396" s="1">
        <v>44014</v>
      </c>
      <c r="B396" s="2">
        <v>4636</v>
      </c>
      <c r="C396" s="2" t="s">
        <v>44</v>
      </c>
      <c r="D396" s="2" t="s">
        <v>59</v>
      </c>
      <c r="E396" s="2" t="s">
        <v>46</v>
      </c>
      <c r="F396" s="2" t="s">
        <v>47</v>
      </c>
      <c r="G396" s="2" t="s">
        <v>52</v>
      </c>
      <c r="H396" s="2" t="s">
        <v>53</v>
      </c>
      <c r="I396" s="2" t="s">
        <v>17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>
      <c r="A397" s="1">
        <v>44015</v>
      </c>
      <c r="B397" s="2">
        <v>6108</v>
      </c>
      <c r="C397" s="2" t="s">
        <v>60</v>
      </c>
      <c r="D397" s="2" t="s">
        <v>61</v>
      </c>
      <c r="E397" s="2" t="s">
        <v>7</v>
      </c>
      <c r="F397" s="2" t="s">
        <v>47</v>
      </c>
      <c r="G397" s="2" t="s">
        <v>48</v>
      </c>
      <c r="H397" s="2" t="s">
        <v>49</v>
      </c>
      <c r="I397" s="2" t="s">
        <v>6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>
      <c r="A398" s="1">
        <v>44015</v>
      </c>
      <c r="B398" s="2">
        <v>4636</v>
      </c>
      <c r="C398" s="2" t="s">
        <v>44</v>
      </c>
      <c r="D398" s="2" t="s">
        <v>45</v>
      </c>
      <c r="E398" s="2" t="s">
        <v>46</v>
      </c>
      <c r="F398" s="2" t="s">
        <v>47</v>
      </c>
      <c r="G398" s="2" t="s">
        <v>48</v>
      </c>
      <c r="H398" s="2" t="s">
        <v>49</v>
      </c>
      <c r="I398" s="2" t="s">
        <v>12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>
      <c r="A399" s="1">
        <v>44015</v>
      </c>
      <c r="B399" s="2">
        <v>4636</v>
      </c>
      <c r="C399" s="2" t="s">
        <v>44</v>
      </c>
      <c r="D399" s="2" t="s">
        <v>59</v>
      </c>
      <c r="E399" s="2" t="s">
        <v>46</v>
      </c>
      <c r="F399" s="2" t="s">
        <v>47</v>
      </c>
      <c r="G399" s="2" t="s">
        <v>52</v>
      </c>
      <c r="H399" s="2" t="s">
        <v>53</v>
      </c>
      <c r="I399" s="2" t="s">
        <v>17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</v>
      </c>
      <c r="U399" s="2">
        <v>409</v>
      </c>
      <c r="V399" s="2">
        <v>25</v>
      </c>
      <c r="W399" s="2">
        <v>573</v>
      </c>
      <c r="X399" s="2">
        <v>47</v>
      </c>
    </row>
    <row r="400" spans="1:24">
      <c r="A400" s="1">
        <v>44016</v>
      </c>
      <c r="B400" s="2">
        <v>6108</v>
      </c>
      <c r="C400" s="2" t="s">
        <v>60</v>
      </c>
      <c r="D400" s="2" t="s">
        <v>61</v>
      </c>
      <c r="E400" s="2" t="s">
        <v>7</v>
      </c>
      <c r="F400" s="2" t="s">
        <v>47</v>
      </c>
      <c r="G400" s="2" t="s">
        <v>48</v>
      </c>
      <c r="H400" s="2" t="s">
        <v>49</v>
      </c>
      <c r="I400" s="2" t="s">
        <v>6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>
      <c r="A401" s="1">
        <v>44016</v>
      </c>
      <c r="B401" s="2">
        <v>4636</v>
      </c>
      <c r="C401" s="2" t="s">
        <v>44</v>
      </c>
      <c r="D401" s="2" t="s">
        <v>45</v>
      </c>
      <c r="E401" s="2" t="s">
        <v>46</v>
      </c>
      <c r="F401" s="2" t="s">
        <v>47</v>
      </c>
      <c r="G401" s="2" t="s">
        <v>48</v>
      </c>
      <c r="H401" s="2" t="s">
        <v>49</v>
      </c>
      <c r="I401" s="2" t="s">
        <v>12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</v>
      </c>
      <c r="U401" s="2">
        <v>413</v>
      </c>
      <c r="V401" s="2">
        <v>27</v>
      </c>
      <c r="W401" s="2">
        <v>573</v>
      </c>
      <c r="X401" s="2">
        <v>24</v>
      </c>
    </row>
    <row r="402" spans="1:24">
      <c r="A402" s="1">
        <v>44016</v>
      </c>
      <c r="B402" s="2">
        <v>4636</v>
      </c>
      <c r="C402" s="2" t="s">
        <v>44</v>
      </c>
      <c r="D402" s="2" t="s">
        <v>59</v>
      </c>
      <c r="E402" s="2" t="s">
        <v>46</v>
      </c>
      <c r="F402" s="2" t="s">
        <v>47</v>
      </c>
      <c r="G402" s="2" t="s">
        <v>52</v>
      </c>
      <c r="H402" s="2" t="s">
        <v>53</v>
      </c>
      <c r="I402" s="2" t="s">
        <v>17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>
      <c r="A403" s="1">
        <v>44017</v>
      </c>
      <c r="B403" s="2">
        <v>6108</v>
      </c>
      <c r="C403" s="2" t="s">
        <v>60</v>
      </c>
      <c r="D403" s="2" t="s">
        <v>61</v>
      </c>
      <c r="E403" s="2" t="s">
        <v>7</v>
      </c>
      <c r="F403" s="2" t="s">
        <v>47</v>
      </c>
      <c r="G403" s="2" t="s">
        <v>48</v>
      </c>
      <c r="H403" s="2" t="s">
        <v>49</v>
      </c>
      <c r="I403" s="2" t="s">
        <v>6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>
      <c r="A404" s="1">
        <v>44017</v>
      </c>
      <c r="B404" s="2">
        <v>4636</v>
      </c>
      <c r="C404" s="2" t="s">
        <v>44</v>
      </c>
      <c r="D404" s="2" t="s">
        <v>45</v>
      </c>
      <c r="E404" s="2" t="s">
        <v>46</v>
      </c>
      <c r="F404" s="2" t="s">
        <v>47</v>
      </c>
      <c r="G404" s="2" t="s">
        <v>48</v>
      </c>
      <c r="H404" s="2" t="s">
        <v>49</v>
      </c>
      <c r="I404" s="2" t="s">
        <v>12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>
      <c r="A405" s="1">
        <v>44017</v>
      </c>
      <c r="B405" s="2">
        <v>4636</v>
      </c>
      <c r="C405" s="2" t="s">
        <v>44</v>
      </c>
      <c r="D405" s="2" t="s">
        <v>59</v>
      </c>
      <c r="E405" s="2" t="s">
        <v>46</v>
      </c>
      <c r="F405" s="2" t="s">
        <v>47</v>
      </c>
      <c r="G405" s="2" t="s">
        <v>52</v>
      </c>
      <c r="H405" s="2" t="s">
        <v>53</v>
      </c>
      <c r="I405" s="2" t="s">
        <v>17</v>
      </c>
      <c r="J405" s="2">
        <v>755.47</v>
      </c>
      <c r="K405" s="2">
        <v>256.65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>
      <c r="A406" s="1">
        <v>44018</v>
      </c>
      <c r="B406" s="2">
        <v>4636</v>
      </c>
      <c r="C406" s="2" t="s">
        <v>44</v>
      </c>
      <c r="D406" s="2" t="s">
        <v>45</v>
      </c>
      <c r="E406" s="2" t="s">
        <v>46</v>
      </c>
      <c r="F406" s="2" t="s">
        <v>47</v>
      </c>
      <c r="G406" s="2" t="s">
        <v>48</v>
      </c>
      <c r="H406" s="2" t="s">
        <v>49</v>
      </c>
      <c r="I406" s="2" t="s">
        <v>12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>
      <c r="A407" s="1">
        <v>44018</v>
      </c>
      <c r="B407" s="2">
        <v>4636</v>
      </c>
      <c r="C407" s="2" t="s">
        <v>44</v>
      </c>
      <c r="D407" s="2" t="s">
        <v>59</v>
      </c>
      <c r="E407" s="2" t="s">
        <v>46</v>
      </c>
      <c r="F407" s="2" t="s">
        <v>47</v>
      </c>
      <c r="G407" s="2" t="s">
        <v>52</v>
      </c>
      <c r="H407" s="2" t="s">
        <v>53</v>
      </c>
      <c r="I407" s="2" t="s">
        <v>17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>
      <c r="A408" s="1">
        <v>44019</v>
      </c>
      <c r="B408" s="2">
        <v>6108</v>
      </c>
      <c r="C408" s="2" t="s">
        <v>60</v>
      </c>
      <c r="D408" s="2" t="s">
        <v>61</v>
      </c>
      <c r="E408" s="2" t="s">
        <v>7</v>
      </c>
      <c r="F408" s="2" t="s">
        <v>47</v>
      </c>
      <c r="G408" s="2" t="s">
        <v>48</v>
      </c>
      <c r="H408" s="2" t="s">
        <v>49</v>
      </c>
      <c r="I408" s="2" t="s">
        <v>6</v>
      </c>
      <c r="J408" s="2">
        <v>3240.96</v>
      </c>
      <c r="K408" s="2">
        <v>1100.61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>
      <c r="A409" s="1">
        <v>44019</v>
      </c>
      <c r="B409" s="2">
        <v>4636</v>
      </c>
      <c r="C409" s="2" t="s">
        <v>44</v>
      </c>
      <c r="D409" s="2" t="s">
        <v>45</v>
      </c>
      <c r="E409" s="2" t="s">
        <v>46</v>
      </c>
      <c r="F409" s="2" t="s">
        <v>47</v>
      </c>
      <c r="G409" s="2" t="s">
        <v>48</v>
      </c>
      <c r="H409" s="2" t="s">
        <v>49</v>
      </c>
      <c r="I409" s="2" t="s">
        <v>12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>
      <c r="A410" s="1">
        <v>44019</v>
      </c>
      <c r="B410" s="2">
        <v>4636</v>
      </c>
      <c r="C410" s="2" t="s">
        <v>44</v>
      </c>
      <c r="D410" s="2" t="s">
        <v>59</v>
      </c>
      <c r="E410" s="2" t="s">
        <v>46</v>
      </c>
      <c r="F410" s="2" t="s">
        <v>47</v>
      </c>
      <c r="G410" s="2" t="s">
        <v>52</v>
      </c>
      <c r="H410" s="2" t="s">
        <v>53</v>
      </c>
      <c r="I410" s="2" t="s">
        <v>17</v>
      </c>
      <c r="J410" s="2">
        <v>742.2</v>
      </c>
      <c r="K410" s="2">
        <v>269.21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>
      <c r="A411" s="1">
        <v>44020</v>
      </c>
      <c r="B411" s="2">
        <v>6108</v>
      </c>
      <c r="C411" s="2" t="s">
        <v>60</v>
      </c>
      <c r="D411" s="2" t="s">
        <v>61</v>
      </c>
      <c r="E411" s="2" t="s">
        <v>7</v>
      </c>
      <c r="F411" s="2" t="s">
        <v>47</v>
      </c>
      <c r="G411" s="2" t="s">
        <v>48</v>
      </c>
      <c r="H411" s="2" t="s">
        <v>49</v>
      </c>
      <c r="I411" s="2" t="s">
        <v>6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>
      <c r="A412" s="1">
        <v>44020</v>
      </c>
      <c r="B412" s="2">
        <v>6108</v>
      </c>
      <c r="C412" s="2" t="s">
        <v>60</v>
      </c>
      <c r="D412" s="2" t="s">
        <v>62</v>
      </c>
      <c r="E412" s="2" t="s">
        <v>7</v>
      </c>
      <c r="F412" s="2" t="s">
        <v>47</v>
      </c>
      <c r="G412" s="2" t="s">
        <v>52</v>
      </c>
      <c r="H412" s="2" t="s">
        <v>53</v>
      </c>
      <c r="I412" s="2" t="s">
        <v>8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>
      <c r="A413" s="1">
        <v>44020</v>
      </c>
      <c r="B413" s="2">
        <v>4636</v>
      </c>
      <c r="C413" s="2" t="s">
        <v>44</v>
      </c>
      <c r="D413" s="2" t="s">
        <v>45</v>
      </c>
      <c r="E413" s="2" t="s">
        <v>46</v>
      </c>
      <c r="F413" s="2" t="s">
        <v>47</v>
      </c>
      <c r="G413" s="2" t="s">
        <v>48</v>
      </c>
      <c r="H413" s="2" t="s">
        <v>49</v>
      </c>
      <c r="I413" s="2" t="s">
        <v>12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</v>
      </c>
      <c r="U413" s="2">
        <v>326</v>
      </c>
      <c r="V413" s="2">
        <v>24</v>
      </c>
      <c r="W413" s="2">
        <v>686</v>
      </c>
      <c r="X413" s="2">
        <v>16</v>
      </c>
    </row>
    <row r="414" spans="1:24">
      <c r="A414" s="1">
        <v>44020</v>
      </c>
      <c r="B414" s="2">
        <v>4636</v>
      </c>
      <c r="C414" s="2" t="s">
        <v>44</v>
      </c>
      <c r="D414" s="2" t="s">
        <v>59</v>
      </c>
      <c r="E414" s="2" t="s">
        <v>46</v>
      </c>
      <c r="F414" s="2" t="s">
        <v>47</v>
      </c>
      <c r="G414" s="2" t="s">
        <v>52</v>
      </c>
      <c r="H414" s="2" t="s">
        <v>53</v>
      </c>
      <c r="I414" s="2" t="s">
        <v>17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>
      <c r="A415" s="1">
        <v>44021</v>
      </c>
      <c r="B415" s="2">
        <v>6108</v>
      </c>
      <c r="C415" s="2" t="s">
        <v>60</v>
      </c>
      <c r="D415" s="2" t="s">
        <v>61</v>
      </c>
      <c r="E415" s="2" t="s">
        <v>7</v>
      </c>
      <c r="F415" s="2" t="s">
        <v>47</v>
      </c>
      <c r="G415" s="2" t="s">
        <v>48</v>
      </c>
      <c r="H415" s="2" t="s">
        <v>49</v>
      </c>
      <c r="I415" s="2" t="s">
        <v>6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>
      <c r="A416" s="1">
        <v>44021</v>
      </c>
      <c r="B416" s="2">
        <v>6108</v>
      </c>
      <c r="C416" s="2" t="s">
        <v>60</v>
      </c>
      <c r="D416" s="2" t="s">
        <v>62</v>
      </c>
      <c r="E416" s="2" t="s">
        <v>7</v>
      </c>
      <c r="F416" s="2" t="s">
        <v>47</v>
      </c>
      <c r="G416" s="2" t="s">
        <v>52</v>
      </c>
      <c r="H416" s="2" t="s">
        <v>53</v>
      </c>
      <c r="I416" s="2" t="s">
        <v>8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>
      <c r="A417" s="1">
        <v>44021</v>
      </c>
      <c r="B417" s="2">
        <v>4636</v>
      </c>
      <c r="C417" s="2" t="s">
        <v>44</v>
      </c>
      <c r="D417" s="2" t="s">
        <v>45</v>
      </c>
      <c r="E417" s="2" t="s">
        <v>46</v>
      </c>
      <c r="F417" s="2" t="s">
        <v>47</v>
      </c>
      <c r="G417" s="2" t="s">
        <v>48</v>
      </c>
      <c r="H417" s="2" t="s">
        <v>49</v>
      </c>
      <c r="I417" s="2" t="s">
        <v>12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</v>
      </c>
      <c r="U417" s="2">
        <v>274</v>
      </c>
      <c r="V417" s="2">
        <v>14</v>
      </c>
      <c r="W417" s="2">
        <v>472</v>
      </c>
      <c r="X417" s="2">
        <v>21</v>
      </c>
    </row>
    <row r="418" spans="1:24">
      <c r="A418" s="1">
        <v>44021</v>
      </c>
      <c r="B418" s="2">
        <v>4636</v>
      </c>
      <c r="C418" s="2" t="s">
        <v>44</v>
      </c>
      <c r="D418" s="2" t="s">
        <v>59</v>
      </c>
      <c r="E418" s="2" t="s">
        <v>46</v>
      </c>
      <c r="F418" s="2" t="s">
        <v>47</v>
      </c>
      <c r="G418" s="2" t="s">
        <v>52</v>
      </c>
      <c r="H418" s="2" t="s">
        <v>53</v>
      </c>
      <c r="I418" s="2" t="s">
        <v>17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>
      <c r="A419" s="1">
        <v>44022</v>
      </c>
      <c r="B419" s="2">
        <v>6108</v>
      </c>
      <c r="C419" s="2" t="s">
        <v>60</v>
      </c>
      <c r="D419" s="2" t="s">
        <v>61</v>
      </c>
      <c r="E419" s="2" t="s">
        <v>7</v>
      </c>
      <c r="F419" s="2" t="s">
        <v>47</v>
      </c>
      <c r="G419" s="2" t="s">
        <v>48</v>
      </c>
      <c r="H419" s="2" t="s">
        <v>49</v>
      </c>
      <c r="I419" s="2" t="s">
        <v>6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>
      <c r="A420" s="1">
        <v>44022</v>
      </c>
      <c r="B420" s="2">
        <v>6108</v>
      </c>
      <c r="C420" s="2" t="s">
        <v>60</v>
      </c>
      <c r="D420" s="2" t="s">
        <v>62</v>
      </c>
      <c r="E420" s="2" t="s">
        <v>7</v>
      </c>
      <c r="F420" s="2" t="s">
        <v>47</v>
      </c>
      <c r="G420" s="2" t="s">
        <v>52</v>
      </c>
      <c r="H420" s="2" t="s">
        <v>53</v>
      </c>
      <c r="I420" s="2" t="s">
        <v>8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>
      <c r="A421" s="1">
        <v>44022</v>
      </c>
      <c r="B421" s="2">
        <v>4636</v>
      </c>
      <c r="C421" s="2" t="s">
        <v>44</v>
      </c>
      <c r="D421" s="2" t="s">
        <v>45</v>
      </c>
      <c r="E421" s="2" t="s">
        <v>46</v>
      </c>
      <c r="F421" s="2" t="s">
        <v>47</v>
      </c>
      <c r="G421" s="2" t="s">
        <v>48</v>
      </c>
      <c r="H421" s="2" t="s">
        <v>49</v>
      </c>
      <c r="I421" s="2" t="s">
        <v>12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>
      <c r="A422" s="1">
        <v>44022</v>
      </c>
      <c r="B422" s="2">
        <v>4636</v>
      </c>
      <c r="C422" s="2" t="s">
        <v>44</v>
      </c>
      <c r="D422" s="2" t="s">
        <v>59</v>
      </c>
      <c r="E422" s="2" t="s">
        <v>46</v>
      </c>
      <c r="F422" s="2" t="s">
        <v>47</v>
      </c>
      <c r="G422" s="2" t="s">
        <v>52</v>
      </c>
      <c r="H422" s="2" t="s">
        <v>53</v>
      </c>
      <c r="I422" s="2" t="s">
        <v>17</v>
      </c>
      <c r="J422" s="2">
        <v>813</v>
      </c>
      <c r="K422" s="2">
        <v>289.41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>
      <c r="A423" s="1">
        <v>44023</v>
      </c>
      <c r="B423" s="2">
        <v>6108</v>
      </c>
      <c r="C423" s="2" t="s">
        <v>60</v>
      </c>
      <c r="D423" s="2" t="s">
        <v>61</v>
      </c>
      <c r="E423" s="2" t="s">
        <v>7</v>
      </c>
      <c r="F423" s="2" t="s">
        <v>47</v>
      </c>
      <c r="G423" s="2" t="s">
        <v>48</v>
      </c>
      <c r="H423" s="2" t="s">
        <v>49</v>
      </c>
      <c r="I423" s="2" t="s">
        <v>6</v>
      </c>
      <c r="J423" s="2">
        <v>2584.68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>
      <c r="A424" s="1">
        <v>44023</v>
      </c>
      <c r="B424" s="2">
        <v>6108</v>
      </c>
      <c r="C424" s="2" t="s">
        <v>60</v>
      </c>
      <c r="D424" s="2" t="s">
        <v>62</v>
      </c>
      <c r="E424" s="2" t="s">
        <v>7</v>
      </c>
      <c r="F424" s="2" t="s">
        <v>47</v>
      </c>
      <c r="G424" s="2" t="s">
        <v>52</v>
      </c>
      <c r="H424" s="2" t="s">
        <v>53</v>
      </c>
      <c r="I424" s="2" t="s">
        <v>8</v>
      </c>
      <c r="J424" s="2">
        <v>3374.12</v>
      </c>
      <c r="K424" s="2">
        <v>1118.15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>
      <c r="A425" s="1">
        <v>44023</v>
      </c>
      <c r="B425" s="2">
        <v>4636</v>
      </c>
      <c r="C425" s="2" t="s">
        <v>44</v>
      </c>
      <c r="D425" s="2" t="s">
        <v>45</v>
      </c>
      <c r="E425" s="2" t="s">
        <v>46</v>
      </c>
      <c r="F425" s="2" t="s">
        <v>47</v>
      </c>
      <c r="G425" s="2" t="s">
        <v>48</v>
      </c>
      <c r="H425" s="2" t="s">
        <v>49</v>
      </c>
      <c r="I425" s="2" t="s">
        <v>12</v>
      </c>
      <c r="J425" s="2">
        <v>801.72</v>
      </c>
      <c r="K425" s="2">
        <v>315.15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>
      <c r="A426" s="1">
        <v>44023</v>
      </c>
      <c r="B426" s="2">
        <v>4636</v>
      </c>
      <c r="C426" s="2" t="s">
        <v>44</v>
      </c>
      <c r="D426" s="2" t="s">
        <v>59</v>
      </c>
      <c r="E426" s="2" t="s">
        <v>46</v>
      </c>
      <c r="F426" s="2" t="s">
        <v>47</v>
      </c>
      <c r="G426" s="2" t="s">
        <v>52</v>
      </c>
      <c r="H426" s="2" t="s">
        <v>53</v>
      </c>
      <c r="I426" s="2" t="s">
        <v>17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>
      <c r="A427" s="1">
        <v>44024</v>
      </c>
      <c r="B427" s="2">
        <v>6108</v>
      </c>
      <c r="C427" s="2" t="s">
        <v>60</v>
      </c>
      <c r="D427" s="2" t="s">
        <v>61</v>
      </c>
      <c r="E427" s="2" t="s">
        <v>7</v>
      </c>
      <c r="F427" s="2" t="s">
        <v>47</v>
      </c>
      <c r="G427" s="2" t="s">
        <v>48</v>
      </c>
      <c r="H427" s="2" t="s">
        <v>49</v>
      </c>
      <c r="I427" s="2" t="s">
        <v>6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>
      <c r="A428" s="1">
        <v>44024</v>
      </c>
      <c r="B428" s="2">
        <v>6108</v>
      </c>
      <c r="C428" s="2" t="s">
        <v>60</v>
      </c>
      <c r="D428" s="2" t="s">
        <v>62</v>
      </c>
      <c r="E428" s="2" t="s">
        <v>7</v>
      </c>
      <c r="F428" s="2" t="s">
        <v>47</v>
      </c>
      <c r="G428" s="2" t="s">
        <v>52</v>
      </c>
      <c r="H428" s="2" t="s">
        <v>53</v>
      </c>
      <c r="I428" s="2" t="s">
        <v>8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>
      <c r="A429" s="1">
        <v>44024</v>
      </c>
      <c r="B429" s="2">
        <v>4636</v>
      </c>
      <c r="C429" s="2" t="s">
        <v>44</v>
      </c>
      <c r="D429" s="2" t="s">
        <v>45</v>
      </c>
      <c r="E429" s="2" t="s">
        <v>46</v>
      </c>
      <c r="F429" s="2" t="s">
        <v>47</v>
      </c>
      <c r="G429" s="2" t="s">
        <v>48</v>
      </c>
      <c r="H429" s="2" t="s">
        <v>49</v>
      </c>
      <c r="I429" s="2" t="s">
        <v>12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>
      <c r="A430" s="1">
        <v>44024</v>
      </c>
      <c r="B430" s="2">
        <v>4636</v>
      </c>
      <c r="C430" s="2" t="s">
        <v>44</v>
      </c>
      <c r="D430" s="2" t="s">
        <v>59</v>
      </c>
      <c r="E430" s="2" t="s">
        <v>46</v>
      </c>
      <c r="F430" s="2" t="s">
        <v>47</v>
      </c>
      <c r="G430" s="2" t="s">
        <v>52</v>
      </c>
      <c r="H430" s="2" t="s">
        <v>53</v>
      </c>
      <c r="I430" s="2" t="s">
        <v>17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>
      <c r="A431" s="1">
        <v>44025</v>
      </c>
      <c r="B431" s="2">
        <v>6108</v>
      </c>
      <c r="C431" s="2" t="s">
        <v>60</v>
      </c>
      <c r="D431" s="2" t="s">
        <v>61</v>
      </c>
      <c r="E431" s="2" t="s">
        <v>7</v>
      </c>
      <c r="F431" s="2" t="s">
        <v>47</v>
      </c>
      <c r="G431" s="2" t="s">
        <v>48</v>
      </c>
      <c r="H431" s="2" t="s">
        <v>49</v>
      </c>
      <c r="I431" s="2" t="s">
        <v>6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</v>
      </c>
      <c r="U431" s="2">
        <v>1120</v>
      </c>
      <c r="V431" s="2">
        <v>63</v>
      </c>
      <c r="W431" s="2">
        <v>1566</v>
      </c>
      <c r="X431" s="2">
        <v>66</v>
      </c>
    </row>
    <row r="432" spans="1:24">
      <c r="A432" s="1">
        <v>44025</v>
      </c>
      <c r="B432" s="2">
        <v>6108</v>
      </c>
      <c r="C432" s="2" t="s">
        <v>60</v>
      </c>
      <c r="D432" s="2" t="s">
        <v>62</v>
      </c>
      <c r="E432" s="2" t="s">
        <v>7</v>
      </c>
      <c r="F432" s="2" t="s">
        <v>47</v>
      </c>
      <c r="G432" s="2" t="s">
        <v>52</v>
      </c>
      <c r="H432" s="2" t="s">
        <v>53</v>
      </c>
      <c r="I432" s="2" t="s">
        <v>8</v>
      </c>
      <c r="J432" s="2">
        <v>4035.58</v>
      </c>
      <c r="K432" s="2">
        <v>1234.14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>
      <c r="A433" s="1">
        <v>44025</v>
      </c>
      <c r="B433" s="2">
        <v>4636</v>
      </c>
      <c r="C433" s="2" t="s">
        <v>44</v>
      </c>
      <c r="D433" s="2" t="s">
        <v>45</v>
      </c>
      <c r="E433" s="2" t="s">
        <v>46</v>
      </c>
      <c r="F433" s="2" t="s">
        <v>47</v>
      </c>
      <c r="G433" s="2" t="s">
        <v>48</v>
      </c>
      <c r="H433" s="2" t="s">
        <v>49</v>
      </c>
      <c r="I433" s="2" t="s">
        <v>12</v>
      </c>
      <c r="J433" s="2">
        <v>865.98</v>
      </c>
      <c r="K433" s="2">
        <v>302.6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>
      <c r="A434" s="1">
        <v>44025</v>
      </c>
      <c r="B434" s="2">
        <v>4636</v>
      </c>
      <c r="C434" s="2" t="s">
        <v>44</v>
      </c>
      <c r="D434" s="2" t="s">
        <v>59</v>
      </c>
      <c r="E434" s="2" t="s">
        <v>46</v>
      </c>
      <c r="F434" s="2" t="s">
        <v>47</v>
      </c>
      <c r="G434" s="2" t="s">
        <v>52</v>
      </c>
      <c r="H434" s="2" t="s">
        <v>53</v>
      </c>
      <c r="I434" s="2" t="s">
        <v>17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>
      <c r="A435" s="1">
        <v>44026</v>
      </c>
      <c r="B435" s="2">
        <v>6108</v>
      </c>
      <c r="C435" s="2" t="s">
        <v>60</v>
      </c>
      <c r="D435" s="2" t="s">
        <v>61</v>
      </c>
      <c r="E435" s="2" t="s">
        <v>7</v>
      </c>
      <c r="F435" s="2" t="s">
        <v>47</v>
      </c>
      <c r="G435" s="2" t="s">
        <v>48</v>
      </c>
      <c r="H435" s="2" t="s">
        <v>49</v>
      </c>
      <c r="I435" s="2" t="s">
        <v>6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>
      <c r="A436" s="1">
        <v>44026</v>
      </c>
      <c r="B436" s="2">
        <v>6108</v>
      </c>
      <c r="C436" s="2" t="s">
        <v>60</v>
      </c>
      <c r="D436" s="2" t="s">
        <v>62</v>
      </c>
      <c r="E436" s="2" t="s">
        <v>7</v>
      </c>
      <c r="F436" s="2" t="s">
        <v>47</v>
      </c>
      <c r="G436" s="2" t="s">
        <v>52</v>
      </c>
      <c r="H436" s="2" t="s">
        <v>53</v>
      </c>
      <c r="I436" s="2" t="s">
        <v>8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>
      <c r="A437" s="1">
        <v>44026</v>
      </c>
      <c r="B437" s="2">
        <v>4636</v>
      </c>
      <c r="C437" s="2" t="s">
        <v>44</v>
      </c>
      <c r="D437" s="2" t="s">
        <v>45</v>
      </c>
      <c r="E437" s="2" t="s">
        <v>46</v>
      </c>
      <c r="F437" s="2" t="s">
        <v>47</v>
      </c>
      <c r="G437" s="2" t="s">
        <v>48</v>
      </c>
      <c r="H437" s="2" t="s">
        <v>49</v>
      </c>
      <c r="I437" s="2" t="s">
        <v>12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19.83</v>
      </c>
      <c r="U437" s="2">
        <v>230</v>
      </c>
      <c r="V437" s="2">
        <v>13</v>
      </c>
      <c r="W437" s="2">
        <v>388</v>
      </c>
      <c r="X437" s="2">
        <v>25</v>
      </c>
    </row>
    <row r="438" spans="1:24">
      <c r="A438" s="1">
        <v>44026</v>
      </c>
      <c r="B438" s="2">
        <v>4636</v>
      </c>
      <c r="C438" s="2" t="s">
        <v>44</v>
      </c>
      <c r="D438" s="2" t="s">
        <v>59</v>
      </c>
      <c r="E438" s="2" t="s">
        <v>46</v>
      </c>
      <c r="F438" s="2" t="s">
        <v>47</v>
      </c>
      <c r="G438" s="2" t="s">
        <v>52</v>
      </c>
      <c r="H438" s="2" t="s">
        <v>53</v>
      </c>
      <c r="I438" s="2" t="s">
        <v>17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>
      <c r="A439" s="1">
        <v>44027</v>
      </c>
      <c r="B439" s="2">
        <v>6108</v>
      </c>
      <c r="C439" s="2" t="s">
        <v>60</v>
      </c>
      <c r="D439" s="2" t="s">
        <v>61</v>
      </c>
      <c r="E439" s="2" t="s">
        <v>7</v>
      </c>
      <c r="F439" s="2" t="s">
        <v>47</v>
      </c>
      <c r="G439" s="2" t="s">
        <v>48</v>
      </c>
      <c r="H439" s="2" t="s">
        <v>49</v>
      </c>
      <c r="I439" s="2" t="s">
        <v>6</v>
      </c>
      <c r="J439" s="2">
        <v>3539.82</v>
      </c>
      <c r="K439" s="2">
        <v>1222.61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>
      <c r="A440" s="1">
        <v>44027</v>
      </c>
      <c r="B440" s="2">
        <v>6108</v>
      </c>
      <c r="C440" s="2" t="s">
        <v>60</v>
      </c>
      <c r="D440" s="2" t="s">
        <v>62</v>
      </c>
      <c r="E440" s="2" t="s">
        <v>7</v>
      </c>
      <c r="F440" s="2" t="s">
        <v>47</v>
      </c>
      <c r="G440" s="2" t="s">
        <v>52</v>
      </c>
      <c r="H440" s="2" t="s">
        <v>53</v>
      </c>
      <c r="I440" s="2" t="s">
        <v>8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>
      <c r="A441" s="1">
        <v>44027</v>
      </c>
      <c r="B441" s="2">
        <v>4636</v>
      </c>
      <c r="C441" s="2" t="s">
        <v>44</v>
      </c>
      <c r="D441" s="2" t="s">
        <v>45</v>
      </c>
      <c r="E441" s="2" t="s">
        <v>46</v>
      </c>
      <c r="F441" s="2" t="s">
        <v>47</v>
      </c>
      <c r="G441" s="2" t="s">
        <v>48</v>
      </c>
      <c r="H441" s="2" t="s">
        <v>49</v>
      </c>
      <c r="I441" s="2" t="s">
        <v>12</v>
      </c>
      <c r="J441" s="2">
        <v>1208.09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>
      <c r="A442" s="1">
        <v>44027</v>
      </c>
      <c r="B442" s="2">
        <v>4636</v>
      </c>
      <c r="C442" s="2" t="s">
        <v>44</v>
      </c>
      <c r="D442" s="2" t="s">
        <v>59</v>
      </c>
      <c r="E442" s="2" t="s">
        <v>46</v>
      </c>
      <c r="F442" s="2" t="s">
        <v>47</v>
      </c>
      <c r="G442" s="2" t="s">
        <v>52</v>
      </c>
      <c r="H442" s="2" t="s">
        <v>53</v>
      </c>
      <c r="I442" s="2" t="s">
        <v>17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>
      <c r="A443" s="1">
        <v>44028</v>
      </c>
      <c r="B443" s="2">
        <v>6108</v>
      </c>
      <c r="C443" s="2" t="s">
        <v>60</v>
      </c>
      <c r="D443" s="2" t="s">
        <v>61</v>
      </c>
      <c r="E443" s="2" t="s">
        <v>7</v>
      </c>
      <c r="F443" s="2" t="s">
        <v>47</v>
      </c>
      <c r="G443" s="2" t="s">
        <v>48</v>
      </c>
      <c r="H443" s="2" t="s">
        <v>49</v>
      </c>
      <c r="I443" s="2" t="s">
        <v>6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>
      <c r="A444" s="1">
        <v>44028</v>
      </c>
      <c r="B444" s="2">
        <v>6108</v>
      </c>
      <c r="C444" s="2" t="s">
        <v>60</v>
      </c>
      <c r="D444" s="2" t="s">
        <v>62</v>
      </c>
      <c r="E444" s="2" t="s">
        <v>7</v>
      </c>
      <c r="F444" s="2" t="s">
        <v>47</v>
      </c>
      <c r="G444" s="2" t="s">
        <v>52</v>
      </c>
      <c r="H444" s="2" t="s">
        <v>53</v>
      </c>
      <c r="I444" s="2" t="s">
        <v>8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>
      <c r="A445" s="1">
        <v>44028</v>
      </c>
      <c r="B445" s="2">
        <v>4636</v>
      </c>
      <c r="C445" s="2" t="s">
        <v>44</v>
      </c>
      <c r="D445" s="2" t="s">
        <v>45</v>
      </c>
      <c r="E445" s="2" t="s">
        <v>46</v>
      </c>
      <c r="F445" s="2" t="s">
        <v>47</v>
      </c>
      <c r="G445" s="2" t="s">
        <v>48</v>
      </c>
      <c r="H445" s="2" t="s">
        <v>49</v>
      </c>
      <c r="I445" s="2" t="s">
        <v>12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>
      <c r="A446" s="1">
        <v>44029</v>
      </c>
      <c r="B446" s="2">
        <v>6108</v>
      </c>
      <c r="C446" s="2" t="s">
        <v>60</v>
      </c>
      <c r="D446" s="2" t="s">
        <v>61</v>
      </c>
      <c r="E446" s="2" t="s">
        <v>7</v>
      </c>
      <c r="F446" s="2" t="s">
        <v>47</v>
      </c>
      <c r="G446" s="2" t="s">
        <v>48</v>
      </c>
      <c r="H446" s="2" t="s">
        <v>49</v>
      </c>
      <c r="I446" s="2" t="s">
        <v>6</v>
      </c>
      <c r="J446" s="2">
        <v>3097.62</v>
      </c>
      <c r="K446" s="2">
        <v>1047.09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>
      <c r="A447" s="1">
        <v>44029</v>
      </c>
      <c r="B447" s="2">
        <v>6108</v>
      </c>
      <c r="C447" s="2" t="s">
        <v>60</v>
      </c>
      <c r="D447" s="2" t="s">
        <v>62</v>
      </c>
      <c r="E447" s="2" t="s">
        <v>7</v>
      </c>
      <c r="F447" s="2" t="s">
        <v>47</v>
      </c>
      <c r="G447" s="2" t="s">
        <v>52</v>
      </c>
      <c r="H447" s="2" t="s">
        <v>53</v>
      </c>
      <c r="I447" s="2" t="s">
        <v>8</v>
      </c>
      <c r="J447" s="2">
        <v>6540.56</v>
      </c>
      <c r="K447" s="2">
        <v>2194.72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>
      <c r="A448" s="1">
        <v>44029</v>
      </c>
      <c r="B448" s="2">
        <v>4636</v>
      </c>
      <c r="C448" s="2" t="s">
        <v>44</v>
      </c>
      <c r="D448" s="2" t="s">
        <v>45</v>
      </c>
      <c r="E448" s="2" t="s">
        <v>46</v>
      </c>
      <c r="F448" s="2" t="s">
        <v>47</v>
      </c>
      <c r="G448" s="2" t="s">
        <v>48</v>
      </c>
      <c r="H448" s="2" t="s">
        <v>49</v>
      </c>
      <c r="I448" s="2" t="s">
        <v>12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>
      <c r="A449" s="1">
        <v>44030</v>
      </c>
      <c r="B449" s="2">
        <v>6108</v>
      </c>
      <c r="C449" s="2" t="s">
        <v>60</v>
      </c>
      <c r="D449" s="2" t="s">
        <v>61</v>
      </c>
      <c r="E449" s="2" t="s">
        <v>7</v>
      </c>
      <c r="F449" s="2" t="s">
        <v>47</v>
      </c>
      <c r="G449" s="2" t="s">
        <v>48</v>
      </c>
      <c r="H449" s="2" t="s">
        <v>49</v>
      </c>
      <c r="I449" s="2" t="s">
        <v>6</v>
      </c>
      <c r="J449" s="2">
        <v>2162.22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>
      <c r="A450" s="1">
        <v>44030</v>
      </c>
      <c r="B450" s="2">
        <v>6108</v>
      </c>
      <c r="C450" s="2" t="s">
        <v>60</v>
      </c>
      <c r="D450" s="2" t="s">
        <v>62</v>
      </c>
      <c r="E450" s="2" t="s">
        <v>7</v>
      </c>
      <c r="F450" s="2" t="s">
        <v>47</v>
      </c>
      <c r="G450" s="2" t="s">
        <v>52</v>
      </c>
      <c r="H450" s="2" t="s">
        <v>53</v>
      </c>
      <c r="I450" s="2" t="s">
        <v>8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>
      <c r="A451" s="1">
        <v>44030</v>
      </c>
      <c r="B451" s="2">
        <v>4636</v>
      </c>
      <c r="C451" s="2" t="s">
        <v>44</v>
      </c>
      <c r="D451" s="2" t="s">
        <v>45</v>
      </c>
      <c r="E451" s="2" t="s">
        <v>46</v>
      </c>
      <c r="F451" s="2" t="s">
        <v>47</v>
      </c>
      <c r="G451" s="2" t="s">
        <v>48</v>
      </c>
      <c r="H451" s="2" t="s">
        <v>49</v>
      </c>
      <c r="I451" s="2" t="s">
        <v>12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>
      <c r="A452" s="1">
        <v>44031</v>
      </c>
      <c r="B452" s="2">
        <v>6108</v>
      </c>
      <c r="C452" s="2" t="s">
        <v>60</v>
      </c>
      <c r="D452" s="2" t="s">
        <v>61</v>
      </c>
      <c r="E452" s="2" t="s">
        <v>7</v>
      </c>
      <c r="F452" s="2" t="s">
        <v>47</v>
      </c>
      <c r="G452" s="2" t="s">
        <v>48</v>
      </c>
      <c r="H452" s="2" t="s">
        <v>49</v>
      </c>
      <c r="I452" s="2" t="s">
        <v>6</v>
      </c>
      <c r="J452" s="2">
        <v>1994.08</v>
      </c>
      <c r="K452" s="2">
        <v>643.94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>
      <c r="A453" s="1">
        <v>44031</v>
      </c>
      <c r="B453" s="2">
        <v>6108</v>
      </c>
      <c r="C453" s="2" t="s">
        <v>60</v>
      </c>
      <c r="D453" s="2" t="s">
        <v>62</v>
      </c>
      <c r="E453" s="2" t="s">
        <v>7</v>
      </c>
      <c r="F453" s="2" t="s">
        <v>47</v>
      </c>
      <c r="G453" s="2" t="s">
        <v>52</v>
      </c>
      <c r="H453" s="2" t="s">
        <v>53</v>
      </c>
      <c r="I453" s="2" t="s">
        <v>8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>
      <c r="A454" s="1">
        <v>44031</v>
      </c>
      <c r="B454" s="2">
        <v>4636</v>
      </c>
      <c r="C454" s="2" t="s">
        <v>44</v>
      </c>
      <c r="D454" s="2" t="s">
        <v>45</v>
      </c>
      <c r="E454" s="2" t="s">
        <v>46</v>
      </c>
      <c r="F454" s="2" t="s">
        <v>47</v>
      </c>
      <c r="G454" s="2" t="s">
        <v>48</v>
      </c>
      <c r="H454" s="2" t="s">
        <v>49</v>
      </c>
      <c r="I454" s="2" t="s">
        <v>12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>
      <c r="A455" s="1">
        <v>44032</v>
      </c>
      <c r="B455" s="2">
        <v>6108</v>
      </c>
      <c r="C455" s="2" t="s">
        <v>60</v>
      </c>
      <c r="D455" s="2" t="s">
        <v>61</v>
      </c>
      <c r="E455" s="2" t="s">
        <v>7</v>
      </c>
      <c r="F455" s="2" t="s">
        <v>47</v>
      </c>
      <c r="G455" s="2" t="s">
        <v>48</v>
      </c>
      <c r="H455" s="2" t="s">
        <v>49</v>
      </c>
      <c r="I455" s="2" t="s">
        <v>6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>
      <c r="A456" s="1">
        <v>44032</v>
      </c>
      <c r="B456" s="2">
        <v>6108</v>
      </c>
      <c r="C456" s="2" t="s">
        <v>60</v>
      </c>
      <c r="D456" s="2" t="s">
        <v>62</v>
      </c>
      <c r="E456" s="2" t="s">
        <v>7</v>
      </c>
      <c r="F456" s="2" t="s">
        <v>47</v>
      </c>
      <c r="G456" s="2" t="s">
        <v>52</v>
      </c>
      <c r="H456" s="2" t="s">
        <v>53</v>
      </c>
      <c r="I456" s="2" t="s">
        <v>8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>
      <c r="A457" s="1">
        <v>44033</v>
      </c>
      <c r="B457" s="2">
        <v>6108</v>
      </c>
      <c r="C457" s="2" t="s">
        <v>60</v>
      </c>
      <c r="D457" s="2" t="s">
        <v>61</v>
      </c>
      <c r="E457" s="2" t="s">
        <v>7</v>
      </c>
      <c r="F457" s="2" t="s">
        <v>47</v>
      </c>
      <c r="G457" s="2" t="s">
        <v>48</v>
      </c>
      <c r="H457" s="2" t="s">
        <v>49</v>
      </c>
      <c r="I457" s="2" t="s">
        <v>6</v>
      </c>
      <c r="J457" s="2">
        <v>3173.74</v>
      </c>
      <c r="K457" s="2">
        <v>1035.14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>
      <c r="A458" s="1">
        <v>44033</v>
      </c>
      <c r="B458" s="2">
        <v>6108</v>
      </c>
      <c r="C458" s="2" t="s">
        <v>60</v>
      </c>
      <c r="D458" s="2" t="s">
        <v>62</v>
      </c>
      <c r="E458" s="2" t="s">
        <v>7</v>
      </c>
      <c r="F458" s="2" t="s">
        <v>47</v>
      </c>
      <c r="G458" s="2" t="s">
        <v>52</v>
      </c>
      <c r="H458" s="2" t="s">
        <v>53</v>
      </c>
      <c r="I458" s="2" t="s">
        <v>8</v>
      </c>
      <c r="J458" s="2">
        <v>4533.6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</v>
      </c>
      <c r="U458" s="2">
        <v>2538</v>
      </c>
      <c r="V458" s="2">
        <v>147</v>
      </c>
      <c r="W458" s="2">
        <v>2538</v>
      </c>
      <c r="X458" s="2">
        <v>430</v>
      </c>
    </row>
    <row r="459" spans="1:24">
      <c r="A459" s="1">
        <v>44033</v>
      </c>
      <c r="B459" s="2">
        <v>4636</v>
      </c>
      <c r="C459" s="2" t="s">
        <v>44</v>
      </c>
      <c r="D459" s="2" t="s">
        <v>45</v>
      </c>
      <c r="E459" s="2" t="s">
        <v>46</v>
      </c>
      <c r="F459" s="2" t="s">
        <v>47</v>
      </c>
      <c r="G459" s="2" t="s">
        <v>48</v>
      </c>
      <c r="H459" s="2" t="s">
        <v>49</v>
      </c>
      <c r="I459" s="2" t="s">
        <v>12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>
      <c r="A460" s="1">
        <v>44034</v>
      </c>
      <c r="B460" s="2">
        <v>6108</v>
      </c>
      <c r="C460" s="2" t="s">
        <v>60</v>
      </c>
      <c r="D460" s="2" t="s">
        <v>61</v>
      </c>
      <c r="E460" s="2" t="s">
        <v>7</v>
      </c>
      <c r="F460" s="2" t="s">
        <v>47</v>
      </c>
      <c r="G460" s="2" t="s">
        <v>48</v>
      </c>
      <c r="H460" s="2" t="s">
        <v>49</v>
      </c>
      <c r="I460" s="2" t="s">
        <v>6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>
      <c r="A461" s="1">
        <v>44034</v>
      </c>
      <c r="B461" s="2">
        <v>6108</v>
      </c>
      <c r="C461" s="2" t="s">
        <v>60</v>
      </c>
      <c r="D461" s="2" t="s">
        <v>62</v>
      </c>
      <c r="E461" s="2" t="s">
        <v>7</v>
      </c>
      <c r="F461" s="2" t="s">
        <v>47</v>
      </c>
      <c r="G461" s="2" t="s">
        <v>52</v>
      </c>
      <c r="H461" s="2" t="s">
        <v>53</v>
      </c>
      <c r="I461" s="2" t="s">
        <v>8</v>
      </c>
      <c r="J461" s="2">
        <v>5140.98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>
      <c r="A462" s="1">
        <v>44034</v>
      </c>
      <c r="B462" s="2">
        <v>4636</v>
      </c>
      <c r="C462" s="2" t="s">
        <v>44</v>
      </c>
      <c r="D462" s="2" t="s">
        <v>45</v>
      </c>
      <c r="E462" s="2" t="s">
        <v>46</v>
      </c>
      <c r="F462" s="2" t="s">
        <v>47</v>
      </c>
      <c r="G462" s="2" t="s">
        <v>48</v>
      </c>
      <c r="H462" s="2" t="s">
        <v>49</v>
      </c>
      <c r="I462" s="2" t="s">
        <v>12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>
      <c r="A463" s="1">
        <v>44034</v>
      </c>
      <c r="B463" s="2">
        <v>4636</v>
      </c>
      <c r="C463" s="2" t="s">
        <v>44</v>
      </c>
      <c r="D463" s="2" t="s">
        <v>59</v>
      </c>
      <c r="E463" s="2" t="s">
        <v>46</v>
      </c>
      <c r="F463" s="2" t="s">
        <v>47</v>
      </c>
      <c r="G463" s="2" t="s">
        <v>52</v>
      </c>
      <c r="H463" s="2" t="s">
        <v>53</v>
      </c>
      <c r="I463" s="2" t="s">
        <v>17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>
      <c r="A464" s="1">
        <v>44035</v>
      </c>
      <c r="B464" s="2">
        <v>6108</v>
      </c>
      <c r="C464" s="2" t="s">
        <v>60</v>
      </c>
      <c r="D464" s="2" t="s">
        <v>61</v>
      </c>
      <c r="E464" s="2" t="s">
        <v>7</v>
      </c>
      <c r="F464" s="2" t="s">
        <v>47</v>
      </c>
      <c r="G464" s="2" t="s">
        <v>48</v>
      </c>
      <c r="H464" s="2" t="s">
        <v>49</v>
      </c>
      <c r="I464" s="2" t="s">
        <v>6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>
      <c r="A465" s="1">
        <v>44035</v>
      </c>
      <c r="B465" s="2">
        <v>6108</v>
      </c>
      <c r="C465" s="2" t="s">
        <v>60</v>
      </c>
      <c r="D465" s="2" t="s">
        <v>62</v>
      </c>
      <c r="E465" s="2" t="s">
        <v>7</v>
      </c>
      <c r="F465" s="2" t="s">
        <v>47</v>
      </c>
      <c r="G465" s="2" t="s">
        <v>52</v>
      </c>
      <c r="H465" s="2" t="s">
        <v>53</v>
      </c>
      <c r="I465" s="2" t="s">
        <v>8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>
      <c r="A466" s="1">
        <v>44035</v>
      </c>
      <c r="B466" s="2">
        <v>4636</v>
      </c>
      <c r="C466" s="2" t="s">
        <v>44</v>
      </c>
      <c r="D466" s="2" t="s">
        <v>45</v>
      </c>
      <c r="E466" s="2" t="s">
        <v>46</v>
      </c>
      <c r="F466" s="2" t="s">
        <v>47</v>
      </c>
      <c r="G466" s="2" t="s">
        <v>48</v>
      </c>
      <c r="H466" s="2" t="s">
        <v>49</v>
      </c>
      <c r="I466" s="2" t="s">
        <v>12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>
      <c r="A467" s="1">
        <v>44035</v>
      </c>
      <c r="B467" s="2">
        <v>4636</v>
      </c>
      <c r="C467" s="2" t="s">
        <v>44</v>
      </c>
      <c r="D467" s="2" t="s">
        <v>59</v>
      </c>
      <c r="E467" s="2" t="s">
        <v>46</v>
      </c>
      <c r="F467" s="2" t="s">
        <v>47</v>
      </c>
      <c r="G467" s="2" t="s">
        <v>52</v>
      </c>
      <c r="H467" s="2" t="s">
        <v>53</v>
      </c>
      <c r="I467" s="2" t="s">
        <v>17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>
      <c r="A468" s="1">
        <v>44036</v>
      </c>
      <c r="B468" s="2">
        <v>6108</v>
      </c>
      <c r="C468" s="2" t="s">
        <v>60</v>
      </c>
      <c r="D468" s="2" t="s">
        <v>61</v>
      </c>
      <c r="E468" s="2" t="s">
        <v>7</v>
      </c>
      <c r="F468" s="2" t="s">
        <v>47</v>
      </c>
      <c r="G468" s="2" t="s">
        <v>48</v>
      </c>
      <c r="H468" s="2" t="s">
        <v>49</v>
      </c>
      <c r="I468" s="2" t="s">
        <v>6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>
      <c r="A469" s="1">
        <v>44036</v>
      </c>
      <c r="B469" s="2">
        <v>6108</v>
      </c>
      <c r="C469" s="2" t="s">
        <v>60</v>
      </c>
      <c r="D469" s="2" t="s">
        <v>62</v>
      </c>
      <c r="E469" s="2" t="s">
        <v>7</v>
      </c>
      <c r="F469" s="2" t="s">
        <v>47</v>
      </c>
      <c r="G469" s="2" t="s">
        <v>52</v>
      </c>
      <c r="H469" s="2" t="s">
        <v>53</v>
      </c>
      <c r="I469" s="2" t="s">
        <v>8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>
      <c r="A470" s="1">
        <v>44036</v>
      </c>
      <c r="B470" s="2">
        <v>4636</v>
      </c>
      <c r="C470" s="2" t="s">
        <v>44</v>
      </c>
      <c r="D470" s="2" t="s">
        <v>45</v>
      </c>
      <c r="E470" s="2" t="s">
        <v>46</v>
      </c>
      <c r="F470" s="2" t="s">
        <v>47</v>
      </c>
      <c r="G470" s="2" t="s">
        <v>48</v>
      </c>
      <c r="H470" s="2" t="s">
        <v>49</v>
      </c>
      <c r="I470" s="2" t="s">
        <v>12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>
      <c r="A471" s="1">
        <v>44036</v>
      </c>
      <c r="B471" s="2">
        <v>4636</v>
      </c>
      <c r="C471" s="2" t="s">
        <v>44</v>
      </c>
      <c r="D471" s="2" t="s">
        <v>59</v>
      </c>
      <c r="E471" s="2" t="s">
        <v>46</v>
      </c>
      <c r="F471" s="2" t="s">
        <v>47</v>
      </c>
      <c r="G471" s="2" t="s">
        <v>52</v>
      </c>
      <c r="H471" s="2" t="s">
        <v>53</v>
      </c>
      <c r="I471" s="2" t="s">
        <v>17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>
      <c r="A472" s="1">
        <v>44037</v>
      </c>
      <c r="B472" s="2">
        <v>6108</v>
      </c>
      <c r="C472" s="2" t="s">
        <v>60</v>
      </c>
      <c r="D472" s="2" t="s">
        <v>61</v>
      </c>
      <c r="E472" s="2" t="s">
        <v>7</v>
      </c>
      <c r="F472" s="2" t="s">
        <v>47</v>
      </c>
      <c r="G472" s="2" t="s">
        <v>48</v>
      </c>
      <c r="H472" s="2" t="s">
        <v>49</v>
      </c>
      <c r="I472" s="2" t="s">
        <v>6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>
      <c r="A473" s="1">
        <v>44037</v>
      </c>
      <c r="B473" s="2">
        <v>4636</v>
      </c>
      <c r="C473" s="2" t="s">
        <v>44</v>
      </c>
      <c r="D473" s="2" t="s">
        <v>59</v>
      </c>
      <c r="E473" s="2" t="s">
        <v>46</v>
      </c>
      <c r="F473" s="2" t="s">
        <v>47</v>
      </c>
      <c r="G473" s="2" t="s">
        <v>52</v>
      </c>
      <c r="H473" s="2" t="s">
        <v>53</v>
      </c>
      <c r="I473" s="2" t="s">
        <v>17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>
      <c r="A474" s="1">
        <v>44038</v>
      </c>
      <c r="B474" s="2">
        <v>6108</v>
      </c>
      <c r="C474" s="2" t="s">
        <v>60</v>
      </c>
      <c r="D474" s="2" t="s">
        <v>61</v>
      </c>
      <c r="E474" s="2" t="s">
        <v>7</v>
      </c>
      <c r="F474" s="2" t="s">
        <v>47</v>
      </c>
      <c r="G474" s="2" t="s">
        <v>48</v>
      </c>
      <c r="H474" s="2" t="s">
        <v>49</v>
      </c>
      <c r="I474" s="2" t="s">
        <v>6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>
      <c r="A475" s="1">
        <v>44038</v>
      </c>
      <c r="B475" s="2">
        <v>6108</v>
      </c>
      <c r="C475" s="2" t="s">
        <v>60</v>
      </c>
      <c r="D475" s="2" t="s">
        <v>62</v>
      </c>
      <c r="E475" s="2" t="s">
        <v>7</v>
      </c>
      <c r="F475" s="2" t="s">
        <v>47</v>
      </c>
      <c r="G475" s="2" t="s">
        <v>52</v>
      </c>
      <c r="H475" s="2" t="s">
        <v>53</v>
      </c>
      <c r="I475" s="2" t="s">
        <v>8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>
      <c r="A476" s="1">
        <v>44038</v>
      </c>
      <c r="B476" s="2">
        <v>4636</v>
      </c>
      <c r="C476" s="2" t="s">
        <v>44</v>
      </c>
      <c r="D476" s="2" t="s">
        <v>59</v>
      </c>
      <c r="E476" s="2" t="s">
        <v>46</v>
      </c>
      <c r="F476" s="2" t="s">
        <v>47</v>
      </c>
      <c r="G476" s="2" t="s">
        <v>52</v>
      </c>
      <c r="H476" s="2" t="s">
        <v>53</v>
      </c>
      <c r="I476" s="2" t="s">
        <v>17</v>
      </c>
      <c r="J476" s="2">
        <v>1204.41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>
      <c r="A477" s="1">
        <v>44039</v>
      </c>
      <c r="B477" s="2">
        <v>6108</v>
      </c>
      <c r="C477" s="2" t="s">
        <v>60</v>
      </c>
      <c r="D477" s="2" t="s">
        <v>61</v>
      </c>
      <c r="E477" s="2" t="s">
        <v>7</v>
      </c>
      <c r="F477" s="2" t="s">
        <v>47</v>
      </c>
      <c r="G477" s="2" t="s">
        <v>48</v>
      </c>
      <c r="H477" s="2" t="s">
        <v>49</v>
      </c>
      <c r="I477" s="2" t="s">
        <v>6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>
      <c r="A478" s="1">
        <v>44039</v>
      </c>
      <c r="B478" s="2">
        <v>6108</v>
      </c>
      <c r="C478" s="2" t="s">
        <v>60</v>
      </c>
      <c r="D478" s="2" t="s">
        <v>62</v>
      </c>
      <c r="E478" s="2" t="s">
        <v>7</v>
      </c>
      <c r="F478" s="2" t="s">
        <v>47</v>
      </c>
      <c r="G478" s="2" t="s">
        <v>52</v>
      </c>
      <c r="H478" s="2" t="s">
        <v>53</v>
      </c>
      <c r="I478" s="2" t="s">
        <v>8</v>
      </c>
      <c r="J478" s="2">
        <v>4271.26</v>
      </c>
      <c r="K478" s="2">
        <v>1282.88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>
      <c r="A479" s="1">
        <v>44039</v>
      </c>
      <c r="B479" s="2">
        <v>4636</v>
      </c>
      <c r="C479" s="2" t="s">
        <v>44</v>
      </c>
      <c r="D479" s="2" t="s">
        <v>59</v>
      </c>
      <c r="E479" s="2" t="s">
        <v>46</v>
      </c>
      <c r="F479" s="2" t="s">
        <v>47</v>
      </c>
      <c r="G479" s="2" t="s">
        <v>52</v>
      </c>
      <c r="H479" s="2" t="s">
        <v>53</v>
      </c>
      <c r="I479" s="2" t="s">
        <v>17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>
      <c r="A480" s="1">
        <v>44040</v>
      </c>
      <c r="B480" s="2">
        <v>6108</v>
      </c>
      <c r="C480" s="2" t="s">
        <v>60</v>
      </c>
      <c r="D480" s="2" t="s">
        <v>61</v>
      </c>
      <c r="E480" s="2" t="s">
        <v>7</v>
      </c>
      <c r="F480" s="2" t="s">
        <v>47</v>
      </c>
      <c r="G480" s="2" t="s">
        <v>48</v>
      </c>
      <c r="H480" s="2" t="s">
        <v>49</v>
      </c>
      <c r="I480" s="2" t="s">
        <v>6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>
      <c r="A481" s="1">
        <v>44040</v>
      </c>
      <c r="B481" s="2">
        <v>6108</v>
      </c>
      <c r="C481" s="2" t="s">
        <v>60</v>
      </c>
      <c r="D481" s="2" t="s">
        <v>62</v>
      </c>
      <c r="E481" s="2" t="s">
        <v>7</v>
      </c>
      <c r="F481" s="2" t="s">
        <v>47</v>
      </c>
      <c r="G481" s="2" t="s">
        <v>52</v>
      </c>
      <c r="H481" s="2" t="s">
        <v>53</v>
      </c>
      <c r="I481" s="2" t="s">
        <v>8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>
      <c r="A482" s="1">
        <v>44040</v>
      </c>
      <c r="B482" s="2">
        <v>4636</v>
      </c>
      <c r="C482" s="2" t="s">
        <v>44</v>
      </c>
      <c r="D482" s="2" t="s">
        <v>45</v>
      </c>
      <c r="E482" s="2" t="s">
        <v>46</v>
      </c>
      <c r="F482" s="2" t="s">
        <v>47</v>
      </c>
      <c r="G482" s="2" t="s">
        <v>48</v>
      </c>
      <c r="H482" s="2" t="s">
        <v>49</v>
      </c>
      <c r="I482" s="2" t="s">
        <v>12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</v>
      </c>
      <c r="U482" s="2">
        <v>411</v>
      </c>
      <c r="V482" s="2">
        <v>21</v>
      </c>
      <c r="W482" s="2">
        <v>499</v>
      </c>
      <c r="X482" s="2">
        <v>20</v>
      </c>
    </row>
    <row r="483" spans="1:24">
      <c r="A483" s="1">
        <v>44040</v>
      </c>
      <c r="B483" s="2">
        <v>4636</v>
      </c>
      <c r="C483" s="2" t="s">
        <v>44</v>
      </c>
      <c r="D483" s="2" t="s">
        <v>59</v>
      </c>
      <c r="E483" s="2" t="s">
        <v>46</v>
      </c>
      <c r="F483" s="2" t="s">
        <v>47</v>
      </c>
      <c r="G483" s="2" t="s">
        <v>52</v>
      </c>
      <c r="H483" s="2" t="s">
        <v>53</v>
      </c>
      <c r="I483" s="2" t="s">
        <v>17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>
      <c r="A484" s="1">
        <v>44041</v>
      </c>
      <c r="B484" s="2">
        <v>6108</v>
      </c>
      <c r="C484" s="2" t="s">
        <v>60</v>
      </c>
      <c r="D484" s="2" t="s">
        <v>61</v>
      </c>
      <c r="E484" s="2" t="s">
        <v>7</v>
      </c>
      <c r="F484" s="2" t="s">
        <v>47</v>
      </c>
      <c r="G484" s="2" t="s">
        <v>48</v>
      </c>
      <c r="H484" s="2" t="s">
        <v>49</v>
      </c>
      <c r="I484" s="2" t="s">
        <v>6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>
      <c r="A485" s="1">
        <v>44041</v>
      </c>
      <c r="B485" s="2">
        <v>6108</v>
      </c>
      <c r="C485" s="2" t="s">
        <v>60</v>
      </c>
      <c r="D485" s="2" t="s">
        <v>62</v>
      </c>
      <c r="E485" s="2" t="s">
        <v>7</v>
      </c>
      <c r="F485" s="2" t="s">
        <v>47</v>
      </c>
      <c r="G485" s="2" t="s">
        <v>52</v>
      </c>
      <c r="H485" s="2" t="s">
        <v>53</v>
      </c>
      <c r="I485" s="2" t="s">
        <v>8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>
      <c r="A486" s="1">
        <v>44041</v>
      </c>
      <c r="B486" s="2">
        <v>4636</v>
      </c>
      <c r="C486" s="2" t="s">
        <v>44</v>
      </c>
      <c r="D486" s="2" t="s">
        <v>45</v>
      </c>
      <c r="E486" s="2" t="s">
        <v>46</v>
      </c>
      <c r="F486" s="2" t="s">
        <v>47</v>
      </c>
      <c r="G486" s="2" t="s">
        <v>48</v>
      </c>
      <c r="H486" s="2" t="s">
        <v>49</v>
      </c>
      <c r="I486" s="2" t="s">
        <v>12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>
      <c r="A487" s="1">
        <v>44041</v>
      </c>
      <c r="B487" s="2">
        <v>4636</v>
      </c>
      <c r="C487" s="2" t="s">
        <v>44</v>
      </c>
      <c r="D487" s="2" t="s">
        <v>59</v>
      </c>
      <c r="E487" s="2" t="s">
        <v>46</v>
      </c>
      <c r="F487" s="2" t="s">
        <v>47</v>
      </c>
      <c r="G487" s="2" t="s">
        <v>52</v>
      </c>
      <c r="H487" s="2" t="s">
        <v>53</v>
      </c>
      <c r="I487" s="2" t="s">
        <v>17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>
      <c r="A488" s="1">
        <v>44042</v>
      </c>
      <c r="B488" s="2">
        <v>6108</v>
      </c>
      <c r="C488" s="2" t="s">
        <v>60</v>
      </c>
      <c r="D488" s="2" t="s">
        <v>61</v>
      </c>
      <c r="E488" s="2" t="s">
        <v>7</v>
      </c>
      <c r="F488" s="2" t="s">
        <v>47</v>
      </c>
      <c r="G488" s="2" t="s">
        <v>48</v>
      </c>
      <c r="H488" s="2" t="s">
        <v>49</v>
      </c>
      <c r="I488" s="2" t="s">
        <v>6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>
      <c r="A489" s="1">
        <v>44042</v>
      </c>
      <c r="B489" s="2">
        <v>6108</v>
      </c>
      <c r="C489" s="2" t="s">
        <v>60</v>
      </c>
      <c r="D489" s="2" t="s">
        <v>62</v>
      </c>
      <c r="E489" s="2" t="s">
        <v>7</v>
      </c>
      <c r="F489" s="2" t="s">
        <v>47</v>
      </c>
      <c r="G489" s="2" t="s">
        <v>52</v>
      </c>
      <c r="H489" s="2" t="s">
        <v>53</v>
      </c>
      <c r="I489" s="2" t="s">
        <v>8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>
      <c r="A490" s="1">
        <v>44042</v>
      </c>
      <c r="B490" s="2">
        <v>4636</v>
      </c>
      <c r="C490" s="2" t="s">
        <v>44</v>
      </c>
      <c r="D490" s="2" t="s">
        <v>45</v>
      </c>
      <c r="E490" s="2" t="s">
        <v>46</v>
      </c>
      <c r="F490" s="2" t="s">
        <v>47</v>
      </c>
      <c r="G490" s="2" t="s">
        <v>48</v>
      </c>
      <c r="H490" s="2" t="s">
        <v>49</v>
      </c>
      <c r="I490" s="2" t="s">
        <v>12</v>
      </c>
      <c r="J490" s="2">
        <v>1244.13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>
      <c r="A491" s="1">
        <v>44042</v>
      </c>
      <c r="B491" s="2">
        <v>4636</v>
      </c>
      <c r="C491" s="2" t="s">
        <v>44</v>
      </c>
      <c r="D491" s="2" t="s">
        <v>59</v>
      </c>
      <c r="E491" s="2" t="s">
        <v>46</v>
      </c>
      <c r="F491" s="2" t="s">
        <v>47</v>
      </c>
      <c r="G491" s="2" t="s">
        <v>52</v>
      </c>
      <c r="H491" s="2" t="s">
        <v>53</v>
      </c>
      <c r="I491" s="2" t="s">
        <v>17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>
      <c r="A492" s="1">
        <v>44043</v>
      </c>
      <c r="B492" s="2">
        <v>6108</v>
      </c>
      <c r="C492" s="2" t="s">
        <v>60</v>
      </c>
      <c r="D492" s="2" t="s">
        <v>61</v>
      </c>
      <c r="E492" s="2" t="s">
        <v>7</v>
      </c>
      <c r="F492" s="2" t="s">
        <v>47</v>
      </c>
      <c r="G492" s="2" t="s">
        <v>48</v>
      </c>
      <c r="H492" s="2" t="s">
        <v>49</v>
      </c>
      <c r="I492" s="2" t="s">
        <v>6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>
      <c r="A493" s="1">
        <v>44043</v>
      </c>
      <c r="B493" s="2">
        <v>6108</v>
      </c>
      <c r="C493" s="2" t="s">
        <v>60</v>
      </c>
      <c r="D493" s="2" t="s">
        <v>62</v>
      </c>
      <c r="E493" s="2" t="s">
        <v>7</v>
      </c>
      <c r="F493" s="2" t="s">
        <v>47</v>
      </c>
      <c r="G493" s="2" t="s">
        <v>52</v>
      </c>
      <c r="H493" s="2" t="s">
        <v>53</v>
      </c>
      <c r="I493" s="2" t="s">
        <v>8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>
      <c r="A494" s="1">
        <v>44043</v>
      </c>
      <c r="B494" s="2">
        <v>4636</v>
      </c>
      <c r="C494" s="2" t="s">
        <v>44</v>
      </c>
      <c r="D494" s="2" t="s">
        <v>45</v>
      </c>
      <c r="E494" s="2" t="s">
        <v>46</v>
      </c>
      <c r="F494" s="2" t="s">
        <v>47</v>
      </c>
      <c r="G494" s="2" t="s">
        <v>48</v>
      </c>
      <c r="H494" s="2" t="s">
        <v>49</v>
      </c>
      <c r="I494" s="2" t="s">
        <v>12</v>
      </c>
      <c r="J494" s="2">
        <v>1177.36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</v>
      </c>
      <c r="U494" s="2">
        <v>249</v>
      </c>
      <c r="V494" s="2">
        <v>13</v>
      </c>
      <c r="W494" s="2">
        <v>617</v>
      </c>
      <c r="X494" s="2">
        <v>46</v>
      </c>
    </row>
    <row r="495" spans="1:24">
      <c r="A495" s="1">
        <v>44043</v>
      </c>
      <c r="B495" s="2">
        <v>4636</v>
      </c>
      <c r="C495" s="2" t="s">
        <v>44</v>
      </c>
      <c r="D495" s="2" t="s">
        <v>59</v>
      </c>
      <c r="E495" s="2" t="s">
        <v>46</v>
      </c>
      <c r="F495" s="2" t="s">
        <v>47</v>
      </c>
      <c r="G495" s="2" t="s">
        <v>52</v>
      </c>
      <c r="H495" s="2" t="s">
        <v>53</v>
      </c>
      <c r="I495" s="2" t="s">
        <v>17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>
      <c r="A496" s="1">
        <v>44044</v>
      </c>
      <c r="B496" s="2">
        <v>6108</v>
      </c>
      <c r="C496" s="2" t="s">
        <v>60</v>
      </c>
      <c r="D496" s="2" t="s">
        <v>61</v>
      </c>
      <c r="E496" s="2" t="s">
        <v>7</v>
      </c>
      <c r="F496" s="2" t="s">
        <v>47</v>
      </c>
      <c r="G496" s="2" t="s">
        <v>48</v>
      </c>
      <c r="H496" s="2" t="s">
        <v>49</v>
      </c>
      <c r="I496" s="2" t="s">
        <v>6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>
      <c r="A497" s="1">
        <v>44044</v>
      </c>
      <c r="B497" s="2">
        <v>6108</v>
      </c>
      <c r="C497" s="2" t="s">
        <v>60</v>
      </c>
      <c r="D497" s="2" t="s">
        <v>62</v>
      </c>
      <c r="E497" s="2" t="s">
        <v>7</v>
      </c>
      <c r="F497" s="2" t="s">
        <v>47</v>
      </c>
      <c r="G497" s="2" t="s">
        <v>52</v>
      </c>
      <c r="H497" s="2" t="s">
        <v>53</v>
      </c>
      <c r="I497" s="2" t="s">
        <v>8</v>
      </c>
      <c r="J497" s="2">
        <v>2346.3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>
      <c r="A498" s="1">
        <v>44044</v>
      </c>
      <c r="B498" s="2">
        <v>4636</v>
      </c>
      <c r="C498" s="2" t="s">
        <v>44</v>
      </c>
      <c r="D498" s="2" t="s">
        <v>45</v>
      </c>
      <c r="E498" s="2" t="s">
        <v>46</v>
      </c>
      <c r="F498" s="2" t="s">
        <v>47</v>
      </c>
      <c r="G498" s="2" t="s">
        <v>48</v>
      </c>
      <c r="H498" s="2" t="s">
        <v>49</v>
      </c>
      <c r="I498" s="2" t="s">
        <v>12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>
      <c r="A499" s="1">
        <v>44044</v>
      </c>
      <c r="B499" s="2">
        <v>4636</v>
      </c>
      <c r="C499" s="2" t="s">
        <v>44</v>
      </c>
      <c r="D499" s="2" t="s">
        <v>59</v>
      </c>
      <c r="E499" s="2" t="s">
        <v>46</v>
      </c>
      <c r="F499" s="2" t="s">
        <v>47</v>
      </c>
      <c r="G499" s="2" t="s">
        <v>52</v>
      </c>
      <c r="H499" s="2" t="s">
        <v>53</v>
      </c>
      <c r="I499" s="2" t="s">
        <v>17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>
      <c r="A500" s="1">
        <v>44045</v>
      </c>
      <c r="B500" s="2">
        <v>6108</v>
      </c>
      <c r="C500" s="2" t="s">
        <v>60</v>
      </c>
      <c r="D500" s="2" t="s">
        <v>61</v>
      </c>
      <c r="E500" s="2" t="s">
        <v>7</v>
      </c>
      <c r="F500" s="2" t="s">
        <v>47</v>
      </c>
      <c r="G500" s="2" t="s">
        <v>48</v>
      </c>
      <c r="H500" s="2" t="s">
        <v>49</v>
      </c>
      <c r="I500" s="2" t="s">
        <v>6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>
      <c r="A501" s="1">
        <v>44045</v>
      </c>
      <c r="B501" s="2">
        <v>6108</v>
      </c>
      <c r="C501" s="2" t="s">
        <v>60</v>
      </c>
      <c r="D501" s="2" t="s">
        <v>62</v>
      </c>
      <c r="E501" s="2" t="s">
        <v>7</v>
      </c>
      <c r="F501" s="2" t="s">
        <v>47</v>
      </c>
      <c r="G501" s="2" t="s">
        <v>52</v>
      </c>
      <c r="H501" s="2" t="s">
        <v>53</v>
      </c>
      <c r="I501" s="2" t="s">
        <v>8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>
      <c r="A502" s="1">
        <v>44045</v>
      </c>
      <c r="B502" s="2">
        <v>4636</v>
      </c>
      <c r="C502" s="2" t="s">
        <v>44</v>
      </c>
      <c r="D502" s="2" t="s">
        <v>45</v>
      </c>
      <c r="E502" s="2" t="s">
        <v>46</v>
      </c>
      <c r="F502" s="2" t="s">
        <v>47</v>
      </c>
      <c r="G502" s="2" t="s">
        <v>48</v>
      </c>
      <c r="H502" s="2" t="s">
        <v>49</v>
      </c>
      <c r="I502" s="2" t="s">
        <v>12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>
      <c r="A503" s="1">
        <v>44045</v>
      </c>
      <c r="B503" s="2">
        <v>4636</v>
      </c>
      <c r="C503" s="2" t="s">
        <v>44</v>
      </c>
      <c r="D503" s="2" t="s">
        <v>59</v>
      </c>
      <c r="E503" s="2" t="s">
        <v>46</v>
      </c>
      <c r="F503" s="2" t="s">
        <v>47</v>
      </c>
      <c r="G503" s="2" t="s">
        <v>52</v>
      </c>
      <c r="H503" s="2" t="s">
        <v>53</v>
      </c>
      <c r="I503" s="2" t="s">
        <v>17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>
      <c r="A504" s="1">
        <v>44046</v>
      </c>
      <c r="B504" s="2">
        <v>6108</v>
      </c>
      <c r="C504" s="2" t="s">
        <v>60</v>
      </c>
      <c r="D504" s="2" t="s">
        <v>61</v>
      </c>
      <c r="E504" s="2" t="s">
        <v>7</v>
      </c>
      <c r="F504" s="2" t="s">
        <v>47</v>
      </c>
      <c r="G504" s="2" t="s">
        <v>48</v>
      </c>
      <c r="H504" s="2" t="s">
        <v>49</v>
      </c>
      <c r="I504" s="2" t="s">
        <v>6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>
      <c r="A505" s="1">
        <v>44046</v>
      </c>
      <c r="B505" s="2">
        <v>6108</v>
      </c>
      <c r="C505" s="2" t="s">
        <v>60</v>
      </c>
      <c r="D505" s="2" t="s">
        <v>62</v>
      </c>
      <c r="E505" s="2" t="s">
        <v>7</v>
      </c>
      <c r="F505" s="2" t="s">
        <v>47</v>
      </c>
      <c r="G505" s="2" t="s">
        <v>52</v>
      </c>
      <c r="H505" s="2" t="s">
        <v>53</v>
      </c>
      <c r="I505" s="2" t="s">
        <v>8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>
      <c r="A506" s="1">
        <v>44046</v>
      </c>
      <c r="B506" s="2">
        <v>4636</v>
      </c>
      <c r="C506" s="2" t="s">
        <v>44</v>
      </c>
      <c r="D506" s="2" t="s">
        <v>45</v>
      </c>
      <c r="E506" s="2" t="s">
        <v>46</v>
      </c>
      <c r="F506" s="2" t="s">
        <v>47</v>
      </c>
      <c r="G506" s="2" t="s">
        <v>48</v>
      </c>
      <c r="H506" s="2" t="s">
        <v>49</v>
      </c>
      <c r="I506" s="2" t="s">
        <v>12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</v>
      </c>
      <c r="U506" s="2">
        <v>327</v>
      </c>
      <c r="V506" s="2">
        <v>20</v>
      </c>
      <c r="W506" s="2">
        <v>561</v>
      </c>
      <c r="X506" s="2">
        <v>16</v>
      </c>
    </row>
    <row r="507" spans="1:24">
      <c r="A507" s="1">
        <v>44046</v>
      </c>
      <c r="B507" s="2">
        <v>4636</v>
      </c>
      <c r="C507" s="2" t="s">
        <v>44</v>
      </c>
      <c r="D507" s="2" t="s">
        <v>59</v>
      </c>
      <c r="E507" s="2" t="s">
        <v>46</v>
      </c>
      <c r="F507" s="2" t="s">
        <v>47</v>
      </c>
      <c r="G507" s="2" t="s">
        <v>52</v>
      </c>
      <c r="H507" s="2" t="s">
        <v>53</v>
      </c>
      <c r="I507" s="2" t="s">
        <v>17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>
      <c r="A508" s="1">
        <v>44047</v>
      </c>
      <c r="B508" s="2">
        <v>4636</v>
      </c>
      <c r="C508" s="2" t="s">
        <v>44</v>
      </c>
      <c r="D508" s="2" t="s">
        <v>45</v>
      </c>
      <c r="E508" s="2" t="s">
        <v>46</v>
      </c>
      <c r="F508" s="2" t="s">
        <v>47</v>
      </c>
      <c r="G508" s="2" t="s">
        <v>48</v>
      </c>
      <c r="H508" s="2" t="s">
        <v>49</v>
      </c>
      <c r="I508" s="2" t="s">
        <v>12</v>
      </c>
      <c r="J508" s="2">
        <v>1167.66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>
      <c r="A509" s="1">
        <v>44047</v>
      </c>
      <c r="B509" s="2">
        <v>4636</v>
      </c>
      <c r="C509" s="2" t="s">
        <v>44</v>
      </c>
      <c r="D509" s="2" t="s">
        <v>59</v>
      </c>
      <c r="E509" s="2" t="s">
        <v>46</v>
      </c>
      <c r="F509" s="2" t="s">
        <v>47</v>
      </c>
      <c r="G509" s="2" t="s">
        <v>52</v>
      </c>
      <c r="H509" s="2" t="s">
        <v>53</v>
      </c>
      <c r="I509" s="2" t="s">
        <v>17</v>
      </c>
      <c r="J509" s="2">
        <v>1617</v>
      </c>
      <c r="K509" s="2">
        <v>624.43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>
      <c r="A510" s="1">
        <v>44048</v>
      </c>
      <c r="B510" s="2">
        <v>4636</v>
      </c>
      <c r="C510" s="2" t="s">
        <v>44</v>
      </c>
      <c r="D510" s="2" t="s">
        <v>45</v>
      </c>
      <c r="E510" s="2" t="s">
        <v>46</v>
      </c>
      <c r="F510" s="2" t="s">
        <v>47</v>
      </c>
      <c r="G510" s="2" t="s">
        <v>48</v>
      </c>
      <c r="H510" s="2" t="s">
        <v>49</v>
      </c>
      <c r="I510" s="2" t="s">
        <v>12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>
      <c r="A511" s="1">
        <v>44048</v>
      </c>
      <c r="B511" s="2">
        <v>4636</v>
      </c>
      <c r="C511" s="2" t="s">
        <v>44</v>
      </c>
      <c r="D511" s="2" t="s">
        <v>59</v>
      </c>
      <c r="E511" s="2" t="s">
        <v>46</v>
      </c>
      <c r="F511" s="2" t="s">
        <v>47</v>
      </c>
      <c r="G511" s="2" t="s">
        <v>52</v>
      </c>
      <c r="H511" s="2" t="s">
        <v>53</v>
      </c>
      <c r="I511" s="2" t="s">
        <v>17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>
      <c r="A512" s="1">
        <v>44049</v>
      </c>
      <c r="B512" s="2">
        <v>4636</v>
      </c>
      <c r="C512" s="2" t="s">
        <v>44</v>
      </c>
      <c r="D512" s="2" t="s">
        <v>45</v>
      </c>
      <c r="E512" s="2" t="s">
        <v>46</v>
      </c>
      <c r="F512" s="2" t="s">
        <v>47</v>
      </c>
      <c r="G512" s="2" t="s">
        <v>48</v>
      </c>
      <c r="H512" s="2" t="s">
        <v>49</v>
      </c>
      <c r="I512" s="2" t="s">
        <v>12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>
      <c r="A513" s="1">
        <v>44049</v>
      </c>
      <c r="B513" s="2">
        <v>4636</v>
      </c>
      <c r="C513" s="2" t="s">
        <v>44</v>
      </c>
      <c r="D513" s="2" t="s">
        <v>59</v>
      </c>
      <c r="E513" s="2" t="s">
        <v>46</v>
      </c>
      <c r="F513" s="2" t="s">
        <v>47</v>
      </c>
      <c r="G513" s="2" t="s">
        <v>52</v>
      </c>
      <c r="H513" s="2" t="s">
        <v>53</v>
      </c>
      <c r="I513" s="2" t="s">
        <v>17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>
      <c r="A514" s="1">
        <v>44050</v>
      </c>
      <c r="B514" s="2">
        <v>4636</v>
      </c>
      <c r="C514" s="2" t="s">
        <v>44</v>
      </c>
      <c r="D514" s="2" t="s">
        <v>45</v>
      </c>
      <c r="E514" s="2" t="s">
        <v>46</v>
      </c>
      <c r="F514" s="2" t="s">
        <v>47</v>
      </c>
      <c r="G514" s="2" t="s">
        <v>48</v>
      </c>
      <c r="H514" s="2" t="s">
        <v>49</v>
      </c>
      <c r="I514" s="2" t="s">
        <v>12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</v>
      </c>
      <c r="U514" s="2">
        <v>303</v>
      </c>
      <c r="V514" s="2">
        <v>20</v>
      </c>
      <c r="W514" s="2">
        <v>824</v>
      </c>
      <c r="X514" s="2">
        <v>32</v>
      </c>
    </row>
    <row r="515" spans="1:24">
      <c r="A515" s="1">
        <v>44050</v>
      </c>
      <c r="B515" s="2">
        <v>4636</v>
      </c>
      <c r="C515" s="2" t="s">
        <v>44</v>
      </c>
      <c r="D515" s="2" t="s">
        <v>59</v>
      </c>
      <c r="E515" s="2" t="s">
        <v>46</v>
      </c>
      <c r="F515" s="2" t="s">
        <v>47</v>
      </c>
      <c r="G515" s="2" t="s">
        <v>52</v>
      </c>
      <c r="H515" s="2" t="s">
        <v>53</v>
      </c>
      <c r="I515" s="2" t="s">
        <v>17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>
      <c r="A516" s="1">
        <v>44051</v>
      </c>
      <c r="B516" s="2">
        <v>4636</v>
      </c>
      <c r="C516" s="2" t="s">
        <v>44</v>
      </c>
      <c r="D516" s="2" t="s">
        <v>45</v>
      </c>
      <c r="E516" s="2" t="s">
        <v>46</v>
      </c>
      <c r="F516" s="2" t="s">
        <v>47</v>
      </c>
      <c r="G516" s="2" t="s">
        <v>48</v>
      </c>
      <c r="H516" s="2" t="s">
        <v>49</v>
      </c>
      <c r="I516" s="2" t="s">
        <v>12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>
      <c r="A517" s="1">
        <v>44051</v>
      </c>
      <c r="B517" s="2">
        <v>4636</v>
      </c>
      <c r="C517" s="2" t="s">
        <v>44</v>
      </c>
      <c r="D517" s="2" t="s">
        <v>59</v>
      </c>
      <c r="E517" s="2" t="s">
        <v>46</v>
      </c>
      <c r="F517" s="2" t="s">
        <v>47</v>
      </c>
      <c r="G517" s="2" t="s">
        <v>52</v>
      </c>
      <c r="H517" s="2" t="s">
        <v>53</v>
      </c>
      <c r="I517" s="2" t="s">
        <v>17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</v>
      </c>
      <c r="U517" s="2">
        <v>842</v>
      </c>
      <c r="V517" s="2">
        <v>44</v>
      </c>
      <c r="W517" s="2">
        <v>500</v>
      </c>
      <c r="X517" s="2">
        <v>78</v>
      </c>
    </row>
    <row r="518" spans="1:24">
      <c r="A518" s="1">
        <v>44052</v>
      </c>
      <c r="B518" s="2">
        <v>4636</v>
      </c>
      <c r="C518" s="2" t="s">
        <v>44</v>
      </c>
      <c r="D518" s="2" t="s">
        <v>45</v>
      </c>
      <c r="E518" s="2" t="s">
        <v>46</v>
      </c>
      <c r="F518" s="2" t="s">
        <v>47</v>
      </c>
      <c r="G518" s="2" t="s">
        <v>48</v>
      </c>
      <c r="H518" s="2" t="s">
        <v>49</v>
      </c>
      <c r="I518" s="2" t="s">
        <v>12</v>
      </c>
      <c r="J518" s="2">
        <v>769.03</v>
      </c>
      <c r="K518" s="2">
        <v>271.97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>
      <c r="A519" s="1">
        <v>44052</v>
      </c>
      <c r="B519" s="2">
        <v>4636</v>
      </c>
      <c r="C519" s="2" t="s">
        <v>44</v>
      </c>
      <c r="D519" s="2" t="s">
        <v>59</v>
      </c>
      <c r="E519" s="2" t="s">
        <v>46</v>
      </c>
      <c r="F519" s="2" t="s">
        <v>47</v>
      </c>
      <c r="G519" s="2" t="s">
        <v>52</v>
      </c>
      <c r="H519" s="2" t="s">
        <v>53</v>
      </c>
      <c r="I519" s="2" t="s">
        <v>17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>
      <c r="A520" s="1">
        <v>44053</v>
      </c>
      <c r="B520" s="2">
        <v>4636</v>
      </c>
      <c r="C520" s="2" t="s">
        <v>44</v>
      </c>
      <c r="D520" s="2" t="s">
        <v>45</v>
      </c>
      <c r="E520" s="2" t="s">
        <v>46</v>
      </c>
      <c r="F520" s="2" t="s">
        <v>47</v>
      </c>
      <c r="G520" s="2" t="s">
        <v>48</v>
      </c>
      <c r="H520" s="2" t="s">
        <v>49</v>
      </c>
      <c r="I520" s="2" t="s">
        <v>12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>
      <c r="A521" s="1">
        <v>44053</v>
      </c>
      <c r="B521" s="2">
        <v>4636</v>
      </c>
      <c r="C521" s="2" t="s">
        <v>44</v>
      </c>
      <c r="D521" s="2" t="s">
        <v>59</v>
      </c>
      <c r="E521" s="2" t="s">
        <v>46</v>
      </c>
      <c r="F521" s="2" t="s">
        <v>47</v>
      </c>
      <c r="G521" s="2" t="s">
        <v>52</v>
      </c>
      <c r="H521" s="2" t="s">
        <v>53</v>
      </c>
      <c r="I521" s="2" t="s">
        <v>17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>
      <c r="A522" s="1">
        <v>44054</v>
      </c>
      <c r="B522" s="2">
        <v>4636</v>
      </c>
      <c r="C522" s="2" t="s">
        <v>44</v>
      </c>
      <c r="D522" s="2" t="s">
        <v>45</v>
      </c>
      <c r="E522" s="2" t="s">
        <v>46</v>
      </c>
      <c r="F522" s="2" t="s">
        <v>47</v>
      </c>
      <c r="G522" s="2" t="s">
        <v>48</v>
      </c>
      <c r="H522" s="2" t="s">
        <v>49</v>
      </c>
      <c r="I522" s="2" t="s">
        <v>12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>
      <c r="A523" s="1">
        <v>44054</v>
      </c>
      <c r="B523" s="2">
        <v>4636</v>
      </c>
      <c r="C523" s="2" t="s">
        <v>44</v>
      </c>
      <c r="D523" s="2" t="s">
        <v>59</v>
      </c>
      <c r="E523" s="2" t="s">
        <v>46</v>
      </c>
      <c r="F523" s="2" t="s">
        <v>47</v>
      </c>
      <c r="G523" s="2" t="s">
        <v>52</v>
      </c>
      <c r="H523" s="2" t="s">
        <v>53</v>
      </c>
      <c r="I523" s="2" t="s">
        <v>17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>
      <c r="A524" s="1">
        <v>44055</v>
      </c>
      <c r="B524" s="2">
        <v>4636</v>
      </c>
      <c r="C524" s="2" t="s">
        <v>44</v>
      </c>
      <c r="D524" s="2" t="s">
        <v>45</v>
      </c>
      <c r="E524" s="2" t="s">
        <v>46</v>
      </c>
      <c r="F524" s="2" t="s">
        <v>47</v>
      </c>
      <c r="G524" s="2" t="s">
        <v>48</v>
      </c>
      <c r="H524" s="2" t="s">
        <v>49</v>
      </c>
      <c r="I524" s="2" t="s">
        <v>12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>
      <c r="A525" s="1">
        <v>44055</v>
      </c>
      <c r="B525" s="2">
        <v>4636</v>
      </c>
      <c r="C525" s="2" t="s">
        <v>44</v>
      </c>
      <c r="D525" s="2" t="s">
        <v>59</v>
      </c>
      <c r="E525" s="2" t="s">
        <v>46</v>
      </c>
      <c r="F525" s="2" t="s">
        <v>47</v>
      </c>
      <c r="G525" s="2" t="s">
        <v>52</v>
      </c>
      <c r="H525" s="2" t="s">
        <v>53</v>
      </c>
      <c r="I525" s="2" t="s">
        <v>17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</v>
      </c>
      <c r="U525" s="2">
        <v>580</v>
      </c>
      <c r="V525" s="2">
        <v>44</v>
      </c>
      <c r="W525" s="2">
        <v>471</v>
      </c>
      <c r="X525" s="2">
        <v>32</v>
      </c>
    </row>
    <row r="526" spans="1:24">
      <c r="A526" s="1">
        <v>44056</v>
      </c>
      <c r="B526" s="2">
        <v>4636</v>
      </c>
      <c r="C526" s="2" t="s">
        <v>44</v>
      </c>
      <c r="D526" s="2" t="s">
        <v>45</v>
      </c>
      <c r="E526" s="2" t="s">
        <v>46</v>
      </c>
      <c r="F526" s="2" t="s">
        <v>47</v>
      </c>
      <c r="G526" s="2" t="s">
        <v>48</v>
      </c>
      <c r="H526" s="2" t="s">
        <v>49</v>
      </c>
      <c r="I526" s="2" t="s">
        <v>12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>
      <c r="A527" s="1">
        <v>44056</v>
      </c>
      <c r="B527" s="2">
        <v>4636</v>
      </c>
      <c r="C527" s="2" t="s">
        <v>44</v>
      </c>
      <c r="D527" s="2" t="s">
        <v>59</v>
      </c>
      <c r="E527" s="2" t="s">
        <v>46</v>
      </c>
      <c r="F527" s="2" t="s">
        <v>47</v>
      </c>
      <c r="G527" s="2" t="s">
        <v>52</v>
      </c>
      <c r="H527" s="2" t="s">
        <v>53</v>
      </c>
      <c r="I527" s="2" t="s">
        <v>17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>
      <c r="A528" s="1">
        <v>44057</v>
      </c>
      <c r="B528" s="2">
        <v>4636</v>
      </c>
      <c r="C528" s="2" t="s">
        <v>44</v>
      </c>
      <c r="D528" s="2" t="s">
        <v>45</v>
      </c>
      <c r="E528" s="2" t="s">
        <v>46</v>
      </c>
      <c r="F528" s="2" t="s">
        <v>47</v>
      </c>
      <c r="G528" s="2" t="s">
        <v>48</v>
      </c>
      <c r="H528" s="2" t="s">
        <v>49</v>
      </c>
      <c r="I528" s="2" t="s">
        <v>12</v>
      </c>
      <c r="J528" s="2">
        <v>1210.6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>
      <c r="A529" s="1">
        <v>44057</v>
      </c>
      <c r="B529" s="2">
        <v>4636</v>
      </c>
      <c r="C529" s="2" t="s">
        <v>44</v>
      </c>
      <c r="D529" s="2" t="s">
        <v>59</v>
      </c>
      <c r="E529" s="2" t="s">
        <v>46</v>
      </c>
      <c r="F529" s="2" t="s">
        <v>47</v>
      </c>
      <c r="G529" s="2" t="s">
        <v>52</v>
      </c>
      <c r="H529" s="2" t="s">
        <v>53</v>
      </c>
      <c r="I529" s="2" t="s">
        <v>17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>
      <c r="A530" s="1">
        <v>44058</v>
      </c>
      <c r="B530" s="2">
        <v>4636</v>
      </c>
      <c r="C530" s="2" t="s">
        <v>44</v>
      </c>
      <c r="D530" s="2" t="s">
        <v>45</v>
      </c>
      <c r="E530" s="2" t="s">
        <v>46</v>
      </c>
      <c r="F530" s="2" t="s">
        <v>47</v>
      </c>
      <c r="G530" s="2" t="s">
        <v>48</v>
      </c>
      <c r="H530" s="2" t="s">
        <v>49</v>
      </c>
      <c r="I530" s="2" t="s">
        <v>12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>
      <c r="A531" s="1">
        <v>44058</v>
      </c>
      <c r="B531" s="2">
        <v>4636</v>
      </c>
      <c r="C531" s="2" t="s">
        <v>44</v>
      </c>
      <c r="D531" s="2" t="s">
        <v>59</v>
      </c>
      <c r="E531" s="2" t="s">
        <v>46</v>
      </c>
      <c r="F531" s="2" t="s">
        <v>47</v>
      </c>
      <c r="G531" s="2" t="s">
        <v>52</v>
      </c>
      <c r="H531" s="2" t="s">
        <v>53</v>
      </c>
      <c r="I531" s="2" t="s">
        <v>17</v>
      </c>
      <c r="J531" s="2">
        <v>1139.35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>
      <c r="A532" s="1">
        <v>44059</v>
      </c>
      <c r="B532" s="2">
        <v>4636</v>
      </c>
      <c r="C532" s="2" t="s">
        <v>44</v>
      </c>
      <c r="D532" s="2" t="s">
        <v>45</v>
      </c>
      <c r="E532" s="2" t="s">
        <v>46</v>
      </c>
      <c r="F532" s="2" t="s">
        <v>47</v>
      </c>
      <c r="G532" s="2" t="s">
        <v>48</v>
      </c>
      <c r="H532" s="2" t="s">
        <v>49</v>
      </c>
      <c r="I532" s="2" t="s">
        <v>12</v>
      </c>
      <c r="J532" s="2">
        <v>886</v>
      </c>
      <c r="K532" s="2">
        <v>318.78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>
      <c r="A533" s="1">
        <v>44059</v>
      </c>
      <c r="B533" s="2">
        <v>4636</v>
      </c>
      <c r="C533" s="2" t="s">
        <v>44</v>
      </c>
      <c r="D533" s="2" t="s">
        <v>59</v>
      </c>
      <c r="E533" s="2" t="s">
        <v>46</v>
      </c>
      <c r="F533" s="2" t="s">
        <v>47</v>
      </c>
      <c r="G533" s="2" t="s">
        <v>52</v>
      </c>
      <c r="H533" s="2" t="s">
        <v>53</v>
      </c>
      <c r="I533" s="2" t="s">
        <v>17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>
      <c r="A534" s="1">
        <v>44060</v>
      </c>
      <c r="B534" s="2">
        <v>4636</v>
      </c>
      <c r="C534" s="2" t="s">
        <v>44</v>
      </c>
      <c r="D534" s="2" t="s">
        <v>45</v>
      </c>
      <c r="E534" s="2" t="s">
        <v>46</v>
      </c>
      <c r="F534" s="2" t="s">
        <v>47</v>
      </c>
      <c r="G534" s="2" t="s">
        <v>48</v>
      </c>
      <c r="H534" s="2" t="s">
        <v>49</v>
      </c>
      <c r="I534" s="2" t="s">
        <v>12</v>
      </c>
      <c r="J534" s="2">
        <v>1116.4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>
      <c r="A535" s="1">
        <v>44060</v>
      </c>
      <c r="B535" s="2">
        <v>4636</v>
      </c>
      <c r="C535" s="2" t="s">
        <v>44</v>
      </c>
      <c r="D535" s="2" t="s">
        <v>59</v>
      </c>
      <c r="E535" s="2" t="s">
        <v>46</v>
      </c>
      <c r="F535" s="2" t="s">
        <v>47</v>
      </c>
      <c r="G535" s="2" t="s">
        <v>52</v>
      </c>
      <c r="H535" s="2" t="s">
        <v>53</v>
      </c>
      <c r="I535" s="2" t="s">
        <v>17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>
      <c r="A536" s="1">
        <v>44061</v>
      </c>
      <c r="B536" s="2">
        <v>4636</v>
      </c>
      <c r="C536" s="2" t="s">
        <v>44</v>
      </c>
      <c r="D536" s="2" t="s">
        <v>45</v>
      </c>
      <c r="E536" s="2" t="s">
        <v>46</v>
      </c>
      <c r="F536" s="2" t="s">
        <v>47</v>
      </c>
      <c r="G536" s="2" t="s">
        <v>48</v>
      </c>
      <c r="H536" s="2" t="s">
        <v>49</v>
      </c>
      <c r="I536" s="2" t="s">
        <v>12</v>
      </c>
      <c r="J536" s="2">
        <v>954.76</v>
      </c>
      <c r="K536" s="2">
        <v>318.59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>
      <c r="A537" s="1">
        <v>44061</v>
      </c>
      <c r="B537" s="2">
        <v>4636</v>
      </c>
      <c r="C537" s="2" t="s">
        <v>44</v>
      </c>
      <c r="D537" s="2" t="s">
        <v>59</v>
      </c>
      <c r="E537" s="2" t="s">
        <v>46</v>
      </c>
      <c r="F537" s="2" t="s">
        <v>47</v>
      </c>
      <c r="G537" s="2" t="s">
        <v>52</v>
      </c>
      <c r="H537" s="2" t="s">
        <v>53</v>
      </c>
      <c r="I537" s="2" t="s">
        <v>17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>
      <c r="A538" s="1">
        <v>44062</v>
      </c>
      <c r="B538" s="2">
        <v>4636</v>
      </c>
      <c r="C538" s="2" t="s">
        <v>44</v>
      </c>
      <c r="D538" s="2" t="s">
        <v>45</v>
      </c>
      <c r="E538" s="2" t="s">
        <v>46</v>
      </c>
      <c r="F538" s="2" t="s">
        <v>47</v>
      </c>
      <c r="G538" s="2" t="s">
        <v>48</v>
      </c>
      <c r="H538" s="2" t="s">
        <v>49</v>
      </c>
      <c r="I538" s="2" t="s">
        <v>12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>
      <c r="A539" s="1">
        <v>44062</v>
      </c>
      <c r="B539" s="2">
        <v>4636</v>
      </c>
      <c r="C539" s="2" t="s">
        <v>44</v>
      </c>
      <c r="D539" s="2" t="s">
        <v>59</v>
      </c>
      <c r="E539" s="2" t="s">
        <v>46</v>
      </c>
      <c r="F539" s="2" t="s">
        <v>47</v>
      </c>
      <c r="G539" s="2" t="s">
        <v>52</v>
      </c>
      <c r="H539" s="2" t="s">
        <v>53</v>
      </c>
      <c r="I539" s="2" t="s">
        <v>17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>
      <c r="A540" s="1">
        <v>44063</v>
      </c>
      <c r="B540" s="2">
        <v>4636</v>
      </c>
      <c r="C540" s="2" t="s">
        <v>44</v>
      </c>
      <c r="D540" s="2" t="s">
        <v>45</v>
      </c>
      <c r="E540" s="2" t="s">
        <v>46</v>
      </c>
      <c r="F540" s="2" t="s">
        <v>47</v>
      </c>
      <c r="G540" s="2" t="s">
        <v>48</v>
      </c>
      <c r="H540" s="2" t="s">
        <v>49</v>
      </c>
      <c r="I540" s="2" t="s">
        <v>12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>
      <c r="A541" s="1">
        <v>44063</v>
      </c>
      <c r="B541" s="2">
        <v>4636</v>
      </c>
      <c r="C541" s="2" t="s">
        <v>44</v>
      </c>
      <c r="D541" s="2" t="s">
        <v>59</v>
      </c>
      <c r="E541" s="2" t="s">
        <v>46</v>
      </c>
      <c r="F541" s="2" t="s">
        <v>47</v>
      </c>
      <c r="G541" s="2" t="s">
        <v>52</v>
      </c>
      <c r="H541" s="2" t="s">
        <v>53</v>
      </c>
      <c r="I541" s="2" t="s">
        <v>17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>
      <c r="A542" s="1">
        <v>44064</v>
      </c>
      <c r="B542" s="2">
        <v>4636</v>
      </c>
      <c r="C542" s="2" t="s">
        <v>44</v>
      </c>
      <c r="D542" s="2" t="s">
        <v>45</v>
      </c>
      <c r="E542" s="2" t="s">
        <v>46</v>
      </c>
      <c r="F542" s="2" t="s">
        <v>47</v>
      </c>
      <c r="G542" s="2" t="s">
        <v>48</v>
      </c>
      <c r="H542" s="2" t="s">
        <v>49</v>
      </c>
      <c r="I542" s="2" t="s">
        <v>12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>
      <c r="A543" s="1">
        <v>44064</v>
      </c>
      <c r="B543" s="2">
        <v>4636</v>
      </c>
      <c r="C543" s="2" t="s">
        <v>44</v>
      </c>
      <c r="D543" s="2" t="s">
        <v>59</v>
      </c>
      <c r="E543" s="2" t="s">
        <v>46</v>
      </c>
      <c r="F543" s="2" t="s">
        <v>47</v>
      </c>
      <c r="G543" s="2" t="s">
        <v>52</v>
      </c>
      <c r="H543" s="2" t="s">
        <v>53</v>
      </c>
      <c r="I543" s="2" t="s">
        <v>17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>
      <c r="A544" s="1">
        <v>44065</v>
      </c>
      <c r="B544" s="2">
        <v>4636</v>
      </c>
      <c r="C544" s="2" t="s">
        <v>44</v>
      </c>
      <c r="D544" s="2" t="s">
        <v>45</v>
      </c>
      <c r="E544" s="2" t="s">
        <v>46</v>
      </c>
      <c r="F544" s="2" t="s">
        <v>47</v>
      </c>
      <c r="G544" s="2" t="s">
        <v>48</v>
      </c>
      <c r="H544" s="2" t="s">
        <v>49</v>
      </c>
      <c r="I544" s="2" t="s">
        <v>12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36.8</v>
      </c>
      <c r="U544" s="2">
        <v>394</v>
      </c>
      <c r="V544" s="2">
        <v>21</v>
      </c>
      <c r="W544" s="2">
        <v>400</v>
      </c>
      <c r="X544" s="2">
        <v>34</v>
      </c>
    </row>
    <row r="545" spans="1:24">
      <c r="A545" s="1">
        <v>44065</v>
      </c>
      <c r="B545" s="2">
        <v>4636</v>
      </c>
      <c r="C545" s="2" t="s">
        <v>44</v>
      </c>
      <c r="D545" s="2" t="s">
        <v>59</v>
      </c>
      <c r="E545" s="2" t="s">
        <v>46</v>
      </c>
      <c r="F545" s="2" t="s">
        <v>47</v>
      </c>
      <c r="G545" s="2" t="s">
        <v>52</v>
      </c>
      <c r="H545" s="2" t="s">
        <v>53</v>
      </c>
      <c r="I545" s="2" t="s">
        <v>17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>
      <c r="A546" s="1">
        <v>44066</v>
      </c>
      <c r="B546" s="2">
        <v>4636</v>
      </c>
      <c r="C546" s="2" t="s">
        <v>44</v>
      </c>
      <c r="D546" s="2" t="s">
        <v>45</v>
      </c>
      <c r="E546" s="2" t="s">
        <v>46</v>
      </c>
      <c r="F546" s="2" t="s">
        <v>47</v>
      </c>
      <c r="G546" s="2" t="s">
        <v>48</v>
      </c>
      <c r="H546" s="2" t="s">
        <v>49</v>
      </c>
      <c r="I546" s="2" t="s">
        <v>12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>
      <c r="A547" s="1">
        <v>44066</v>
      </c>
      <c r="B547" s="2">
        <v>4636</v>
      </c>
      <c r="C547" s="2" t="s">
        <v>44</v>
      </c>
      <c r="D547" s="2" t="s">
        <v>59</v>
      </c>
      <c r="E547" s="2" t="s">
        <v>46</v>
      </c>
      <c r="F547" s="2" t="s">
        <v>47</v>
      </c>
      <c r="G547" s="2" t="s">
        <v>52</v>
      </c>
      <c r="H547" s="2" t="s">
        <v>53</v>
      </c>
      <c r="I547" s="2" t="s">
        <v>17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>
      <c r="A548" s="1">
        <v>44067</v>
      </c>
      <c r="B548" s="2">
        <v>4636</v>
      </c>
      <c r="C548" s="2" t="s">
        <v>44</v>
      </c>
      <c r="D548" s="2" t="s">
        <v>45</v>
      </c>
      <c r="E548" s="2" t="s">
        <v>46</v>
      </c>
      <c r="F548" s="2" t="s">
        <v>47</v>
      </c>
      <c r="G548" s="2" t="s">
        <v>48</v>
      </c>
      <c r="H548" s="2" t="s">
        <v>49</v>
      </c>
      <c r="I548" s="2" t="s">
        <v>12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>
      <c r="A549" s="1">
        <v>44067</v>
      </c>
      <c r="B549" s="2">
        <v>4636</v>
      </c>
      <c r="C549" s="2" t="s">
        <v>44</v>
      </c>
      <c r="D549" s="2" t="s">
        <v>59</v>
      </c>
      <c r="E549" s="2" t="s">
        <v>46</v>
      </c>
      <c r="F549" s="2" t="s">
        <v>47</v>
      </c>
      <c r="G549" s="2" t="s">
        <v>52</v>
      </c>
      <c r="H549" s="2" t="s">
        <v>53</v>
      </c>
      <c r="I549" s="2" t="s">
        <v>17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>
      <c r="A550" s="1">
        <v>44068</v>
      </c>
      <c r="B550" s="2">
        <v>4636</v>
      </c>
      <c r="C550" s="2" t="s">
        <v>44</v>
      </c>
      <c r="D550" s="2" t="s">
        <v>45</v>
      </c>
      <c r="E550" s="2" t="s">
        <v>46</v>
      </c>
      <c r="F550" s="2" t="s">
        <v>47</v>
      </c>
      <c r="G550" s="2" t="s">
        <v>48</v>
      </c>
      <c r="H550" s="2" t="s">
        <v>49</v>
      </c>
      <c r="I550" s="2" t="s">
        <v>12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>
      <c r="A551" s="1">
        <v>44068</v>
      </c>
      <c r="B551" s="2">
        <v>4636</v>
      </c>
      <c r="C551" s="2" t="s">
        <v>44</v>
      </c>
      <c r="D551" s="2" t="s">
        <v>59</v>
      </c>
      <c r="E551" s="2" t="s">
        <v>46</v>
      </c>
      <c r="F551" s="2" t="s">
        <v>47</v>
      </c>
      <c r="G551" s="2" t="s">
        <v>52</v>
      </c>
      <c r="H551" s="2" t="s">
        <v>53</v>
      </c>
      <c r="I551" s="2" t="s">
        <v>17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>
      <c r="A552" s="1">
        <v>44069</v>
      </c>
      <c r="B552" s="2">
        <v>4636</v>
      </c>
      <c r="C552" s="2" t="s">
        <v>44</v>
      </c>
      <c r="D552" s="2" t="s">
        <v>59</v>
      </c>
      <c r="E552" s="2" t="s">
        <v>46</v>
      </c>
      <c r="F552" s="2" t="s">
        <v>47</v>
      </c>
      <c r="G552" s="2" t="s">
        <v>52</v>
      </c>
      <c r="H552" s="2" t="s">
        <v>53</v>
      </c>
      <c r="I552" s="2" t="s">
        <v>17</v>
      </c>
      <c r="J552" s="2">
        <v>771.47</v>
      </c>
      <c r="K552" s="2">
        <v>268.03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>
      <c r="A553" s="1">
        <v>44070</v>
      </c>
      <c r="B553" s="2">
        <v>4636</v>
      </c>
      <c r="C553" s="2" t="s">
        <v>44</v>
      </c>
      <c r="D553" s="2" t="s">
        <v>45</v>
      </c>
      <c r="E553" s="2" t="s">
        <v>46</v>
      </c>
      <c r="F553" s="2" t="s">
        <v>47</v>
      </c>
      <c r="G553" s="2" t="s">
        <v>48</v>
      </c>
      <c r="H553" s="2" t="s">
        <v>49</v>
      </c>
      <c r="I553" s="2" t="s">
        <v>12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>
      <c r="A554" s="1">
        <v>44070</v>
      </c>
      <c r="B554" s="2">
        <v>4636</v>
      </c>
      <c r="C554" s="2" t="s">
        <v>44</v>
      </c>
      <c r="D554" s="2" t="s">
        <v>59</v>
      </c>
      <c r="E554" s="2" t="s">
        <v>46</v>
      </c>
      <c r="F554" s="2" t="s">
        <v>47</v>
      </c>
      <c r="G554" s="2" t="s">
        <v>52</v>
      </c>
      <c r="H554" s="2" t="s">
        <v>53</v>
      </c>
      <c r="I554" s="2" t="s">
        <v>17</v>
      </c>
      <c r="J554" s="2">
        <v>1036.15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>
      <c r="A555" s="1">
        <v>44071</v>
      </c>
      <c r="B555" s="2">
        <v>4636</v>
      </c>
      <c r="C555" s="2" t="s">
        <v>44</v>
      </c>
      <c r="D555" s="2" t="s">
        <v>45</v>
      </c>
      <c r="E555" s="2" t="s">
        <v>46</v>
      </c>
      <c r="F555" s="2" t="s">
        <v>47</v>
      </c>
      <c r="G555" s="2" t="s">
        <v>48</v>
      </c>
      <c r="H555" s="2" t="s">
        <v>49</v>
      </c>
      <c r="I555" s="2" t="s">
        <v>12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>
      <c r="A556" s="1">
        <v>44071</v>
      </c>
      <c r="B556" s="2">
        <v>4636</v>
      </c>
      <c r="C556" s="2" t="s">
        <v>44</v>
      </c>
      <c r="D556" s="2" t="s">
        <v>59</v>
      </c>
      <c r="E556" s="2" t="s">
        <v>46</v>
      </c>
      <c r="F556" s="2" t="s">
        <v>47</v>
      </c>
      <c r="G556" s="2" t="s">
        <v>52</v>
      </c>
      <c r="H556" s="2" t="s">
        <v>53</v>
      </c>
      <c r="I556" s="2" t="s">
        <v>17</v>
      </c>
      <c r="J556" s="2">
        <v>1343.79</v>
      </c>
      <c r="K556" s="2">
        <v>523.92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>
      <c r="A557" s="1">
        <v>44072</v>
      </c>
      <c r="B557" s="2">
        <v>4636</v>
      </c>
      <c r="C557" s="2" t="s">
        <v>44</v>
      </c>
      <c r="D557" s="2" t="s">
        <v>45</v>
      </c>
      <c r="E557" s="2" t="s">
        <v>46</v>
      </c>
      <c r="F557" s="2" t="s">
        <v>47</v>
      </c>
      <c r="G557" s="2" t="s">
        <v>48</v>
      </c>
      <c r="H557" s="2" t="s">
        <v>49</v>
      </c>
      <c r="I557" s="2" t="s">
        <v>12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>
      <c r="A558" s="1">
        <v>44072</v>
      </c>
      <c r="B558" s="2">
        <v>4636</v>
      </c>
      <c r="C558" s="2" t="s">
        <v>44</v>
      </c>
      <c r="D558" s="2" t="s">
        <v>59</v>
      </c>
      <c r="E558" s="2" t="s">
        <v>46</v>
      </c>
      <c r="F558" s="2" t="s">
        <v>47</v>
      </c>
      <c r="G558" s="2" t="s">
        <v>52</v>
      </c>
      <c r="H558" s="2" t="s">
        <v>53</v>
      </c>
      <c r="I558" s="2" t="s">
        <v>17</v>
      </c>
      <c r="J558" s="2">
        <v>1297.9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>
      <c r="A559" s="1">
        <v>44073</v>
      </c>
      <c r="B559" s="2">
        <v>4636</v>
      </c>
      <c r="C559" s="2" t="s">
        <v>44</v>
      </c>
      <c r="D559" s="2" t="s">
        <v>45</v>
      </c>
      <c r="E559" s="2" t="s">
        <v>46</v>
      </c>
      <c r="F559" s="2" t="s">
        <v>47</v>
      </c>
      <c r="G559" s="2" t="s">
        <v>48</v>
      </c>
      <c r="H559" s="2" t="s">
        <v>49</v>
      </c>
      <c r="I559" s="2" t="s">
        <v>12</v>
      </c>
      <c r="J559" s="2">
        <v>768.83</v>
      </c>
      <c r="K559" s="2">
        <v>267.46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>
      <c r="A560" s="1">
        <v>44073</v>
      </c>
      <c r="B560" s="2">
        <v>4636</v>
      </c>
      <c r="C560" s="2" t="s">
        <v>44</v>
      </c>
      <c r="D560" s="2" t="s">
        <v>59</v>
      </c>
      <c r="E560" s="2" t="s">
        <v>46</v>
      </c>
      <c r="F560" s="2" t="s">
        <v>47</v>
      </c>
      <c r="G560" s="2" t="s">
        <v>52</v>
      </c>
      <c r="H560" s="2" t="s">
        <v>53</v>
      </c>
      <c r="I560" s="2" t="s">
        <v>17</v>
      </c>
      <c r="J560" s="2">
        <v>660.37</v>
      </c>
      <c r="K560" s="2">
        <v>277.15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>
      <c r="A561" s="1">
        <v>44074</v>
      </c>
      <c r="B561" s="2">
        <v>4636</v>
      </c>
      <c r="C561" s="2" t="s">
        <v>44</v>
      </c>
      <c r="D561" s="2" t="s">
        <v>45</v>
      </c>
      <c r="E561" s="2" t="s">
        <v>46</v>
      </c>
      <c r="F561" s="2" t="s">
        <v>47</v>
      </c>
      <c r="G561" s="2" t="s">
        <v>48</v>
      </c>
      <c r="H561" s="2" t="s">
        <v>49</v>
      </c>
      <c r="I561" s="2" t="s">
        <v>12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>
      <c r="A562" s="1">
        <v>44074</v>
      </c>
      <c r="B562" s="2">
        <v>4636</v>
      </c>
      <c r="C562" s="2" t="s">
        <v>44</v>
      </c>
      <c r="D562" s="2" t="s">
        <v>59</v>
      </c>
      <c r="E562" s="2" t="s">
        <v>46</v>
      </c>
      <c r="F562" s="2" t="s">
        <v>47</v>
      </c>
      <c r="G562" s="2" t="s">
        <v>52</v>
      </c>
      <c r="H562" s="2" t="s">
        <v>53</v>
      </c>
      <c r="I562" s="2" t="s">
        <v>17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数据透视表</vt:lpstr>
      <vt:lpstr>拌客源数据1-8月</vt:lpstr>
      <vt:lpstr>常用函数</vt:lpstr>
      <vt:lpstr>大厂周报</vt:lpstr>
      <vt:lpstr>拌客源数据1-8月 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hezixin</dc:creator>
  <cp:lastModifiedBy>✨</cp:lastModifiedBy>
  <dcterms:created xsi:type="dcterms:W3CDTF">2024-03-03T12:35:00Z</dcterms:created>
  <dcterms:modified xsi:type="dcterms:W3CDTF">2024-06-17T15:10:05Z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1C2329DF501EABE19C06E7657C318592_43</vt:lpwstr>
  </property>
  <property fmtid="{D5CDD505-2E9C-101B-9397-08002B2CF9AE}" pid="3" name="KSOProductBuildVer">
    <vt:lpwstr>2052-6.7.1.8828</vt:lpwstr>
  </property>
</Properties>
</file>