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下载文件\2024下\excel\"/>
    </mc:Choice>
  </mc:AlternateContent>
  <xr:revisionPtr revIDLastSave="0" documentId="13_ncr:1_{3533ABB7-9B24-4E58-B88A-756D66548F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  <sheet name="2" sheetId="2" r:id="rId2"/>
  </sheets>
  <calcPr calcId="191029"/>
</workbook>
</file>

<file path=xl/calcChain.xml><?xml version="1.0" encoding="utf-8"?>
<calcChain xmlns="http://schemas.openxmlformats.org/spreadsheetml/2006/main">
  <c r="D5" i="2" l="1"/>
  <c r="D3" i="2"/>
  <c r="D4" i="2"/>
  <c r="D2" i="2"/>
  <c r="C2" i="2"/>
  <c r="C28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D28" i="1" l="1"/>
  <c r="E5" i="1" s="1"/>
  <c r="E11" i="1" l="1"/>
  <c r="E24" i="1"/>
  <c r="E15" i="1"/>
  <c r="E17" i="1"/>
  <c r="E21" i="1"/>
  <c r="E25" i="1"/>
  <c r="E26" i="1"/>
  <c r="E27" i="1"/>
  <c r="E20" i="1"/>
  <c r="E6" i="1"/>
  <c r="E7" i="1"/>
  <c r="E9" i="1"/>
  <c r="E4" i="1"/>
  <c r="E12" i="1"/>
  <c r="E19" i="1"/>
  <c r="E13" i="1"/>
  <c r="E18" i="1"/>
  <c r="E23" i="1"/>
  <c r="E14" i="1"/>
  <c r="E22" i="1"/>
  <c r="E8" i="1"/>
  <c r="E3" i="1"/>
  <c r="F3" i="1" s="1"/>
  <c r="G3" i="1" s="1"/>
  <c r="E10" i="1"/>
  <c r="E16" i="1"/>
  <c r="F4" i="1" l="1"/>
  <c r="G4" i="1" s="1"/>
  <c r="F5" i="1"/>
  <c r="F6" i="1" l="1"/>
  <c r="G5" i="1"/>
  <c r="F7" i="1" l="1"/>
  <c r="G6" i="1"/>
  <c r="F8" i="1" l="1"/>
  <c r="G7" i="1"/>
  <c r="F9" i="1" l="1"/>
  <c r="G8" i="1"/>
  <c r="F10" i="1" l="1"/>
  <c r="G9" i="1"/>
  <c r="F11" i="1" l="1"/>
  <c r="G10" i="1"/>
  <c r="F12" i="1" l="1"/>
  <c r="G11" i="1"/>
  <c r="F13" i="1" l="1"/>
  <c r="G12" i="1"/>
  <c r="F14" i="1" l="1"/>
  <c r="G13" i="1"/>
  <c r="F15" i="1" l="1"/>
  <c r="G14" i="1"/>
  <c r="F16" i="1" l="1"/>
  <c r="G15" i="1"/>
  <c r="F17" i="1" l="1"/>
  <c r="G16" i="1"/>
  <c r="F18" i="1" l="1"/>
  <c r="G17" i="1"/>
  <c r="F19" i="1" l="1"/>
  <c r="G18" i="1"/>
  <c r="F20" i="1" l="1"/>
  <c r="G19" i="1"/>
  <c r="F21" i="1" l="1"/>
  <c r="G20" i="1"/>
  <c r="F22" i="1" l="1"/>
  <c r="G21" i="1"/>
  <c r="F23" i="1" l="1"/>
  <c r="G22" i="1"/>
  <c r="F24" i="1" l="1"/>
  <c r="G23" i="1"/>
  <c r="F25" i="1" l="1"/>
  <c r="G24" i="1"/>
  <c r="F26" i="1" l="1"/>
  <c r="G25" i="1"/>
  <c r="F27" i="1" l="1"/>
  <c r="G27" i="1" s="1"/>
  <c r="G26" i="1"/>
  <c r="B4" i="2" l="1"/>
  <c r="B2" i="2"/>
  <c r="C4" i="2"/>
  <c r="B3" i="2"/>
  <c r="C3" i="2"/>
  <c r="B5" i="2" l="1"/>
  <c r="C5" i="2"/>
</calcChain>
</file>

<file path=xl/sharedStrings.xml><?xml version="1.0" encoding="utf-8"?>
<sst xmlns="http://schemas.openxmlformats.org/spreadsheetml/2006/main" count="42" uniqueCount="42">
  <si>
    <t>存货ABC分析</t>
  </si>
  <si>
    <t>存货品名</t>
  </si>
  <si>
    <t>单价</t>
  </si>
  <si>
    <t>年需要量</t>
  </si>
  <si>
    <t>金额</t>
  </si>
  <si>
    <t>金额比重</t>
  </si>
  <si>
    <t>累计比重</t>
  </si>
  <si>
    <t>存货类别</t>
  </si>
  <si>
    <t>Z0603-1</t>
  </si>
  <si>
    <t>Z0603-2</t>
  </si>
  <si>
    <t>Z0603-3</t>
  </si>
  <si>
    <t>Z0603-4</t>
  </si>
  <si>
    <t>Z0603-5</t>
  </si>
  <si>
    <t>Z0603-6</t>
  </si>
  <si>
    <t>Z0603-7</t>
  </si>
  <si>
    <t>Z0603-8</t>
  </si>
  <si>
    <t>Z0603-9</t>
  </si>
  <si>
    <t>Z0603-11</t>
  </si>
  <si>
    <t>Z0603-12</t>
  </si>
  <si>
    <t>Z0603-13</t>
  </si>
  <si>
    <t>Z0603-14</t>
  </si>
  <si>
    <t>Z0603-15</t>
  </si>
  <si>
    <t>Z0603-16</t>
  </si>
  <si>
    <t>Z0603-17</t>
  </si>
  <si>
    <t>Z0603-18</t>
  </si>
  <si>
    <t>Z0603-19</t>
  </si>
  <si>
    <t>Z0603-111</t>
  </si>
  <si>
    <t>Z0603-112</t>
  </si>
  <si>
    <t>Z0603-113</t>
  </si>
  <si>
    <t>Z0603-114</t>
  </si>
  <si>
    <t>Z0603-115</t>
  </si>
  <si>
    <t>Z0603-116</t>
  </si>
  <si>
    <t>Z0603-117</t>
  </si>
  <si>
    <t>合计</t>
  </si>
  <si>
    <t>类别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</si>
  <si>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</si>
  <si>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</si>
  <si>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</si>
  <si>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合计</t>
    <phoneticPr fontId="2" type="noConversion"/>
  </si>
  <si>
    <t>资金所占比重</t>
    <phoneticPr fontId="2" type="noConversion"/>
  </si>
  <si>
    <t>品种数所占比重</t>
    <phoneticPr fontId="2" type="noConversion"/>
  </si>
  <si>
    <t>数量所占比重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</si>
</sst>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10" fontId="0" fillId="0" borderId="0" xfId="0" applyNumberFormat="1" applyBorder="1" applyAlignment="1">
      <alignment horizontal="center" vertical="top" wrapText="1"/>
    </xf>
    <xf numFmtId="0" fontId="3" fillId="0" borderId="0" xfId="0" applyFont="1"/>
    <xf numFmtId="0" fontId="1" fillId="0" borderId="0" xfId="0" applyFont="1"/>
    <xf numFmtId="10" fontId="1" fillId="0" borderId="0" xfId="0" applyNumberFormat="1" applyFont="1"/>
    <xf numFmtId="176" fontId="0" fillId="0" borderId="0" xfId="0" applyNumberFormat="1" applyBorder="1" applyAlignment="1">
      <alignment horizontal="center" vertical="top" wrapText="1"/>
    </xf>
    <xf numFmtId="10" fontId="0" fillId="0" borderId="0" xfId="0" applyNumberFormat="1"/>
    <xf numFmtId="0" fontId="0" fillId="0" borderId="0" xfId="0" applyNumberFormat="1" applyBorder="1" applyAlignment="1">
      <alignment vertical="top" wrapText="1"/>
    </xf>
    <xf numFmtId="0" fontId="0" fillId="0" borderId="0" xfId="0" applyNumberForma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3" sqref="B3:B27"/>
    </sheetView>
  </sheetViews>
  <sheetFormatPr defaultRowHeight="14.5" x14ac:dyDescent="0.35"/>
  <cols>
    <col min="1" max="7" width="13" customWidth="1"/>
  </cols>
  <sheetData>
    <row r="1" spans="1:7" ht="15" customHeight="1" x14ac:dyDescent="0.35">
      <c r="A1" s="2" t="s">
        <v>0</v>
      </c>
      <c r="B1" s="2"/>
      <c r="C1" s="2"/>
      <c r="D1" s="2"/>
      <c r="E1" s="2"/>
      <c r="F1" s="2"/>
      <c r="G1" s="2"/>
    </row>
    <row r="2" spans="1:7" ht="15" customHeight="1" x14ac:dyDescent="0.3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" customHeight="1" x14ac:dyDescent="0.35">
      <c r="A3" s="3" t="s">
        <v>8</v>
      </c>
      <c r="B3" s="10">
        <v>97.55</v>
      </c>
      <c r="C3" s="10">
        <v>4000</v>
      </c>
      <c r="D3" s="1">
        <f>B3*C3</f>
        <v>390200</v>
      </c>
      <c r="E3" s="4">
        <f>D3/$D$28</f>
        <v>0.15387224108491365</v>
      </c>
      <c r="F3" s="4">
        <f>E3</f>
        <v>0.15387224108491365</v>
      </c>
      <c r="G3" s="8" t="str">
        <f>IF(F3&lt;=75%,"A",IF(F3&lt;=95%,"B","C"))</f>
        <v>A</v>
      </c>
    </row>
    <row r="4" spans="1:7" ht="15" customHeight="1" x14ac:dyDescent="0.35">
      <c r="A4" s="3" t="s">
        <v>9</v>
      </c>
      <c r="B4" s="11">
        <v>95.95</v>
      </c>
      <c r="C4" s="11">
        <v>4000</v>
      </c>
      <c r="D4" s="1">
        <f>B4*C4</f>
        <v>383800</v>
      </c>
      <c r="E4" s="4">
        <f>D4/$D$28</f>
        <v>0.15134845240489458</v>
      </c>
      <c r="F4" s="4">
        <f>F3+E4</f>
        <v>0.30522069348980824</v>
      </c>
      <c r="G4" s="8" t="str">
        <f t="shared" ref="G4:G27" si="0">IF(F4&lt;=75%,"A",IF(F4&lt;=95%,"B","C"))</f>
        <v>A</v>
      </c>
    </row>
    <row r="5" spans="1:7" ht="15" customHeight="1" x14ac:dyDescent="0.35">
      <c r="A5" s="3" t="s">
        <v>10</v>
      </c>
      <c r="B5" s="11">
        <v>93.54</v>
      </c>
      <c r="C5" s="11">
        <v>4000</v>
      </c>
      <c r="D5" s="1">
        <f>B5*C5</f>
        <v>374160</v>
      </c>
      <c r="E5" s="4">
        <f>D5/$D$28</f>
        <v>0.14754699570561583</v>
      </c>
      <c r="F5" s="4">
        <f t="shared" ref="F5:F27" si="1">F4+E5</f>
        <v>0.45276768919542409</v>
      </c>
      <c r="G5" s="8" t="str">
        <f t="shared" si="0"/>
        <v>A</v>
      </c>
    </row>
    <row r="6" spans="1:7" ht="15" customHeight="1" x14ac:dyDescent="0.35">
      <c r="A6" s="3" t="s">
        <v>11</v>
      </c>
      <c r="B6" s="11">
        <v>91.73</v>
      </c>
      <c r="C6" s="11">
        <v>4000</v>
      </c>
      <c r="D6" s="1">
        <f>B6*C6</f>
        <v>366920</v>
      </c>
      <c r="E6" s="4">
        <f>D6/$D$28</f>
        <v>0.14469195976134425</v>
      </c>
      <c r="F6" s="4">
        <f t="shared" si="1"/>
        <v>0.59745964895676829</v>
      </c>
      <c r="G6" s="8" t="str">
        <f t="shared" si="0"/>
        <v>A</v>
      </c>
    </row>
    <row r="7" spans="1:7" ht="15" customHeight="1" x14ac:dyDescent="0.35">
      <c r="A7" s="3" t="s">
        <v>12</v>
      </c>
      <c r="B7" s="11">
        <v>90.26</v>
      </c>
      <c r="C7" s="11">
        <v>4000</v>
      </c>
      <c r="D7" s="1">
        <f>B7*C7</f>
        <v>361040</v>
      </c>
      <c r="E7" s="4">
        <f>D7/$D$28</f>
        <v>0.14237322891157669</v>
      </c>
      <c r="F7" s="4">
        <f t="shared" si="1"/>
        <v>0.73983287786834495</v>
      </c>
      <c r="G7" s="8" t="str">
        <f t="shared" si="0"/>
        <v>A</v>
      </c>
    </row>
    <row r="8" spans="1:7" ht="15" customHeight="1" x14ac:dyDescent="0.35">
      <c r="A8" s="3" t="s">
        <v>13</v>
      </c>
      <c r="B8" s="11">
        <v>28.96</v>
      </c>
      <c r="C8" s="11">
        <v>5000</v>
      </c>
      <c r="D8" s="1">
        <f>B8*C8</f>
        <v>144800</v>
      </c>
      <c r="E8" s="4">
        <f>D8/$D$28</f>
        <v>5.7100718885431827E-2</v>
      </c>
      <c r="F8" s="4">
        <f t="shared" si="1"/>
        <v>0.79693359675377673</v>
      </c>
      <c r="G8" s="8" t="str">
        <f t="shared" si="0"/>
        <v>B</v>
      </c>
    </row>
    <row r="9" spans="1:7" ht="15" customHeight="1" x14ac:dyDescent="0.35">
      <c r="A9" s="3" t="s">
        <v>14</v>
      </c>
      <c r="B9" s="11">
        <v>28.89</v>
      </c>
      <c r="C9" s="11">
        <v>4000</v>
      </c>
      <c r="D9" s="1">
        <f>B9*C9</f>
        <v>115560</v>
      </c>
      <c r="E9" s="4">
        <f>D9/$D$28</f>
        <v>4.5570159353594625E-2</v>
      </c>
      <c r="F9" s="4">
        <f t="shared" si="1"/>
        <v>0.84250375610737138</v>
      </c>
      <c r="G9" s="8" t="str">
        <f t="shared" si="0"/>
        <v>B</v>
      </c>
    </row>
    <row r="10" spans="1:7" ht="15" customHeight="1" x14ac:dyDescent="0.35">
      <c r="A10" s="3" t="s">
        <v>15</v>
      </c>
      <c r="B10" s="11">
        <v>28.46</v>
      </c>
      <c r="C10" s="11">
        <v>3000</v>
      </c>
      <c r="D10" s="1">
        <f>B10*C10</f>
        <v>85380</v>
      </c>
      <c r="E10" s="4">
        <f>D10/$D$28</f>
        <v>3.3668918359379622E-2</v>
      </c>
      <c r="F10" s="4">
        <f t="shared" si="1"/>
        <v>0.87617267446675096</v>
      </c>
      <c r="G10" s="8" t="str">
        <f t="shared" si="0"/>
        <v>B</v>
      </c>
    </row>
    <row r="11" spans="1:7" ht="15" customHeight="1" x14ac:dyDescent="0.35">
      <c r="A11" s="3" t="s">
        <v>16</v>
      </c>
      <c r="B11" s="11">
        <v>28.15</v>
      </c>
      <c r="C11" s="11">
        <v>3000</v>
      </c>
      <c r="D11" s="1">
        <f>B11*C11</f>
        <v>84450</v>
      </c>
      <c r="E11" s="4">
        <f>D11/$D$28</f>
        <v>3.3302180316814346E-2</v>
      </c>
      <c r="F11" s="4">
        <f t="shared" si="1"/>
        <v>0.90947485478356527</v>
      </c>
      <c r="G11" s="8" t="str">
        <f t="shared" si="0"/>
        <v>B</v>
      </c>
    </row>
    <row r="12" spans="1:7" ht="15" customHeight="1" x14ac:dyDescent="0.35">
      <c r="A12" s="3" t="s">
        <v>17</v>
      </c>
      <c r="B12" s="11">
        <v>28.71</v>
      </c>
      <c r="C12" s="11">
        <v>2000</v>
      </c>
      <c r="D12" s="1">
        <f>B12*C12</f>
        <v>57420</v>
      </c>
      <c r="E12" s="4">
        <f>D12/$D$28</f>
        <v>2.2643116563546239E-2</v>
      </c>
      <c r="F12" s="4">
        <f t="shared" si="1"/>
        <v>0.9321179713471115</v>
      </c>
      <c r="G12" s="8" t="str">
        <f t="shared" si="0"/>
        <v>B</v>
      </c>
    </row>
    <row r="13" spans="1:7" ht="15" customHeight="1" x14ac:dyDescent="0.35">
      <c r="A13" s="3" t="s">
        <v>18</v>
      </c>
      <c r="B13" s="11">
        <v>3.89</v>
      </c>
      <c r="C13" s="11">
        <v>5000</v>
      </c>
      <c r="D13" s="1">
        <f>B13*C13</f>
        <v>19450</v>
      </c>
      <c r="E13" s="4">
        <f>D13/$D$28</f>
        <v>7.6699515353705044E-3</v>
      </c>
      <c r="F13" s="4">
        <f t="shared" si="1"/>
        <v>0.93978792288248203</v>
      </c>
      <c r="G13" s="8" t="str">
        <f t="shared" si="0"/>
        <v>B</v>
      </c>
    </row>
    <row r="14" spans="1:7" ht="15" customHeight="1" x14ac:dyDescent="0.35">
      <c r="A14" s="3" t="s">
        <v>19</v>
      </c>
      <c r="B14" s="11">
        <v>3.78</v>
      </c>
      <c r="C14" s="11">
        <v>5000</v>
      </c>
      <c r="D14" s="1">
        <f>B14*C14</f>
        <v>18900</v>
      </c>
      <c r="E14" s="4">
        <f>D14/$D$28</f>
        <v>7.4530634456813636E-3</v>
      </c>
      <c r="F14" s="4">
        <f t="shared" si="1"/>
        <v>0.94724098632816345</v>
      </c>
      <c r="G14" s="8" t="str">
        <f t="shared" si="0"/>
        <v>B</v>
      </c>
    </row>
    <row r="15" spans="1:7" ht="15" customHeight="1" x14ac:dyDescent="0.35">
      <c r="A15" s="3" t="s">
        <v>20</v>
      </c>
      <c r="B15" s="11">
        <v>3.38</v>
      </c>
      <c r="C15" s="11">
        <v>5000</v>
      </c>
      <c r="D15" s="1">
        <f>B15*C15</f>
        <v>16900</v>
      </c>
      <c r="E15" s="4">
        <f>D15/$D$28</f>
        <v>6.6643794831753997E-3</v>
      </c>
      <c r="F15" s="4">
        <f t="shared" si="1"/>
        <v>0.95390536581133889</v>
      </c>
      <c r="G15" s="8" t="str">
        <f t="shared" si="0"/>
        <v>C</v>
      </c>
    </row>
    <row r="16" spans="1:7" ht="15" customHeight="1" x14ac:dyDescent="0.35">
      <c r="A16" s="3" t="s">
        <v>21</v>
      </c>
      <c r="B16" s="11">
        <v>3.87</v>
      </c>
      <c r="C16" s="11">
        <v>4000</v>
      </c>
      <c r="D16" s="1">
        <f>B16*C16</f>
        <v>15480</v>
      </c>
      <c r="E16" s="4">
        <f>D16/$D$28</f>
        <v>6.1044138697961643E-3</v>
      </c>
      <c r="F16" s="4">
        <f t="shared" si="1"/>
        <v>0.9600097796811351</v>
      </c>
      <c r="G16" s="8" t="str">
        <f t="shared" si="0"/>
        <v>C</v>
      </c>
    </row>
    <row r="17" spans="1:7" ht="15" customHeight="1" x14ac:dyDescent="0.35">
      <c r="A17" s="3" t="s">
        <v>22</v>
      </c>
      <c r="B17" s="11">
        <v>3.22</v>
      </c>
      <c r="C17" s="11">
        <v>4000</v>
      </c>
      <c r="D17" s="1">
        <f>B17*C17</f>
        <v>12880</v>
      </c>
      <c r="E17" s="4">
        <f>D17/$D$28</f>
        <v>5.079124718538411E-3</v>
      </c>
      <c r="F17" s="4">
        <f t="shared" si="1"/>
        <v>0.96508890439967354</v>
      </c>
      <c r="G17" s="8" t="str">
        <f t="shared" si="0"/>
        <v>C</v>
      </c>
    </row>
    <row r="18" spans="1:7" ht="15" customHeight="1" x14ac:dyDescent="0.35">
      <c r="A18" s="3" t="s">
        <v>23</v>
      </c>
      <c r="B18" s="11">
        <v>2.25</v>
      </c>
      <c r="C18" s="11">
        <v>5000</v>
      </c>
      <c r="D18" s="1">
        <f>B18*C18</f>
        <v>11250</v>
      </c>
      <c r="E18" s="4">
        <f>D18/$D$28</f>
        <v>4.4363472890960503E-3</v>
      </c>
      <c r="F18" s="4">
        <f t="shared" si="1"/>
        <v>0.96952525168876957</v>
      </c>
      <c r="G18" s="8" t="str">
        <f t="shared" si="0"/>
        <v>C</v>
      </c>
    </row>
    <row r="19" spans="1:7" ht="15" customHeight="1" x14ac:dyDescent="0.35">
      <c r="A19" s="3" t="s">
        <v>24</v>
      </c>
      <c r="B19" s="11">
        <v>2.23</v>
      </c>
      <c r="C19" s="11">
        <v>5000</v>
      </c>
      <c r="D19" s="1">
        <f>B19*C19</f>
        <v>11150</v>
      </c>
      <c r="E19" s="4">
        <f>D19/$D$28</f>
        <v>4.3969130909707515E-3</v>
      </c>
      <c r="F19" s="4">
        <f t="shared" si="1"/>
        <v>0.97392216477974036</v>
      </c>
      <c r="G19" s="8" t="str">
        <f t="shared" si="0"/>
        <v>C</v>
      </c>
    </row>
    <row r="20" spans="1:7" ht="15" customHeight="1" x14ac:dyDescent="0.35">
      <c r="A20" s="3" t="s">
        <v>25</v>
      </c>
      <c r="B20" s="11">
        <v>2.59</v>
      </c>
      <c r="C20" s="11">
        <v>4000</v>
      </c>
      <c r="D20" s="1">
        <f>B20*C20</f>
        <v>10360</v>
      </c>
      <c r="E20" s="4">
        <f>D20/$D$28</f>
        <v>4.0853829257808958E-3</v>
      </c>
      <c r="F20" s="4">
        <f t="shared" si="1"/>
        <v>0.97800754770552123</v>
      </c>
      <c r="G20" s="8" t="str">
        <f t="shared" si="0"/>
        <v>C</v>
      </c>
    </row>
    <row r="21" spans="1:7" ht="15" customHeight="1" x14ac:dyDescent="0.35">
      <c r="A21" s="3" t="s">
        <v>26</v>
      </c>
      <c r="B21" s="11">
        <v>3.17</v>
      </c>
      <c r="C21" s="11">
        <v>3000</v>
      </c>
      <c r="D21" s="1">
        <f>B21*C21</f>
        <v>9510</v>
      </c>
      <c r="E21" s="4">
        <f>D21/$D$28</f>
        <v>3.7501922417158607E-3</v>
      </c>
      <c r="F21" s="4">
        <f t="shared" si="1"/>
        <v>0.98175773994723714</v>
      </c>
      <c r="G21" s="8" t="str">
        <f t="shared" si="0"/>
        <v>C</v>
      </c>
    </row>
    <row r="22" spans="1:7" ht="15" customHeight="1" x14ac:dyDescent="0.35">
      <c r="A22" s="3" t="s">
        <v>27</v>
      </c>
      <c r="B22" s="11">
        <v>1.88</v>
      </c>
      <c r="C22" s="11">
        <v>5000</v>
      </c>
      <c r="D22" s="1">
        <f>B22*C22</f>
        <v>9400</v>
      </c>
      <c r="E22" s="4">
        <f>D22/$D$28</f>
        <v>3.7068146237780328E-3</v>
      </c>
      <c r="F22" s="4">
        <f t="shared" si="1"/>
        <v>0.98546455457101523</v>
      </c>
      <c r="G22" s="8" t="str">
        <f t="shared" si="0"/>
        <v>C</v>
      </c>
    </row>
    <row r="23" spans="1:7" ht="15" customHeight="1" x14ac:dyDescent="0.35">
      <c r="A23" s="3" t="s">
        <v>28</v>
      </c>
      <c r="B23" s="11">
        <v>2.1800000000000002</v>
      </c>
      <c r="C23" s="11">
        <v>4000</v>
      </c>
      <c r="D23" s="1">
        <f>B23*C23</f>
        <v>8720</v>
      </c>
      <c r="E23" s="4">
        <f>D23/$D$28</f>
        <v>3.438662076526005E-3</v>
      </c>
      <c r="F23" s="4">
        <f t="shared" si="1"/>
        <v>0.98890321664754122</v>
      </c>
      <c r="G23" s="8" t="str">
        <f t="shared" si="0"/>
        <v>C</v>
      </c>
    </row>
    <row r="24" spans="1:7" ht="15" customHeight="1" x14ac:dyDescent="0.35">
      <c r="A24" s="3" t="s">
        <v>29</v>
      </c>
      <c r="B24" s="11">
        <v>2.13</v>
      </c>
      <c r="C24" s="11">
        <v>4000</v>
      </c>
      <c r="D24" s="1">
        <f>B24*C24</f>
        <v>8520</v>
      </c>
      <c r="E24" s="4">
        <f>D24/$D$28</f>
        <v>3.3597936802754083E-3</v>
      </c>
      <c r="F24" s="4">
        <f t="shared" si="1"/>
        <v>0.99226301032781661</v>
      </c>
      <c r="G24" s="8" t="str">
        <f t="shared" si="0"/>
        <v>C</v>
      </c>
    </row>
    <row r="25" spans="1:7" ht="15" customHeight="1" x14ac:dyDescent="0.35">
      <c r="A25" s="3" t="s">
        <v>30</v>
      </c>
      <c r="B25" s="11">
        <v>1.81</v>
      </c>
      <c r="C25" s="11">
        <v>4000</v>
      </c>
      <c r="D25" s="1">
        <f>B25*C25</f>
        <v>7240</v>
      </c>
      <c r="E25" s="4">
        <f>D25/$D$28</f>
        <v>2.8550359442715912E-3</v>
      </c>
      <c r="F25" s="4">
        <f t="shared" si="1"/>
        <v>0.99511804627208822</v>
      </c>
      <c r="G25" s="8" t="str">
        <f t="shared" si="0"/>
        <v>C</v>
      </c>
    </row>
    <row r="26" spans="1:7" ht="15" customHeight="1" x14ac:dyDescent="0.35">
      <c r="A26" s="3" t="s">
        <v>31</v>
      </c>
      <c r="B26" s="11">
        <v>1.76</v>
      </c>
      <c r="C26" s="11">
        <v>4000</v>
      </c>
      <c r="D26" s="1">
        <f>B26*C26</f>
        <v>7040</v>
      </c>
      <c r="E26" s="4">
        <f>D26/$D$28</f>
        <v>2.7761675480209949E-3</v>
      </c>
      <c r="F26" s="4">
        <f t="shared" si="1"/>
        <v>0.99789421382010923</v>
      </c>
      <c r="G26" s="8" t="str">
        <f t="shared" si="0"/>
        <v>C</v>
      </c>
    </row>
    <row r="27" spans="1:7" ht="15" customHeight="1" x14ac:dyDescent="0.35">
      <c r="A27" s="3" t="s">
        <v>32</v>
      </c>
      <c r="B27" s="11">
        <v>1.78</v>
      </c>
      <c r="C27" s="11">
        <v>3000</v>
      </c>
      <c r="D27" s="1">
        <f>B27*C27</f>
        <v>5340</v>
      </c>
      <c r="E27" s="4">
        <f>D27/$D$28</f>
        <v>2.1057861798909252E-3</v>
      </c>
      <c r="F27" s="4">
        <f t="shared" si="1"/>
        <v>1.0000000000000002</v>
      </c>
      <c r="G27" s="8" t="str">
        <f t="shared" si="0"/>
        <v>C</v>
      </c>
    </row>
    <row r="28" spans="1:7" ht="15" customHeight="1" x14ac:dyDescent="0.35">
      <c r="A28" s="1" t="s">
        <v>33</v>
      </c>
      <c r="B28" s="1"/>
      <c r="C28" s="8">
        <f>SUM(C3:C27)</f>
        <v>101000</v>
      </c>
      <c r="D28" s="1">
        <f>SUM(D3:D27)</f>
        <v>2535870</v>
      </c>
      <c r="E28" s="1"/>
      <c r="F28" s="1"/>
      <c r="G28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56D7-E289-405D-A7F0-0D3308B600F1}">
  <dimension ref="A1:D5"/>
  <sheetViews>
    <sheetView workbookViewId="0">
      <selection activeCell="D5" sqref="D5"/>
    </sheetView>
  </sheetViews>
  <sheetFormatPr defaultRowHeight="14.5" x14ac:dyDescent="0.35"/>
  <cols>
    <col min="2" max="2" width="15.54296875" customWidth="1"/>
    <col min="3" max="3" width="18.7265625" customWidth="1"/>
    <col min="4" max="4" width="13.6328125" customWidth="1"/>
  </cols>
  <sheetData>
    <row r="1" spans="1:4" ht="15" x14ac:dyDescent="0.35">
      <c r="A1" s="5" t="s">
        <v>34</v>
      </c>
      <c r="B1" s="5" t="s">
        <v>39</v>
      </c>
      <c r="C1" s="5" t="s">
        <v>40</v>
      </c>
      <c r="D1" s="5" t="s">
        <v>41</v>
      </c>
    </row>
    <row r="2" spans="1:4" x14ac:dyDescent="0.35">
      <c r="A2" s="6" t="s">
        <v>35</v>
      </c>
      <c r="B2" s="7">
        <f>SUMIF('1'!$G$3:$G$27,'2'!A2,'1'!$E$3:$E$27)</f>
        <v>0.73983287786834495</v>
      </c>
      <c r="C2" s="9">
        <f>COUNTIF('1'!$G$3:$G$27,'2'!A2)/25</f>
        <v>0.2</v>
      </c>
      <c r="D2" s="9">
        <f>SUMIF('1'!$G$3:$G$27,'2'!A2,'1'!$C$3:$C$27)/'1'!$C$28</f>
        <v>0.19801980198019803</v>
      </c>
    </row>
    <row r="3" spans="1:4" x14ac:dyDescent="0.35">
      <c r="A3" s="6" t="s">
        <v>36</v>
      </c>
      <c r="B3" s="7">
        <f>SUMIF('1'!$G$3:$G$27,'2'!A3,'1'!$E$3:$E$27)</f>
        <v>0.20740810845981852</v>
      </c>
      <c r="C3" s="9">
        <f>COUNTIF('1'!$G$3:$G$27,'2'!A3)/25</f>
        <v>0.28000000000000003</v>
      </c>
      <c r="D3" s="9">
        <f>SUMIF('1'!$G$3:$G$27,'2'!A3,'1'!$C$3:$C$27)/'1'!$C$28</f>
        <v>0.26732673267326734</v>
      </c>
    </row>
    <row r="4" spans="1:4" x14ac:dyDescent="0.35">
      <c r="A4" s="6" t="s">
        <v>37</v>
      </c>
      <c r="B4" s="7">
        <f>SUMIF('1'!$G$3:$G$27,'2'!A4,'1'!$E$3:$E$27)</f>
        <v>5.2759013671836483E-2</v>
      </c>
      <c r="C4" s="9">
        <f>COUNTIF('1'!$G$3:$G$27,'2'!A4)/25</f>
        <v>0.52</v>
      </c>
      <c r="D4" s="9">
        <f>SUMIF('1'!$G$3:$G$27,'2'!A4,'1'!$C$3:$C$27)/'1'!$C$28</f>
        <v>0.53465346534653468</v>
      </c>
    </row>
    <row r="5" spans="1:4" ht="15" x14ac:dyDescent="0.35">
      <c r="A5" s="5" t="s">
        <v>38</v>
      </c>
      <c r="B5" s="7">
        <f>SUM(B2:B4)</f>
        <v>0.99999999999999989</v>
      </c>
      <c r="C5" s="9">
        <f>SUM(C2:C4)</f>
        <v>1</v>
      </c>
      <c r="D5" s="9">
        <f>SUM(D2:D4)</f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jm189.cn</dc:title>
  <dc:subject/>
  <dc:creator>jm189.cn</dc:creator>
  <cp:keywords/>
  <dc:description/>
  <cp:lastModifiedBy>C C</cp:lastModifiedBy>
  <dcterms:created xsi:type="dcterms:W3CDTF">2024-05-28T08:05:07Z</dcterms:created>
  <dcterms:modified xsi:type="dcterms:W3CDTF">2024-05-28T09:09:19Z</dcterms:modified>
  <cp:category/>
</cp:coreProperties>
</file>