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6cfcef6e949b3f/Documents/Optimization/"/>
    </mc:Choice>
  </mc:AlternateContent>
  <xr:revisionPtr revIDLastSave="2822" documentId="8_{A4B52004-47B1-4177-B98F-0E23E513B9E4}" xr6:coauthVersionLast="47" xr6:coauthVersionMax="47" xr10:uidLastSave="{BEEB069F-3F57-4126-9BF8-1FCDAEE4019B}"/>
  <bookViews>
    <workbookView xWindow="-108" yWindow="-108" windowWidth="23256" windowHeight="12456" xr2:uid="{1CF2A719-2690-4A5D-ACCE-94619C346148}"/>
  </bookViews>
  <sheets>
    <sheet name="Sheet1" sheetId="1" r:id="rId1"/>
  </sheets>
  <definedNames>
    <definedName name="avai_pulls">Sheet1!$L$36:$Q$36</definedName>
    <definedName name="binary">Sheet1!$L$23:$Q$34</definedName>
    <definedName name="costs">Sheet1!$C$23:$H$34</definedName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required_pulls">Sheet1!$L$40:$Q$40</definedName>
    <definedName name="solver_adj" localSheetId="0" hidden="1">Sheet1!$L$23:$Q$34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Sheet1!$L$23:$Q$34</definedName>
    <definedName name="solver_lhs2" localSheetId="0" hidden="1">Sheet1!$L$40:$Q$40</definedName>
    <definedName name="solver_lhs3" localSheetId="0" hidden="1">Sheet1!$L$38:$Q$38</definedName>
    <definedName name="solver_lhs4" localSheetId="0" hidden="1">Sheet1!$R$23:$R$34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Sheet1!$P$10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"integer"</definedName>
    <definedName name="solver_rhs2" localSheetId="0" hidden="1">total_pulls</definedName>
    <definedName name="solver_rhs3" localSheetId="0" hidden="1">avai_pulls</definedName>
    <definedName name="solver_rhs4" localSheetId="0" hidden="1">trips_required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_pulls">Sheet1!$L$38:$Q$38</definedName>
    <definedName name="trips_required">Sheet1!$T$23:$T$34</definedName>
    <definedName name="trips_total">Sheet1!$R$23:$R$34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1" i="1" l="1"/>
  <c r="R34" i="1"/>
  <c r="Q38" i="1"/>
  <c r="P38" i="1"/>
  <c r="O38" i="1"/>
  <c r="N38" i="1"/>
  <c r="M38" i="1"/>
  <c r="L38" i="1"/>
  <c r="R23" i="1"/>
  <c r="N15" i="1"/>
  <c r="N7" i="1"/>
  <c r="C23" i="1"/>
  <c r="N4" i="1" s="1"/>
  <c r="H24" i="1"/>
  <c r="H25" i="1"/>
  <c r="H26" i="1"/>
  <c r="H27" i="1"/>
  <c r="H28" i="1"/>
  <c r="H29" i="1"/>
  <c r="H30" i="1"/>
  <c r="H31" i="1"/>
  <c r="H32" i="1"/>
  <c r="H33" i="1"/>
  <c r="H34" i="1"/>
  <c r="H23" i="1"/>
  <c r="G24" i="1"/>
  <c r="G25" i="1"/>
  <c r="G26" i="1"/>
  <c r="G27" i="1"/>
  <c r="G28" i="1"/>
  <c r="G29" i="1"/>
  <c r="G30" i="1"/>
  <c r="G31" i="1"/>
  <c r="G32" i="1"/>
  <c r="G33" i="1"/>
  <c r="G34" i="1"/>
  <c r="G23" i="1"/>
  <c r="F24" i="1"/>
  <c r="F25" i="1"/>
  <c r="F26" i="1"/>
  <c r="F27" i="1"/>
  <c r="F28" i="1"/>
  <c r="F29" i="1"/>
  <c r="F30" i="1"/>
  <c r="F31" i="1"/>
  <c r="F32" i="1"/>
  <c r="F33" i="1"/>
  <c r="F34" i="1"/>
  <c r="E24" i="1"/>
  <c r="E25" i="1"/>
  <c r="E26" i="1"/>
  <c r="E27" i="1"/>
  <c r="E28" i="1"/>
  <c r="E29" i="1"/>
  <c r="E30" i="1"/>
  <c r="E31" i="1"/>
  <c r="E32" i="1"/>
  <c r="E33" i="1"/>
  <c r="E34" i="1"/>
  <c r="F23" i="1"/>
  <c r="E23" i="1"/>
  <c r="D24" i="1"/>
  <c r="D25" i="1"/>
  <c r="D26" i="1"/>
  <c r="D27" i="1"/>
  <c r="D28" i="1"/>
  <c r="D29" i="1"/>
  <c r="D30" i="1"/>
  <c r="D31" i="1"/>
  <c r="D32" i="1"/>
  <c r="D33" i="1"/>
  <c r="D34" i="1"/>
  <c r="D23" i="1"/>
  <c r="C24" i="1"/>
  <c r="N5" i="1" s="1"/>
  <c r="C25" i="1"/>
  <c r="N6" i="1" s="1"/>
  <c r="C26" i="1"/>
  <c r="C27" i="1"/>
  <c r="C28" i="1"/>
  <c r="C29" i="1"/>
  <c r="N10" i="1" s="1"/>
  <c r="C30" i="1"/>
  <c r="C31" i="1"/>
  <c r="C32" i="1"/>
  <c r="C33" i="1"/>
  <c r="N14" i="1" s="1"/>
  <c r="C34" i="1"/>
  <c r="N11" i="1" l="1"/>
  <c r="N9" i="1"/>
  <c r="N13" i="1"/>
  <c r="N12" i="1"/>
  <c r="N8" i="1"/>
  <c r="P10" i="1" l="1"/>
  <c r="R24" i="1"/>
  <c r="R25" i="1"/>
  <c r="R26" i="1"/>
  <c r="R27" i="1"/>
  <c r="R28" i="1"/>
  <c r="R29" i="1"/>
  <c r="R30" i="1"/>
  <c r="R32" i="1"/>
  <c r="R33" i="1"/>
</calcChain>
</file>

<file path=xl/sharedStrings.xml><?xml version="1.0" encoding="utf-8"?>
<sst xmlns="http://schemas.openxmlformats.org/spreadsheetml/2006/main" count="95" uniqueCount="40">
  <si>
    <t>Destination</t>
  </si>
  <si>
    <t>State</t>
  </si>
  <si>
    <t>Trips</t>
  </si>
  <si>
    <t>Stops</t>
  </si>
  <si>
    <t>Miles</t>
  </si>
  <si>
    <t>ABCT</t>
  </si>
  <si>
    <t>IRST</t>
  </si>
  <si>
    <t>LAST</t>
  </si>
  <si>
    <t>MRST</t>
  </si>
  <si>
    <t>NEST</t>
  </si>
  <si>
    <t>PSST</t>
  </si>
  <si>
    <t>Atlanta</t>
  </si>
  <si>
    <t>GA</t>
  </si>
  <si>
    <t>Everett</t>
  </si>
  <si>
    <t>MA</t>
  </si>
  <si>
    <t>Ephrata</t>
  </si>
  <si>
    <t>PA</t>
  </si>
  <si>
    <t>Riverview</t>
  </si>
  <si>
    <t>MI</t>
  </si>
  <si>
    <t>Carson</t>
  </si>
  <si>
    <t>CA</t>
  </si>
  <si>
    <t>Chamblee</t>
  </si>
  <si>
    <t>Roseville</t>
  </si>
  <si>
    <t>MN</t>
  </si>
  <si>
    <t>Hanover</t>
  </si>
  <si>
    <t>Sparks</t>
  </si>
  <si>
    <t>NV</t>
  </si>
  <si>
    <t>Parsippany</t>
  </si>
  <si>
    <t>NJ</t>
  </si>
  <si>
    <t>Effingham</t>
  </si>
  <si>
    <t>IL</t>
  </si>
  <si>
    <t>Kearny</t>
  </si>
  <si>
    <t>Commitment</t>
  </si>
  <si>
    <t>Minimum charge per truckload</t>
  </si>
  <si>
    <t>Stop-off charg</t>
  </si>
  <si>
    <t>Available pulls</t>
  </si>
  <si>
    <t>=</t>
  </si>
  <si>
    <t xml:space="preserve">Total </t>
  </si>
  <si>
    <t>&gt;=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</si>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</sst>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2" applyNumberFormat="0" applyAlignment="0" applyProtection="0"/>
  </cellStyleXfs>
  <cellXfs count="3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0" xfId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4" fillId="4" borderId="12" xfId="3"/>
    <xf numFmtId="0" fontId="4" fillId="4" borderId="14" xfId="3" applyBorder="1"/>
    <xf numFmtId="0" fontId="4" fillId="4" borderId="15" xfId="3" applyBorder="1"/>
    <xf numFmtId="0" fontId="4" fillId="4" borderId="16" xfId="3" applyBorder="1"/>
    <xf numFmtId="0" fontId="4" fillId="4" borderId="17" xfId="3" applyBorder="1"/>
    <xf numFmtId="0" fontId="4" fillId="4" borderId="12" xfId="3" applyBorder="1"/>
    <xf numFmtId="0" fontId="4" fillId="4" borderId="18" xfId="3" applyBorder="1"/>
    <xf numFmtId="0" fontId="4" fillId="4" borderId="19" xfId="3" applyBorder="1"/>
    <xf numFmtId="0" fontId="4" fillId="4" borderId="20" xfId="3" applyBorder="1"/>
    <xf numFmtId="0" fontId="4" fillId="4" borderId="21" xfId="3" applyBorder="1"/>
    <xf numFmtId="0" fontId="4" fillId="4" borderId="22" xfId="3" applyBorder="1"/>
    <xf numFmtId="0" fontId="4" fillId="4" borderId="23" xfId="3" applyBorder="1"/>
    <xf numFmtId="0" fontId="4" fillId="4" borderId="24" xfId="3" applyBorder="1"/>
    <xf numFmtId="0" fontId="3" fillId="3" borderId="4" xfId="2" applyBorder="1"/>
    <xf numFmtId="0" fontId="3" fillId="3" borderId="0" xfId="2"/>
    <xf numFmtId="0" fontId="3" fillId="3" borderId="5" xfId="2" applyBorder="1"/>
    <xf numFmtId="0" fontId="3" fillId="3" borderId="6" xfId="2" applyBorder="1"/>
    <xf numFmtId="0" fontId="3" fillId="3" borderId="7" xfId="2" applyBorder="1"/>
    <xf numFmtId="0" fontId="3" fillId="3" borderId="8" xfId="2" applyBorder="1"/>
    <xf numFmtId="0" fontId="0" fillId="0" borderId="0" xfId="0" quotePrefix="1" applyBorder="1" applyAlignment="1">
      <alignment horizontal="center"/>
    </xf>
  </cellXfs>
  <cellStyles count="4">
    <cellStyle name="Bad" xfId="1" builtinId="27"/>
    <cellStyle name="Calculation" xfId="3" builtinId="22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D53BB-4B56-4046-9DF3-94AE69E25C8C}">
  <dimension ref="B2:T40"/>
  <sheetViews>
    <sheetView tabSelected="1" topLeftCell="C16" zoomScale="93" zoomScaleNormal="70" workbookViewId="0">
      <selection activeCell="S36" sqref="S36"/>
    </sheetView>
  </sheetViews>
  <sheetFormatPr defaultRowHeight="14.4" x14ac:dyDescent="0.3"/>
  <cols>
    <col min="2" max="2" width="11.77734375" customWidth="1"/>
    <col min="3" max="3" width="12.21875" customWidth="1"/>
    <col min="4" max="4" width="9.109375" bestFit="1" customWidth="1"/>
    <col min="5" max="8" width="12.44140625" bestFit="1" customWidth="1"/>
    <col min="9" max="9" width="9.109375" bestFit="1" customWidth="1"/>
    <col min="10" max="10" width="9.33203125" bestFit="1" customWidth="1"/>
    <col min="11" max="11" width="12.77734375" customWidth="1"/>
    <col min="12" max="13" width="9.33203125" bestFit="1" customWidth="1"/>
    <col min="14" max="15" width="9.109375" bestFit="1" customWidth="1"/>
    <col min="16" max="16" width="12.21875" bestFit="1" customWidth="1"/>
    <col min="17" max="18" width="9.109375" bestFit="1" customWidth="1"/>
    <col min="20" max="20" width="9.109375" bestFit="1" customWidth="1"/>
  </cols>
  <sheetData>
    <row r="2" spans="3:16" ht="15" thickBot="1" x14ac:dyDescent="0.35"/>
    <row r="3" spans="3:16" ht="15" thickBot="1" x14ac:dyDescent="0.35">
      <c r="C3" s="6" t="s">
        <v>0</v>
      </c>
      <c r="D3" s="7" t="s">
        <v>1</v>
      </c>
      <c r="E3" s="6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8" t="s">
        <v>10</v>
      </c>
      <c r="N3" s="17" t="s">
        <v>39</v>
      </c>
    </row>
    <row r="4" spans="3:16" x14ac:dyDescent="0.3">
      <c r="C4" s="1" t="s">
        <v>11</v>
      </c>
      <c r="D4" t="s">
        <v>12</v>
      </c>
      <c r="E4" s="1">
        <v>4</v>
      </c>
      <c r="F4">
        <v>0</v>
      </c>
      <c r="G4">
        <v>612</v>
      </c>
      <c r="H4">
        <v>10000000</v>
      </c>
      <c r="I4">
        <v>0.88</v>
      </c>
      <c r="J4">
        <v>1.1499999999999999</v>
      </c>
      <c r="K4">
        <v>0.87</v>
      </c>
      <c r="L4">
        <v>0.95</v>
      </c>
      <c r="M4" s="2">
        <v>1.05</v>
      </c>
      <c r="N4" s="28">
        <f>SUMPRODUCT(C23:H23,L23:Q23)</f>
        <v>2129.7599999999998</v>
      </c>
    </row>
    <row r="5" spans="3:16" x14ac:dyDescent="0.3">
      <c r="C5" s="1" t="s">
        <v>13</v>
      </c>
      <c r="D5" t="s">
        <v>14</v>
      </c>
      <c r="E5" s="1">
        <v>1</v>
      </c>
      <c r="F5">
        <v>3</v>
      </c>
      <c r="G5">
        <v>612</v>
      </c>
      <c r="H5">
        <v>10000000</v>
      </c>
      <c r="I5">
        <v>1.18</v>
      </c>
      <c r="J5">
        <v>1.27</v>
      </c>
      <c r="K5">
        <v>1.39</v>
      </c>
      <c r="L5">
        <v>1.35</v>
      </c>
      <c r="M5" s="2">
        <v>1.28</v>
      </c>
      <c r="N5" s="29">
        <f t="shared" ref="N5:N15" si="0">SUMPRODUCT(C24:H24,L24:Q24)</f>
        <v>933.36</v>
      </c>
    </row>
    <row r="6" spans="3:16" x14ac:dyDescent="0.3">
      <c r="C6" s="1" t="s">
        <v>15</v>
      </c>
      <c r="D6" t="s">
        <v>16</v>
      </c>
      <c r="E6" s="1">
        <v>3</v>
      </c>
      <c r="F6">
        <v>0</v>
      </c>
      <c r="G6">
        <v>190</v>
      </c>
      <c r="H6">
        <v>10000000</v>
      </c>
      <c r="I6">
        <v>3.42</v>
      </c>
      <c r="J6">
        <v>1.73</v>
      </c>
      <c r="K6">
        <v>1.71</v>
      </c>
      <c r="L6">
        <v>1.82</v>
      </c>
      <c r="M6" s="2">
        <v>2</v>
      </c>
      <c r="N6" s="29">
        <f t="shared" si="0"/>
        <v>1110</v>
      </c>
    </row>
    <row r="7" spans="3:16" x14ac:dyDescent="0.3">
      <c r="C7" s="1" t="s">
        <v>17</v>
      </c>
      <c r="D7" t="s">
        <v>18</v>
      </c>
      <c r="E7" s="1">
        <v>5</v>
      </c>
      <c r="F7">
        <v>0</v>
      </c>
      <c r="G7">
        <v>383</v>
      </c>
      <c r="H7">
        <v>0.79</v>
      </c>
      <c r="I7">
        <v>1.01</v>
      </c>
      <c r="J7">
        <v>1.25</v>
      </c>
      <c r="K7">
        <v>0.96</v>
      </c>
      <c r="L7">
        <v>0.95</v>
      </c>
      <c r="M7" s="2">
        <v>1.1100000000000001</v>
      </c>
      <c r="N7" s="29">
        <f t="shared" si="0"/>
        <v>1767.68</v>
      </c>
    </row>
    <row r="8" spans="3:16" x14ac:dyDescent="0.3">
      <c r="C8" s="1" t="s">
        <v>19</v>
      </c>
      <c r="D8" t="s">
        <v>20</v>
      </c>
      <c r="E8" s="1">
        <v>1</v>
      </c>
      <c r="F8">
        <v>2</v>
      </c>
      <c r="G8">
        <v>3063</v>
      </c>
      <c r="H8">
        <v>10000000</v>
      </c>
      <c r="I8">
        <v>0.8</v>
      </c>
      <c r="J8">
        <v>0.87</v>
      </c>
      <c r="K8">
        <v>10000000</v>
      </c>
      <c r="L8">
        <v>1</v>
      </c>
      <c r="M8" s="2">
        <v>10000000</v>
      </c>
      <c r="N8" s="29">
        <f t="shared" si="0"/>
        <v>2600.4</v>
      </c>
    </row>
    <row r="9" spans="3:16" x14ac:dyDescent="0.3">
      <c r="C9" s="1" t="s">
        <v>21</v>
      </c>
      <c r="D9" t="s">
        <v>12</v>
      </c>
      <c r="E9" s="1">
        <v>1</v>
      </c>
      <c r="F9">
        <v>0</v>
      </c>
      <c r="G9">
        <v>429</v>
      </c>
      <c r="H9">
        <v>10000000</v>
      </c>
      <c r="I9">
        <v>1.23</v>
      </c>
      <c r="J9">
        <v>1.61</v>
      </c>
      <c r="K9">
        <v>1.22</v>
      </c>
      <c r="L9">
        <v>1.33</v>
      </c>
      <c r="M9" s="2">
        <v>1.47</v>
      </c>
      <c r="N9" s="29">
        <f t="shared" si="0"/>
        <v>527.66999999999996</v>
      </c>
    </row>
    <row r="10" spans="3:16" x14ac:dyDescent="0.3">
      <c r="C10" s="1" t="s">
        <v>22</v>
      </c>
      <c r="D10" t="s">
        <v>23</v>
      </c>
      <c r="E10" s="1">
        <v>1</v>
      </c>
      <c r="F10">
        <v>3</v>
      </c>
      <c r="G10">
        <v>600</v>
      </c>
      <c r="H10">
        <v>1.24</v>
      </c>
      <c r="I10">
        <v>1.1299999999999999</v>
      </c>
      <c r="J10">
        <v>1.89</v>
      </c>
      <c r="K10">
        <v>1.32</v>
      </c>
      <c r="L10">
        <v>1.41</v>
      </c>
      <c r="M10" s="2">
        <v>1.41</v>
      </c>
      <c r="N10" s="29">
        <f>SUMPRODUCT(C29:H29,L29:Q29)</f>
        <v>902.99999999999989</v>
      </c>
      <c r="P10" s="12">
        <f>SUM(N4:N15)</f>
        <v>22394.380000000005</v>
      </c>
    </row>
    <row r="11" spans="3:16" x14ac:dyDescent="0.3">
      <c r="C11" s="1" t="s">
        <v>24</v>
      </c>
      <c r="D11" t="s">
        <v>16</v>
      </c>
      <c r="E11" s="1">
        <v>1</v>
      </c>
      <c r="F11">
        <v>0</v>
      </c>
      <c r="G11">
        <v>136</v>
      </c>
      <c r="H11">
        <v>10000000</v>
      </c>
      <c r="I11">
        <v>4.78</v>
      </c>
      <c r="J11">
        <v>2.23</v>
      </c>
      <c r="K11">
        <v>2.39</v>
      </c>
      <c r="L11">
        <v>2.2599999999999998</v>
      </c>
      <c r="M11" s="2">
        <v>2.57</v>
      </c>
      <c r="N11" s="29">
        <f t="shared" si="0"/>
        <v>349.52</v>
      </c>
    </row>
    <row r="12" spans="3:16" x14ac:dyDescent="0.3">
      <c r="C12" s="1" t="s">
        <v>25</v>
      </c>
      <c r="D12" t="s">
        <v>26</v>
      </c>
      <c r="E12" s="1">
        <v>2</v>
      </c>
      <c r="F12">
        <v>0</v>
      </c>
      <c r="G12">
        <v>2439</v>
      </c>
      <c r="H12">
        <v>10000000</v>
      </c>
      <c r="I12">
        <v>1.45</v>
      </c>
      <c r="J12">
        <v>10000000</v>
      </c>
      <c r="K12">
        <v>1.2</v>
      </c>
      <c r="L12">
        <v>10000000</v>
      </c>
      <c r="M12" s="2">
        <v>10000000</v>
      </c>
      <c r="N12" s="29">
        <f t="shared" si="0"/>
        <v>5853.5999999999995</v>
      </c>
    </row>
    <row r="13" spans="3:16" x14ac:dyDescent="0.3">
      <c r="C13" s="1" t="s">
        <v>27</v>
      </c>
      <c r="D13" t="s">
        <v>28</v>
      </c>
      <c r="E13" s="1">
        <v>1</v>
      </c>
      <c r="F13">
        <v>1</v>
      </c>
      <c r="G13">
        <v>355</v>
      </c>
      <c r="H13">
        <v>10000000</v>
      </c>
      <c r="I13">
        <v>1.62</v>
      </c>
      <c r="J13">
        <v>1.36</v>
      </c>
      <c r="K13">
        <v>1.39</v>
      </c>
      <c r="L13">
        <v>1.03</v>
      </c>
      <c r="M13" s="2">
        <v>1.76</v>
      </c>
      <c r="N13" s="29">
        <f t="shared" si="0"/>
        <v>415.65000000000003</v>
      </c>
    </row>
    <row r="14" spans="3:16" x14ac:dyDescent="0.3">
      <c r="C14" s="1" t="s">
        <v>29</v>
      </c>
      <c r="D14" t="s">
        <v>30</v>
      </c>
      <c r="E14" s="1">
        <v>5</v>
      </c>
      <c r="F14">
        <v>0</v>
      </c>
      <c r="G14">
        <v>570</v>
      </c>
      <c r="H14">
        <v>0.87</v>
      </c>
      <c r="I14">
        <v>0.87</v>
      </c>
      <c r="J14">
        <v>1.25</v>
      </c>
      <c r="K14">
        <v>0.87</v>
      </c>
      <c r="L14">
        <v>0.9</v>
      </c>
      <c r="M14" s="2">
        <v>1.31</v>
      </c>
      <c r="N14" s="29">
        <f t="shared" si="0"/>
        <v>2479.5</v>
      </c>
    </row>
    <row r="15" spans="3:16" ht="15" thickBot="1" x14ac:dyDescent="0.35">
      <c r="C15" s="3" t="s">
        <v>31</v>
      </c>
      <c r="D15" s="4" t="s">
        <v>28</v>
      </c>
      <c r="E15" s="3">
        <v>7</v>
      </c>
      <c r="F15" s="4">
        <v>0</v>
      </c>
      <c r="G15" s="4">
        <v>324</v>
      </c>
      <c r="H15" s="4">
        <v>10000000</v>
      </c>
      <c r="I15" s="4">
        <v>2.0099999999999998</v>
      </c>
      <c r="J15" s="4">
        <v>1.54</v>
      </c>
      <c r="K15" s="4">
        <v>1.53</v>
      </c>
      <c r="L15" s="4">
        <v>1.28</v>
      </c>
      <c r="M15" s="5">
        <v>1.95</v>
      </c>
      <c r="N15" s="30">
        <f>SUMPRODUCT(C34:H34,L34:Q34)</f>
        <v>3324.2400000000002</v>
      </c>
    </row>
    <row r="16" spans="3:16" ht="15" thickBot="1" x14ac:dyDescent="0.35"/>
    <row r="17" spans="2:20" x14ac:dyDescent="0.3">
      <c r="E17" s="9" t="s">
        <v>33</v>
      </c>
      <c r="F17" s="10"/>
      <c r="G17" s="11"/>
      <c r="H17" s="10">
        <v>350</v>
      </c>
      <c r="I17" s="10">
        <v>400</v>
      </c>
      <c r="J17" s="10">
        <v>350</v>
      </c>
      <c r="K17" s="10">
        <v>300</v>
      </c>
      <c r="L17" s="10">
        <v>350</v>
      </c>
      <c r="M17" s="11">
        <v>300</v>
      </c>
    </row>
    <row r="18" spans="2:20" ht="15" thickBot="1" x14ac:dyDescent="0.35">
      <c r="E18" s="3" t="s">
        <v>34</v>
      </c>
      <c r="F18" s="4"/>
      <c r="G18" s="5"/>
      <c r="H18" s="4">
        <v>50</v>
      </c>
      <c r="I18" s="4">
        <v>75</v>
      </c>
      <c r="J18" s="4">
        <v>50</v>
      </c>
      <c r="K18" s="4">
        <v>35</v>
      </c>
      <c r="L18" s="4">
        <v>50</v>
      </c>
      <c r="M18" s="5">
        <v>50</v>
      </c>
    </row>
    <row r="19" spans="2:20" x14ac:dyDescent="0.3">
      <c r="E19" s="9" t="s">
        <v>35</v>
      </c>
      <c r="F19" s="10"/>
      <c r="G19" s="11"/>
      <c r="H19" s="10">
        <v>4</v>
      </c>
      <c r="I19" s="10">
        <v>8</v>
      </c>
      <c r="J19" s="10">
        <v>7</v>
      </c>
      <c r="K19" s="10">
        <v>7</v>
      </c>
      <c r="L19" s="10">
        <v>3</v>
      </c>
      <c r="M19" s="11">
        <v>4</v>
      </c>
    </row>
    <row r="20" spans="2:20" ht="15" thickBot="1" x14ac:dyDescent="0.35">
      <c r="E20" s="3" t="s">
        <v>32</v>
      </c>
      <c r="F20" s="4"/>
      <c r="G20" s="5"/>
      <c r="H20" s="4">
        <v>1</v>
      </c>
      <c r="I20" s="4">
        <v>7</v>
      </c>
      <c r="J20" s="4">
        <v>6</v>
      </c>
      <c r="K20" s="4">
        <v>0</v>
      </c>
      <c r="L20" s="4">
        <v>0</v>
      </c>
      <c r="M20" s="5">
        <v>4</v>
      </c>
    </row>
    <row r="21" spans="2:20" ht="15" thickBot="1" x14ac:dyDescent="0.35"/>
    <row r="22" spans="2:20" ht="15" thickBot="1" x14ac:dyDescent="0.35">
      <c r="B22" s="6" t="s">
        <v>0</v>
      </c>
      <c r="C22" s="14" t="s">
        <v>5</v>
      </c>
      <c r="D22" s="15" t="s">
        <v>6</v>
      </c>
      <c r="E22" s="15" t="s">
        <v>7</v>
      </c>
      <c r="F22" s="15" t="s">
        <v>8</v>
      </c>
      <c r="G22" s="15" t="s">
        <v>9</v>
      </c>
      <c r="H22" s="16" t="s">
        <v>10</v>
      </c>
      <c r="K22" s="6" t="s">
        <v>0</v>
      </c>
      <c r="L22" s="6" t="s">
        <v>5</v>
      </c>
      <c r="M22" s="7" t="s">
        <v>6</v>
      </c>
      <c r="N22" s="7" t="s">
        <v>7</v>
      </c>
      <c r="O22" s="7" t="s">
        <v>8</v>
      </c>
      <c r="P22" s="7" t="s">
        <v>9</v>
      </c>
      <c r="Q22" s="8" t="s">
        <v>10</v>
      </c>
    </row>
    <row r="23" spans="2:20" x14ac:dyDescent="0.3">
      <c r="B23" s="1" t="s">
        <v>11</v>
      </c>
      <c r="C23" s="19">
        <f>IF((G4*H4+F4*$H$18)&gt;$H$17,(G4*H4+F4*$H$18),$H$17)</f>
        <v>6120000000</v>
      </c>
      <c r="D23" s="20">
        <f>IF((G4*I4+$I$18*F4)&gt;$I$17,(G4*I4+$I$18*F4),$I$17)</f>
        <v>538.56000000000006</v>
      </c>
      <c r="E23" s="20">
        <f>IF((G4*J4+F4*$J$18)&gt;$J$17,(G4*J4+F4*$J$18),$J$17)</f>
        <v>703.8</v>
      </c>
      <c r="F23" s="20">
        <f>IF((G4*K4+F4*$K$18)&gt;$K$17,(G4*K4+F4*$K$18),$L$17)</f>
        <v>532.43999999999994</v>
      </c>
      <c r="G23" s="20">
        <f>IF((G4*L4+F4*$L$18)&gt;$L$17,(G4*L4+F4*$L$18),$L$17)</f>
        <v>581.4</v>
      </c>
      <c r="H23" s="21">
        <f>IF((G4*M4+F4*$M$18)&gt;$M$17,(G4*M4+F4*$M$18),$M$17)</f>
        <v>642.6</v>
      </c>
      <c r="K23" s="1" t="s">
        <v>11</v>
      </c>
      <c r="L23" s="31">
        <v>0</v>
      </c>
      <c r="M23" s="32">
        <v>0</v>
      </c>
      <c r="N23" s="32">
        <v>0</v>
      </c>
      <c r="O23" s="32">
        <v>4</v>
      </c>
      <c r="P23" s="32">
        <v>0</v>
      </c>
      <c r="Q23" s="33">
        <v>0</v>
      </c>
      <c r="R23" s="18">
        <f>SUM(L23:Q23)</f>
        <v>4</v>
      </c>
      <c r="S23" s="37" t="s">
        <v>36</v>
      </c>
      <c r="T23" s="11">
        <v>4</v>
      </c>
    </row>
    <row r="24" spans="2:20" x14ac:dyDescent="0.3">
      <c r="B24" s="1" t="s">
        <v>13</v>
      </c>
      <c r="C24" s="22">
        <f t="shared" ref="C24:C34" si="1">IF((G5*H5+F5*$H$18)&gt;$H$17,(G5*H5+F5*$H$18),$H$17)</f>
        <v>6120000150</v>
      </c>
      <c r="D24" s="23">
        <f t="shared" ref="D24:D34" si="2">IF((G5*I5+$I$18*F5)&gt;$I$17,(G5*I5+$I$18*F5),$I$17)</f>
        <v>947.16</v>
      </c>
      <c r="E24" s="23">
        <f t="shared" ref="E24:E34" si="3">IF((G5*J5+F5*$J$18)&gt;$J$17,(G5*J5+F5*$J$18),$J$17)</f>
        <v>927.24</v>
      </c>
      <c r="F24" s="23">
        <f t="shared" ref="F24:F34" si="4">IF((G5*K5+F5*$K$18)&gt;$K$17,(G5*K5+F5*$K$18),$L$17)</f>
        <v>955.68</v>
      </c>
      <c r="G24" s="23">
        <f t="shared" ref="G24:G34" si="5">IF((G5*L5+F5*$L$18)&gt;$L$17,(G5*L5+F5*$L$18),$L$17)</f>
        <v>976.2</v>
      </c>
      <c r="H24" s="24">
        <f t="shared" ref="H24:H34" si="6">IF((G5*M5+F5*$M$18)&gt;$M$17,(G5*M5+F5*$M$18),$M$17)</f>
        <v>933.36</v>
      </c>
      <c r="K24" s="1" t="s">
        <v>13</v>
      </c>
      <c r="L24" s="31">
        <v>0</v>
      </c>
      <c r="M24" s="32">
        <v>0</v>
      </c>
      <c r="N24" s="32">
        <v>0</v>
      </c>
      <c r="O24" s="32">
        <v>0</v>
      </c>
      <c r="P24" s="32">
        <v>0</v>
      </c>
      <c r="Q24" s="33">
        <v>1</v>
      </c>
      <c r="R24" s="18">
        <f t="shared" ref="R24:R34" si="7">SUM(L24:Q24)</f>
        <v>1</v>
      </c>
      <c r="S24" s="37" t="s">
        <v>36</v>
      </c>
      <c r="T24" s="2">
        <v>1</v>
      </c>
    </row>
    <row r="25" spans="2:20" x14ac:dyDescent="0.3">
      <c r="B25" s="1" t="s">
        <v>15</v>
      </c>
      <c r="C25" s="22">
        <f t="shared" si="1"/>
        <v>1900000000</v>
      </c>
      <c r="D25" s="23">
        <f t="shared" si="2"/>
        <v>649.79999999999995</v>
      </c>
      <c r="E25" s="23">
        <f t="shared" si="3"/>
        <v>350</v>
      </c>
      <c r="F25" s="23">
        <f t="shared" si="4"/>
        <v>324.89999999999998</v>
      </c>
      <c r="G25" s="23">
        <f t="shared" si="5"/>
        <v>350</v>
      </c>
      <c r="H25" s="24">
        <f t="shared" si="6"/>
        <v>380</v>
      </c>
      <c r="K25" s="1" t="s">
        <v>15</v>
      </c>
      <c r="L25" s="31">
        <v>0</v>
      </c>
      <c r="M25" s="32">
        <v>0</v>
      </c>
      <c r="N25" s="32">
        <v>1</v>
      </c>
      <c r="O25" s="32">
        <v>0</v>
      </c>
      <c r="P25" s="32">
        <v>0</v>
      </c>
      <c r="Q25" s="33">
        <v>2</v>
      </c>
      <c r="R25" s="18">
        <f t="shared" si="7"/>
        <v>3</v>
      </c>
      <c r="S25" s="37" t="s">
        <v>36</v>
      </c>
      <c r="T25" s="2">
        <v>3</v>
      </c>
    </row>
    <row r="26" spans="2:20" x14ac:dyDescent="0.3">
      <c r="B26" s="1" t="s">
        <v>17</v>
      </c>
      <c r="C26" s="22">
        <f t="shared" si="1"/>
        <v>350</v>
      </c>
      <c r="D26" s="23">
        <f t="shared" si="2"/>
        <v>400</v>
      </c>
      <c r="E26" s="23">
        <f t="shared" si="3"/>
        <v>478.75</v>
      </c>
      <c r="F26" s="23">
        <f t="shared" si="4"/>
        <v>367.68</v>
      </c>
      <c r="G26" s="23">
        <f t="shared" si="5"/>
        <v>363.84999999999997</v>
      </c>
      <c r="H26" s="24">
        <f t="shared" si="6"/>
        <v>425.13000000000005</v>
      </c>
      <c r="K26" s="1" t="s">
        <v>17</v>
      </c>
      <c r="L26" s="31">
        <v>4</v>
      </c>
      <c r="M26" s="32">
        <v>0</v>
      </c>
      <c r="N26" s="32">
        <v>0</v>
      </c>
      <c r="O26" s="32">
        <v>1</v>
      </c>
      <c r="P26" s="32">
        <v>0</v>
      </c>
      <c r="Q26" s="33">
        <v>0</v>
      </c>
      <c r="R26" s="18">
        <f t="shared" si="7"/>
        <v>5</v>
      </c>
      <c r="S26" s="37" t="s">
        <v>36</v>
      </c>
      <c r="T26" s="2">
        <v>5</v>
      </c>
    </row>
    <row r="27" spans="2:20" x14ac:dyDescent="0.3">
      <c r="B27" s="1" t="s">
        <v>19</v>
      </c>
      <c r="C27" s="22">
        <f t="shared" si="1"/>
        <v>30630000100</v>
      </c>
      <c r="D27" s="23">
        <f t="shared" si="2"/>
        <v>2600.4</v>
      </c>
      <c r="E27" s="23">
        <f t="shared" si="3"/>
        <v>2764.81</v>
      </c>
      <c r="F27" s="23">
        <f t="shared" si="4"/>
        <v>30630000070</v>
      </c>
      <c r="G27" s="23">
        <f t="shared" si="5"/>
        <v>3163</v>
      </c>
      <c r="H27" s="24">
        <f t="shared" si="6"/>
        <v>30630000100</v>
      </c>
      <c r="K27" s="1" t="s">
        <v>19</v>
      </c>
      <c r="L27" s="31">
        <v>0</v>
      </c>
      <c r="M27" s="32">
        <v>1</v>
      </c>
      <c r="N27" s="32">
        <v>0</v>
      </c>
      <c r="O27" s="32">
        <v>0</v>
      </c>
      <c r="P27" s="32">
        <v>0</v>
      </c>
      <c r="Q27" s="33">
        <v>0</v>
      </c>
      <c r="R27" s="18">
        <f t="shared" si="7"/>
        <v>1</v>
      </c>
      <c r="S27" s="37" t="s">
        <v>36</v>
      </c>
      <c r="T27" s="2">
        <v>1</v>
      </c>
    </row>
    <row r="28" spans="2:20" x14ac:dyDescent="0.3">
      <c r="B28" s="1" t="s">
        <v>21</v>
      </c>
      <c r="C28" s="22">
        <f t="shared" si="1"/>
        <v>4290000000</v>
      </c>
      <c r="D28" s="23">
        <f t="shared" si="2"/>
        <v>527.66999999999996</v>
      </c>
      <c r="E28" s="23">
        <f t="shared" si="3"/>
        <v>690.69</v>
      </c>
      <c r="F28" s="23">
        <f t="shared" si="4"/>
        <v>523.38</v>
      </c>
      <c r="G28" s="23">
        <f t="shared" si="5"/>
        <v>570.57000000000005</v>
      </c>
      <c r="H28" s="24">
        <f t="shared" si="6"/>
        <v>630.63</v>
      </c>
      <c r="K28" s="1" t="s">
        <v>21</v>
      </c>
      <c r="L28" s="31">
        <v>0</v>
      </c>
      <c r="M28" s="32">
        <v>1</v>
      </c>
      <c r="N28" s="32">
        <v>0</v>
      </c>
      <c r="O28" s="32">
        <v>0</v>
      </c>
      <c r="P28" s="32">
        <v>0</v>
      </c>
      <c r="Q28" s="33">
        <v>0</v>
      </c>
      <c r="R28" s="18">
        <f t="shared" si="7"/>
        <v>1</v>
      </c>
      <c r="S28" s="37" t="s">
        <v>36</v>
      </c>
      <c r="T28" s="2">
        <v>1</v>
      </c>
    </row>
    <row r="29" spans="2:20" x14ac:dyDescent="0.3">
      <c r="B29" s="1" t="s">
        <v>22</v>
      </c>
      <c r="C29" s="22">
        <f t="shared" si="1"/>
        <v>894</v>
      </c>
      <c r="D29" s="23">
        <f t="shared" si="2"/>
        <v>902.99999999999989</v>
      </c>
      <c r="E29" s="23">
        <f t="shared" si="3"/>
        <v>1284</v>
      </c>
      <c r="F29" s="23">
        <f t="shared" si="4"/>
        <v>897</v>
      </c>
      <c r="G29" s="23">
        <f t="shared" si="5"/>
        <v>996</v>
      </c>
      <c r="H29" s="24">
        <f t="shared" si="6"/>
        <v>996</v>
      </c>
      <c r="K29" s="1" t="s">
        <v>22</v>
      </c>
      <c r="L29" s="31">
        <v>0</v>
      </c>
      <c r="M29" s="32">
        <v>1</v>
      </c>
      <c r="N29" s="32">
        <v>0</v>
      </c>
      <c r="O29" s="32">
        <v>0</v>
      </c>
      <c r="P29" s="32">
        <v>0</v>
      </c>
      <c r="Q29" s="33">
        <v>0</v>
      </c>
      <c r="R29" s="18">
        <f t="shared" si="7"/>
        <v>1</v>
      </c>
      <c r="S29" s="37" t="s">
        <v>36</v>
      </c>
      <c r="T29" s="2">
        <v>1</v>
      </c>
    </row>
    <row r="30" spans="2:20" x14ac:dyDescent="0.3">
      <c r="B30" s="1" t="s">
        <v>24</v>
      </c>
      <c r="C30" s="22">
        <f t="shared" si="1"/>
        <v>1360000000</v>
      </c>
      <c r="D30" s="23">
        <f t="shared" si="2"/>
        <v>650.08000000000004</v>
      </c>
      <c r="E30" s="23">
        <f t="shared" si="3"/>
        <v>350</v>
      </c>
      <c r="F30" s="23">
        <f t="shared" si="4"/>
        <v>325.04000000000002</v>
      </c>
      <c r="G30" s="23">
        <f t="shared" si="5"/>
        <v>350</v>
      </c>
      <c r="H30" s="24">
        <f t="shared" si="6"/>
        <v>349.52</v>
      </c>
      <c r="K30" s="1" t="s">
        <v>24</v>
      </c>
      <c r="L30" s="31">
        <v>0</v>
      </c>
      <c r="M30" s="32">
        <v>0</v>
      </c>
      <c r="N30" s="32">
        <v>0</v>
      </c>
      <c r="O30" s="32">
        <v>0</v>
      </c>
      <c r="P30" s="32">
        <v>0</v>
      </c>
      <c r="Q30" s="33">
        <v>1</v>
      </c>
      <c r="R30" s="18">
        <f t="shared" si="7"/>
        <v>1</v>
      </c>
      <c r="S30" s="37" t="s">
        <v>36</v>
      </c>
      <c r="T30" s="2">
        <v>1</v>
      </c>
    </row>
    <row r="31" spans="2:20" x14ac:dyDescent="0.3">
      <c r="B31" s="1" t="s">
        <v>25</v>
      </c>
      <c r="C31" s="22">
        <f t="shared" si="1"/>
        <v>24390000000</v>
      </c>
      <c r="D31" s="23">
        <f t="shared" si="2"/>
        <v>3536.5499999999997</v>
      </c>
      <c r="E31" s="23">
        <f t="shared" si="3"/>
        <v>24390000000</v>
      </c>
      <c r="F31" s="23">
        <f t="shared" si="4"/>
        <v>2926.7999999999997</v>
      </c>
      <c r="G31" s="23">
        <f t="shared" si="5"/>
        <v>24390000000</v>
      </c>
      <c r="H31" s="24">
        <f t="shared" si="6"/>
        <v>24390000000</v>
      </c>
      <c r="K31" s="1" t="s">
        <v>25</v>
      </c>
      <c r="L31" s="31">
        <v>0</v>
      </c>
      <c r="M31" s="32">
        <v>0</v>
      </c>
      <c r="N31" s="32">
        <v>0</v>
      </c>
      <c r="O31" s="32">
        <v>2</v>
      </c>
      <c r="P31" s="32">
        <v>0</v>
      </c>
      <c r="Q31" s="33">
        <v>0</v>
      </c>
      <c r="R31" s="18">
        <f>SUM(L31:Q31)</f>
        <v>2</v>
      </c>
      <c r="S31" s="37" t="s">
        <v>36</v>
      </c>
      <c r="T31" s="2">
        <v>2</v>
      </c>
    </row>
    <row r="32" spans="2:20" x14ac:dyDescent="0.3">
      <c r="B32" s="1" t="s">
        <v>27</v>
      </c>
      <c r="C32" s="22">
        <f t="shared" si="1"/>
        <v>3550000050</v>
      </c>
      <c r="D32" s="23">
        <f t="shared" si="2"/>
        <v>650.1</v>
      </c>
      <c r="E32" s="23">
        <f t="shared" si="3"/>
        <v>532.79999999999995</v>
      </c>
      <c r="F32" s="23">
        <f t="shared" si="4"/>
        <v>528.45000000000005</v>
      </c>
      <c r="G32" s="23">
        <f t="shared" si="5"/>
        <v>415.65000000000003</v>
      </c>
      <c r="H32" s="24">
        <f t="shared" si="6"/>
        <v>674.8</v>
      </c>
      <c r="K32" s="1" t="s">
        <v>27</v>
      </c>
      <c r="L32" s="31">
        <v>0</v>
      </c>
      <c r="M32" s="32">
        <v>0</v>
      </c>
      <c r="N32" s="32">
        <v>0</v>
      </c>
      <c r="O32" s="32">
        <v>0</v>
      </c>
      <c r="P32" s="32">
        <v>1</v>
      </c>
      <c r="Q32" s="33">
        <v>0</v>
      </c>
      <c r="R32" s="18">
        <f t="shared" si="7"/>
        <v>1</v>
      </c>
      <c r="S32" s="37" t="s">
        <v>36</v>
      </c>
      <c r="T32" s="2">
        <v>1</v>
      </c>
    </row>
    <row r="33" spans="2:20" x14ac:dyDescent="0.3">
      <c r="B33" s="1" t="s">
        <v>29</v>
      </c>
      <c r="C33" s="22">
        <f t="shared" si="1"/>
        <v>495.9</v>
      </c>
      <c r="D33" s="23">
        <f t="shared" si="2"/>
        <v>495.9</v>
      </c>
      <c r="E33" s="23">
        <f t="shared" si="3"/>
        <v>712.5</v>
      </c>
      <c r="F33" s="23">
        <f t="shared" si="4"/>
        <v>495.9</v>
      </c>
      <c r="G33" s="23">
        <f t="shared" si="5"/>
        <v>513</v>
      </c>
      <c r="H33" s="24">
        <f t="shared" si="6"/>
        <v>746.7</v>
      </c>
      <c r="K33" s="1" t="s">
        <v>29</v>
      </c>
      <c r="L33" s="31">
        <v>0</v>
      </c>
      <c r="M33" s="32">
        <v>5</v>
      </c>
      <c r="N33" s="32">
        <v>0</v>
      </c>
      <c r="O33" s="32">
        <v>0</v>
      </c>
      <c r="P33" s="32">
        <v>0</v>
      </c>
      <c r="Q33" s="33">
        <v>0</v>
      </c>
      <c r="R33" s="18">
        <f t="shared" si="7"/>
        <v>5</v>
      </c>
      <c r="S33" s="37" t="s">
        <v>36</v>
      </c>
      <c r="T33" s="2">
        <v>5</v>
      </c>
    </row>
    <row r="34" spans="2:20" ht="15" thickBot="1" x14ac:dyDescent="0.35">
      <c r="B34" s="3" t="s">
        <v>31</v>
      </c>
      <c r="C34" s="25">
        <f t="shared" si="1"/>
        <v>3240000000</v>
      </c>
      <c r="D34" s="26">
        <f t="shared" si="2"/>
        <v>651.2399999999999</v>
      </c>
      <c r="E34" s="26">
        <f t="shared" si="3"/>
        <v>498.96000000000004</v>
      </c>
      <c r="F34" s="26">
        <f t="shared" si="4"/>
        <v>495.72</v>
      </c>
      <c r="G34" s="26">
        <f t="shared" si="5"/>
        <v>414.72</v>
      </c>
      <c r="H34" s="27">
        <f t="shared" si="6"/>
        <v>631.79999999999995</v>
      </c>
      <c r="K34" s="3" t="s">
        <v>31</v>
      </c>
      <c r="L34" s="34">
        <v>0</v>
      </c>
      <c r="M34" s="35">
        <v>0</v>
      </c>
      <c r="N34" s="35">
        <v>5</v>
      </c>
      <c r="O34" s="35">
        <v>0</v>
      </c>
      <c r="P34" s="35">
        <v>2</v>
      </c>
      <c r="Q34" s="36">
        <v>0</v>
      </c>
      <c r="R34" s="18">
        <f>SUM(L34:Q34)</f>
        <v>7</v>
      </c>
      <c r="S34" s="37" t="s">
        <v>36</v>
      </c>
      <c r="T34" s="5">
        <v>7</v>
      </c>
    </row>
    <row r="35" spans="2:20" ht="15" thickBot="1" x14ac:dyDescent="0.35"/>
    <row r="36" spans="2:20" x14ac:dyDescent="0.3">
      <c r="K36" s="9" t="s">
        <v>35</v>
      </c>
      <c r="L36" s="10">
        <v>4</v>
      </c>
      <c r="M36" s="10">
        <v>8</v>
      </c>
      <c r="N36" s="10">
        <v>7</v>
      </c>
      <c r="O36" s="10">
        <v>7</v>
      </c>
      <c r="P36" s="10">
        <v>3</v>
      </c>
      <c r="Q36" s="11">
        <v>4</v>
      </c>
    </row>
    <row r="37" spans="2:20" x14ac:dyDescent="0.3">
      <c r="L37" s="13" t="s">
        <v>38</v>
      </c>
      <c r="M37" s="13"/>
      <c r="N37" s="13"/>
      <c r="O37" s="13"/>
      <c r="P37" s="13"/>
      <c r="Q37" s="13"/>
    </row>
    <row r="38" spans="2:20" x14ac:dyDescent="0.3">
      <c r="K38" s="18" t="s">
        <v>37</v>
      </c>
      <c r="L38" s="18">
        <f>SUM(L23:L34)</f>
        <v>4</v>
      </c>
      <c r="M38" s="18">
        <f>SUM(M23:M34)</f>
        <v>8</v>
      </c>
      <c r="N38" s="18">
        <f>SUM(N23:N34)</f>
        <v>6</v>
      </c>
      <c r="O38" s="18">
        <f>SUM(O23:O34)</f>
        <v>7</v>
      </c>
      <c r="P38" s="18">
        <f>SUM(P23:P34)</f>
        <v>3</v>
      </c>
      <c r="Q38" s="18">
        <f>SUM(Q23:Q34)</f>
        <v>4</v>
      </c>
    </row>
    <row r="39" spans="2:20" x14ac:dyDescent="0.3">
      <c r="L39" s="13" t="s">
        <v>38</v>
      </c>
      <c r="M39" s="13"/>
      <c r="N39" s="13"/>
      <c r="O39" s="13"/>
      <c r="P39" s="13"/>
      <c r="Q39" s="13"/>
    </row>
    <row r="40" spans="2:20" ht="15" thickBot="1" x14ac:dyDescent="0.35">
      <c r="K40" s="3" t="s">
        <v>32</v>
      </c>
      <c r="L40" s="4">
        <v>1</v>
      </c>
      <c r="M40" s="4">
        <v>7</v>
      </c>
      <c r="N40" s="4">
        <v>6</v>
      </c>
      <c r="O40" s="4">
        <v>0</v>
      </c>
      <c r="P40" s="4">
        <v>0</v>
      </c>
      <c r="Q40" s="5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D q p i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A O q m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q p i V S i K R 7 g O A A A A E Q A A A B M A H A B G b 3 J t d W x h c y 9 T Z W N 0 a W 9 u M S 5 t I K I Y A C i g F A A A A A A A A A A A A A A A A A A A A A A A A A A A A C t O T S 7 J z M 9 T C I b Q h t Y A U E s B A i 0 A F A A C A A g A D q p i V U j 6 C m 2 j A A A A 9 g A A A B I A A A A A A A A A A A A A A A A A A A A A A E N v b m Z p Z y 9 Q Y W N r Y W d l L n h t b F B L A Q I t A B Q A A g A I A A 6 q Y l U P y u m r p A A A A O k A A A A T A A A A A A A A A A A A A A A A A O 8 A A A B b Q 2 9 u d G V u d F 9 U e X B l c 1 0 u e G 1 s U E s B A i 0 A F A A C A A g A D q p i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G A C y / q h q N C t P c O 4 Y K u O n E A A A A A A g A A A A A A E G Y A A A A B A A A g A A A A r X T s 1 s f 2 h p P + w K H R f G u z + p S + m U m S m k A a Y 8 H 7 Q s q y 8 M c A A A A A D o A A A A A C A A A g A A A A 4 U R e 5 1 v z / O h C V V 5 I o 9 3 U 3 g H S p h D P h t m V c h p P t q p 1 x m 1 Q A A A A h N t E N S A 9 A I g 8 r N z 3 W 3 I L z T 9 s 1 v x L c z I 2 C 7 n I C d 7 1 I F / / j h z d G S N s 5 Z R 4 A / f d S i P X 4 B J V T 6 V 6 5 B e 9 A 0 3 q D n O r s + y t q y Q e G 7 Z N w s H E z d n n J K R A A A A A f p p B g B p K h E t 8 / x 8 w B W U D x D o b F B q + D h t w d 9 r 2 g a q 5 P s D L S 5 R R Q 2 L 3 D B w i W 6 D A 7 5 x K T 0 y r U R q Y 2 Z R L E f Q I r k 7 l p w = = < / D a t a M a s h u p > 
</file>

<file path=customXml/itemProps1.xml><?xml version="1.0" encoding="utf-8"?>
<ds:datastoreItem xmlns:ds="http://schemas.openxmlformats.org/officeDocument/2006/customXml" ds:itemID="{1F850E51-FF32-4B3D-B131-41FA40B3EB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avai_pulls</vt:lpstr>
      <vt:lpstr>binary</vt:lpstr>
      <vt:lpstr>costs</vt:lpstr>
      <vt:lpstr>required_pulls</vt:lpstr>
      <vt:lpstr>total_pulls</vt:lpstr>
      <vt:lpstr>trips_required</vt:lpstr>
      <vt:lpstr>trips_total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rodriguez</dc:creator>
  <cp:lastModifiedBy>sabrina rodriguez</cp:lastModifiedBy>
  <dcterms:created xsi:type="dcterms:W3CDTF">2022-11-03T01:15:27Z</dcterms:created>
  <dcterms:modified xsi:type="dcterms:W3CDTF">2022-11-12T04:36:09Z</dcterms:modified>
</cp:coreProperties>
</file>