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pigno\OneDrive - Università di Napoli Federico II\Dottorato\spettri NMR\NMRFood\"/>
    </mc:Choice>
  </mc:AlternateContent>
  <xr:revisionPtr revIDLastSave="0" documentId="13_ncr:1_{BD865930-1315-4077-970D-AC9677F80F7D}" xr6:coauthVersionLast="47" xr6:coauthVersionMax="47" xr10:uidLastSave="{00000000-0000-0000-0000-000000000000}"/>
  <bookViews>
    <workbookView xWindow="28680" yWindow="-120" windowWidth="29040" windowHeight="17520" activeTab="8" xr2:uid="{00000000-000D-0000-FFFF-FFFF00000000}"/>
  </bookViews>
  <sheets>
    <sheet name="Food_selection" sheetId="1" r:id="rId1"/>
    <sheet name="Sheet2" sheetId="4" r:id="rId2"/>
    <sheet name="Sheet1" sheetId="3" r:id="rId3"/>
    <sheet name="TableNutrient" sheetId="5" r:id="rId4"/>
    <sheet name="NAcontent" sheetId="6" r:id="rId5"/>
    <sheet name="CNcontent" sheetId="7" r:id="rId6"/>
    <sheet name="Table" sheetId="8" r:id="rId7"/>
    <sheet name="TabNA" sheetId="10" r:id="rId8"/>
    <sheet name="TabMacro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1" l="1"/>
  <c r="G3" i="11"/>
  <c r="H3" i="11"/>
  <c r="F4" i="11"/>
  <c r="G4" i="11"/>
  <c r="H4" i="11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G2" i="11"/>
  <c r="H2" i="11"/>
  <c r="F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2" i="11"/>
  <c r="K22" i="7"/>
  <c r="J22" i="7"/>
  <c r="F43" i="6"/>
  <c r="E43" i="6"/>
  <c r="E2" i="6"/>
  <c r="F2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 s="1"/>
  <c r="E25" i="6"/>
  <c r="F25" i="6" s="1"/>
  <c r="E26" i="6"/>
  <c r="F26" i="6" s="1"/>
  <c r="E27" i="6"/>
  <c r="F27" i="6" s="1"/>
  <c r="E28" i="6"/>
  <c r="F28" i="6" s="1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36" i="6"/>
  <c r="F36" i="6" s="1"/>
  <c r="E37" i="6"/>
  <c r="F37" i="6" s="1"/>
  <c r="E38" i="6"/>
  <c r="F38" i="6" s="1"/>
  <c r="E39" i="6"/>
  <c r="F39" i="6" s="1"/>
  <c r="E40" i="6"/>
  <c r="F40" i="6" s="1"/>
  <c r="E41" i="6"/>
  <c r="F41" i="6" s="1"/>
  <c r="E42" i="6"/>
  <c r="F42" i="6" s="1"/>
  <c r="B44" i="6"/>
  <c r="E44" i="6" s="1"/>
  <c r="F44" i="6" s="1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2" i="7"/>
  <c r="I3" i="7"/>
  <c r="I4" i="7"/>
  <c r="I5" i="7"/>
  <c r="I6" i="7"/>
  <c r="L6" i="7" s="1"/>
  <c r="N6" i="7" s="1"/>
  <c r="I7" i="7"/>
  <c r="I8" i="7"/>
  <c r="I9" i="7"/>
  <c r="I10" i="7"/>
  <c r="I11" i="7"/>
  <c r="I12" i="7"/>
  <c r="I13" i="7"/>
  <c r="I14" i="7"/>
  <c r="L14" i="7" s="1"/>
  <c r="N14" i="7" s="1"/>
  <c r="I15" i="7"/>
  <c r="I16" i="7"/>
  <c r="I17" i="7"/>
  <c r="I18" i="7"/>
  <c r="I19" i="7"/>
  <c r="I20" i="7"/>
  <c r="I21" i="7"/>
  <c r="I23" i="7"/>
  <c r="I24" i="7"/>
  <c r="I25" i="7"/>
  <c r="I26" i="7"/>
  <c r="I27" i="7"/>
  <c r="L27" i="7" s="1"/>
  <c r="N27" i="7" s="1"/>
  <c r="I28" i="7"/>
  <c r="I29" i="7"/>
  <c r="I30" i="7"/>
  <c r="L30" i="7" s="1"/>
  <c r="N30" i="7" s="1"/>
  <c r="I31" i="7"/>
  <c r="I32" i="7"/>
  <c r="I33" i="7"/>
  <c r="I34" i="7"/>
  <c r="I35" i="7"/>
  <c r="I36" i="7"/>
  <c r="I37" i="7"/>
  <c r="I38" i="7"/>
  <c r="I39" i="7"/>
  <c r="I40" i="7"/>
  <c r="I2" i="7"/>
  <c r="R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L22" i="7" l="1"/>
  <c r="N22" i="7" s="1"/>
  <c r="L36" i="7"/>
  <c r="N36" i="7" s="1"/>
  <c r="L19" i="7"/>
  <c r="N19" i="7" s="1"/>
  <c r="L28" i="7"/>
  <c r="L3" i="7"/>
  <c r="N3" i="7" s="1"/>
  <c r="L20" i="7"/>
  <c r="N20" i="7" s="1"/>
  <c r="L11" i="7"/>
  <c r="N11" i="7" s="1"/>
  <c r="L12" i="7"/>
  <c r="N12" i="7" s="1"/>
  <c r="L35" i="7"/>
  <c r="L2" i="7"/>
  <c r="N2" i="7" s="1"/>
  <c r="L33" i="7"/>
  <c r="N33" i="7" s="1"/>
  <c r="L24" i="7"/>
  <c r="N24" i="7" s="1"/>
  <c r="L16" i="7"/>
  <c r="N16" i="7" s="1"/>
  <c r="L23" i="7"/>
  <c r="N23" i="7" s="1"/>
  <c r="L7" i="7"/>
  <c r="N7" i="7" s="1"/>
  <c r="L38" i="7"/>
  <c r="N38" i="7" s="1"/>
  <c r="L37" i="7"/>
  <c r="N37" i="7" s="1"/>
  <c r="L29" i="7"/>
  <c r="N29" i="7" s="1"/>
  <c r="L21" i="7"/>
  <c r="L13" i="7"/>
  <c r="N13" i="7" s="1"/>
  <c r="L5" i="7"/>
  <c r="L34" i="7"/>
  <c r="N34" i="7" s="1"/>
  <c r="L8" i="7"/>
  <c r="N8" i="7" s="1"/>
  <c r="N5" i="7"/>
  <c r="N35" i="7"/>
  <c r="N28" i="7"/>
  <c r="L4" i="7"/>
  <c r="N4" i="7" s="1"/>
  <c r="L15" i="7"/>
  <c r="N15" i="7" s="1"/>
  <c r="N21" i="7"/>
  <c r="L40" i="7"/>
  <c r="N40" i="7" s="1"/>
  <c r="L32" i="7"/>
  <c r="N32" i="7" s="1"/>
  <c r="L26" i="7"/>
  <c r="N26" i="7" s="1"/>
  <c r="L18" i="7"/>
  <c r="N18" i="7" s="1"/>
  <c r="L10" i="7"/>
  <c r="N10" i="7" s="1"/>
  <c r="L39" i="7"/>
  <c r="N39" i="7" s="1"/>
  <c r="L31" i="7"/>
  <c r="N31" i="7" s="1"/>
  <c r="L25" i="7"/>
  <c r="N25" i="7" s="1"/>
  <c r="L17" i="7"/>
  <c r="N17" i="7" s="1"/>
  <c r="L9" i="7"/>
  <c r="N9" i="7" s="1"/>
</calcChain>
</file>

<file path=xl/sharedStrings.xml><?xml version="1.0" encoding="utf-8"?>
<sst xmlns="http://schemas.openxmlformats.org/spreadsheetml/2006/main" count="845" uniqueCount="246">
  <si>
    <t>Food</t>
  </si>
  <si>
    <t>Bread_white</t>
  </si>
  <si>
    <t>Bread_whole_grain</t>
  </si>
  <si>
    <t>Pasta</t>
  </si>
  <si>
    <t>Pasta_whole_grain</t>
  </si>
  <si>
    <t>Meat_chicken</t>
  </si>
  <si>
    <t>Meat_pig</t>
  </si>
  <si>
    <t>Bresaola</t>
  </si>
  <si>
    <t>Salami</t>
  </si>
  <si>
    <t>Prosciutto</t>
  </si>
  <si>
    <t>Sweets</t>
  </si>
  <si>
    <t>Vegetables</t>
  </si>
  <si>
    <t>status</t>
  </si>
  <si>
    <t>Macrocategories</t>
  </si>
  <si>
    <t>Animal_product</t>
  </si>
  <si>
    <t>Animal</t>
  </si>
  <si>
    <t>Carrots</t>
  </si>
  <si>
    <t>Spinach/Broccoli</t>
  </si>
  <si>
    <t>Rice</t>
  </si>
  <si>
    <t>Tomatoes</t>
  </si>
  <si>
    <t>Chocolate</t>
  </si>
  <si>
    <t>Seeds</t>
  </si>
  <si>
    <t>Almond</t>
  </si>
  <si>
    <t>Cow_cheese</t>
  </si>
  <si>
    <t>Sheep_cheese</t>
  </si>
  <si>
    <t>Goat_cheese</t>
  </si>
  <si>
    <t>Legumes</t>
  </si>
  <si>
    <t>Lentils</t>
  </si>
  <si>
    <t>Sea_animal</t>
  </si>
  <si>
    <t>cod_fish</t>
  </si>
  <si>
    <t>mussels</t>
  </si>
  <si>
    <t>salmon</t>
  </si>
  <si>
    <t>Fruits</t>
  </si>
  <si>
    <t>banana</t>
  </si>
  <si>
    <t>apple</t>
  </si>
  <si>
    <t>orange</t>
  </si>
  <si>
    <t>nuts</t>
  </si>
  <si>
    <t>butter</t>
  </si>
  <si>
    <t>oil and fat</t>
  </si>
  <si>
    <t>margarina</t>
  </si>
  <si>
    <t>Number</t>
  </si>
  <si>
    <t>olive_oil</t>
  </si>
  <si>
    <t>shrips</t>
  </si>
  <si>
    <t>Cereals</t>
  </si>
  <si>
    <t>Mashrooms</t>
  </si>
  <si>
    <t>Pleurotus</t>
  </si>
  <si>
    <t>Tofu</t>
  </si>
  <si>
    <t>Fermented</t>
  </si>
  <si>
    <t>Seitan</t>
  </si>
  <si>
    <t>Potatoes</t>
  </si>
  <si>
    <t>chickpeas</t>
  </si>
  <si>
    <t>Cous_cous</t>
  </si>
  <si>
    <t>Quinoa</t>
  </si>
  <si>
    <t>Code</t>
  </si>
  <si>
    <t>CBWG</t>
  </si>
  <si>
    <t>CB</t>
  </si>
  <si>
    <t>CP</t>
  </si>
  <si>
    <t>CPWG</t>
  </si>
  <si>
    <t>CC</t>
  </si>
  <si>
    <t>CQ</t>
  </si>
  <si>
    <t>CR</t>
  </si>
  <si>
    <t>LL</t>
  </si>
  <si>
    <t>LC</t>
  </si>
  <si>
    <t>AMCK</t>
  </si>
  <si>
    <t>AMP</t>
  </si>
  <si>
    <t>AMB</t>
  </si>
  <si>
    <t>AMS</t>
  </si>
  <si>
    <t>SAC</t>
  </si>
  <si>
    <t>SAM</t>
  </si>
  <si>
    <t>SAS</t>
  </si>
  <si>
    <t>SASM</t>
  </si>
  <si>
    <t>Egg white</t>
  </si>
  <si>
    <t>yolk</t>
  </si>
  <si>
    <t>APEW</t>
  </si>
  <si>
    <t>APY</t>
  </si>
  <si>
    <t>VC</t>
  </si>
  <si>
    <t>VB</t>
  </si>
  <si>
    <t>VP</t>
  </si>
  <si>
    <t>VT</t>
  </si>
  <si>
    <t>SA</t>
  </si>
  <si>
    <t>SN</t>
  </si>
  <si>
    <t>FB</t>
  </si>
  <si>
    <t>FO</t>
  </si>
  <si>
    <t>FA</t>
  </si>
  <si>
    <t>SC</t>
  </si>
  <si>
    <t>OFOO</t>
  </si>
  <si>
    <t>OFB</t>
  </si>
  <si>
    <t>OFM</t>
  </si>
  <si>
    <t>MP</t>
  </si>
  <si>
    <t>FT</t>
  </si>
  <si>
    <t>FS</t>
  </si>
  <si>
    <t>FTH</t>
  </si>
  <si>
    <t>Tempeh</t>
  </si>
  <si>
    <t>AMSS</t>
  </si>
  <si>
    <t>Salami+Silicio</t>
  </si>
  <si>
    <t>AMPS</t>
  </si>
  <si>
    <t>Prosciutto+Silicio</t>
  </si>
  <si>
    <t>APCC</t>
  </si>
  <si>
    <t>APSC</t>
  </si>
  <si>
    <t>APGC</t>
  </si>
  <si>
    <t>SB</t>
  </si>
  <si>
    <t>Biscuits</t>
  </si>
  <si>
    <t>NMR</t>
  </si>
  <si>
    <t>CHO</t>
  </si>
  <si>
    <t>P</t>
  </si>
  <si>
    <t>F</t>
  </si>
  <si>
    <t>NA</t>
  </si>
  <si>
    <t>The Nutritional Value, Energy and Nutrient Contents and Claims of Marketed Multi-grain Breads; DOI:10.12691/jfnr-8-10-9</t>
  </si>
  <si>
    <t xml:space="preserve">288.58±0.38 E </t>
  </si>
  <si>
    <t>Energy density kcal/100 g</t>
  </si>
  <si>
    <t>FIBTG(g)</t>
  </si>
  <si>
    <t>Species</t>
  </si>
  <si>
    <t>Solanum tuberosum</t>
  </si>
  <si>
    <t>Starch</t>
  </si>
  <si>
    <t>Citrus sinensis</t>
  </si>
  <si>
    <t>CELLU(g)</t>
  </si>
  <si>
    <t>LiGN(g)</t>
  </si>
  <si>
    <t>Sugar(g)</t>
  </si>
  <si>
    <t>FRUS(g)</t>
  </si>
  <si>
    <t>GLUS(g)</t>
  </si>
  <si>
    <t>SUCS(g)</t>
  </si>
  <si>
    <t>STARCHM(g)</t>
  </si>
  <si>
    <t>Musa cavendish</t>
  </si>
  <si>
    <t>Malus domestica</t>
  </si>
  <si>
    <t>Sus scrofa</t>
  </si>
  <si>
    <t>FAT(g)</t>
  </si>
  <si>
    <t>FATCE(g)</t>
  </si>
  <si>
    <t>FASAT(g)</t>
  </si>
  <si>
    <t>FAMS(g)</t>
  </si>
  <si>
    <t>FAPU(g)</t>
  </si>
  <si>
    <t>FAT-(g)</t>
  </si>
  <si>
    <t>ASH(g)</t>
  </si>
  <si>
    <t>Gadus spp</t>
  </si>
  <si>
    <t>PROTCNT(g)</t>
  </si>
  <si>
    <t>VITB6A(mg)</t>
  </si>
  <si>
    <t>Mytilius galloprovincialis</t>
  </si>
  <si>
    <t>AAT-(mmg)</t>
  </si>
  <si>
    <t>Aristeus antennatus</t>
  </si>
  <si>
    <t>ENERC(kJ) (original)</t>
  </si>
  <si>
    <t>PROT-(g)</t>
  </si>
  <si>
    <t>GLYC(g)</t>
  </si>
  <si>
    <t>ENERC(kcal) (original)</t>
  </si>
  <si>
    <t>Oncorhynchus kisutch</t>
  </si>
  <si>
    <t>Cicer arietinum L.</t>
  </si>
  <si>
    <t>CHOCDF(g)</t>
  </si>
  <si>
    <t>Water(g)</t>
  </si>
  <si>
    <t>CHOAVLDF(g)</t>
  </si>
  <si>
    <t>Lens esculenta/Lens culinaris</t>
  </si>
  <si>
    <t>Oryza sativa</t>
  </si>
  <si>
    <t>AMYS(g)</t>
  </si>
  <si>
    <t>SUGARD(g)</t>
  </si>
  <si>
    <t>SUGNRD(g)</t>
  </si>
  <si>
    <t>STARCH-(g)</t>
  </si>
  <si>
    <t>Chenopodium quinoa</t>
  </si>
  <si>
    <t>CHO-(g)</t>
  </si>
  <si>
    <t>Sugar-(g)</t>
  </si>
  <si>
    <t>STARCH(g)</t>
  </si>
  <si>
    <t>NOTE</t>
  </si>
  <si>
    <t>Protein: PROTCNT(g); Fat: FATCE(g)</t>
  </si>
  <si>
    <t xml:space="preserve">Protein: PROTCNT(g); Fat: FATCE(g); StarchM, </t>
  </si>
  <si>
    <t>Protein: PROTCNT(g); Fat: FATCE(g); StarchM, CHOCDF</t>
  </si>
  <si>
    <t>Protein: PROTCNT(g); Fat: FATCE(g); CHOAVLDF(g)</t>
  </si>
  <si>
    <t>Protein-g() Fat-g()</t>
  </si>
  <si>
    <t>Sources</t>
  </si>
  <si>
    <t>BioComp4</t>
  </si>
  <si>
    <t>https://foodstruct.com/food/white-bread</t>
  </si>
  <si>
    <t>https://www.fatsecret.com/calories-nutrition/generic/spaghetti-cooked-whole-wheat</t>
  </si>
  <si>
    <t>https://www.matvaretabellen.no/en/couscous-uncooked/</t>
  </si>
  <si>
    <t>https://nutritionsource.hsph.harvard.edu/cheese/</t>
  </si>
  <si>
    <t>https://fdc.nal.usda.gov/food-details/2543251/nutrients</t>
  </si>
  <si>
    <t>https://fdc.nal.usda.gov/food-details/174305/nutrients</t>
  </si>
  <si>
    <t>https://fdc.nal.usda.gov/food-details/170567/nutrients</t>
  </si>
  <si>
    <t>Walnut</t>
  </si>
  <si>
    <t>https://fdc.nal.usda.gov/food-details/170187/nutrients</t>
  </si>
  <si>
    <t>https://fdc.nal.usda.gov/food-details/173428/nutrients</t>
  </si>
  <si>
    <t>https://fdc.nal.usda.gov/food-details/172204/nutrients</t>
  </si>
  <si>
    <t>https://fdc.nal.usda.gov/food-details/2021131/nutrients</t>
  </si>
  <si>
    <t>https://fdc.nal.usda.gov/food-details/2038064/nutrients</t>
  </si>
  <si>
    <t>https://fdc.nal.usda.gov/food-details/789890/nutrients</t>
  </si>
  <si>
    <t>391 </t>
  </si>
  <si>
    <t>https://fdc.nal.usda.gov/food-details/748608/nutrients</t>
  </si>
  <si>
    <t>https://fdc.nal.usda.gov/food-details/2258586/nutrients</t>
  </si>
  <si>
    <t>https://fdc.nal.usda.gov/food-details/747447/nutrients</t>
  </si>
  <si>
    <t>AA</t>
  </si>
  <si>
    <t>TOTPROT</t>
  </si>
  <si>
    <t>VITB (mg)</t>
  </si>
  <si>
    <t>NAfromProtein</t>
  </si>
  <si>
    <t>NACellularContent</t>
  </si>
  <si>
    <t>Density(cellsnumber/100g)</t>
  </si>
  <si>
    <t>DNAcell(pg)</t>
  </si>
  <si>
    <t>RNAcell(pg)</t>
  </si>
  <si>
    <t>NACellularContent(pg)</t>
  </si>
  <si>
    <t>NACellularContent(mg)</t>
  </si>
  <si>
    <t>C</t>
  </si>
  <si>
    <t>PercC_CHO</t>
  </si>
  <si>
    <t>PercC_P</t>
  </si>
  <si>
    <t>PercC_F</t>
  </si>
  <si>
    <t>PercN_P</t>
  </si>
  <si>
    <t>CfromC</t>
  </si>
  <si>
    <t>CfromP</t>
  </si>
  <si>
    <t>CfromF</t>
  </si>
  <si>
    <t>N</t>
  </si>
  <si>
    <t>C_N</t>
  </si>
  <si>
    <t>Banana</t>
  </si>
  <si>
    <t>Carrot</t>
  </si>
  <si>
    <t>Broccoli</t>
  </si>
  <si>
    <t>Potato</t>
  </si>
  <si>
    <t>Tomato</t>
  </si>
  <si>
    <t>Lentil</t>
  </si>
  <si>
    <t>Chickpea</t>
  </si>
  <si>
    <t>Chicken</t>
  </si>
  <si>
    <t>Pig</t>
  </si>
  <si>
    <t>Cod</t>
  </si>
  <si>
    <t>Mussel</t>
  </si>
  <si>
    <t>Shrimp</t>
  </si>
  <si>
    <t>Salmon</t>
  </si>
  <si>
    <t>CowCheese</t>
  </si>
  <si>
    <t>SheepCheese</t>
  </si>
  <si>
    <t>Albumen</t>
  </si>
  <si>
    <t>Yolk</t>
  </si>
  <si>
    <t>CousCous</t>
  </si>
  <si>
    <t>Bread</t>
  </si>
  <si>
    <t>https://fdc.nal.usda.gov/food-details/1865558/nutrients</t>
  </si>
  <si>
    <t>https://fdc.nal.usda.gov/food-details/2525409/nutrients</t>
  </si>
  <si>
    <t>https://fdc.nal.usda.gov/food-details/2484174/nutrients</t>
  </si>
  <si>
    <t>https://fdc.nal.usda.gov/food-details/2460230/nutrients</t>
  </si>
  <si>
    <t>https://fdc.nal.usda.gov/food-details/2036344/nutrients</t>
  </si>
  <si>
    <t>https://fdc.nal.usda.gov/food-details/746771/nutrients</t>
  </si>
  <si>
    <t>BReadWW</t>
  </si>
  <si>
    <t>PastaWW</t>
  </si>
  <si>
    <t>GoatCheese</t>
  </si>
  <si>
    <t>Mushroom</t>
  </si>
  <si>
    <t>Biscuit</t>
  </si>
  <si>
    <t>OilEVO</t>
  </si>
  <si>
    <t>Apple</t>
  </si>
  <si>
    <t>Orange</t>
  </si>
  <si>
    <t>https://fdc.nal.usda.gov/food-details/2019040/nutrients</t>
  </si>
  <si>
    <t>https://fdc.nal.usda.gov/food-details/2032969/nutrients</t>
  </si>
  <si>
    <t>WholeWheatBread</t>
  </si>
  <si>
    <t>WholeWheatPasta</t>
  </si>
  <si>
    <t>Ham</t>
  </si>
  <si>
    <t>MushroomPleurotus</t>
  </si>
  <si>
    <t>sum</t>
  </si>
  <si>
    <t>CHOg</t>
  </si>
  <si>
    <t>Pg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</si>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</sst>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121"/>
      <name val="Source Sans Pro"/>
      <family val="2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rgb="FF212121"/>
      <name val="Calibri Light"/>
      <family val="2"/>
      <scheme val="major"/>
    </font>
    <font>
      <u/>
      <sz val="10"/>
      <color theme="10"/>
      <name val="Calibri Light"/>
      <family val="2"/>
      <scheme val="major"/>
    </font>
    <font>
      <sz val="10"/>
      <color rgb="FF054449"/>
      <name val="Calibri Light"/>
      <family val="2"/>
      <scheme val="maj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5" fillId="0" borderId="0" xfId="1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/>
    <xf numFmtId="0" fontId="5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left" vertical="top"/>
    </xf>
    <xf numFmtId="0" fontId="6" fillId="0" borderId="0" xfId="2" applyAlignment="1">
      <alignment horizontal="left" vertical="top"/>
    </xf>
    <xf numFmtId="0" fontId="7" fillId="0" borderId="0" xfId="0" applyFont="1"/>
    <xf numFmtId="0" fontId="8" fillId="0" borderId="0" xfId="0" applyFont="1" applyAlignment="1">
      <alignment horizontal="left" vertical="top"/>
    </xf>
    <xf numFmtId="0" fontId="8" fillId="0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/>
    </xf>
    <xf numFmtId="0" fontId="12" fillId="0" borderId="0" xfId="2" applyFont="1" applyAlignment="1">
      <alignment horizontal="left" vertical="top"/>
    </xf>
    <xf numFmtId="0" fontId="9" fillId="0" borderId="0" xfId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8" fillId="0" borderId="0" xfId="0" applyNumberFormat="1" applyFont="1" applyAlignment="1">
      <alignment horizontal="left"/>
    </xf>
    <xf numFmtId="11" fontId="8" fillId="0" borderId="0" xfId="0" applyNumberFormat="1" applyFont="1" applyAlignment="1">
      <alignment horizontal="left" vertical="top"/>
    </xf>
    <xf numFmtId="0" fontId="14" fillId="0" borderId="0" xfId="0" applyFont="1"/>
    <xf numFmtId="164" fontId="14" fillId="0" borderId="0" xfId="0" applyNumberFormat="1" applyFont="1"/>
    <xf numFmtId="0" fontId="15" fillId="0" borderId="0" xfId="0" applyFont="1" applyAlignment="1">
      <alignment horizontal="left" vertical="top"/>
    </xf>
    <xf numFmtId="2" fontId="15" fillId="0" borderId="0" xfId="0" applyNumberFormat="1" applyFont="1" applyAlignment="1">
      <alignment horizontal="right" vertical="top"/>
    </xf>
    <xf numFmtId="0" fontId="1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1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9" fontId="0" fillId="0" borderId="0" xfId="3" applyFont="1"/>
  </cellXfs>
  <cellStyles count="4">
    <cellStyle name="Hyperlink" xfId="2" builtinId="8"/>
    <cellStyle name="Normal" xfId="0" builtinId="0"/>
    <cellStyle name="Normal 3" xfId="1" xr:uid="{7954BB48-6718-419E-84CA-121B0075331A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tvaretabellen.no/en/couscous-uncooked/" TargetMode="External"/><Relationship Id="rId2" Type="http://schemas.openxmlformats.org/officeDocument/2006/relationships/hyperlink" Target="https://www.fatsecret.com/calories-nutrition/generic/spaghetti-cooked-whole-wheat" TargetMode="External"/><Relationship Id="rId1" Type="http://schemas.openxmlformats.org/officeDocument/2006/relationships/hyperlink" Target="https://foodstruct.com/food/white-bread" TargetMode="External"/><Relationship Id="rId5" Type="http://schemas.openxmlformats.org/officeDocument/2006/relationships/hyperlink" Target="https://fdc.nal.usda.gov/food-details/174305/nutrients" TargetMode="External"/><Relationship Id="rId4" Type="http://schemas.openxmlformats.org/officeDocument/2006/relationships/hyperlink" Target="https://nutritionsource.hsph.harvard.edu/chees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dc.nal.usda.gov/food-details/174305/nutrient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matvaretabellen.no/en/couscous-uncooked/" TargetMode="External"/><Relationship Id="rId1" Type="http://schemas.openxmlformats.org/officeDocument/2006/relationships/hyperlink" Target="https://foodstruct.com/food/white-bread" TargetMode="External"/><Relationship Id="rId6" Type="http://schemas.openxmlformats.org/officeDocument/2006/relationships/hyperlink" Target="https://fdc.nal.usda.gov/food-details/2258586/nutrients" TargetMode="External"/><Relationship Id="rId5" Type="http://schemas.openxmlformats.org/officeDocument/2006/relationships/hyperlink" Target="https://fdc.nal.usda.gov/food-details/2021131/nutrients" TargetMode="External"/><Relationship Id="rId4" Type="http://schemas.openxmlformats.org/officeDocument/2006/relationships/hyperlink" Target="https://fdc.nal.usda.gov/food-details/2038064/nutr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4" workbookViewId="0">
      <selection activeCell="B32" sqref="B32:B34"/>
    </sheetView>
  </sheetViews>
  <sheetFormatPr defaultRowHeight="14.4" x14ac:dyDescent="0.3"/>
  <cols>
    <col min="1" max="1" width="8.88671875" style="1"/>
    <col min="2" max="2" width="14.88671875" style="1" bestFit="1" customWidth="1"/>
    <col min="3" max="3" width="16.88671875" style="1" bestFit="1" customWidth="1"/>
    <col min="4" max="4" width="16.88671875" style="1" customWidth="1"/>
    <col min="5" max="16384" width="8.88671875" style="1"/>
  </cols>
  <sheetData>
    <row r="1" spans="1:6" x14ac:dyDescent="0.3">
      <c r="A1" s="1" t="s">
        <v>40</v>
      </c>
      <c r="B1" s="1" t="s">
        <v>13</v>
      </c>
      <c r="C1" s="1" t="s">
        <v>0</v>
      </c>
      <c r="D1" s="1" t="s">
        <v>53</v>
      </c>
      <c r="E1" s="1" t="s">
        <v>12</v>
      </c>
      <c r="F1" s="1" t="s">
        <v>102</v>
      </c>
    </row>
    <row r="2" spans="1:6" x14ac:dyDescent="0.3">
      <c r="A2" s="1">
        <v>1</v>
      </c>
      <c r="B2" s="39" t="s">
        <v>43</v>
      </c>
      <c r="C2" s="1" t="s">
        <v>1</v>
      </c>
      <c r="D2" s="1" t="s">
        <v>55</v>
      </c>
      <c r="E2" s="1">
        <v>1</v>
      </c>
    </row>
    <row r="3" spans="1:6" x14ac:dyDescent="0.3">
      <c r="A3" s="1">
        <f>A2+1</f>
        <v>2</v>
      </c>
      <c r="B3" s="39"/>
      <c r="C3" s="1" t="s">
        <v>2</v>
      </c>
      <c r="D3" s="1" t="s">
        <v>54</v>
      </c>
      <c r="E3" s="1">
        <v>1</v>
      </c>
    </row>
    <row r="4" spans="1:6" x14ac:dyDescent="0.3">
      <c r="A4" s="1">
        <f t="shared" ref="A4:A44" si="0">A3+1</f>
        <v>3</v>
      </c>
      <c r="B4" s="39"/>
      <c r="C4" s="1" t="s">
        <v>3</v>
      </c>
      <c r="D4" s="1" t="s">
        <v>56</v>
      </c>
      <c r="E4" s="1">
        <v>1</v>
      </c>
    </row>
    <row r="5" spans="1:6" x14ac:dyDescent="0.3">
      <c r="A5" s="1">
        <f t="shared" si="0"/>
        <v>4</v>
      </c>
      <c r="B5" s="39"/>
      <c r="C5" s="1" t="s">
        <v>4</v>
      </c>
      <c r="D5" s="1" t="s">
        <v>57</v>
      </c>
      <c r="E5" s="1">
        <v>1</v>
      </c>
    </row>
    <row r="6" spans="1:6" x14ac:dyDescent="0.3">
      <c r="A6" s="1">
        <f t="shared" si="0"/>
        <v>5</v>
      </c>
      <c r="B6" s="39"/>
      <c r="C6" s="1" t="s">
        <v>51</v>
      </c>
      <c r="D6" s="1" t="s">
        <v>58</v>
      </c>
      <c r="E6" s="1">
        <v>1</v>
      </c>
    </row>
    <row r="7" spans="1:6" x14ac:dyDescent="0.3">
      <c r="A7" s="1">
        <f t="shared" si="0"/>
        <v>6</v>
      </c>
      <c r="B7" s="39"/>
      <c r="C7" s="1" t="s">
        <v>52</v>
      </c>
      <c r="D7" s="1" t="s">
        <v>59</v>
      </c>
      <c r="E7" s="1">
        <v>1</v>
      </c>
    </row>
    <row r="8" spans="1:6" x14ac:dyDescent="0.3">
      <c r="A8" s="1">
        <f t="shared" si="0"/>
        <v>7</v>
      </c>
      <c r="B8" s="39"/>
      <c r="C8" s="1" t="s">
        <v>18</v>
      </c>
      <c r="D8" s="1" t="s">
        <v>60</v>
      </c>
      <c r="E8" s="1">
        <v>1</v>
      </c>
    </row>
    <row r="9" spans="1:6" x14ac:dyDescent="0.3">
      <c r="A9" s="1">
        <f t="shared" si="0"/>
        <v>8</v>
      </c>
      <c r="B9" s="39" t="s">
        <v>26</v>
      </c>
      <c r="C9" s="1" t="s">
        <v>27</v>
      </c>
      <c r="D9" s="1" t="s">
        <v>61</v>
      </c>
      <c r="E9" s="1">
        <v>1</v>
      </c>
    </row>
    <row r="10" spans="1:6" x14ac:dyDescent="0.3">
      <c r="A10" s="1">
        <f t="shared" si="0"/>
        <v>9</v>
      </c>
      <c r="B10" s="39"/>
      <c r="C10" s="1" t="s">
        <v>50</v>
      </c>
      <c r="D10" s="1" t="s">
        <v>62</v>
      </c>
      <c r="E10" s="1">
        <v>1</v>
      </c>
    </row>
    <row r="11" spans="1:6" x14ac:dyDescent="0.3">
      <c r="A11" s="1">
        <f t="shared" si="0"/>
        <v>10</v>
      </c>
      <c r="B11" s="39" t="s">
        <v>15</v>
      </c>
      <c r="C11" s="1" t="s">
        <v>5</v>
      </c>
      <c r="D11" s="1" t="s">
        <v>63</v>
      </c>
      <c r="E11" s="1">
        <v>1</v>
      </c>
    </row>
    <row r="12" spans="1:6" x14ac:dyDescent="0.3">
      <c r="A12" s="1">
        <f t="shared" si="0"/>
        <v>11</v>
      </c>
      <c r="B12" s="39"/>
      <c r="C12" s="1" t="s">
        <v>6</v>
      </c>
      <c r="D12" s="1" t="s">
        <v>64</v>
      </c>
      <c r="E12" s="1">
        <v>1</v>
      </c>
    </row>
    <row r="13" spans="1:6" x14ac:dyDescent="0.3">
      <c r="A13" s="1">
        <f t="shared" si="0"/>
        <v>12</v>
      </c>
      <c r="B13" s="39"/>
      <c r="C13" s="1" t="s">
        <v>7</v>
      </c>
      <c r="D13" s="1" t="s">
        <v>65</v>
      </c>
      <c r="E13" s="1">
        <v>1</v>
      </c>
    </row>
    <row r="14" spans="1:6" x14ac:dyDescent="0.3">
      <c r="A14" s="1">
        <f t="shared" si="0"/>
        <v>13</v>
      </c>
      <c r="B14" s="39"/>
      <c r="C14" s="1" t="s">
        <v>8</v>
      </c>
      <c r="D14" s="1" t="s">
        <v>66</v>
      </c>
      <c r="E14" s="1">
        <v>1</v>
      </c>
    </row>
    <row r="15" spans="1:6" x14ac:dyDescent="0.3">
      <c r="A15" s="1">
        <f t="shared" si="0"/>
        <v>14</v>
      </c>
      <c r="B15" s="39"/>
      <c r="C15" s="1" t="s">
        <v>94</v>
      </c>
      <c r="D15" s="1" t="s">
        <v>93</v>
      </c>
      <c r="E15" s="1">
        <v>1</v>
      </c>
    </row>
    <row r="16" spans="1:6" x14ac:dyDescent="0.3">
      <c r="A16" s="1">
        <f t="shared" si="0"/>
        <v>15</v>
      </c>
      <c r="B16" s="39"/>
      <c r="C16" s="1" t="s">
        <v>96</v>
      </c>
      <c r="D16" s="1" t="s">
        <v>95</v>
      </c>
      <c r="E16" s="1">
        <v>1</v>
      </c>
    </row>
    <row r="17" spans="1:6" x14ac:dyDescent="0.3">
      <c r="A17" s="1">
        <f t="shared" si="0"/>
        <v>16</v>
      </c>
      <c r="B17" s="39"/>
      <c r="C17" s="1" t="s">
        <v>9</v>
      </c>
      <c r="D17" s="1" t="s">
        <v>64</v>
      </c>
      <c r="E17" s="1">
        <v>1</v>
      </c>
    </row>
    <row r="18" spans="1:6" x14ac:dyDescent="0.3">
      <c r="A18" s="1">
        <f t="shared" si="0"/>
        <v>17</v>
      </c>
      <c r="B18" s="39" t="s">
        <v>28</v>
      </c>
      <c r="C18" s="1" t="s">
        <v>29</v>
      </c>
      <c r="D18" s="1" t="s">
        <v>67</v>
      </c>
      <c r="E18" s="1">
        <v>1</v>
      </c>
    </row>
    <row r="19" spans="1:6" x14ac:dyDescent="0.3">
      <c r="A19" s="1">
        <f t="shared" si="0"/>
        <v>18</v>
      </c>
      <c r="B19" s="39"/>
      <c r="C19" s="1" t="s">
        <v>30</v>
      </c>
      <c r="D19" s="1" t="s">
        <v>68</v>
      </c>
      <c r="E19" s="1">
        <v>1</v>
      </c>
    </row>
    <row r="20" spans="1:6" x14ac:dyDescent="0.3">
      <c r="A20" s="1">
        <f t="shared" si="0"/>
        <v>19</v>
      </c>
      <c r="B20" s="39"/>
      <c r="C20" s="1" t="s">
        <v>42</v>
      </c>
      <c r="D20" s="1" t="s">
        <v>69</v>
      </c>
      <c r="E20" s="1">
        <v>1</v>
      </c>
    </row>
    <row r="21" spans="1:6" x14ac:dyDescent="0.3">
      <c r="A21" s="1">
        <f t="shared" si="0"/>
        <v>20</v>
      </c>
      <c r="B21" s="39"/>
      <c r="C21" s="1" t="s">
        <v>31</v>
      </c>
      <c r="D21" s="1" t="s">
        <v>70</v>
      </c>
      <c r="E21" s="1">
        <v>1</v>
      </c>
    </row>
    <row r="22" spans="1:6" ht="28.8" customHeight="1" x14ac:dyDescent="0.3">
      <c r="A22" s="1">
        <f t="shared" si="0"/>
        <v>21</v>
      </c>
      <c r="B22" s="39" t="s">
        <v>14</v>
      </c>
      <c r="C22" s="1" t="s">
        <v>23</v>
      </c>
      <c r="D22" s="1" t="s">
        <v>97</v>
      </c>
      <c r="E22" s="1">
        <v>1</v>
      </c>
      <c r="F22" s="2"/>
    </row>
    <row r="23" spans="1:6" x14ac:dyDescent="0.3">
      <c r="A23" s="1">
        <f t="shared" si="0"/>
        <v>22</v>
      </c>
      <c r="B23" s="39"/>
      <c r="C23" s="1" t="s">
        <v>24</v>
      </c>
      <c r="D23" s="1" t="s">
        <v>98</v>
      </c>
      <c r="E23" s="1">
        <v>1</v>
      </c>
      <c r="F23" s="2"/>
    </row>
    <row r="24" spans="1:6" x14ac:dyDescent="0.3">
      <c r="A24" s="1">
        <f t="shared" si="0"/>
        <v>23</v>
      </c>
      <c r="B24" s="39"/>
      <c r="C24" s="1" t="s">
        <v>25</v>
      </c>
      <c r="D24" s="1" t="s">
        <v>99</v>
      </c>
      <c r="E24" s="1">
        <v>1</v>
      </c>
      <c r="F24" s="2"/>
    </row>
    <row r="25" spans="1:6" x14ac:dyDescent="0.3">
      <c r="A25" s="1">
        <f t="shared" si="0"/>
        <v>24</v>
      </c>
      <c r="B25" s="39"/>
      <c r="C25" s="1" t="s">
        <v>71</v>
      </c>
      <c r="D25" s="1" t="s">
        <v>73</v>
      </c>
      <c r="E25" s="1">
        <v>1</v>
      </c>
      <c r="F25" s="2"/>
    </row>
    <row r="26" spans="1:6" x14ac:dyDescent="0.3">
      <c r="A26" s="1">
        <f t="shared" si="0"/>
        <v>25</v>
      </c>
      <c r="B26" s="39"/>
      <c r="C26" s="1" t="s">
        <v>72</v>
      </c>
      <c r="D26" s="1" t="s">
        <v>74</v>
      </c>
      <c r="E26" s="1">
        <v>1</v>
      </c>
      <c r="F26" s="2"/>
    </row>
    <row r="27" spans="1:6" x14ac:dyDescent="0.3">
      <c r="A27" s="1">
        <f t="shared" si="0"/>
        <v>26</v>
      </c>
      <c r="B27" s="1" t="s">
        <v>44</v>
      </c>
      <c r="C27" s="1" t="s">
        <v>45</v>
      </c>
      <c r="D27" s="1" t="s">
        <v>88</v>
      </c>
      <c r="E27" s="1">
        <v>1</v>
      </c>
      <c r="F27" s="2"/>
    </row>
    <row r="28" spans="1:6" x14ac:dyDescent="0.3">
      <c r="A28" s="1">
        <f t="shared" si="0"/>
        <v>27</v>
      </c>
      <c r="B28" s="39" t="s">
        <v>21</v>
      </c>
      <c r="C28" s="1" t="s">
        <v>22</v>
      </c>
      <c r="D28" s="1" t="s">
        <v>79</v>
      </c>
      <c r="E28" s="1">
        <v>1</v>
      </c>
    </row>
    <row r="29" spans="1:6" x14ac:dyDescent="0.3">
      <c r="A29" s="1">
        <f t="shared" si="0"/>
        <v>28</v>
      </c>
      <c r="B29" s="39"/>
      <c r="C29" s="1" t="s">
        <v>36</v>
      </c>
      <c r="D29" s="1" t="s">
        <v>80</v>
      </c>
      <c r="E29" s="1">
        <v>1</v>
      </c>
    </row>
    <row r="30" spans="1:6" x14ac:dyDescent="0.3">
      <c r="A30" s="1">
        <f t="shared" si="0"/>
        <v>29</v>
      </c>
      <c r="B30" s="39" t="s">
        <v>10</v>
      </c>
      <c r="C30" s="1" t="s">
        <v>20</v>
      </c>
      <c r="D30" s="1" t="s">
        <v>84</v>
      </c>
      <c r="E30" s="1">
        <v>1</v>
      </c>
    </row>
    <row r="31" spans="1:6" x14ac:dyDescent="0.3">
      <c r="A31" s="1">
        <f t="shared" si="0"/>
        <v>30</v>
      </c>
      <c r="B31" s="39"/>
      <c r="C31" s="1" t="s">
        <v>101</v>
      </c>
      <c r="D31" s="1" t="s">
        <v>100</v>
      </c>
      <c r="E31" s="1">
        <v>1</v>
      </c>
    </row>
    <row r="32" spans="1:6" x14ac:dyDescent="0.3">
      <c r="A32" s="1">
        <f t="shared" si="0"/>
        <v>31</v>
      </c>
      <c r="B32" s="39" t="s">
        <v>38</v>
      </c>
      <c r="C32" s="1" t="s">
        <v>41</v>
      </c>
      <c r="D32" s="1" t="s">
        <v>85</v>
      </c>
      <c r="E32" s="1">
        <v>1</v>
      </c>
    </row>
    <row r="33" spans="1:5" x14ac:dyDescent="0.3">
      <c r="A33" s="1">
        <f t="shared" si="0"/>
        <v>32</v>
      </c>
      <c r="B33" s="39"/>
      <c r="C33" s="1" t="s">
        <v>37</v>
      </c>
      <c r="D33" s="1" t="s">
        <v>86</v>
      </c>
      <c r="E33" s="1">
        <v>1</v>
      </c>
    </row>
    <row r="34" spans="1:5" x14ac:dyDescent="0.3">
      <c r="A34" s="1">
        <f t="shared" si="0"/>
        <v>33</v>
      </c>
      <c r="B34" s="39"/>
      <c r="C34" s="1" t="s">
        <v>39</v>
      </c>
      <c r="D34" s="1" t="s">
        <v>87</v>
      </c>
      <c r="E34" s="1">
        <v>1</v>
      </c>
    </row>
    <row r="35" spans="1:5" x14ac:dyDescent="0.3">
      <c r="A35" s="1">
        <f t="shared" si="0"/>
        <v>34</v>
      </c>
      <c r="B35" s="40" t="s">
        <v>47</v>
      </c>
      <c r="C35" s="1" t="s">
        <v>46</v>
      </c>
      <c r="D35" s="1" t="s">
        <v>89</v>
      </c>
      <c r="E35" s="1">
        <v>1</v>
      </c>
    </row>
    <row r="36" spans="1:5" x14ac:dyDescent="0.3">
      <c r="A36" s="1">
        <f t="shared" si="0"/>
        <v>35</v>
      </c>
      <c r="B36" s="40"/>
      <c r="C36" s="1" t="s">
        <v>48</v>
      </c>
      <c r="D36" s="1" t="s">
        <v>90</v>
      </c>
      <c r="E36" s="1">
        <v>1</v>
      </c>
    </row>
    <row r="37" spans="1:5" x14ac:dyDescent="0.3">
      <c r="A37" s="1">
        <f t="shared" si="0"/>
        <v>36</v>
      </c>
      <c r="B37" s="40"/>
      <c r="C37" s="1" t="s">
        <v>92</v>
      </c>
      <c r="D37" s="1" t="s">
        <v>91</v>
      </c>
      <c r="E37" s="1">
        <v>1</v>
      </c>
    </row>
    <row r="38" spans="1:5" x14ac:dyDescent="0.3">
      <c r="A38" s="1">
        <f t="shared" si="0"/>
        <v>37</v>
      </c>
      <c r="B38" s="39" t="s">
        <v>32</v>
      </c>
      <c r="C38" s="1" t="s">
        <v>34</v>
      </c>
      <c r="D38" s="1" t="s">
        <v>83</v>
      </c>
      <c r="E38" s="1">
        <v>1</v>
      </c>
    </row>
    <row r="39" spans="1:5" x14ac:dyDescent="0.3">
      <c r="A39" s="1">
        <f t="shared" si="0"/>
        <v>38</v>
      </c>
      <c r="B39" s="39"/>
      <c r="C39" s="1" t="s">
        <v>33</v>
      </c>
      <c r="D39" s="1" t="s">
        <v>81</v>
      </c>
      <c r="E39" s="1">
        <v>1</v>
      </c>
    </row>
    <row r="40" spans="1:5" x14ac:dyDescent="0.3">
      <c r="A40" s="1">
        <f t="shared" si="0"/>
        <v>39</v>
      </c>
      <c r="B40" s="39"/>
      <c r="C40" s="1" t="s">
        <v>35</v>
      </c>
      <c r="D40" s="1" t="s">
        <v>82</v>
      </c>
      <c r="E40" s="1">
        <v>1</v>
      </c>
    </row>
    <row r="41" spans="1:5" x14ac:dyDescent="0.3">
      <c r="A41" s="1">
        <f t="shared" si="0"/>
        <v>40</v>
      </c>
      <c r="B41" s="39" t="s">
        <v>11</v>
      </c>
      <c r="C41" s="1" t="s">
        <v>16</v>
      </c>
      <c r="D41" s="1" t="s">
        <v>75</v>
      </c>
      <c r="E41" s="1">
        <v>1</v>
      </c>
    </row>
    <row r="42" spans="1:5" x14ac:dyDescent="0.3">
      <c r="A42" s="1">
        <f t="shared" si="0"/>
        <v>41</v>
      </c>
      <c r="B42" s="39"/>
      <c r="C42" s="1" t="s">
        <v>17</v>
      </c>
      <c r="D42" s="1" t="s">
        <v>76</v>
      </c>
      <c r="E42" s="1">
        <v>1</v>
      </c>
    </row>
    <row r="43" spans="1:5" x14ac:dyDescent="0.3">
      <c r="A43" s="1">
        <f t="shared" si="0"/>
        <v>42</v>
      </c>
      <c r="B43" s="39"/>
      <c r="C43" s="1" t="s">
        <v>49</v>
      </c>
      <c r="D43" s="1" t="s">
        <v>77</v>
      </c>
      <c r="E43" s="1">
        <v>1</v>
      </c>
    </row>
    <row r="44" spans="1:5" x14ac:dyDescent="0.3">
      <c r="A44" s="1">
        <f t="shared" si="0"/>
        <v>43</v>
      </c>
      <c r="B44" s="39"/>
      <c r="C44" s="1" t="s">
        <v>19</v>
      </c>
      <c r="D44" s="1" t="s">
        <v>78</v>
      </c>
      <c r="E44" s="1">
        <v>1</v>
      </c>
    </row>
  </sheetData>
  <mergeCells count="11">
    <mergeCell ref="B41:B44"/>
    <mergeCell ref="B35:B37"/>
    <mergeCell ref="B2:B8"/>
    <mergeCell ref="B28:B29"/>
    <mergeCell ref="B9:B10"/>
    <mergeCell ref="B18:B21"/>
    <mergeCell ref="B30:B31"/>
    <mergeCell ref="B32:B34"/>
    <mergeCell ref="B38:B40"/>
    <mergeCell ref="B11:B17"/>
    <mergeCell ref="B22:B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1CD4-0393-4BDE-8C97-B6E00F7A6CD0}">
  <dimension ref="A1:AV44"/>
  <sheetViews>
    <sheetView workbookViewId="0">
      <selection activeCell="W1" sqref="W1:AB1"/>
    </sheetView>
  </sheetViews>
  <sheetFormatPr defaultRowHeight="14.4" x14ac:dyDescent="0.3"/>
  <sheetData>
    <row r="1" spans="1:48" ht="41.4" x14ac:dyDescent="0.3">
      <c r="A1" s="8" t="s">
        <v>40</v>
      </c>
      <c r="B1" s="8" t="s">
        <v>13</v>
      </c>
      <c r="C1" s="8" t="s">
        <v>0</v>
      </c>
      <c r="D1" s="8" t="s">
        <v>53</v>
      </c>
      <c r="E1" s="8" t="s">
        <v>12</v>
      </c>
      <c r="F1" s="8" t="s">
        <v>111</v>
      </c>
      <c r="G1" s="8" t="s">
        <v>145</v>
      </c>
      <c r="H1" s="8" t="s">
        <v>103</v>
      </c>
      <c r="I1" s="8" t="s">
        <v>104</v>
      </c>
      <c r="J1" s="8" t="s">
        <v>105</v>
      </c>
      <c r="K1" s="8" t="s">
        <v>110</v>
      </c>
      <c r="L1" s="8" t="s">
        <v>113</v>
      </c>
      <c r="M1" s="6" t="s">
        <v>109</v>
      </c>
      <c r="N1" s="10" t="s">
        <v>138</v>
      </c>
      <c r="O1" s="10" t="s">
        <v>141</v>
      </c>
      <c r="P1" s="8" t="s">
        <v>106</v>
      </c>
      <c r="Q1" s="8" t="s">
        <v>133</v>
      </c>
      <c r="R1" s="8" t="s">
        <v>139</v>
      </c>
      <c r="S1" s="8"/>
      <c r="T1" s="8"/>
      <c r="U1" s="8"/>
      <c r="V1" s="8"/>
      <c r="W1" s="8" t="s">
        <v>125</v>
      </c>
      <c r="X1" s="8" t="s">
        <v>126</v>
      </c>
      <c r="Y1" s="8" t="s">
        <v>130</v>
      </c>
      <c r="Z1" s="8" t="s">
        <v>127</v>
      </c>
      <c r="AA1" s="8" t="s">
        <v>128</v>
      </c>
      <c r="AB1" s="8" t="s">
        <v>129</v>
      </c>
      <c r="AC1" s="8" t="s">
        <v>144</v>
      </c>
      <c r="AD1" s="8" t="s">
        <v>146</v>
      </c>
      <c r="AE1" s="8" t="s">
        <v>154</v>
      </c>
      <c r="AF1" s="8" t="s">
        <v>149</v>
      </c>
      <c r="AG1" s="8" t="s">
        <v>115</v>
      </c>
      <c r="AH1" s="8" t="s">
        <v>116</v>
      </c>
      <c r="AI1" s="8" t="s">
        <v>140</v>
      </c>
      <c r="AJ1" s="8" t="s">
        <v>131</v>
      </c>
      <c r="AK1" s="8" t="s">
        <v>117</v>
      </c>
      <c r="AL1" s="8" t="s">
        <v>155</v>
      </c>
      <c r="AM1" s="8" t="s">
        <v>150</v>
      </c>
      <c r="AN1" s="13" t="s">
        <v>151</v>
      </c>
      <c r="AO1" s="8" t="s">
        <v>118</v>
      </c>
      <c r="AP1" s="8" t="s">
        <v>119</v>
      </c>
      <c r="AQ1" s="8" t="s">
        <v>120</v>
      </c>
      <c r="AR1" s="8" t="s">
        <v>156</v>
      </c>
      <c r="AS1" s="8" t="s">
        <v>152</v>
      </c>
      <c r="AT1" s="8" t="s">
        <v>121</v>
      </c>
      <c r="AU1" s="8" t="s">
        <v>134</v>
      </c>
      <c r="AV1" s="8" t="s">
        <v>136</v>
      </c>
    </row>
    <row r="2" spans="1:48" x14ac:dyDescent="0.3">
      <c r="A2" s="8">
        <v>1</v>
      </c>
      <c r="B2" s="41" t="s">
        <v>43</v>
      </c>
      <c r="C2" s="8" t="s">
        <v>1</v>
      </c>
      <c r="D2" s="8" t="s">
        <v>55</v>
      </c>
      <c r="E2" s="8">
        <v>1</v>
      </c>
      <c r="F2" s="8"/>
      <c r="G2" s="8"/>
      <c r="H2" s="6">
        <v>84.38</v>
      </c>
      <c r="I2" s="6">
        <v>14.31</v>
      </c>
      <c r="J2" s="6">
        <v>1.31</v>
      </c>
      <c r="K2" s="8"/>
      <c r="L2" s="8"/>
      <c r="M2" s="6" t="s">
        <v>108</v>
      </c>
      <c r="N2" s="6"/>
      <c r="O2" s="6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48" x14ac:dyDescent="0.3">
      <c r="A3" s="8">
        <f>A2+1</f>
        <v>2</v>
      </c>
      <c r="B3" s="41"/>
      <c r="C3" s="8" t="s">
        <v>2</v>
      </c>
      <c r="D3" s="8" t="s">
        <v>54</v>
      </c>
      <c r="E3" s="8">
        <v>1</v>
      </c>
      <c r="F3" s="8"/>
      <c r="G3" s="8"/>
      <c r="H3" s="8"/>
      <c r="I3" s="8"/>
      <c r="J3" s="8"/>
      <c r="K3" s="8"/>
      <c r="L3" s="8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48" x14ac:dyDescent="0.3">
      <c r="A4" s="8">
        <f t="shared" ref="A4:A44" si="0">A3+1</f>
        <v>3</v>
      </c>
      <c r="B4" s="41"/>
      <c r="C4" s="8" t="s">
        <v>3</v>
      </c>
      <c r="D4" s="8" t="s">
        <v>56</v>
      </c>
      <c r="E4" s="8">
        <v>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48" x14ac:dyDescent="0.3">
      <c r="A5" s="8">
        <f t="shared" si="0"/>
        <v>4</v>
      </c>
      <c r="B5" s="41"/>
      <c r="C5" s="8" t="s">
        <v>4</v>
      </c>
      <c r="D5" s="8" t="s">
        <v>57</v>
      </c>
      <c r="E5" s="8">
        <v>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x14ac:dyDescent="0.3">
      <c r="A6" s="8">
        <f t="shared" si="0"/>
        <v>5</v>
      </c>
      <c r="B6" s="41"/>
      <c r="C6" s="8" t="s">
        <v>51</v>
      </c>
      <c r="D6" s="8" t="s">
        <v>58</v>
      </c>
      <c r="E6" s="8">
        <v>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1:48" x14ac:dyDescent="0.3">
      <c r="A7" s="8">
        <f t="shared" si="0"/>
        <v>6</v>
      </c>
      <c r="B7" s="41"/>
      <c r="C7" s="8" t="s">
        <v>52</v>
      </c>
      <c r="D7" s="8" t="s">
        <v>59</v>
      </c>
      <c r="E7" s="8">
        <v>1</v>
      </c>
      <c r="F7" s="9" t="s">
        <v>153</v>
      </c>
      <c r="G7" s="8">
        <v>10.06</v>
      </c>
      <c r="H7" s="8">
        <v>63.8</v>
      </c>
      <c r="I7" s="8">
        <v>13.1</v>
      </c>
      <c r="J7" s="8">
        <v>5.2</v>
      </c>
      <c r="K7" s="8">
        <v>11.3</v>
      </c>
      <c r="L7" s="8"/>
      <c r="M7" s="8"/>
      <c r="N7" s="8"/>
      <c r="O7" s="8"/>
      <c r="P7" s="8"/>
      <c r="Q7" s="8">
        <v>12.86</v>
      </c>
      <c r="R7" s="8">
        <v>13.17</v>
      </c>
      <c r="S7" s="8"/>
      <c r="T7" s="8"/>
      <c r="U7" s="8"/>
      <c r="V7" s="8"/>
      <c r="W7" s="8"/>
      <c r="X7" s="8">
        <v>6.32</v>
      </c>
      <c r="Y7" s="8">
        <v>5.21</v>
      </c>
      <c r="Z7" s="8">
        <v>2.54</v>
      </c>
      <c r="AA7" s="8"/>
      <c r="AB7" s="8">
        <v>6.38</v>
      </c>
      <c r="AC7" s="8">
        <v>67.78</v>
      </c>
      <c r="AD7" s="8">
        <v>66.34</v>
      </c>
      <c r="AE7" s="8">
        <v>63.85</v>
      </c>
      <c r="AF7" s="8">
        <v>11.1</v>
      </c>
      <c r="AG7" s="8"/>
      <c r="AH7" s="8"/>
      <c r="AI7" s="8"/>
      <c r="AJ7" s="8"/>
      <c r="AK7" s="8"/>
      <c r="AL7" s="8">
        <v>2.7</v>
      </c>
      <c r="AM7" s="8"/>
      <c r="AN7" s="8"/>
      <c r="AO7" s="8"/>
      <c r="AP7" s="8"/>
      <c r="AQ7" s="8"/>
      <c r="AR7" s="8">
        <v>55.3</v>
      </c>
      <c r="AS7" s="8">
        <v>55.1</v>
      </c>
      <c r="AT7" s="8"/>
      <c r="AU7" s="8"/>
      <c r="AV7" s="8"/>
    </row>
    <row r="8" spans="1:48" x14ac:dyDescent="0.3">
      <c r="A8" s="8">
        <f t="shared" si="0"/>
        <v>7</v>
      </c>
      <c r="B8" s="41"/>
      <c r="C8" s="8" t="s">
        <v>18</v>
      </c>
      <c r="D8" s="8" t="s">
        <v>60</v>
      </c>
      <c r="E8" s="8">
        <v>1</v>
      </c>
      <c r="F8" s="8" t="s">
        <v>148</v>
      </c>
      <c r="G8" s="8">
        <v>12</v>
      </c>
      <c r="H8" s="8">
        <v>63.8</v>
      </c>
      <c r="I8" s="8">
        <v>7.83</v>
      </c>
      <c r="J8" s="8">
        <v>3.03</v>
      </c>
      <c r="K8" s="8">
        <v>5.92</v>
      </c>
      <c r="L8" s="8"/>
      <c r="M8" s="8"/>
      <c r="N8" s="8"/>
      <c r="O8" s="8"/>
      <c r="P8" s="8"/>
      <c r="Q8" s="8">
        <v>7.64</v>
      </c>
      <c r="R8" s="8">
        <v>7.95</v>
      </c>
      <c r="S8" s="8"/>
      <c r="T8" s="8"/>
      <c r="U8" s="8"/>
      <c r="V8" s="8"/>
      <c r="W8" s="8"/>
      <c r="X8" s="8">
        <v>1.32</v>
      </c>
      <c r="Y8" s="8">
        <v>2.3199999999999998</v>
      </c>
      <c r="Z8" s="8"/>
      <c r="AA8" s="8"/>
      <c r="AB8" s="8"/>
      <c r="AC8" s="8">
        <v>77</v>
      </c>
      <c r="AD8" s="8"/>
      <c r="AE8" s="8"/>
      <c r="AF8" s="8">
        <v>8.15</v>
      </c>
      <c r="AG8" s="8"/>
      <c r="AH8" s="8"/>
      <c r="AI8" s="8"/>
      <c r="AJ8" s="8"/>
      <c r="AK8" s="8"/>
      <c r="AL8" s="8"/>
      <c r="AM8" s="8">
        <v>0.3</v>
      </c>
      <c r="AN8" s="8">
        <v>0.9</v>
      </c>
      <c r="AO8" s="8"/>
      <c r="AP8" s="8"/>
      <c r="AQ8" s="8"/>
      <c r="AR8" s="8"/>
      <c r="AS8" s="8">
        <v>50.7</v>
      </c>
      <c r="AT8" s="8"/>
      <c r="AU8" s="8"/>
      <c r="AV8" s="8"/>
    </row>
    <row r="9" spans="1:48" x14ac:dyDescent="0.3">
      <c r="A9" s="8">
        <f t="shared" si="0"/>
        <v>8</v>
      </c>
      <c r="B9" s="41" t="s">
        <v>26</v>
      </c>
      <c r="C9" s="8" t="s">
        <v>27</v>
      </c>
      <c r="D9" s="8" t="s">
        <v>61</v>
      </c>
      <c r="E9" s="8">
        <v>1</v>
      </c>
      <c r="F9" s="8" t="s">
        <v>147</v>
      </c>
      <c r="G9" s="8">
        <v>8</v>
      </c>
      <c r="H9" s="8">
        <v>45.2</v>
      </c>
      <c r="I9" s="8">
        <v>22.02</v>
      </c>
      <c r="J9" s="8">
        <v>1.06</v>
      </c>
      <c r="K9" s="8">
        <v>12.45</v>
      </c>
      <c r="L9" s="8"/>
      <c r="M9" s="8"/>
      <c r="N9" s="8"/>
      <c r="O9" s="8"/>
      <c r="P9" s="8"/>
      <c r="Q9" s="8">
        <v>24.29</v>
      </c>
      <c r="R9" s="8"/>
      <c r="S9" s="8"/>
      <c r="T9" s="8"/>
      <c r="U9" s="8"/>
      <c r="V9" s="8"/>
      <c r="W9" s="8"/>
      <c r="X9" s="8">
        <v>1.5</v>
      </c>
      <c r="Y9" s="8"/>
      <c r="Z9" s="8"/>
      <c r="AA9" s="8"/>
      <c r="AB9" s="8"/>
      <c r="AC9" s="8"/>
      <c r="AD9" s="8">
        <v>40</v>
      </c>
      <c r="AE9" s="8"/>
      <c r="AF9" s="8"/>
      <c r="AG9" s="8"/>
      <c r="AH9" s="8"/>
      <c r="AI9" s="8"/>
      <c r="AJ9" s="8">
        <v>2.7</v>
      </c>
      <c r="AK9" s="8">
        <v>8.73</v>
      </c>
      <c r="AL9" s="8"/>
      <c r="AM9" s="8"/>
      <c r="AN9" s="8"/>
      <c r="AO9" s="8"/>
      <c r="AP9" s="8"/>
      <c r="AQ9" s="8"/>
      <c r="AR9" s="8"/>
      <c r="AS9" s="8"/>
      <c r="AT9" s="8">
        <v>49.34</v>
      </c>
      <c r="AU9" s="8"/>
      <c r="AV9" s="8"/>
    </row>
    <row r="10" spans="1:48" x14ac:dyDescent="0.3">
      <c r="A10" s="8">
        <f t="shared" si="0"/>
        <v>9</v>
      </c>
      <c r="B10" s="41"/>
      <c r="C10" s="8" t="s">
        <v>50</v>
      </c>
      <c r="D10" s="8" t="s">
        <v>62</v>
      </c>
      <c r="E10" s="8">
        <v>1</v>
      </c>
      <c r="F10" s="9" t="s">
        <v>143</v>
      </c>
      <c r="G10" s="8">
        <v>14</v>
      </c>
      <c r="H10" s="8"/>
      <c r="I10" s="8">
        <v>20.2</v>
      </c>
      <c r="J10" s="8">
        <v>4.07</v>
      </c>
      <c r="K10" s="8">
        <v>15.13</v>
      </c>
      <c r="L10" s="8"/>
      <c r="M10" s="8"/>
      <c r="N10" s="8"/>
      <c r="O10" s="8"/>
      <c r="P10" s="8"/>
      <c r="Q10" s="8">
        <v>25.07</v>
      </c>
      <c r="R10" s="8"/>
      <c r="S10" s="8"/>
      <c r="T10" s="8"/>
      <c r="U10" s="8"/>
      <c r="V10" s="8"/>
      <c r="W10" s="8"/>
      <c r="X10" s="8">
        <v>6.03</v>
      </c>
      <c r="Y10" s="8"/>
      <c r="Z10" s="8"/>
      <c r="AA10" s="8"/>
      <c r="AB10" s="8"/>
      <c r="AC10" s="8">
        <v>59.49</v>
      </c>
      <c r="AD10" s="8"/>
      <c r="AE10" s="8"/>
      <c r="AF10" s="8"/>
      <c r="AG10" s="8"/>
      <c r="AH10" s="8"/>
      <c r="AI10" s="8"/>
      <c r="AJ10" s="12">
        <v>2.9555479999999998</v>
      </c>
      <c r="AK10" s="8"/>
      <c r="AL10" s="8"/>
      <c r="AM10" s="8"/>
      <c r="AN10" s="8"/>
      <c r="AO10" s="8"/>
      <c r="AP10" s="8"/>
      <c r="AQ10" s="8"/>
      <c r="AR10" s="8"/>
      <c r="AS10" s="8"/>
      <c r="AT10" s="8">
        <v>32.64</v>
      </c>
      <c r="AU10" s="8"/>
      <c r="AV10" s="8"/>
    </row>
    <row r="11" spans="1:48" x14ac:dyDescent="0.3">
      <c r="A11" s="8">
        <f t="shared" si="0"/>
        <v>10</v>
      </c>
      <c r="B11" s="41" t="s">
        <v>15</v>
      </c>
      <c r="C11" s="8" t="s">
        <v>5</v>
      </c>
      <c r="D11" s="8" t="s">
        <v>63</v>
      </c>
      <c r="E11" s="8">
        <v>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</row>
    <row r="12" spans="1:48" x14ac:dyDescent="0.3">
      <c r="A12" s="8">
        <f t="shared" si="0"/>
        <v>11</v>
      </c>
      <c r="B12" s="41"/>
      <c r="C12" s="8" t="s">
        <v>6</v>
      </c>
      <c r="D12" s="8" t="s">
        <v>64</v>
      </c>
      <c r="E12" s="8">
        <v>1</v>
      </c>
      <c r="F12" s="8" t="s">
        <v>124</v>
      </c>
      <c r="G12" s="8">
        <v>71.63</v>
      </c>
      <c r="H12" s="8"/>
      <c r="I12" s="8">
        <v>21.83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4.58</v>
      </c>
      <c r="X12" s="8">
        <v>3.35</v>
      </c>
      <c r="Y12" s="8">
        <v>3.99</v>
      </c>
      <c r="Z12" s="8">
        <v>2.59</v>
      </c>
      <c r="AA12" s="8">
        <v>3.13</v>
      </c>
      <c r="AB12" s="8">
        <v>0.66</v>
      </c>
      <c r="AC12" s="8"/>
      <c r="AD12" s="8"/>
      <c r="AE12" s="8"/>
      <c r="AF12" s="8"/>
      <c r="AG12" s="8"/>
      <c r="AH12" s="8"/>
      <c r="AI12" s="8"/>
      <c r="AJ12" s="8">
        <v>1.1399999999999999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</row>
    <row r="13" spans="1:48" x14ac:dyDescent="0.3">
      <c r="A13" s="8">
        <f t="shared" si="0"/>
        <v>12</v>
      </c>
      <c r="B13" s="41"/>
      <c r="C13" s="8" t="s">
        <v>7</v>
      </c>
      <c r="D13" s="8" t="s">
        <v>65</v>
      </c>
      <c r="E13" s="8">
        <v>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</row>
    <row r="14" spans="1:48" x14ac:dyDescent="0.3">
      <c r="A14" s="8">
        <f t="shared" si="0"/>
        <v>13</v>
      </c>
      <c r="B14" s="41"/>
      <c r="C14" s="8" t="s">
        <v>8</v>
      </c>
      <c r="D14" s="8" t="s">
        <v>66</v>
      </c>
      <c r="E14" s="8">
        <v>1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8">
        <f t="shared" si="0"/>
        <v>14</v>
      </c>
      <c r="B15" s="41"/>
      <c r="C15" s="8" t="s">
        <v>94</v>
      </c>
      <c r="D15" s="8" t="s">
        <v>93</v>
      </c>
      <c r="E15" s="8">
        <v>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</row>
    <row r="16" spans="1:48" x14ac:dyDescent="0.3">
      <c r="A16" s="8">
        <f t="shared" si="0"/>
        <v>15</v>
      </c>
      <c r="B16" s="41"/>
      <c r="C16" s="8" t="s">
        <v>96</v>
      </c>
      <c r="D16" s="8" t="s">
        <v>95</v>
      </c>
      <c r="E16" s="8">
        <v>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</row>
    <row r="17" spans="1:48" x14ac:dyDescent="0.3">
      <c r="A17" s="8">
        <f t="shared" si="0"/>
        <v>16</v>
      </c>
      <c r="B17" s="41"/>
      <c r="C17" s="8" t="s">
        <v>9</v>
      </c>
      <c r="D17" s="8" t="s">
        <v>64</v>
      </c>
      <c r="E17" s="8">
        <v>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</row>
    <row r="18" spans="1:48" x14ac:dyDescent="0.3">
      <c r="A18" s="8">
        <f t="shared" si="0"/>
        <v>17</v>
      </c>
      <c r="B18" s="41" t="s">
        <v>28</v>
      </c>
      <c r="C18" s="8" t="s">
        <v>29</v>
      </c>
      <c r="D18" s="8" t="s">
        <v>67</v>
      </c>
      <c r="E18" s="8">
        <v>1</v>
      </c>
      <c r="F18" s="8" t="s">
        <v>132</v>
      </c>
      <c r="G18" s="8">
        <v>79</v>
      </c>
      <c r="H18" s="8"/>
      <c r="I18" s="8"/>
      <c r="J18" s="8"/>
      <c r="K18" s="8"/>
      <c r="L18" s="8"/>
      <c r="M18" s="8"/>
      <c r="N18" s="8"/>
      <c r="O18" s="8"/>
      <c r="P18" s="8"/>
      <c r="Q18" s="8">
        <v>19.5</v>
      </c>
      <c r="R18" s="8"/>
      <c r="S18" s="8"/>
      <c r="T18" s="8"/>
      <c r="U18" s="8"/>
      <c r="V18" s="8"/>
      <c r="W18" s="8">
        <v>0.63</v>
      </c>
      <c r="X18" s="8">
        <v>0.39</v>
      </c>
      <c r="Y18" s="8">
        <v>0.5</v>
      </c>
      <c r="Z18" s="8">
        <v>0.08</v>
      </c>
      <c r="AA18" s="8">
        <v>0.05</v>
      </c>
      <c r="AB18" s="8">
        <v>0.19</v>
      </c>
      <c r="AC18" s="8"/>
      <c r="AD18" s="8"/>
      <c r="AE18" s="8"/>
      <c r="AF18" s="8"/>
      <c r="AG18" s="8"/>
      <c r="AH18" s="8"/>
      <c r="AI18" s="8"/>
      <c r="AJ18" s="8">
        <v>1.2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>
        <v>0.19</v>
      </c>
      <c r="AV18" s="8"/>
    </row>
    <row r="19" spans="1:48" x14ac:dyDescent="0.3">
      <c r="A19" s="8">
        <f t="shared" si="0"/>
        <v>18</v>
      </c>
      <c r="B19" s="41"/>
      <c r="C19" s="8" t="s">
        <v>30</v>
      </c>
      <c r="D19" s="8" t="s">
        <v>68</v>
      </c>
      <c r="E19" s="8">
        <v>1</v>
      </c>
      <c r="F19" s="8" t="s">
        <v>135</v>
      </c>
      <c r="G19" s="8">
        <v>83.3</v>
      </c>
      <c r="H19" s="8">
        <v>3.5</v>
      </c>
      <c r="I19" s="8"/>
      <c r="J19" s="8"/>
      <c r="K19" s="8"/>
      <c r="L19" s="8"/>
      <c r="M19" s="8"/>
      <c r="N19" s="8"/>
      <c r="O19" s="8"/>
      <c r="P19" s="8"/>
      <c r="Q19" s="8">
        <v>10.220000000000001</v>
      </c>
      <c r="R19" s="8"/>
      <c r="S19" s="8"/>
      <c r="T19" s="8"/>
      <c r="U19" s="8"/>
      <c r="V19" s="8"/>
      <c r="W19" s="8">
        <v>2.27</v>
      </c>
      <c r="X19" s="8"/>
      <c r="Y19" s="8">
        <v>1.66</v>
      </c>
      <c r="Z19" s="8">
        <v>0.64</v>
      </c>
      <c r="AA19" s="8">
        <v>0.48</v>
      </c>
      <c r="AB19" s="8">
        <v>0.7</v>
      </c>
      <c r="AC19" s="8"/>
      <c r="AD19" s="8"/>
      <c r="AE19" s="8"/>
      <c r="AF19" s="8"/>
      <c r="AG19" s="8"/>
      <c r="AH19" s="8"/>
      <c r="AI19" s="8"/>
      <c r="AJ19" s="8">
        <v>1.23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</row>
    <row r="20" spans="1:48" x14ac:dyDescent="0.3">
      <c r="A20" s="8">
        <f t="shared" si="0"/>
        <v>19</v>
      </c>
      <c r="B20" s="41"/>
      <c r="C20" s="8" t="s">
        <v>42</v>
      </c>
      <c r="D20" s="8" t="s">
        <v>69</v>
      </c>
      <c r="E20" s="8">
        <v>1</v>
      </c>
      <c r="F20" s="8" t="s">
        <v>137</v>
      </c>
      <c r="G20" s="8">
        <v>74</v>
      </c>
      <c r="H20" s="8"/>
      <c r="I20" s="8"/>
      <c r="J20" s="8"/>
      <c r="K20" s="8"/>
      <c r="L20" s="8"/>
      <c r="M20" s="8"/>
      <c r="N20" s="8">
        <v>407</v>
      </c>
      <c r="O20" s="8"/>
      <c r="P20" s="8"/>
      <c r="Q20" s="8"/>
      <c r="R20" s="8">
        <v>21.3</v>
      </c>
      <c r="S20" s="8"/>
      <c r="T20" s="8"/>
      <c r="U20" s="8"/>
      <c r="V20" s="8"/>
      <c r="W20" s="8"/>
      <c r="X20" s="8"/>
      <c r="Y20" s="8">
        <v>0.1</v>
      </c>
      <c r="Z20" s="8">
        <v>0.01</v>
      </c>
      <c r="AA20" s="8">
        <v>0.01</v>
      </c>
      <c r="AB20" s="8">
        <v>0.1</v>
      </c>
      <c r="AC20" s="8"/>
      <c r="AD20" s="8"/>
      <c r="AE20" s="8"/>
      <c r="AF20" s="8"/>
      <c r="AG20" s="8"/>
      <c r="AH20" s="8"/>
      <c r="AI20" s="8">
        <v>1.5</v>
      </c>
      <c r="AJ20" s="8">
        <v>2.2000000000000002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>
        <v>17870</v>
      </c>
    </row>
    <row r="21" spans="1:48" x14ac:dyDescent="0.3">
      <c r="A21" s="8">
        <f t="shared" si="0"/>
        <v>20</v>
      </c>
      <c r="B21" s="41"/>
      <c r="C21" s="8" t="s">
        <v>31</v>
      </c>
      <c r="D21" s="8" t="s">
        <v>70</v>
      </c>
      <c r="E21" s="8">
        <v>1</v>
      </c>
      <c r="F21" s="8" t="s">
        <v>142</v>
      </c>
      <c r="G21" s="8">
        <v>74.5</v>
      </c>
      <c r="H21" s="8"/>
      <c r="I21" s="8"/>
      <c r="J21" s="8"/>
      <c r="K21" s="8"/>
      <c r="L21" s="8"/>
      <c r="M21" s="8"/>
      <c r="N21" s="8"/>
      <c r="O21" s="8">
        <v>114</v>
      </c>
      <c r="P21" s="8"/>
      <c r="Q21" s="8">
        <v>22.1</v>
      </c>
      <c r="R21" s="8"/>
      <c r="S21" s="8"/>
      <c r="T21" s="8"/>
      <c r="U21" s="8"/>
      <c r="V21" s="8"/>
      <c r="W21" s="8">
        <v>0.4</v>
      </c>
      <c r="X21" s="8"/>
      <c r="Y21" s="8">
        <v>3.2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>
        <v>1.3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</row>
    <row r="22" spans="1:48" x14ac:dyDescent="0.3">
      <c r="A22" s="8">
        <f t="shared" si="0"/>
        <v>21</v>
      </c>
      <c r="B22" s="41" t="s">
        <v>14</v>
      </c>
      <c r="C22" s="8" t="s">
        <v>23</v>
      </c>
      <c r="D22" s="8" t="s">
        <v>97</v>
      </c>
      <c r="E22" s="8">
        <v>1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</row>
    <row r="23" spans="1:48" x14ac:dyDescent="0.3">
      <c r="A23" s="8">
        <f t="shared" si="0"/>
        <v>22</v>
      </c>
      <c r="B23" s="41"/>
      <c r="C23" s="8" t="s">
        <v>24</v>
      </c>
      <c r="D23" s="8" t="s">
        <v>98</v>
      </c>
      <c r="E23" s="8">
        <v>1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</row>
    <row r="24" spans="1:48" x14ac:dyDescent="0.3">
      <c r="A24" s="8">
        <f t="shared" si="0"/>
        <v>23</v>
      </c>
      <c r="B24" s="41"/>
      <c r="C24" s="8" t="s">
        <v>25</v>
      </c>
      <c r="D24" s="8" t="s">
        <v>99</v>
      </c>
      <c r="E24" s="8">
        <v>1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</row>
    <row r="25" spans="1:48" x14ac:dyDescent="0.3">
      <c r="A25" s="8">
        <f t="shared" si="0"/>
        <v>24</v>
      </c>
      <c r="B25" s="41"/>
      <c r="C25" s="8" t="s">
        <v>71</v>
      </c>
      <c r="D25" s="8" t="s">
        <v>73</v>
      </c>
      <c r="E25" s="8">
        <v>1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</row>
    <row r="26" spans="1:48" x14ac:dyDescent="0.3">
      <c r="A26" s="8">
        <f t="shared" si="0"/>
        <v>25</v>
      </c>
      <c r="B26" s="41"/>
      <c r="C26" s="8" t="s">
        <v>72</v>
      </c>
      <c r="D26" s="8" t="s">
        <v>74</v>
      </c>
      <c r="E26" s="8">
        <v>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</row>
    <row r="27" spans="1:48" x14ac:dyDescent="0.3">
      <c r="A27" s="8">
        <f t="shared" si="0"/>
        <v>26</v>
      </c>
      <c r="B27" s="8" t="s">
        <v>44</v>
      </c>
      <c r="C27" s="8" t="s">
        <v>45</v>
      </c>
      <c r="D27" s="8" t="s">
        <v>88</v>
      </c>
      <c r="E27" s="8">
        <v>1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</row>
    <row r="28" spans="1:48" x14ac:dyDescent="0.3">
      <c r="A28" s="8">
        <f t="shared" si="0"/>
        <v>27</v>
      </c>
      <c r="B28" s="41" t="s">
        <v>21</v>
      </c>
      <c r="C28" s="8" t="s">
        <v>22</v>
      </c>
      <c r="D28" s="8" t="s">
        <v>79</v>
      </c>
      <c r="E28" s="8">
        <v>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</row>
    <row r="29" spans="1:48" x14ac:dyDescent="0.3">
      <c r="A29" s="8">
        <f t="shared" si="0"/>
        <v>28</v>
      </c>
      <c r="B29" s="41"/>
      <c r="C29" s="8" t="s">
        <v>36</v>
      </c>
      <c r="D29" s="8" t="s">
        <v>80</v>
      </c>
      <c r="E29" s="8">
        <v>1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</row>
    <row r="30" spans="1:48" x14ac:dyDescent="0.3">
      <c r="A30" s="8">
        <f t="shared" si="0"/>
        <v>29</v>
      </c>
      <c r="B30" s="41" t="s">
        <v>10</v>
      </c>
      <c r="C30" s="8" t="s">
        <v>20</v>
      </c>
      <c r="D30" s="8" t="s">
        <v>84</v>
      </c>
      <c r="E30" s="8">
        <v>1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</row>
    <row r="31" spans="1:48" x14ac:dyDescent="0.3">
      <c r="A31" s="8">
        <f t="shared" si="0"/>
        <v>30</v>
      </c>
      <c r="B31" s="41"/>
      <c r="C31" s="8" t="s">
        <v>101</v>
      </c>
      <c r="D31" s="8" t="s">
        <v>100</v>
      </c>
      <c r="E31" s="8">
        <v>1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</row>
    <row r="32" spans="1:48" x14ac:dyDescent="0.3">
      <c r="A32" s="8">
        <f t="shared" si="0"/>
        <v>31</v>
      </c>
      <c r="B32" s="41" t="s">
        <v>38</v>
      </c>
      <c r="C32" s="8" t="s">
        <v>41</v>
      </c>
      <c r="D32" s="8" t="s">
        <v>85</v>
      </c>
      <c r="E32" s="8">
        <v>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</row>
    <row r="33" spans="1:48" x14ac:dyDescent="0.3">
      <c r="A33" s="8">
        <f t="shared" si="0"/>
        <v>32</v>
      </c>
      <c r="B33" s="41"/>
      <c r="C33" s="8" t="s">
        <v>37</v>
      </c>
      <c r="D33" s="8" t="s">
        <v>86</v>
      </c>
      <c r="E33" s="8">
        <v>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</row>
    <row r="34" spans="1:48" x14ac:dyDescent="0.3">
      <c r="A34" s="8">
        <f t="shared" si="0"/>
        <v>33</v>
      </c>
      <c r="B34" s="41"/>
      <c r="C34" s="8" t="s">
        <v>39</v>
      </c>
      <c r="D34" s="8" t="s">
        <v>87</v>
      </c>
      <c r="E34" s="8">
        <v>1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</row>
    <row r="35" spans="1:48" x14ac:dyDescent="0.3">
      <c r="A35" s="8">
        <f t="shared" si="0"/>
        <v>34</v>
      </c>
      <c r="B35" s="42" t="s">
        <v>47</v>
      </c>
      <c r="C35" s="8" t="s">
        <v>46</v>
      </c>
      <c r="D35" s="8" t="s">
        <v>89</v>
      </c>
      <c r="E35" s="8">
        <v>1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</row>
    <row r="36" spans="1:48" x14ac:dyDescent="0.3">
      <c r="A36" s="8">
        <f t="shared" si="0"/>
        <v>35</v>
      </c>
      <c r="B36" s="42"/>
      <c r="C36" s="8" t="s">
        <v>48</v>
      </c>
      <c r="D36" s="8" t="s">
        <v>90</v>
      </c>
      <c r="E36" s="8">
        <v>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</row>
    <row r="37" spans="1:48" x14ac:dyDescent="0.3">
      <c r="A37" s="8">
        <f t="shared" si="0"/>
        <v>36</v>
      </c>
      <c r="B37" s="42"/>
      <c r="C37" s="8" t="s">
        <v>92</v>
      </c>
      <c r="D37" s="8" t="s">
        <v>91</v>
      </c>
      <c r="E37" s="8">
        <v>1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</row>
    <row r="38" spans="1:48" x14ac:dyDescent="0.3">
      <c r="A38" s="8">
        <f t="shared" si="0"/>
        <v>37</v>
      </c>
      <c r="B38" s="41" t="s">
        <v>32</v>
      </c>
      <c r="C38" s="8" t="s">
        <v>34</v>
      </c>
      <c r="D38" s="8" t="s">
        <v>83</v>
      </c>
      <c r="E38" s="8">
        <v>1</v>
      </c>
      <c r="F38" s="8" t="s">
        <v>123</v>
      </c>
      <c r="G38" s="8">
        <v>83.4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v>12.97</v>
      </c>
      <c r="AL38" s="8"/>
      <c r="AM38" s="8"/>
      <c r="AN38" s="8"/>
      <c r="AO38" s="8">
        <v>6.65</v>
      </c>
      <c r="AP38" s="8">
        <v>1.36</v>
      </c>
      <c r="AQ38" s="8">
        <v>6.73</v>
      </c>
      <c r="AR38" s="8"/>
      <c r="AS38" s="8"/>
      <c r="AT38" s="8"/>
      <c r="AU38" s="8"/>
      <c r="AV38" s="8"/>
    </row>
    <row r="39" spans="1:48" x14ac:dyDescent="0.3">
      <c r="A39" s="8">
        <f t="shared" si="0"/>
        <v>38</v>
      </c>
      <c r="B39" s="41"/>
      <c r="C39" s="8" t="s">
        <v>33</v>
      </c>
      <c r="D39" s="8" t="s">
        <v>81</v>
      </c>
      <c r="E39" s="8">
        <v>1</v>
      </c>
      <c r="F39" s="8" t="s">
        <v>122</v>
      </c>
      <c r="G39" s="8">
        <v>74</v>
      </c>
      <c r="H39" s="8"/>
      <c r="I39" s="8">
        <v>2.87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>
        <v>9.84</v>
      </c>
      <c r="AL39" s="8"/>
      <c r="AM39" s="8"/>
      <c r="AN39" s="8"/>
      <c r="AO39" s="8">
        <v>1.52</v>
      </c>
      <c r="AP39" s="8">
        <v>2.2799999999999998</v>
      </c>
      <c r="AQ39" s="8">
        <v>6.12</v>
      </c>
      <c r="AR39" s="8"/>
      <c r="AS39" s="8"/>
      <c r="AT39" s="8">
        <v>11.6</v>
      </c>
      <c r="AU39" s="8"/>
      <c r="AV39" s="8"/>
    </row>
    <row r="40" spans="1:48" x14ac:dyDescent="0.3">
      <c r="A40" s="8">
        <f t="shared" si="0"/>
        <v>39</v>
      </c>
      <c r="B40" s="41"/>
      <c r="C40" s="8" t="s">
        <v>35</v>
      </c>
      <c r="D40" s="8" t="s">
        <v>82</v>
      </c>
      <c r="E40" s="8">
        <v>1</v>
      </c>
      <c r="F40" s="8" t="s">
        <v>114</v>
      </c>
      <c r="G40" s="9">
        <v>84.3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>
        <v>0.54</v>
      </c>
      <c r="AH40" s="8">
        <v>0.15</v>
      </c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</row>
    <row r="41" spans="1:48" x14ac:dyDescent="0.3">
      <c r="A41" s="8">
        <f t="shared" si="0"/>
        <v>40</v>
      </c>
      <c r="B41" s="41" t="s">
        <v>11</v>
      </c>
      <c r="C41" s="8" t="s">
        <v>16</v>
      </c>
      <c r="D41" s="8" t="s">
        <v>75</v>
      </c>
      <c r="E41" s="8">
        <v>1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</row>
    <row r="42" spans="1:48" x14ac:dyDescent="0.3">
      <c r="A42" s="8">
        <f t="shared" si="0"/>
        <v>41</v>
      </c>
      <c r="B42" s="41"/>
      <c r="C42" s="8" t="s">
        <v>17</v>
      </c>
      <c r="D42" s="8" t="s">
        <v>76</v>
      </c>
      <c r="E42" s="8">
        <v>1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</row>
    <row r="43" spans="1:48" x14ac:dyDescent="0.3">
      <c r="A43" s="8">
        <f t="shared" si="0"/>
        <v>42</v>
      </c>
      <c r="B43" s="41"/>
      <c r="C43" s="8" t="s">
        <v>49</v>
      </c>
      <c r="D43" s="8" t="s">
        <v>77</v>
      </c>
      <c r="E43" s="8">
        <v>1</v>
      </c>
      <c r="F43" s="8" t="s">
        <v>112</v>
      </c>
      <c r="G43" s="8">
        <v>77</v>
      </c>
      <c r="H43" s="8">
        <v>16.989999999999998</v>
      </c>
      <c r="I43" s="8">
        <v>2.1</v>
      </c>
      <c r="J43" s="8">
        <v>0.04</v>
      </c>
      <c r="K43" s="8"/>
      <c r="L43" s="8">
        <v>15.58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</row>
    <row r="44" spans="1:48" x14ac:dyDescent="0.3">
      <c r="A44" s="8">
        <f t="shared" si="0"/>
        <v>43</v>
      </c>
      <c r="B44" s="41"/>
      <c r="C44" s="8" t="s">
        <v>19</v>
      </c>
      <c r="D44" s="8" t="s">
        <v>78</v>
      </c>
      <c r="E44" s="8">
        <v>1</v>
      </c>
      <c r="F44" s="8"/>
      <c r="G44" s="8">
        <v>94</v>
      </c>
      <c r="H44" s="8">
        <v>1.5</v>
      </c>
      <c r="I44" s="8">
        <v>0.79</v>
      </c>
      <c r="J44" s="8">
        <v>0.4</v>
      </c>
      <c r="K44" s="8">
        <v>1.1000000000000001</v>
      </c>
      <c r="L44" s="8"/>
      <c r="M44" s="8">
        <v>12.6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</row>
  </sheetData>
  <mergeCells count="11">
    <mergeCell ref="B30:B31"/>
    <mergeCell ref="B32:B34"/>
    <mergeCell ref="B35:B37"/>
    <mergeCell ref="B38:B40"/>
    <mergeCell ref="B41:B44"/>
    <mergeCell ref="B28:B29"/>
    <mergeCell ref="B2:B8"/>
    <mergeCell ref="B9:B10"/>
    <mergeCell ref="B11:B17"/>
    <mergeCell ref="B18:B21"/>
    <mergeCell ref="B2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576E-440A-4189-A075-1ACD35188A8E}">
  <dimension ref="A1:BI44"/>
  <sheetViews>
    <sheetView zoomScale="115" zoomScaleNormal="115" workbookViewId="0">
      <pane ySplit="1" topLeftCell="A9" activePane="bottomLeft" state="frozen"/>
      <selection pane="bottomLeft" activeCell="P38" sqref="P38:P39"/>
    </sheetView>
  </sheetViews>
  <sheetFormatPr defaultRowHeight="13.8" x14ac:dyDescent="0.3"/>
  <cols>
    <col min="1" max="2" width="8.88671875" style="3"/>
    <col min="3" max="3" width="18.88671875" style="3" customWidth="1"/>
    <col min="4" max="5" width="8.88671875" style="3"/>
    <col min="6" max="6" width="8.88671875" style="7"/>
    <col min="7" max="7" width="8.88671875" style="5"/>
    <col min="8" max="10" width="8.88671875" style="3"/>
    <col min="11" max="14" width="8.88671875" style="11"/>
    <col min="15" max="15" width="8.88671875" style="3"/>
    <col min="16" max="16" width="8.88671875" style="11"/>
    <col min="17" max="18" width="8.88671875" style="3"/>
    <col min="19" max="20" width="8.88671875" style="7"/>
    <col min="21" max="21" width="8.88671875" style="3"/>
    <col min="22" max="22" width="8.88671875" style="11"/>
    <col min="23" max="34" width="8.88671875" style="7"/>
    <col min="35" max="38" width="8.88671875" style="8"/>
    <col min="39" max="40" width="8.88671875" style="3"/>
    <col min="41" max="42" width="8.88671875" style="7"/>
    <col min="43" max="43" width="8.88671875" style="3"/>
    <col min="44" max="46" width="8.88671875" style="8"/>
    <col min="47" max="49" width="8.88671875" style="3"/>
    <col min="50" max="51" width="8.88671875" style="8"/>
    <col min="52" max="16384" width="8.88671875" style="3"/>
  </cols>
  <sheetData>
    <row r="1" spans="1:61" ht="41.4" x14ac:dyDescent="0.3">
      <c r="A1" s="3" t="s">
        <v>40</v>
      </c>
      <c r="B1" s="3" t="s">
        <v>13</v>
      </c>
      <c r="C1" s="3" t="s">
        <v>0</v>
      </c>
      <c r="D1" s="3" t="s">
        <v>53</v>
      </c>
      <c r="E1" s="3" t="s">
        <v>12</v>
      </c>
      <c r="F1" s="7" t="s">
        <v>111</v>
      </c>
      <c r="G1" s="5" t="s">
        <v>145</v>
      </c>
      <c r="H1" s="3" t="s">
        <v>103</v>
      </c>
      <c r="I1" s="3" t="s">
        <v>104</v>
      </c>
      <c r="J1" s="3" t="s">
        <v>105</v>
      </c>
      <c r="K1" s="11" t="s">
        <v>144</v>
      </c>
      <c r="L1" s="11" t="s">
        <v>146</v>
      </c>
      <c r="M1" s="11" t="s">
        <v>149</v>
      </c>
      <c r="N1" s="11" t="s">
        <v>156</v>
      </c>
      <c r="O1" s="3" t="s">
        <v>110</v>
      </c>
      <c r="P1" s="11" t="s">
        <v>117</v>
      </c>
      <c r="Q1" s="3" t="s">
        <v>113</v>
      </c>
      <c r="R1" s="6" t="s">
        <v>109</v>
      </c>
      <c r="S1" s="10" t="s">
        <v>138</v>
      </c>
      <c r="T1" s="10" t="s">
        <v>141</v>
      </c>
      <c r="U1" s="3" t="s">
        <v>106</v>
      </c>
      <c r="V1" s="11" t="s">
        <v>157</v>
      </c>
      <c r="W1" s="7" t="s">
        <v>163</v>
      </c>
      <c r="AT1" s="13"/>
    </row>
    <row r="2" spans="1:61" ht="111" customHeight="1" x14ac:dyDescent="0.3">
      <c r="A2" s="3">
        <v>1</v>
      </c>
      <c r="B2" s="41" t="s">
        <v>43</v>
      </c>
      <c r="C2" s="3" t="s">
        <v>1</v>
      </c>
      <c r="D2" s="3" t="s">
        <v>55</v>
      </c>
      <c r="E2" s="3">
        <v>1</v>
      </c>
      <c r="H2" s="6">
        <v>49</v>
      </c>
      <c r="I2" s="6">
        <v>8.9</v>
      </c>
      <c r="J2" s="6">
        <v>3.3</v>
      </c>
      <c r="K2" s="6"/>
      <c r="L2" s="6"/>
      <c r="N2" s="6"/>
      <c r="R2" s="6" t="s">
        <v>108</v>
      </c>
      <c r="S2" s="6"/>
      <c r="T2" s="6"/>
      <c r="W2" s="15" t="s">
        <v>165</v>
      </c>
      <c r="BI2" s="4" t="s">
        <v>107</v>
      </c>
    </row>
    <row r="3" spans="1:61" x14ac:dyDescent="0.3">
      <c r="A3" s="3">
        <f>A2+1</f>
        <v>2</v>
      </c>
      <c r="B3" s="41"/>
      <c r="C3" s="3" t="s">
        <v>2</v>
      </c>
      <c r="D3" s="3" t="s">
        <v>54</v>
      </c>
      <c r="E3" s="3">
        <v>1</v>
      </c>
      <c r="R3" s="6"/>
      <c r="S3" s="6"/>
      <c r="T3" s="6"/>
      <c r="BI3" s="4"/>
    </row>
    <row r="4" spans="1:61" ht="14.4" x14ac:dyDescent="0.3">
      <c r="A4" s="3">
        <f t="shared" ref="A4:A44" si="0">A3+1</f>
        <v>3</v>
      </c>
      <c r="B4" s="41"/>
      <c r="C4" s="3" t="s">
        <v>3</v>
      </c>
      <c r="D4" s="3" t="s">
        <v>56</v>
      </c>
      <c r="E4" s="3">
        <v>1</v>
      </c>
      <c r="H4" s="3">
        <v>74.67</v>
      </c>
      <c r="I4" s="3">
        <v>13.04</v>
      </c>
      <c r="J4" s="3">
        <v>1.51</v>
      </c>
      <c r="W4" s="15" t="s">
        <v>166</v>
      </c>
    </row>
    <row r="5" spans="1:61" x14ac:dyDescent="0.3">
      <c r="A5" s="3">
        <f t="shared" si="0"/>
        <v>4</v>
      </c>
      <c r="B5" s="41"/>
      <c r="C5" s="3" t="s">
        <v>4</v>
      </c>
      <c r="D5" s="3" t="s">
        <v>57</v>
      </c>
      <c r="E5" s="3">
        <v>1</v>
      </c>
    </row>
    <row r="6" spans="1:61" ht="14.4" x14ac:dyDescent="0.3">
      <c r="A6" s="3">
        <f t="shared" si="0"/>
        <v>5</v>
      </c>
      <c r="B6" s="41"/>
      <c r="C6" s="3" t="s">
        <v>51</v>
      </c>
      <c r="D6" s="3" t="s">
        <v>58</v>
      </c>
      <c r="E6" s="3">
        <v>1</v>
      </c>
      <c r="H6" s="3">
        <v>79.2</v>
      </c>
      <c r="I6" s="3">
        <v>12</v>
      </c>
      <c r="J6" s="3">
        <v>2.1</v>
      </c>
      <c r="W6" s="15" t="s">
        <v>167</v>
      </c>
    </row>
    <row r="7" spans="1:61" x14ac:dyDescent="0.3">
      <c r="A7" s="3">
        <f t="shared" si="0"/>
        <v>6</v>
      </c>
      <c r="B7" s="41"/>
      <c r="C7" s="3" t="s">
        <v>52</v>
      </c>
      <c r="D7" s="3" t="s">
        <v>59</v>
      </c>
      <c r="E7" s="3">
        <v>1</v>
      </c>
      <c r="F7" s="9" t="s">
        <v>153</v>
      </c>
      <c r="G7" s="5">
        <v>10.06</v>
      </c>
      <c r="H7" s="11">
        <v>67.78</v>
      </c>
      <c r="I7" s="7">
        <v>12.86</v>
      </c>
      <c r="J7" s="11">
        <v>1.32</v>
      </c>
      <c r="K7" s="11">
        <v>67.78</v>
      </c>
      <c r="L7" s="11">
        <v>66.34</v>
      </c>
      <c r="M7" s="11">
        <v>11.1</v>
      </c>
      <c r="N7" s="11">
        <v>55.3</v>
      </c>
      <c r="O7" s="14">
        <v>11.3</v>
      </c>
      <c r="P7" s="14"/>
      <c r="V7" s="11" t="s">
        <v>158</v>
      </c>
      <c r="W7" s="7" t="s">
        <v>164</v>
      </c>
    </row>
    <row r="8" spans="1:61" x14ac:dyDescent="0.3">
      <c r="A8" s="3">
        <f t="shared" si="0"/>
        <v>7</v>
      </c>
      <c r="B8" s="41"/>
      <c r="C8" s="3" t="s">
        <v>18</v>
      </c>
      <c r="D8" s="3" t="s">
        <v>60</v>
      </c>
      <c r="E8" s="3">
        <v>1</v>
      </c>
      <c r="F8" s="7" t="s">
        <v>148</v>
      </c>
      <c r="G8" s="5">
        <v>12</v>
      </c>
      <c r="H8" s="11">
        <v>77</v>
      </c>
      <c r="I8" s="11">
        <v>7.64</v>
      </c>
      <c r="J8" s="3">
        <v>1.5</v>
      </c>
      <c r="K8" s="11">
        <v>77</v>
      </c>
      <c r="M8" s="11">
        <v>8.15</v>
      </c>
      <c r="N8" s="11">
        <v>50.7</v>
      </c>
      <c r="O8" s="3">
        <v>5.92</v>
      </c>
      <c r="V8" s="11" t="s">
        <v>160</v>
      </c>
      <c r="W8" s="11" t="s">
        <v>164</v>
      </c>
    </row>
    <row r="9" spans="1:61" x14ac:dyDescent="0.3">
      <c r="A9" s="3">
        <f t="shared" si="0"/>
        <v>8</v>
      </c>
      <c r="B9" s="41" t="s">
        <v>26</v>
      </c>
      <c r="C9" s="3" t="s">
        <v>27</v>
      </c>
      <c r="D9" s="3" t="s">
        <v>61</v>
      </c>
      <c r="E9" s="3">
        <v>1</v>
      </c>
      <c r="F9" s="7" t="s">
        <v>147</v>
      </c>
      <c r="G9" s="5">
        <v>8</v>
      </c>
      <c r="H9" s="11">
        <v>40</v>
      </c>
      <c r="I9" s="11">
        <v>24.29</v>
      </c>
      <c r="J9" s="11">
        <v>1.5</v>
      </c>
      <c r="L9" s="11">
        <v>40</v>
      </c>
      <c r="N9" s="11">
        <v>49.34</v>
      </c>
      <c r="O9" s="3">
        <v>12.45</v>
      </c>
      <c r="P9" s="11">
        <v>8.73</v>
      </c>
      <c r="V9" s="11" t="s">
        <v>161</v>
      </c>
      <c r="W9" s="11" t="s">
        <v>164</v>
      </c>
    </row>
    <row r="10" spans="1:61" x14ac:dyDescent="0.3">
      <c r="A10" s="3">
        <f t="shared" si="0"/>
        <v>9</v>
      </c>
      <c r="B10" s="41"/>
      <c r="C10" s="3" t="s">
        <v>50</v>
      </c>
      <c r="D10" s="3" t="s">
        <v>62</v>
      </c>
      <c r="E10" s="3">
        <v>1</v>
      </c>
      <c r="F10" s="9" t="s">
        <v>143</v>
      </c>
      <c r="G10" s="5">
        <v>14</v>
      </c>
      <c r="H10" s="11">
        <v>59.49</v>
      </c>
      <c r="I10" s="11">
        <v>25.07</v>
      </c>
      <c r="J10" s="11">
        <v>6.03</v>
      </c>
      <c r="K10" s="8">
        <v>59.49</v>
      </c>
      <c r="N10" s="11">
        <v>32.64</v>
      </c>
      <c r="O10" s="3">
        <v>15.13</v>
      </c>
      <c r="V10" s="11" t="s">
        <v>159</v>
      </c>
      <c r="W10" s="11" t="s">
        <v>164</v>
      </c>
      <c r="AP10" s="12"/>
    </row>
    <row r="11" spans="1:61" x14ac:dyDescent="0.3">
      <c r="A11" s="3">
        <f t="shared" si="0"/>
        <v>10</v>
      </c>
      <c r="B11" s="41" t="s">
        <v>15</v>
      </c>
      <c r="C11" s="3" t="s">
        <v>5</v>
      </c>
      <c r="D11" s="3" t="s">
        <v>63</v>
      </c>
      <c r="E11" s="3">
        <v>1</v>
      </c>
    </row>
    <row r="12" spans="1:61" x14ac:dyDescent="0.3">
      <c r="A12" s="3">
        <f t="shared" si="0"/>
        <v>11</v>
      </c>
      <c r="B12" s="41"/>
      <c r="C12" s="3" t="s">
        <v>6</v>
      </c>
      <c r="D12" s="3" t="s">
        <v>64</v>
      </c>
      <c r="E12" s="3">
        <v>1</v>
      </c>
      <c r="F12" s="7" t="s">
        <v>124</v>
      </c>
      <c r="G12" s="5">
        <v>71.63</v>
      </c>
      <c r="I12" s="3">
        <v>21.83</v>
      </c>
      <c r="J12" s="11">
        <v>4.58</v>
      </c>
    </row>
    <row r="13" spans="1:61" x14ac:dyDescent="0.3">
      <c r="A13" s="3">
        <f t="shared" si="0"/>
        <v>12</v>
      </c>
      <c r="B13" s="41"/>
      <c r="C13" s="3" t="s">
        <v>7</v>
      </c>
      <c r="D13" s="3" t="s">
        <v>65</v>
      </c>
      <c r="E13" s="3">
        <v>1</v>
      </c>
    </row>
    <row r="14" spans="1:61" x14ac:dyDescent="0.3">
      <c r="A14" s="3">
        <f t="shared" si="0"/>
        <v>13</v>
      </c>
      <c r="B14" s="41"/>
      <c r="C14" s="3" t="s">
        <v>8</v>
      </c>
      <c r="D14" s="3" t="s">
        <v>66</v>
      </c>
      <c r="E14" s="3">
        <v>1</v>
      </c>
    </row>
    <row r="15" spans="1:61" x14ac:dyDescent="0.3">
      <c r="A15" s="3">
        <f t="shared" si="0"/>
        <v>14</v>
      </c>
      <c r="B15" s="41"/>
      <c r="C15" s="3" t="s">
        <v>94</v>
      </c>
      <c r="D15" s="3" t="s">
        <v>93</v>
      </c>
      <c r="E15" s="3">
        <v>1</v>
      </c>
    </row>
    <row r="16" spans="1:61" x14ac:dyDescent="0.3">
      <c r="A16" s="3">
        <f t="shared" si="0"/>
        <v>15</v>
      </c>
      <c r="B16" s="41"/>
      <c r="C16" s="3" t="s">
        <v>96</v>
      </c>
      <c r="D16" s="3" t="s">
        <v>95</v>
      </c>
      <c r="E16" s="3">
        <v>1</v>
      </c>
    </row>
    <row r="17" spans="1:23" x14ac:dyDescent="0.3">
      <c r="A17" s="3">
        <f t="shared" si="0"/>
        <v>16</v>
      </c>
      <c r="B17" s="41"/>
      <c r="C17" s="3" t="s">
        <v>9</v>
      </c>
      <c r="D17" s="3" t="s">
        <v>64</v>
      </c>
      <c r="E17" s="3">
        <v>1</v>
      </c>
    </row>
    <row r="18" spans="1:23" x14ac:dyDescent="0.3">
      <c r="A18" s="3">
        <f t="shared" si="0"/>
        <v>17</v>
      </c>
      <c r="B18" s="41" t="s">
        <v>28</v>
      </c>
      <c r="C18" s="3" t="s">
        <v>29</v>
      </c>
      <c r="D18" s="3" t="s">
        <v>67</v>
      </c>
      <c r="E18" s="3">
        <v>1</v>
      </c>
      <c r="F18" s="7" t="s">
        <v>132</v>
      </c>
      <c r="G18" s="5">
        <v>79</v>
      </c>
      <c r="I18" s="11">
        <v>19.5</v>
      </c>
      <c r="J18" s="11">
        <v>0.63</v>
      </c>
    </row>
    <row r="19" spans="1:23" x14ac:dyDescent="0.3">
      <c r="A19" s="3">
        <f t="shared" si="0"/>
        <v>18</v>
      </c>
      <c r="B19" s="41"/>
      <c r="C19" s="3" t="s">
        <v>30</v>
      </c>
      <c r="D19" s="3" t="s">
        <v>68</v>
      </c>
      <c r="E19" s="3">
        <v>1</v>
      </c>
      <c r="F19" s="7" t="s">
        <v>135</v>
      </c>
      <c r="G19" s="3">
        <v>83.3</v>
      </c>
      <c r="H19" s="3">
        <v>3.5</v>
      </c>
      <c r="I19" s="11">
        <v>10.220000000000001</v>
      </c>
      <c r="J19" s="11">
        <v>2.27</v>
      </c>
    </row>
    <row r="20" spans="1:23" x14ac:dyDescent="0.3">
      <c r="A20" s="3">
        <f t="shared" si="0"/>
        <v>19</v>
      </c>
      <c r="B20" s="41"/>
      <c r="C20" s="3" t="s">
        <v>42</v>
      </c>
      <c r="D20" s="3" t="s">
        <v>69</v>
      </c>
      <c r="E20" s="3">
        <v>1</v>
      </c>
      <c r="F20" s="7" t="s">
        <v>137</v>
      </c>
      <c r="G20" s="5">
        <v>74</v>
      </c>
      <c r="I20" s="11">
        <v>21.3</v>
      </c>
      <c r="J20" s="11">
        <v>0.1</v>
      </c>
      <c r="S20" s="3">
        <v>407</v>
      </c>
      <c r="V20" s="11" t="s">
        <v>162</v>
      </c>
      <c r="W20" s="11" t="s">
        <v>164</v>
      </c>
    </row>
    <row r="21" spans="1:23" x14ac:dyDescent="0.3">
      <c r="A21" s="3">
        <f t="shared" si="0"/>
        <v>20</v>
      </c>
      <c r="B21" s="41"/>
      <c r="C21" s="3" t="s">
        <v>31</v>
      </c>
      <c r="D21" s="3" t="s">
        <v>70</v>
      </c>
      <c r="E21" s="3">
        <v>1</v>
      </c>
      <c r="F21" s="7" t="s">
        <v>142</v>
      </c>
      <c r="G21" s="5">
        <v>74.5</v>
      </c>
      <c r="I21" s="11">
        <v>22.1</v>
      </c>
      <c r="J21" s="11">
        <v>0.4</v>
      </c>
      <c r="T21" s="7">
        <v>114</v>
      </c>
    </row>
    <row r="22" spans="1:23" ht="14.4" x14ac:dyDescent="0.3">
      <c r="A22" s="3">
        <f t="shared" si="0"/>
        <v>21</v>
      </c>
      <c r="B22" s="41" t="s">
        <v>14</v>
      </c>
      <c r="C22" s="3" t="s">
        <v>23</v>
      </c>
      <c r="D22" s="3" t="s">
        <v>97</v>
      </c>
      <c r="E22" s="3">
        <v>1</v>
      </c>
      <c r="G22" s="5">
        <v>22.6</v>
      </c>
      <c r="H22" s="3">
        <v>4.0999999999999996</v>
      </c>
      <c r="I22" s="3">
        <v>28.4</v>
      </c>
      <c r="J22" s="3">
        <v>29</v>
      </c>
      <c r="R22" s="3">
        <v>420</v>
      </c>
      <c r="W22" s="15" t="s">
        <v>168</v>
      </c>
    </row>
    <row r="23" spans="1:23" x14ac:dyDescent="0.3">
      <c r="A23" s="3">
        <f t="shared" si="0"/>
        <v>22</v>
      </c>
      <c r="B23" s="41"/>
      <c r="C23" s="3" t="s">
        <v>24</v>
      </c>
      <c r="D23" s="3" t="s">
        <v>98</v>
      </c>
      <c r="E23" s="3">
        <v>1</v>
      </c>
      <c r="I23" s="3">
        <v>25</v>
      </c>
      <c r="J23" s="3">
        <v>32.1</v>
      </c>
      <c r="R23" s="3">
        <v>393</v>
      </c>
      <c r="W23" s="11" t="s">
        <v>169</v>
      </c>
    </row>
    <row r="24" spans="1:23" x14ac:dyDescent="0.3">
      <c r="A24" s="3">
        <f t="shared" si="0"/>
        <v>23</v>
      </c>
      <c r="B24" s="41"/>
      <c r="C24" s="3" t="s">
        <v>25</v>
      </c>
      <c r="D24" s="3" t="s">
        <v>99</v>
      </c>
      <c r="E24" s="3">
        <v>1</v>
      </c>
      <c r="W24" s="11" t="s">
        <v>169</v>
      </c>
    </row>
    <row r="25" spans="1:23" x14ac:dyDescent="0.3">
      <c r="A25" s="3">
        <f t="shared" si="0"/>
        <v>24</v>
      </c>
      <c r="B25" s="41"/>
      <c r="C25" s="3" t="s">
        <v>71</v>
      </c>
      <c r="D25" s="3" t="s">
        <v>73</v>
      </c>
      <c r="E25" s="3">
        <v>1</v>
      </c>
      <c r="G25" s="5">
        <v>7.98</v>
      </c>
      <c r="H25" s="3">
        <v>6.02</v>
      </c>
      <c r="I25" s="3">
        <v>79.900000000000006</v>
      </c>
      <c r="J25" s="3">
        <v>0.65</v>
      </c>
      <c r="W25" s="11" t="s">
        <v>169</v>
      </c>
    </row>
    <row r="26" spans="1:23" x14ac:dyDescent="0.3">
      <c r="A26" s="3">
        <f t="shared" si="0"/>
        <v>25</v>
      </c>
      <c r="B26" s="41"/>
      <c r="C26" s="3" t="s">
        <v>72</v>
      </c>
      <c r="D26" s="3" t="s">
        <v>74</v>
      </c>
      <c r="E26" s="3">
        <v>1</v>
      </c>
      <c r="G26" s="5">
        <v>3.64</v>
      </c>
      <c r="H26" s="3">
        <v>1.07</v>
      </c>
      <c r="I26" s="3">
        <v>34.200000000000003</v>
      </c>
      <c r="J26" s="3">
        <v>55.5</v>
      </c>
      <c r="W26" s="11" t="s">
        <v>169</v>
      </c>
    </row>
    <row r="27" spans="1:23" x14ac:dyDescent="0.3">
      <c r="A27" s="3">
        <f t="shared" si="0"/>
        <v>26</v>
      </c>
      <c r="B27" s="3" t="s">
        <v>44</v>
      </c>
      <c r="C27" s="3" t="s">
        <v>45</v>
      </c>
      <c r="D27" s="3" t="s">
        <v>88</v>
      </c>
      <c r="E27" s="3">
        <v>1</v>
      </c>
    </row>
    <row r="28" spans="1:23" x14ac:dyDescent="0.3">
      <c r="A28" s="3">
        <f t="shared" si="0"/>
        <v>27</v>
      </c>
      <c r="B28" s="41" t="s">
        <v>21</v>
      </c>
      <c r="C28" s="3" t="s">
        <v>22</v>
      </c>
      <c r="D28" s="3" t="s">
        <v>79</v>
      </c>
      <c r="E28" s="3">
        <v>1</v>
      </c>
    </row>
    <row r="29" spans="1:23" x14ac:dyDescent="0.3">
      <c r="A29" s="3">
        <f t="shared" si="0"/>
        <v>28</v>
      </c>
      <c r="B29" s="41"/>
      <c r="C29" s="3" t="s">
        <v>36</v>
      </c>
      <c r="D29" s="3" t="s">
        <v>80</v>
      </c>
      <c r="E29" s="3">
        <v>1</v>
      </c>
      <c r="G29" s="5">
        <v>4.41</v>
      </c>
      <c r="H29" s="3">
        <v>21.6</v>
      </c>
      <c r="I29" s="3">
        <v>21.2</v>
      </c>
      <c r="J29" s="3">
        <v>49.9</v>
      </c>
    </row>
    <row r="30" spans="1:23" x14ac:dyDescent="0.3">
      <c r="A30" s="3">
        <f t="shared" si="0"/>
        <v>29</v>
      </c>
      <c r="B30" s="41" t="s">
        <v>10</v>
      </c>
      <c r="C30" s="3" t="s">
        <v>20</v>
      </c>
      <c r="D30" s="3" t="s">
        <v>84</v>
      </c>
      <c r="E30" s="3">
        <v>1</v>
      </c>
    </row>
    <row r="31" spans="1:23" x14ac:dyDescent="0.3">
      <c r="A31" s="3">
        <f t="shared" si="0"/>
        <v>30</v>
      </c>
      <c r="B31" s="41"/>
      <c r="C31" s="3" t="s">
        <v>101</v>
      </c>
      <c r="D31" s="3" t="s">
        <v>100</v>
      </c>
      <c r="E31" s="3">
        <v>1</v>
      </c>
    </row>
    <row r="32" spans="1:23" x14ac:dyDescent="0.3">
      <c r="A32" s="3">
        <f t="shared" si="0"/>
        <v>31</v>
      </c>
      <c r="B32" s="41" t="s">
        <v>38</v>
      </c>
      <c r="C32" s="3" t="s">
        <v>41</v>
      </c>
      <c r="D32" s="3" t="s">
        <v>85</v>
      </c>
      <c r="E32" s="3">
        <v>1</v>
      </c>
    </row>
    <row r="33" spans="1:23" x14ac:dyDescent="0.3">
      <c r="A33" s="3">
        <f t="shared" si="0"/>
        <v>32</v>
      </c>
      <c r="B33" s="41"/>
      <c r="C33" s="3" t="s">
        <v>37</v>
      </c>
      <c r="D33" s="3" t="s">
        <v>86</v>
      </c>
      <c r="E33" s="3">
        <v>1</v>
      </c>
    </row>
    <row r="34" spans="1:23" x14ac:dyDescent="0.3">
      <c r="A34" s="3">
        <f t="shared" si="0"/>
        <v>33</v>
      </c>
      <c r="B34" s="41"/>
      <c r="C34" s="3" t="s">
        <v>39</v>
      </c>
      <c r="D34" s="3" t="s">
        <v>87</v>
      </c>
      <c r="E34" s="3">
        <v>1</v>
      </c>
    </row>
    <row r="35" spans="1:23" ht="14.4" x14ac:dyDescent="0.3">
      <c r="A35" s="3">
        <f t="shared" si="0"/>
        <v>34</v>
      </c>
      <c r="B35" s="42" t="s">
        <v>47</v>
      </c>
      <c r="C35" s="3" t="s">
        <v>46</v>
      </c>
      <c r="D35" s="3" t="s">
        <v>89</v>
      </c>
      <c r="E35" s="3">
        <v>1</v>
      </c>
      <c r="G35" s="5">
        <v>70</v>
      </c>
      <c r="H35" s="3">
        <v>5.15</v>
      </c>
      <c r="I35" s="3">
        <v>8.15</v>
      </c>
      <c r="J35" s="3">
        <v>8</v>
      </c>
      <c r="S35" s="7">
        <v>116</v>
      </c>
      <c r="W35" s="15" t="s">
        <v>170</v>
      </c>
    </row>
    <row r="36" spans="1:23" x14ac:dyDescent="0.3">
      <c r="A36" s="3">
        <f t="shared" si="0"/>
        <v>35</v>
      </c>
      <c r="B36" s="42"/>
      <c r="C36" s="3" t="s">
        <v>48</v>
      </c>
      <c r="D36" s="3" t="s">
        <v>90</v>
      </c>
      <c r="E36" s="3">
        <v>1</v>
      </c>
      <c r="H36" s="3">
        <v>9.52</v>
      </c>
      <c r="I36" s="3">
        <v>17.899999999999999</v>
      </c>
      <c r="J36" s="3">
        <v>0.77</v>
      </c>
      <c r="P36" s="11">
        <v>1.2</v>
      </c>
    </row>
    <row r="37" spans="1:23" x14ac:dyDescent="0.3">
      <c r="A37" s="3">
        <f t="shared" si="0"/>
        <v>36</v>
      </c>
      <c r="B37" s="42"/>
      <c r="C37" s="3" t="s">
        <v>92</v>
      </c>
      <c r="D37" s="3" t="s">
        <v>91</v>
      </c>
      <c r="E37" s="3">
        <v>1</v>
      </c>
      <c r="H37" s="3">
        <v>14.3</v>
      </c>
      <c r="I37" s="3">
        <v>21.4</v>
      </c>
      <c r="J37" s="3">
        <v>5.36</v>
      </c>
      <c r="P37" s="11">
        <v>7.1</v>
      </c>
    </row>
    <row r="38" spans="1:23" x14ac:dyDescent="0.3">
      <c r="A38" s="3">
        <f t="shared" si="0"/>
        <v>37</v>
      </c>
      <c r="B38" s="41" t="s">
        <v>32</v>
      </c>
      <c r="C38" s="3" t="s">
        <v>34</v>
      </c>
      <c r="D38" s="3" t="s">
        <v>83</v>
      </c>
      <c r="E38" s="3">
        <v>1</v>
      </c>
      <c r="F38" s="7" t="s">
        <v>123</v>
      </c>
      <c r="G38" s="5">
        <v>83.4</v>
      </c>
      <c r="P38" s="11">
        <v>12.97</v>
      </c>
      <c r="W38" s="11" t="s">
        <v>164</v>
      </c>
    </row>
    <row r="39" spans="1:23" x14ac:dyDescent="0.3">
      <c r="A39" s="3">
        <f t="shared" si="0"/>
        <v>38</v>
      </c>
      <c r="B39" s="41"/>
      <c r="C39" s="3" t="s">
        <v>33</v>
      </c>
      <c r="D39" s="3" t="s">
        <v>81</v>
      </c>
      <c r="E39" s="3">
        <v>1</v>
      </c>
      <c r="F39" s="7" t="s">
        <v>122</v>
      </c>
      <c r="G39" s="5">
        <v>74</v>
      </c>
      <c r="I39" s="3">
        <v>2.87</v>
      </c>
      <c r="P39" s="11">
        <v>9.84</v>
      </c>
      <c r="W39" s="11" t="s">
        <v>164</v>
      </c>
    </row>
    <row r="40" spans="1:23" x14ac:dyDescent="0.3">
      <c r="A40" s="3">
        <f t="shared" si="0"/>
        <v>39</v>
      </c>
      <c r="B40" s="41"/>
      <c r="C40" s="3" t="s">
        <v>35</v>
      </c>
      <c r="D40" s="3" t="s">
        <v>82</v>
      </c>
      <c r="E40" s="3">
        <v>1</v>
      </c>
      <c r="F40" s="7" t="s">
        <v>114</v>
      </c>
      <c r="G40" s="9">
        <v>84.3</v>
      </c>
    </row>
    <row r="41" spans="1:23" x14ac:dyDescent="0.3">
      <c r="A41" s="3">
        <f t="shared" si="0"/>
        <v>40</v>
      </c>
      <c r="B41" s="41" t="s">
        <v>11</v>
      </c>
      <c r="C41" s="3" t="s">
        <v>16</v>
      </c>
      <c r="D41" s="3" t="s">
        <v>75</v>
      </c>
      <c r="E41" s="3">
        <v>1</v>
      </c>
    </row>
    <row r="42" spans="1:23" x14ac:dyDescent="0.3">
      <c r="A42" s="3">
        <f t="shared" si="0"/>
        <v>41</v>
      </c>
      <c r="B42" s="41"/>
      <c r="C42" s="3" t="s">
        <v>17</v>
      </c>
      <c r="D42" s="3" t="s">
        <v>76</v>
      </c>
      <c r="E42" s="3">
        <v>1</v>
      </c>
    </row>
    <row r="43" spans="1:23" x14ac:dyDescent="0.3">
      <c r="A43" s="3">
        <f t="shared" si="0"/>
        <v>42</v>
      </c>
      <c r="B43" s="41"/>
      <c r="C43" s="3" t="s">
        <v>49</v>
      </c>
      <c r="D43" s="3" t="s">
        <v>77</v>
      </c>
      <c r="E43" s="3">
        <v>1</v>
      </c>
      <c r="F43" s="7" t="s">
        <v>112</v>
      </c>
      <c r="G43" s="5">
        <v>77</v>
      </c>
      <c r="H43" s="3">
        <v>16.989999999999998</v>
      </c>
      <c r="I43" s="3">
        <v>2.1</v>
      </c>
      <c r="J43" s="3">
        <v>0.04</v>
      </c>
      <c r="O43" s="3">
        <v>15.58</v>
      </c>
      <c r="W43" s="11" t="s">
        <v>164</v>
      </c>
    </row>
    <row r="44" spans="1:23" x14ac:dyDescent="0.3">
      <c r="A44" s="3">
        <f t="shared" si="0"/>
        <v>43</v>
      </c>
      <c r="B44" s="41"/>
      <c r="C44" s="3" t="s">
        <v>19</v>
      </c>
      <c r="D44" s="3" t="s">
        <v>78</v>
      </c>
      <c r="E44" s="3">
        <v>1</v>
      </c>
      <c r="G44" s="5">
        <v>94</v>
      </c>
      <c r="H44" s="3">
        <v>1.5</v>
      </c>
      <c r="I44" s="3">
        <v>0.79</v>
      </c>
      <c r="J44" s="3">
        <v>0.4</v>
      </c>
      <c r="O44" s="3">
        <v>1.1000000000000001</v>
      </c>
      <c r="R44" s="3">
        <v>12.6</v>
      </c>
      <c r="W44" s="11" t="s">
        <v>164</v>
      </c>
    </row>
  </sheetData>
  <mergeCells count="11">
    <mergeCell ref="B28:B29"/>
    <mergeCell ref="B2:B8"/>
    <mergeCell ref="B9:B10"/>
    <mergeCell ref="B11:B17"/>
    <mergeCell ref="B18:B21"/>
    <mergeCell ref="B22:B26"/>
    <mergeCell ref="B30:B31"/>
    <mergeCell ref="B32:B34"/>
    <mergeCell ref="B35:B37"/>
    <mergeCell ref="B38:B40"/>
    <mergeCell ref="B41:B44"/>
  </mergeCells>
  <phoneticPr fontId="1" type="noConversion"/>
  <hyperlinks>
    <hyperlink ref="W2" r:id="rId1" xr:uid="{1833D6D6-FFAF-4F38-AE6B-9B3A09328DD8}"/>
    <hyperlink ref="W4" r:id="rId2" xr:uid="{2786DDF5-154E-4653-8AFC-8E9711EF5038}"/>
    <hyperlink ref="W6" r:id="rId3" xr:uid="{7F2C997B-6C17-4BD4-99FB-F832C8A5787D}"/>
    <hyperlink ref="W22" r:id="rId4" xr:uid="{ABB20C37-07A4-42EE-A25A-93E7B94D621E}"/>
    <hyperlink ref="W35" r:id="rId5" xr:uid="{C0B7BF9C-5C2A-4B2B-A6AA-37906AF4EE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AC79-5003-4EB3-94BE-959A49D1F147}">
  <dimension ref="A1:BG44"/>
  <sheetViews>
    <sheetView workbookViewId="0">
      <selection activeCell="H24" sqref="H24:J24"/>
    </sheetView>
  </sheetViews>
  <sheetFormatPr defaultRowHeight="13.8" x14ac:dyDescent="0.3"/>
  <cols>
    <col min="1" max="2" width="8.88671875" style="17"/>
    <col min="3" max="3" width="18.88671875" style="17" customWidth="1"/>
    <col min="4" max="16384" width="8.88671875" style="17"/>
  </cols>
  <sheetData>
    <row r="1" spans="1:59" ht="55.2" x14ac:dyDescent="0.3">
      <c r="A1" s="17" t="s">
        <v>40</v>
      </c>
      <c r="B1" s="17" t="s">
        <v>13</v>
      </c>
      <c r="C1" s="17" t="s">
        <v>0</v>
      </c>
      <c r="D1" s="17" t="s">
        <v>53</v>
      </c>
      <c r="E1" s="17" t="s">
        <v>12</v>
      </c>
      <c r="F1" s="17" t="s">
        <v>111</v>
      </c>
      <c r="G1" s="17" t="s">
        <v>145</v>
      </c>
      <c r="H1" s="17" t="s">
        <v>103</v>
      </c>
      <c r="I1" s="17" t="s">
        <v>104</v>
      </c>
      <c r="J1" s="17" t="s">
        <v>105</v>
      </c>
      <c r="K1" s="17" t="s">
        <v>156</v>
      </c>
      <c r="L1" s="17" t="s">
        <v>110</v>
      </c>
      <c r="M1" s="17" t="s">
        <v>117</v>
      </c>
      <c r="N1" s="21" t="s">
        <v>141</v>
      </c>
      <c r="O1" s="21" t="s">
        <v>184</v>
      </c>
      <c r="P1" s="21" t="s">
        <v>183</v>
      </c>
      <c r="Q1" s="21" t="s">
        <v>185</v>
      </c>
      <c r="R1" s="17" t="s">
        <v>186</v>
      </c>
      <c r="S1" s="17" t="s">
        <v>187</v>
      </c>
      <c r="T1" s="17" t="s">
        <v>157</v>
      </c>
      <c r="U1" s="17" t="s">
        <v>163</v>
      </c>
      <c r="AR1" s="22"/>
    </row>
    <row r="2" spans="1:59" ht="111" customHeight="1" x14ac:dyDescent="0.3">
      <c r="A2" s="17">
        <v>1</v>
      </c>
      <c r="B2" s="43" t="s">
        <v>43</v>
      </c>
      <c r="C2" s="17" t="s">
        <v>1</v>
      </c>
      <c r="D2" s="17" t="s">
        <v>55</v>
      </c>
      <c r="E2" s="17">
        <v>1</v>
      </c>
      <c r="H2" s="23">
        <v>49</v>
      </c>
      <c r="I2" s="23">
        <v>8.9</v>
      </c>
      <c r="J2" s="23">
        <v>3.3</v>
      </c>
      <c r="K2" s="23"/>
      <c r="N2" s="23">
        <v>266</v>
      </c>
      <c r="O2" s="23"/>
      <c r="P2" s="23"/>
      <c r="Q2" s="23"/>
      <c r="R2" s="17">
        <f>O2-P2+Q2</f>
        <v>0</v>
      </c>
      <c r="U2" s="15" t="s">
        <v>165</v>
      </c>
      <c r="BG2" s="18" t="s">
        <v>107</v>
      </c>
    </row>
    <row r="3" spans="1:59" x14ac:dyDescent="0.3">
      <c r="A3" s="17">
        <f>A2+1</f>
        <v>2</v>
      </c>
      <c r="B3" s="43"/>
      <c r="C3" s="17" t="s">
        <v>2</v>
      </c>
      <c r="D3" s="17" t="s">
        <v>54</v>
      </c>
      <c r="E3" s="17">
        <v>1</v>
      </c>
      <c r="G3" s="17">
        <v>38.700000000000003</v>
      </c>
      <c r="H3" s="17">
        <v>43.1</v>
      </c>
      <c r="I3" s="17">
        <v>12.3</v>
      </c>
      <c r="J3" s="17">
        <v>2.98</v>
      </c>
      <c r="L3" s="17">
        <v>6</v>
      </c>
      <c r="M3" s="17">
        <v>4.41</v>
      </c>
      <c r="N3" s="23">
        <v>254</v>
      </c>
      <c r="O3" s="23"/>
      <c r="P3" s="23"/>
      <c r="Q3" s="23"/>
      <c r="BG3" s="18"/>
    </row>
    <row r="4" spans="1:59" x14ac:dyDescent="0.3">
      <c r="A4" s="17">
        <f t="shared" ref="A4:A44" si="0">A3+1</f>
        <v>3</v>
      </c>
      <c r="B4" s="43"/>
      <c r="C4" s="17" t="s">
        <v>3</v>
      </c>
      <c r="D4" s="17" t="s">
        <v>56</v>
      </c>
      <c r="E4" s="17">
        <v>1</v>
      </c>
      <c r="G4" s="17">
        <v>9.83</v>
      </c>
      <c r="H4" s="17">
        <v>77.3</v>
      </c>
      <c r="I4" s="17">
        <v>10.9</v>
      </c>
      <c r="J4" s="17">
        <v>1.48</v>
      </c>
      <c r="N4" s="24">
        <v>366</v>
      </c>
      <c r="O4" s="24"/>
      <c r="P4" s="24"/>
      <c r="Q4" s="24"/>
      <c r="U4" s="20" t="s">
        <v>178</v>
      </c>
    </row>
    <row r="5" spans="1:59" x14ac:dyDescent="0.3">
      <c r="A5" s="17">
        <f t="shared" si="0"/>
        <v>4</v>
      </c>
      <c r="B5" s="43"/>
      <c r="C5" s="17" t="s">
        <v>4</v>
      </c>
      <c r="D5" s="17" t="s">
        <v>57</v>
      </c>
      <c r="E5" s="17">
        <v>1</v>
      </c>
      <c r="H5" s="17">
        <v>76.8</v>
      </c>
      <c r="I5" s="17">
        <v>10.7</v>
      </c>
      <c r="J5" s="17">
        <v>2.68</v>
      </c>
      <c r="N5" s="17">
        <v>357</v>
      </c>
      <c r="U5" s="34" t="s">
        <v>222</v>
      </c>
    </row>
    <row r="6" spans="1:59" x14ac:dyDescent="0.3">
      <c r="A6" s="17">
        <f t="shared" si="0"/>
        <v>5</v>
      </c>
      <c r="B6" s="43"/>
      <c r="C6" s="17" t="s">
        <v>51</v>
      </c>
      <c r="D6" s="17" t="s">
        <v>58</v>
      </c>
      <c r="E6" s="17">
        <v>1</v>
      </c>
      <c r="G6" s="17">
        <v>3</v>
      </c>
      <c r="H6" s="17">
        <v>79.2</v>
      </c>
      <c r="I6" s="17">
        <v>12</v>
      </c>
      <c r="J6" s="17">
        <v>2.1</v>
      </c>
      <c r="L6" s="17">
        <v>4</v>
      </c>
      <c r="N6" s="25" t="s">
        <v>179</v>
      </c>
      <c r="O6" s="25"/>
      <c r="P6" s="25"/>
      <c r="Q6" s="25"/>
      <c r="U6" s="20" t="s">
        <v>167</v>
      </c>
    </row>
    <row r="7" spans="1:59" x14ac:dyDescent="0.3">
      <c r="A7" s="17">
        <f t="shared" si="0"/>
        <v>6</v>
      </c>
      <c r="B7" s="43"/>
      <c r="C7" s="17" t="s">
        <v>52</v>
      </c>
      <c r="D7" s="17" t="s">
        <v>59</v>
      </c>
      <c r="E7" s="17">
        <v>1</v>
      </c>
      <c r="F7" s="26" t="s">
        <v>153</v>
      </c>
      <c r="G7" s="17">
        <v>10.06</v>
      </c>
      <c r="H7" s="17">
        <v>67.78</v>
      </c>
      <c r="I7" s="17">
        <v>12.86</v>
      </c>
      <c r="J7" s="17">
        <v>1.32</v>
      </c>
      <c r="K7" s="17">
        <v>55.3</v>
      </c>
      <c r="L7" s="19">
        <v>11.3</v>
      </c>
      <c r="M7" s="19"/>
      <c r="T7" s="17" t="s">
        <v>158</v>
      </c>
      <c r="U7" s="17" t="s">
        <v>164</v>
      </c>
    </row>
    <row r="8" spans="1:59" x14ac:dyDescent="0.3">
      <c r="A8" s="17">
        <f t="shared" si="0"/>
        <v>7</v>
      </c>
      <c r="B8" s="43"/>
      <c r="C8" s="17" t="s">
        <v>18</v>
      </c>
      <c r="D8" s="17" t="s">
        <v>60</v>
      </c>
      <c r="E8" s="17">
        <v>1</v>
      </c>
      <c r="F8" s="17" t="s">
        <v>148</v>
      </c>
      <c r="G8" s="17">
        <v>12</v>
      </c>
      <c r="H8" s="17">
        <v>77</v>
      </c>
      <c r="I8" s="17">
        <v>7.64</v>
      </c>
      <c r="J8" s="17">
        <v>1.5</v>
      </c>
      <c r="K8" s="17">
        <v>50.7</v>
      </c>
      <c r="L8" s="17">
        <v>5.92</v>
      </c>
      <c r="T8" s="17" t="s">
        <v>160</v>
      </c>
      <c r="U8" s="17" t="s">
        <v>164</v>
      </c>
    </row>
    <row r="9" spans="1:59" x14ac:dyDescent="0.3">
      <c r="A9" s="17">
        <f t="shared" si="0"/>
        <v>8</v>
      </c>
      <c r="B9" s="43" t="s">
        <v>26</v>
      </c>
      <c r="C9" s="17" t="s">
        <v>27</v>
      </c>
      <c r="D9" s="17" t="s">
        <v>61</v>
      </c>
      <c r="E9" s="17">
        <v>1</v>
      </c>
      <c r="F9" s="17" t="s">
        <v>147</v>
      </c>
      <c r="G9" s="17">
        <v>8</v>
      </c>
      <c r="H9" s="17">
        <v>40</v>
      </c>
      <c r="I9" s="17">
        <v>24.29</v>
      </c>
      <c r="J9" s="17">
        <v>1.5</v>
      </c>
      <c r="K9" s="17">
        <v>49.34</v>
      </c>
      <c r="L9" s="17">
        <v>12.45</v>
      </c>
      <c r="M9" s="17">
        <v>8.73</v>
      </c>
      <c r="T9" s="17" t="s">
        <v>161</v>
      </c>
      <c r="U9" s="17" t="s">
        <v>164</v>
      </c>
    </row>
    <row r="10" spans="1:59" x14ac:dyDescent="0.3">
      <c r="A10" s="17">
        <f t="shared" si="0"/>
        <v>9</v>
      </c>
      <c r="B10" s="43"/>
      <c r="C10" s="17" t="s">
        <v>50</v>
      </c>
      <c r="D10" s="17" t="s">
        <v>62</v>
      </c>
      <c r="E10" s="17">
        <v>1</v>
      </c>
      <c r="F10" s="26" t="s">
        <v>143</v>
      </c>
      <c r="G10" s="17">
        <v>14</v>
      </c>
      <c r="H10" s="17">
        <v>59.49</v>
      </c>
      <c r="I10" s="17">
        <v>25.07</v>
      </c>
      <c r="J10" s="17">
        <v>6.03</v>
      </c>
      <c r="K10" s="17">
        <v>32.64</v>
      </c>
      <c r="L10" s="17">
        <v>15.13</v>
      </c>
      <c r="T10" s="17" t="s">
        <v>159</v>
      </c>
      <c r="U10" s="17" t="s">
        <v>164</v>
      </c>
      <c r="AN10" s="27"/>
    </row>
    <row r="11" spans="1:59" x14ac:dyDescent="0.3">
      <c r="A11" s="17">
        <f t="shared" si="0"/>
        <v>10</v>
      </c>
      <c r="B11" s="43" t="s">
        <v>15</v>
      </c>
      <c r="C11" s="17" t="s">
        <v>5</v>
      </c>
      <c r="D11" s="17" t="s">
        <v>63</v>
      </c>
      <c r="E11" s="17">
        <v>1</v>
      </c>
      <c r="H11" s="17">
        <v>0</v>
      </c>
      <c r="I11" s="17">
        <v>21.4</v>
      </c>
      <c r="J11" s="17">
        <v>1.79</v>
      </c>
      <c r="K11" s="17">
        <v>0</v>
      </c>
      <c r="N11" s="17">
        <v>107</v>
      </c>
      <c r="U11" s="20" t="s">
        <v>177</v>
      </c>
    </row>
    <row r="12" spans="1:59" x14ac:dyDescent="0.3">
      <c r="A12" s="17">
        <f t="shared" si="0"/>
        <v>11</v>
      </c>
      <c r="B12" s="43"/>
      <c r="C12" s="17" t="s">
        <v>6</v>
      </c>
      <c r="D12" s="17" t="s">
        <v>64</v>
      </c>
      <c r="E12" s="17">
        <v>1</v>
      </c>
      <c r="F12" s="17" t="s">
        <v>124</v>
      </c>
      <c r="G12" s="17">
        <v>71.63</v>
      </c>
      <c r="I12" s="17">
        <v>21.83</v>
      </c>
      <c r="J12" s="17">
        <v>4.58</v>
      </c>
    </row>
    <row r="13" spans="1:59" x14ac:dyDescent="0.3">
      <c r="A13" s="17">
        <f t="shared" si="0"/>
        <v>12</v>
      </c>
      <c r="B13" s="43"/>
      <c r="C13" s="17" t="s">
        <v>7</v>
      </c>
      <c r="D13" s="17" t="s">
        <v>65</v>
      </c>
      <c r="E13" s="17">
        <v>1</v>
      </c>
      <c r="H13" s="17">
        <v>3.57</v>
      </c>
      <c r="I13" s="17">
        <v>28.6</v>
      </c>
      <c r="J13" s="17">
        <v>5.36</v>
      </c>
      <c r="U13" s="34" t="s">
        <v>223</v>
      </c>
    </row>
    <row r="14" spans="1:59" x14ac:dyDescent="0.3">
      <c r="A14" s="17">
        <f t="shared" si="0"/>
        <v>13</v>
      </c>
      <c r="B14" s="43"/>
      <c r="C14" s="17" t="s">
        <v>8</v>
      </c>
      <c r="D14" s="17" t="s">
        <v>66</v>
      </c>
      <c r="E14" s="17">
        <v>1</v>
      </c>
      <c r="H14" s="17">
        <v>0</v>
      </c>
      <c r="I14" s="17">
        <v>28.6</v>
      </c>
      <c r="J14" s="17">
        <v>28.6</v>
      </c>
      <c r="M14" s="17">
        <v>0</v>
      </c>
      <c r="N14" s="17">
        <v>393</v>
      </c>
    </row>
    <row r="15" spans="1:59" x14ac:dyDescent="0.3">
      <c r="A15" s="17">
        <f t="shared" si="0"/>
        <v>14</v>
      </c>
      <c r="B15" s="43"/>
      <c r="C15" s="17" t="s">
        <v>94</v>
      </c>
      <c r="D15" s="17" t="s">
        <v>93</v>
      </c>
      <c r="E15" s="17">
        <v>1</v>
      </c>
    </row>
    <row r="16" spans="1:59" x14ac:dyDescent="0.3">
      <c r="A16" s="17">
        <f t="shared" si="0"/>
        <v>15</v>
      </c>
      <c r="B16" s="43"/>
      <c r="C16" s="17" t="s">
        <v>96</v>
      </c>
      <c r="D16" s="17" t="s">
        <v>95</v>
      </c>
      <c r="E16" s="17">
        <v>1</v>
      </c>
    </row>
    <row r="17" spans="1:21" x14ac:dyDescent="0.3">
      <c r="A17" s="17">
        <f t="shared" si="0"/>
        <v>16</v>
      </c>
      <c r="B17" s="43"/>
      <c r="C17" s="17" t="s">
        <v>9</v>
      </c>
      <c r="D17" s="17" t="s">
        <v>64</v>
      </c>
      <c r="E17" s="17">
        <v>1</v>
      </c>
      <c r="H17" s="17">
        <v>0</v>
      </c>
      <c r="I17" s="17">
        <v>28.6</v>
      </c>
      <c r="J17" s="17">
        <v>12.5</v>
      </c>
      <c r="M17" s="17">
        <v>0</v>
      </c>
      <c r="N17" s="17">
        <v>214</v>
      </c>
      <c r="U17" s="34" t="s">
        <v>224</v>
      </c>
    </row>
    <row r="18" spans="1:21" x14ac:dyDescent="0.3">
      <c r="A18" s="17">
        <f t="shared" si="0"/>
        <v>17</v>
      </c>
      <c r="B18" s="43" t="s">
        <v>28</v>
      </c>
      <c r="C18" s="17" t="s">
        <v>29</v>
      </c>
      <c r="D18" s="17" t="s">
        <v>67</v>
      </c>
      <c r="E18" s="17">
        <v>1</v>
      </c>
      <c r="F18" s="17" t="s">
        <v>132</v>
      </c>
      <c r="G18" s="17">
        <v>79</v>
      </c>
      <c r="I18" s="17">
        <v>19.5</v>
      </c>
      <c r="J18" s="17">
        <v>0.63</v>
      </c>
      <c r="U18" s="17" t="s">
        <v>164</v>
      </c>
    </row>
    <row r="19" spans="1:21" x14ac:dyDescent="0.3">
      <c r="A19" s="17">
        <f t="shared" si="0"/>
        <v>18</v>
      </c>
      <c r="B19" s="43"/>
      <c r="C19" s="17" t="s">
        <v>30</v>
      </c>
      <c r="D19" s="17" t="s">
        <v>68</v>
      </c>
      <c r="E19" s="17">
        <v>1</v>
      </c>
      <c r="F19" s="17" t="s">
        <v>135</v>
      </c>
      <c r="G19" s="17">
        <v>83.3</v>
      </c>
      <c r="H19" s="17">
        <v>3.5</v>
      </c>
      <c r="I19" s="17">
        <v>10.220000000000001</v>
      </c>
      <c r="J19" s="17">
        <v>2.27</v>
      </c>
      <c r="U19" s="17" t="s">
        <v>164</v>
      </c>
    </row>
    <row r="20" spans="1:21" x14ac:dyDescent="0.3">
      <c r="A20" s="17">
        <f t="shared" si="0"/>
        <v>19</v>
      </c>
      <c r="B20" s="43"/>
      <c r="C20" s="17" t="s">
        <v>42</v>
      </c>
      <c r="D20" s="17" t="s">
        <v>69</v>
      </c>
      <c r="E20" s="17">
        <v>1</v>
      </c>
      <c r="F20" s="17" t="s">
        <v>137</v>
      </c>
      <c r="G20" s="17">
        <v>74</v>
      </c>
      <c r="I20" s="17">
        <v>21.3</v>
      </c>
      <c r="J20" s="17">
        <v>0.1</v>
      </c>
      <c r="T20" s="17" t="s">
        <v>162</v>
      </c>
      <c r="U20" s="17" t="s">
        <v>164</v>
      </c>
    </row>
    <row r="21" spans="1:21" x14ac:dyDescent="0.3">
      <c r="A21" s="17">
        <f t="shared" si="0"/>
        <v>20</v>
      </c>
      <c r="B21" s="43"/>
      <c r="C21" s="17" t="s">
        <v>31</v>
      </c>
      <c r="D21" s="17" t="s">
        <v>70</v>
      </c>
      <c r="E21" s="17">
        <v>1</v>
      </c>
      <c r="F21" s="17" t="s">
        <v>142</v>
      </c>
      <c r="G21" s="17">
        <v>74.5</v>
      </c>
      <c r="I21" s="17">
        <v>22.1</v>
      </c>
      <c r="J21" s="17">
        <v>0.4</v>
      </c>
      <c r="N21" s="17">
        <v>114</v>
      </c>
      <c r="U21" s="17" t="s">
        <v>164</v>
      </c>
    </row>
    <row r="22" spans="1:21" ht="14.4" x14ac:dyDescent="0.3">
      <c r="A22" s="17">
        <f t="shared" si="0"/>
        <v>21</v>
      </c>
      <c r="B22" s="43" t="s">
        <v>14</v>
      </c>
      <c r="C22" s="17" t="s">
        <v>23</v>
      </c>
      <c r="D22" s="17" t="s">
        <v>97</v>
      </c>
      <c r="E22" s="17">
        <v>1</v>
      </c>
      <c r="H22" s="17">
        <v>0</v>
      </c>
      <c r="I22" s="17">
        <v>32.1</v>
      </c>
      <c r="J22" s="17">
        <v>28.6</v>
      </c>
      <c r="N22" s="17">
        <v>393</v>
      </c>
      <c r="U22" s="15" t="s">
        <v>176</v>
      </c>
    </row>
    <row r="23" spans="1:21" x14ac:dyDescent="0.3">
      <c r="A23" s="17">
        <f t="shared" si="0"/>
        <v>22</v>
      </c>
      <c r="B23" s="43"/>
      <c r="C23" s="17" t="s">
        <v>24</v>
      </c>
      <c r="D23" s="17" t="s">
        <v>98</v>
      </c>
      <c r="E23" s="17">
        <v>1</v>
      </c>
      <c r="H23" s="17">
        <v>0</v>
      </c>
      <c r="I23" s="17">
        <v>25</v>
      </c>
      <c r="J23" s="17">
        <v>32.1</v>
      </c>
      <c r="U23" s="17" t="s">
        <v>169</v>
      </c>
    </row>
    <row r="24" spans="1:21" x14ac:dyDescent="0.3">
      <c r="A24" s="17">
        <f t="shared" si="0"/>
        <v>23</v>
      </c>
      <c r="B24" s="43"/>
      <c r="C24" s="17" t="s">
        <v>25</v>
      </c>
      <c r="D24" s="17" t="s">
        <v>99</v>
      </c>
      <c r="E24" s="17">
        <v>1</v>
      </c>
      <c r="H24" s="17">
        <v>0</v>
      </c>
      <c r="I24" s="17">
        <v>25</v>
      </c>
      <c r="J24" s="17">
        <v>28.6</v>
      </c>
      <c r="N24" s="17">
        <v>357</v>
      </c>
      <c r="U24" s="34" t="s">
        <v>237</v>
      </c>
    </row>
    <row r="25" spans="1:21" x14ac:dyDescent="0.3">
      <c r="A25" s="17">
        <f t="shared" si="0"/>
        <v>24</v>
      </c>
      <c r="B25" s="43"/>
      <c r="C25" s="17" t="s">
        <v>71</v>
      </c>
      <c r="D25" s="17" t="s">
        <v>73</v>
      </c>
      <c r="E25" s="17">
        <v>1</v>
      </c>
      <c r="G25" s="17">
        <v>5.8</v>
      </c>
      <c r="H25" s="17">
        <v>7.8</v>
      </c>
      <c r="I25" s="17">
        <v>81.099999999999994</v>
      </c>
      <c r="U25" s="17" t="s">
        <v>175</v>
      </c>
    </row>
    <row r="26" spans="1:21" x14ac:dyDescent="0.3">
      <c r="A26" s="17">
        <f t="shared" si="0"/>
        <v>25</v>
      </c>
      <c r="B26" s="43"/>
      <c r="C26" s="17" t="s">
        <v>72</v>
      </c>
      <c r="D26" s="17" t="s">
        <v>74</v>
      </c>
      <c r="E26" s="17">
        <v>1</v>
      </c>
      <c r="G26" s="17">
        <v>3.64</v>
      </c>
      <c r="H26" s="17">
        <v>1.07</v>
      </c>
      <c r="I26" s="17">
        <v>34.200000000000003</v>
      </c>
      <c r="J26" s="17">
        <v>55.5</v>
      </c>
      <c r="U26" s="17" t="s">
        <v>174</v>
      </c>
    </row>
    <row r="27" spans="1:21" x14ac:dyDescent="0.3">
      <c r="A27" s="17">
        <f t="shared" si="0"/>
        <v>26</v>
      </c>
      <c r="B27" s="17" t="s">
        <v>44</v>
      </c>
      <c r="C27" s="17" t="s">
        <v>45</v>
      </c>
      <c r="D27" s="17" t="s">
        <v>88</v>
      </c>
      <c r="E27" s="17">
        <v>1</v>
      </c>
      <c r="H27" s="17">
        <v>80</v>
      </c>
      <c r="I27" s="17">
        <v>10</v>
      </c>
      <c r="J27" s="17">
        <v>0</v>
      </c>
      <c r="L27" s="17">
        <v>10</v>
      </c>
      <c r="M27" s="17">
        <v>0</v>
      </c>
      <c r="N27" s="17">
        <v>300</v>
      </c>
      <c r="U27" s="34" t="s">
        <v>226</v>
      </c>
    </row>
    <row r="28" spans="1:21" x14ac:dyDescent="0.3">
      <c r="A28" s="17">
        <f t="shared" si="0"/>
        <v>27</v>
      </c>
      <c r="B28" s="43" t="s">
        <v>21</v>
      </c>
      <c r="C28" s="17" t="s">
        <v>22</v>
      </c>
      <c r="D28" s="17" t="s">
        <v>79</v>
      </c>
      <c r="E28" s="17">
        <v>1</v>
      </c>
      <c r="G28" s="17">
        <v>4.41</v>
      </c>
      <c r="H28" s="17">
        <v>21.6</v>
      </c>
      <c r="I28" s="17">
        <v>21.2</v>
      </c>
      <c r="J28" s="17">
        <v>49.9</v>
      </c>
      <c r="L28" s="17">
        <v>12.5</v>
      </c>
      <c r="M28" s="17">
        <v>4.3499999999999996</v>
      </c>
      <c r="U28" s="17" t="s">
        <v>171</v>
      </c>
    </row>
    <row r="29" spans="1:21" x14ac:dyDescent="0.3">
      <c r="A29" s="17">
        <f t="shared" si="0"/>
        <v>28</v>
      </c>
      <c r="B29" s="43"/>
      <c r="C29" s="17" t="s">
        <v>172</v>
      </c>
      <c r="D29" s="17" t="s">
        <v>80</v>
      </c>
      <c r="E29" s="17">
        <v>1</v>
      </c>
      <c r="G29" s="17">
        <v>4.07</v>
      </c>
      <c r="H29" s="17">
        <v>13.7</v>
      </c>
      <c r="I29" s="17">
        <v>15.2</v>
      </c>
      <c r="J29" s="17">
        <v>65.2</v>
      </c>
      <c r="L29" s="17">
        <v>6.7</v>
      </c>
      <c r="M29" s="17">
        <v>2.61</v>
      </c>
      <c r="N29" s="17">
        <v>654</v>
      </c>
      <c r="U29" s="20" t="s">
        <v>173</v>
      </c>
    </row>
    <row r="30" spans="1:21" x14ac:dyDescent="0.3">
      <c r="A30" s="17">
        <f t="shared" si="0"/>
        <v>29</v>
      </c>
      <c r="B30" s="43" t="s">
        <v>10</v>
      </c>
      <c r="C30" s="17" t="s">
        <v>20</v>
      </c>
      <c r="D30" s="17" t="s">
        <v>84</v>
      </c>
      <c r="E30" s="17">
        <v>1</v>
      </c>
      <c r="H30" s="17">
        <v>39.5</v>
      </c>
      <c r="I30" s="17">
        <v>13.2</v>
      </c>
      <c r="J30" s="17">
        <v>42.1</v>
      </c>
      <c r="L30" s="17">
        <v>10.5</v>
      </c>
      <c r="M30" s="17">
        <v>21</v>
      </c>
      <c r="N30" s="17">
        <v>526</v>
      </c>
      <c r="U30" s="34" t="s">
        <v>225</v>
      </c>
    </row>
    <row r="31" spans="1:21" x14ac:dyDescent="0.3">
      <c r="A31" s="17">
        <f t="shared" si="0"/>
        <v>30</v>
      </c>
      <c r="B31" s="43"/>
      <c r="C31" s="17" t="s">
        <v>101</v>
      </c>
      <c r="D31" s="17" t="s">
        <v>100</v>
      </c>
      <c r="E31" s="17">
        <v>1</v>
      </c>
      <c r="H31" s="17">
        <v>73.3</v>
      </c>
      <c r="I31" s="17">
        <v>6.67</v>
      </c>
      <c r="J31" s="17">
        <v>16.7</v>
      </c>
      <c r="N31" s="17">
        <v>467</v>
      </c>
      <c r="U31" s="34" t="s">
        <v>236</v>
      </c>
    </row>
    <row r="32" spans="1:21" x14ac:dyDescent="0.3">
      <c r="A32" s="17">
        <f t="shared" si="0"/>
        <v>31</v>
      </c>
      <c r="B32" s="43" t="s">
        <v>38</v>
      </c>
      <c r="C32" s="17" t="s">
        <v>41</v>
      </c>
      <c r="D32" s="17" t="s">
        <v>85</v>
      </c>
      <c r="E32" s="17">
        <v>1</v>
      </c>
      <c r="G32" s="17">
        <v>0</v>
      </c>
      <c r="H32" s="17">
        <v>0</v>
      </c>
      <c r="I32" s="17">
        <v>0</v>
      </c>
      <c r="J32" s="17">
        <v>93.7</v>
      </c>
      <c r="U32" s="17" t="s">
        <v>180</v>
      </c>
    </row>
    <row r="33" spans="1:21" x14ac:dyDescent="0.3">
      <c r="A33" s="17">
        <f t="shared" si="0"/>
        <v>32</v>
      </c>
      <c r="B33" s="43"/>
      <c r="C33" s="17" t="s">
        <v>37</v>
      </c>
      <c r="D33" s="17" t="s">
        <v>86</v>
      </c>
      <c r="E33" s="17">
        <v>1</v>
      </c>
    </row>
    <row r="34" spans="1:21" x14ac:dyDescent="0.3">
      <c r="A34" s="17">
        <f t="shared" si="0"/>
        <v>33</v>
      </c>
      <c r="B34" s="43"/>
      <c r="C34" s="17" t="s">
        <v>39</v>
      </c>
      <c r="D34" s="17" t="s">
        <v>87</v>
      </c>
      <c r="E34" s="17">
        <v>1</v>
      </c>
    </row>
    <row r="35" spans="1:21" x14ac:dyDescent="0.3">
      <c r="A35" s="17">
        <f t="shared" si="0"/>
        <v>34</v>
      </c>
      <c r="B35" s="44" t="s">
        <v>47</v>
      </c>
      <c r="C35" s="17" t="s">
        <v>46</v>
      </c>
      <c r="D35" s="17" t="s">
        <v>89</v>
      </c>
      <c r="E35" s="17">
        <v>1</v>
      </c>
      <c r="G35" s="17">
        <v>70</v>
      </c>
      <c r="H35" s="17">
        <v>5.15</v>
      </c>
      <c r="I35" s="17">
        <v>8.15</v>
      </c>
      <c r="J35" s="17">
        <v>8</v>
      </c>
      <c r="N35" s="17">
        <v>116</v>
      </c>
      <c r="Q35" s="16">
        <v>9.0999999999999998E-2</v>
      </c>
      <c r="U35" s="20" t="s">
        <v>170</v>
      </c>
    </row>
    <row r="36" spans="1:21" x14ac:dyDescent="0.3">
      <c r="A36" s="17">
        <f t="shared" si="0"/>
        <v>35</v>
      </c>
      <c r="B36" s="44"/>
      <c r="C36" s="17" t="s">
        <v>48</v>
      </c>
      <c r="D36" s="17" t="s">
        <v>90</v>
      </c>
      <c r="E36" s="17">
        <v>1</v>
      </c>
      <c r="H36" s="17">
        <v>9.52</v>
      </c>
      <c r="I36" s="17">
        <v>17.899999999999999</v>
      </c>
      <c r="J36" s="17">
        <v>0.77</v>
      </c>
      <c r="M36" s="17">
        <v>1.2</v>
      </c>
    </row>
    <row r="37" spans="1:21" x14ac:dyDescent="0.3">
      <c r="A37" s="17">
        <f t="shared" si="0"/>
        <v>36</v>
      </c>
      <c r="B37" s="44"/>
      <c r="C37" s="17" t="s">
        <v>92</v>
      </c>
      <c r="D37" s="17" t="s">
        <v>91</v>
      </c>
      <c r="E37" s="17">
        <v>1</v>
      </c>
      <c r="H37" s="17">
        <v>14.3</v>
      </c>
      <c r="I37" s="17">
        <v>21.4</v>
      </c>
      <c r="J37" s="17">
        <v>5.36</v>
      </c>
      <c r="M37" s="17">
        <v>7.1</v>
      </c>
    </row>
    <row r="38" spans="1:21" x14ac:dyDescent="0.3">
      <c r="A38" s="17">
        <f t="shared" si="0"/>
        <v>37</v>
      </c>
      <c r="B38" s="43" t="s">
        <v>32</v>
      </c>
      <c r="C38" s="17" t="s">
        <v>34</v>
      </c>
      <c r="D38" s="17" t="s">
        <v>83</v>
      </c>
      <c r="E38" s="17">
        <v>1</v>
      </c>
      <c r="F38" s="17" t="s">
        <v>123</v>
      </c>
      <c r="G38" s="17">
        <v>83.4</v>
      </c>
      <c r="H38" s="17">
        <v>12.97</v>
      </c>
      <c r="M38" s="17">
        <v>12.97</v>
      </c>
      <c r="U38" s="17" t="s">
        <v>164</v>
      </c>
    </row>
    <row r="39" spans="1:21" x14ac:dyDescent="0.3">
      <c r="A39" s="17">
        <f t="shared" si="0"/>
        <v>38</v>
      </c>
      <c r="B39" s="43"/>
      <c r="C39" s="17" t="s">
        <v>33</v>
      </c>
      <c r="D39" s="17" t="s">
        <v>81</v>
      </c>
      <c r="E39" s="17">
        <v>1</v>
      </c>
      <c r="F39" s="17" t="s">
        <v>122</v>
      </c>
      <c r="G39" s="17">
        <v>74</v>
      </c>
      <c r="H39" s="17">
        <v>9.84</v>
      </c>
      <c r="I39" s="17">
        <v>2.87</v>
      </c>
      <c r="M39" s="17">
        <v>9.84</v>
      </c>
      <c r="U39" s="17" t="s">
        <v>164</v>
      </c>
    </row>
    <row r="40" spans="1:21" x14ac:dyDescent="0.3">
      <c r="A40" s="17">
        <f t="shared" si="0"/>
        <v>39</v>
      </c>
      <c r="B40" s="43"/>
      <c r="C40" s="17" t="s">
        <v>35</v>
      </c>
      <c r="D40" s="17" t="s">
        <v>82</v>
      </c>
      <c r="E40" s="17">
        <v>1</v>
      </c>
      <c r="F40" s="17" t="s">
        <v>114</v>
      </c>
      <c r="G40" s="26">
        <v>84.3</v>
      </c>
      <c r="H40" s="17">
        <v>11.8</v>
      </c>
      <c r="I40" s="17">
        <v>0.91</v>
      </c>
      <c r="J40" s="17">
        <v>0.15</v>
      </c>
      <c r="U40" s="34" t="s">
        <v>227</v>
      </c>
    </row>
    <row r="41" spans="1:21" ht="14.4" x14ac:dyDescent="0.3">
      <c r="A41" s="17">
        <f t="shared" si="0"/>
        <v>40</v>
      </c>
      <c r="B41" s="43" t="s">
        <v>11</v>
      </c>
      <c r="C41" s="17" t="s">
        <v>16</v>
      </c>
      <c r="D41" s="17" t="s">
        <v>75</v>
      </c>
      <c r="E41" s="17">
        <v>1</v>
      </c>
      <c r="G41" s="17">
        <v>87.7</v>
      </c>
      <c r="H41" s="17">
        <v>10.3</v>
      </c>
      <c r="I41" s="17">
        <v>0.94</v>
      </c>
      <c r="J41" s="17">
        <v>0.35</v>
      </c>
      <c r="L41" s="17">
        <v>3.1</v>
      </c>
      <c r="N41" s="17">
        <v>48</v>
      </c>
      <c r="Q41" s="16">
        <v>0.14599999999999999</v>
      </c>
      <c r="U41" s="15" t="s">
        <v>181</v>
      </c>
    </row>
    <row r="42" spans="1:21" x14ac:dyDescent="0.3">
      <c r="A42" s="17">
        <f t="shared" si="0"/>
        <v>41</v>
      </c>
      <c r="B42" s="43"/>
      <c r="C42" s="17" t="s">
        <v>17</v>
      </c>
      <c r="D42" s="17" t="s">
        <v>76</v>
      </c>
      <c r="E42" s="17">
        <v>1</v>
      </c>
      <c r="G42" s="17">
        <v>90</v>
      </c>
      <c r="H42" s="17">
        <v>6.27</v>
      </c>
      <c r="I42" s="17">
        <v>2.57</v>
      </c>
      <c r="J42" s="17">
        <v>0.34</v>
      </c>
      <c r="L42" s="17">
        <v>2.4</v>
      </c>
      <c r="M42" s="17">
        <v>1.4</v>
      </c>
      <c r="N42" s="17">
        <v>39</v>
      </c>
      <c r="Q42" s="16">
        <v>0.191</v>
      </c>
      <c r="U42" s="17" t="s">
        <v>182</v>
      </c>
    </row>
    <row r="43" spans="1:21" x14ac:dyDescent="0.3">
      <c r="A43" s="17">
        <f t="shared" si="0"/>
        <v>42</v>
      </c>
      <c r="B43" s="43"/>
      <c r="C43" s="17" t="s">
        <v>49</v>
      </c>
      <c r="D43" s="17" t="s">
        <v>77</v>
      </c>
      <c r="E43" s="17">
        <v>1</v>
      </c>
      <c r="F43" s="17" t="s">
        <v>112</v>
      </c>
      <c r="G43" s="17">
        <v>77</v>
      </c>
      <c r="H43" s="17">
        <v>16.989999999999998</v>
      </c>
      <c r="I43" s="17">
        <v>2.1</v>
      </c>
      <c r="J43" s="17">
        <v>0.04</v>
      </c>
      <c r="L43" s="17">
        <v>15.58</v>
      </c>
      <c r="U43" s="17" t="s">
        <v>164</v>
      </c>
    </row>
    <row r="44" spans="1:21" x14ac:dyDescent="0.3">
      <c r="A44" s="17">
        <f t="shared" si="0"/>
        <v>43</v>
      </c>
      <c r="B44" s="43"/>
      <c r="C44" s="17" t="s">
        <v>19</v>
      </c>
      <c r="D44" s="17" t="s">
        <v>78</v>
      </c>
      <c r="E44" s="17">
        <v>1</v>
      </c>
      <c r="G44" s="17">
        <v>94</v>
      </c>
      <c r="H44" s="17">
        <v>1.5</v>
      </c>
      <c r="I44" s="17">
        <v>0.79</v>
      </c>
      <c r="J44" s="17">
        <v>0.4</v>
      </c>
      <c r="L44" s="17">
        <v>1.1000000000000001</v>
      </c>
      <c r="U44" s="17" t="s">
        <v>164</v>
      </c>
    </row>
  </sheetData>
  <mergeCells count="11">
    <mergeCell ref="B28:B29"/>
    <mergeCell ref="B2:B8"/>
    <mergeCell ref="B9:B10"/>
    <mergeCell ref="B11:B17"/>
    <mergeCell ref="B18:B21"/>
    <mergeCell ref="B22:B26"/>
    <mergeCell ref="B30:B31"/>
    <mergeCell ref="B32:B34"/>
    <mergeCell ref="B35:B37"/>
    <mergeCell ref="B38:B40"/>
    <mergeCell ref="B41:B44"/>
  </mergeCells>
  <phoneticPr fontId="1" type="noConversion"/>
  <hyperlinks>
    <hyperlink ref="U2" r:id="rId1" xr:uid="{3B04EB27-E41E-4E43-920D-E6C7FF4A87D3}"/>
    <hyperlink ref="U6" r:id="rId2" xr:uid="{98216E61-9FDB-46B3-9FEE-EFF889FD393A}"/>
    <hyperlink ref="U35" r:id="rId3" xr:uid="{F56BE28F-FA31-4471-8198-89FF657C1F2A}"/>
    <hyperlink ref="U11" r:id="rId4" xr:uid="{F5727C57-319F-43BC-97A0-1B8510AB5E9E}"/>
    <hyperlink ref="U22" r:id="rId5" xr:uid="{6C95797E-2485-48B6-B9D5-9C75BEA72B96}"/>
    <hyperlink ref="U41" r:id="rId6" xr:uid="{9A6EC3CA-D526-4C1C-A152-4AF35DAF9A0D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9986-D021-423B-B690-5053C9ED1685}">
  <dimension ref="A1:G44"/>
  <sheetViews>
    <sheetView workbookViewId="0">
      <selection activeCell="A18" sqref="A18"/>
    </sheetView>
  </sheetViews>
  <sheetFormatPr defaultRowHeight="14.4" x14ac:dyDescent="0.3"/>
  <cols>
    <col min="1" max="1" width="18.88671875" style="17" customWidth="1"/>
    <col min="2" max="2" width="22.21875" style="17" bestFit="1" customWidth="1"/>
    <col min="3" max="3" width="10.109375" style="17" bestFit="1" customWidth="1"/>
    <col min="4" max="4" width="9" style="17" bestFit="1" customWidth="1"/>
    <col min="5" max="5" width="11" style="17" bestFit="1" customWidth="1"/>
    <col min="6" max="6" width="9" bestFit="1" customWidth="1"/>
  </cols>
  <sheetData>
    <row r="1" spans="1:7" x14ac:dyDescent="0.3">
      <c r="A1" s="31" t="s">
        <v>0</v>
      </c>
      <c r="B1" s="31" t="s">
        <v>188</v>
      </c>
      <c r="C1" s="31" t="s">
        <v>189</v>
      </c>
      <c r="D1" s="31" t="s">
        <v>190</v>
      </c>
      <c r="E1" s="31" t="s">
        <v>191</v>
      </c>
      <c r="F1" s="31" t="s">
        <v>192</v>
      </c>
      <c r="G1" s="28">
        <v>1000000000</v>
      </c>
    </row>
    <row r="2" spans="1:7" x14ac:dyDescent="0.3">
      <c r="A2" s="31" t="s">
        <v>1</v>
      </c>
      <c r="B2" s="29">
        <v>10000000</v>
      </c>
      <c r="C2" s="29">
        <v>6</v>
      </c>
      <c r="D2" s="29">
        <v>30</v>
      </c>
      <c r="E2" s="31">
        <f t="shared" ref="E2:E43" si="0">B2*(C2+D2)</f>
        <v>360000000</v>
      </c>
      <c r="F2" s="30">
        <f t="shared" ref="F2:F43" si="1">E2/$G$1</f>
        <v>0.36</v>
      </c>
    </row>
    <row r="3" spans="1:7" x14ac:dyDescent="0.3">
      <c r="A3" s="31" t="s">
        <v>2</v>
      </c>
      <c r="B3" s="29">
        <v>10000000</v>
      </c>
      <c r="C3" s="29">
        <v>6</v>
      </c>
      <c r="D3" s="29">
        <v>30</v>
      </c>
      <c r="E3" s="31">
        <f t="shared" si="0"/>
        <v>360000000</v>
      </c>
      <c r="F3" s="30">
        <f t="shared" si="1"/>
        <v>0.36</v>
      </c>
    </row>
    <row r="4" spans="1:7" x14ac:dyDescent="0.3">
      <c r="A4" s="31" t="s">
        <v>3</v>
      </c>
      <c r="B4" s="29">
        <v>10000000</v>
      </c>
      <c r="C4" s="29">
        <v>6</v>
      </c>
      <c r="D4" s="29">
        <v>30</v>
      </c>
      <c r="E4" s="31">
        <f t="shared" si="0"/>
        <v>360000000</v>
      </c>
      <c r="F4" s="30">
        <f t="shared" si="1"/>
        <v>0.36</v>
      </c>
    </row>
    <row r="5" spans="1:7" x14ac:dyDescent="0.3">
      <c r="A5" s="31" t="s">
        <v>4</v>
      </c>
      <c r="B5" s="29">
        <v>10000000</v>
      </c>
      <c r="C5" s="29">
        <v>6</v>
      </c>
      <c r="D5" s="29">
        <v>30</v>
      </c>
      <c r="E5" s="31">
        <f t="shared" si="0"/>
        <v>360000000</v>
      </c>
      <c r="F5" s="30">
        <f t="shared" si="1"/>
        <v>0.36</v>
      </c>
    </row>
    <row r="6" spans="1:7" x14ac:dyDescent="0.3">
      <c r="A6" s="31" t="s">
        <v>51</v>
      </c>
      <c r="B6" s="29">
        <v>10000000</v>
      </c>
      <c r="C6" s="29">
        <v>6</v>
      </c>
      <c r="D6" s="29">
        <v>30</v>
      </c>
      <c r="E6" s="31">
        <f t="shared" si="0"/>
        <v>360000000</v>
      </c>
      <c r="F6" s="30">
        <f t="shared" si="1"/>
        <v>0.36</v>
      </c>
    </row>
    <row r="7" spans="1:7" x14ac:dyDescent="0.3">
      <c r="A7" s="31" t="s">
        <v>52</v>
      </c>
      <c r="B7" s="29">
        <v>10000000</v>
      </c>
      <c r="C7" s="29">
        <v>6</v>
      </c>
      <c r="D7" s="29">
        <v>30</v>
      </c>
      <c r="E7" s="31">
        <f t="shared" si="0"/>
        <v>360000000</v>
      </c>
      <c r="F7" s="30">
        <f t="shared" si="1"/>
        <v>0.36</v>
      </c>
    </row>
    <row r="8" spans="1:7" x14ac:dyDescent="0.3">
      <c r="A8" s="31" t="s">
        <v>18</v>
      </c>
      <c r="B8" s="29">
        <v>10000000</v>
      </c>
      <c r="C8" s="29">
        <v>6</v>
      </c>
      <c r="D8" s="29">
        <v>30</v>
      </c>
      <c r="E8" s="31">
        <f t="shared" si="0"/>
        <v>360000000</v>
      </c>
      <c r="F8" s="30">
        <f t="shared" si="1"/>
        <v>0.36</v>
      </c>
    </row>
    <row r="9" spans="1:7" x14ac:dyDescent="0.3">
      <c r="A9" s="31" t="s">
        <v>27</v>
      </c>
      <c r="B9" s="29">
        <v>50000000</v>
      </c>
      <c r="C9" s="29">
        <v>6</v>
      </c>
      <c r="D9" s="29">
        <v>40</v>
      </c>
      <c r="E9" s="31">
        <f t="shared" si="0"/>
        <v>2300000000</v>
      </c>
      <c r="F9" s="30">
        <f t="shared" si="1"/>
        <v>2.2999999999999998</v>
      </c>
    </row>
    <row r="10" spans="1:7" x14ac:dyDescent="0.3">
      <c r="A10" s="31" t="s">
        <v>50</v>
      </c>
      <c r="B10" s="29">
        <v>50000000</v>
      </c>
      <c r="C10" s="29">
        <v>6</v>
      </c>
      <c r="D10" s="29">
        <v>40</v>
      </c>
      <c r="E10" s="31">
        <f t="shared" si="0"/>
        <v>2300000000</v>
      </c>
      <c r="F10" s="30">
        <f t="shared" si="1"/>
        <v>2.2999999999999998</v>
      </c>
    </row>
    <row r="11" spans="1:7" x14ac:dyDescent="0.3">
      <c r="A11" s="31" t="s">
        <v>5</v>
      </c>
      <c r="B11" s="29">
        <v>1000000</v>
      </c>
      <c r="C11" s="29">
        <v>6</v>
      </c>
      <c r="D11" s="29">
        <v>60</v>
      </c>
      <c r="E11" s="31">
        <f t="shared" si="0"/>
        <v>66000000</v>
      </c>
      <c r="F11" s="30">
        <f t="shared" si="1"/>
        <v>6.6000000000000003E-2</v>
      </c>
    </row>
    <row r="12" spans="1:7" x14ac:dyDescent="0.3">
      <c r="A12" s="31" t="s">
        <v>6</v>
      </c>
      <c r="B12" s="29">
        <v>1000000</v>
      </c>
      <c r="C12" s="29">
        <v>6</v>
      </c>
      <c r="D12" s="29">
        <v>60</v>
      </c>
      <c r="E12" s="31">
        <f t="shared" si="0"/>
        <v>66000000</v>
      </c>
      <c r="F12" s="30">
        <f t="shared" si="1"/>
        <v>6.6000000000000003E-2</v>
      </c>
    </row>
    <row r="13" spans="1:7" x14ac:dyDescent="0.3">
      <c r="A13" s="31" t="s">
        <v>7</v>
      </c>
      <c r="B13" s="29">
        <v>1000000</v>
      </c>
      <c r="C13" s="29">
        <v>6</v>
      </c>
      <c r="D13" s="29">
        <v>60</v>
      </c>
      <c r="E13" s="31">
        <f t="shared" si="0"/>
        <v>66000000</v>
      </c>
      <c r="F13" s="30">
        <f t="shared" si="1"/>
        <v>6.6000000000000003E-2</v>
      </c>
    </row>
    <row r="14" spans="1:7" x14ac:dyDescent="0.3">
      <c r="A14" s="31" t="s">
        <v>8</v>
      </c>
      <c r="B14" s="29">
        <v>1000000</v>
      </c>
      <c r="C14" s="29">
        <v>6</v>
      </c>
      <c r="D14" s="29">
        <v>60</v>
      </c>
      <c r="E14" s="31">
        <f t="shared" si="0"/>
        <v>66000000</v>
      </c>
      <c r="F14" s="30">
        <f t="shared" si="1"/>
        <v>6.6000000000000003E-2</v>
      </c>
    </row>
    <row r="15" spans="1:7" x14ac:dyDescent="0.3">
      <c r="A15" s="31" t="s">
        <v>94</v>
      </c>
      <c r="B15" s="29">
        <v>1000000</v>
      </c>
      <c r="C15" s="29">
        <v>6</v>
      </c>
      <c r="D15" s="29">
        <v>60</v>
      </c>
      <c r="E15" s="31">
        <f t="shared" si="0"/>
        <v>66000000</v>
      </c>
      <c r="F15" s="30">
        <f t="shared" si="1"/>
        <v>6.6000000000000003E-2</v>
      </c>
    </row>
    <row r="16" spans="1:7" x14ac:dyDescent="0.3">
      <c r="A16" s="31" t="s">
        <v>96</v>
      </c>
      <c r="B16" s="29">
        <v>1000000</v>
      </c>
      <c r="C16" s="29">
        <v>6</v>
      </c>
      <c r="D16" s="29">
        <v>60</v>
      </c>
      <c r="E16" s="31">
        <f t="shared" si="0"/>
        <v>66000000</v>
      </c>
      <c r="F16" s="30">
        <f t="shared" si="1"/>
        <v>6.6000000000000003E-2</v>
      </c>
    </row>
    <row r="17" spans="1:6" x14ac:dyDescent="0.3">
      <c r="A17" s="31" t="s">
        <v>9</v>
      </c>
      <c r="B17" s="29">
        <v>1000000</v>
      </c>
      <c r="C17" s="29">
        <v>6</v>
      </c>
      <c r="D17" s="29">
        <v>60</v>
      </c>
      <c r="E17" s="31">
        <f t="shared" si="0"/>
        <v>66000000</v>
      </c>
      <c r="F17" s="30">
        <f t="shared" si="1"/>
        <v>6.6000000000000003E-2</v>
      </c>
    </row>
    <row r="18" spans="1:6" x14ac:dyDescent="0.3">
      <c r="A18" s="31" t="s">
        <v>29</v>
      </c>
      <c r="B18" s="29">
        <v>1000000</v>
      </c>
      <c r="C18" s="29">
        <v>6</v>
      </c>
      <c r="D18" s="29">
        <v>50</v>
      </c>
      <c r="E18" s="31">
        <f t="shared" si="0"/>
        <v>56000000</v>
      </c>
      <c r="F18" s="30">
        <f t="shared" si="1"/>
        <v>5.6000000000000001E-2</v>
      </c>
    </row>
    <row r="19" spans="1:6" x14ac:dyDescent="0.3">
      <c r="A19" s="31" t="s">
        <v>30</v>
      </c>
      <c r="B19" s="29">
        <v>1000000</v>
      </c>
      <c r="C19" s="29">
        <v>6</v>
      </c>
      <c r="D19" s="29">
        <v>50</v>
      </c>
      <c r="E19" s="31">
        <f t="shared" si="0"/>
        <v>56000000</v>
      </c>
      <c r="F19" s="30">
        <f t="shared" si="1"/>
        <v>5.6000000000000001E-2</v>
      </c>
    </row>
    <row r="20" spans="1:6" x14ac:dyDescent="0.3">
      <c r="A20" s="31" t="s">
        <v>42</v>
      </c>
      <c r="B20" s="29">
        <v>1000000</v>
      </c>
      <c r="C20" s="29">
        <v>6</v>
      </c>
      <c r="D20" s="29">
        <v>50</v>
      </c>
      <c r="E20" s="31">
        <f t="shared" si="0"/>
        <v>56000000</v>
      </c>
      <c r="F20" s="30">
        <f t="shared" si="1"/>
        <v>5.6000000000000001E-2</v>
      </c>
    </row>
    <row r="21" spans="1:6" x14ac:dyDescent="0.3">
      <c r="A21" s="31" t="s">
        <v>31</v>
      </c>
      <c r="B21" s="29">
        <v>1000000</v>
      </c>
      <c r="C21" s="29">
        <v>6</v>
      </c>
      <c r="D21" s="29">
        <v>50</v>
      </c>
      <c r="E21" s="31">
        <f t="shared" si="0"/>
        <v>56000000</v>
      </c>
      <c r="F21" s="30">
        <f t="shared" si="1"/>
        <v>5.6000000000000001E-2</v>
      </c>
    </row>
    <row r="22" spans="1:6" x14ac:dyDescent="0.3">
      <c r="A22" s="31" t="s">
        <v>23</v>
      </c>
      <c r="B22" s="29">
        <v>500000</v>
      </c>
      <c r="C22" s="29">
        <v>5</v>
      </c>
      <c r="D22" s="29">
        <v>20</v>
      </c>
      <c r="E22" s="31">
        <f t="shared" si="0"/>
        <v>12500000</v>
      </c>
      <c r="F22" s="30">
        <f t="shared" si="1"/>
        <v>1.2500000000000001E-2</v>
      </c>
    </row>
    <row r="23" spans="1:6" x14ac:dyDescent="0.3">
      <c r="A23" s="31" t="s">
        <v>24</v>
      </c>
      <c r="B23" s="29">
        <v>500000</v>
      </c>
      <c r="C23" s="29">
        <v>5</v>
      </c>
      <c r="D23" s="29">
        <v>20</v>
      </c>
      <c r="E23" s="31">
        <f t="shared" si="0"/>
        <v>12500000</v>
      </c>
      <c r="F23" s="30">
        <f t="shared" si="1"/>
        <v>1.2500000000000001E-2</v>
      </c>
    </row>
    <row r="24" spans="1:6" x14ac:dyDescent="0.3">
      <c r="A24" s="31" t="s">
        <v>25</v>
      </c>
      <c r="B24" s="29">
        <v>500000</v>
      </c>
      <c r="C24" s="29">
        <v>5</v>
      </c>
      <c r="D24" s="29">
        <v>20</v>
      </c>
      <c r="E24" s="31">
        <f t="shared" si="0"/>
        <v>12500000</v>
      </c>
      <c r="F24" s="30">
        <f t="shared" si="1"/>
        <v>1.2500000000000001E-2</v>
      </c>
    </row>
    <row r="25" spans="1:6" x14ac:dyDescent="0.3">
      <c r="A25" s="31" t="s">
        <v>71</v>
      </c>
      <c r="B25" s="29">
        <v>100000</v>
      </c>
      <c r="C25" s="29">
        <v>4</v>
      </c>
      <c r="D25" s="29">
        <v>10</v>
      </c>
      <c r="E25" s="31">
        <f t="shared" si="0"/>
        <v>1400000</v>
      </c>
      <c r="F25" s="30">
        <f t="shared" si="1"/>
        <v>1.4E-3</v>
      </c>
    </row>
    <row r="26" spans="1:6" x14ac:dyDescent="0.3">
      <c r="A26" s="31" t="s">
        <v>72</v>
      </c>
      <c r="B26" s="29">
        <v>100000</v>
      </c>
      <c r="C26" s="29">
        <v>4</v>
      </c>
      <c r="D26" s="29">
        <v>10</v>
      </c>
      <c r="E26" s="31">
        <f t="shared" si="0"/>
        <v>1400000</v>
      </c>
      <c r="F26" s="30">
        <f t="shared" si="1"/>
        <v>1.4E-3</v>
      </c>
    </row>
    <row r="27" spans="1:6" x14ac:dyDescent="0.3">
      <c r="A27" s="31" t="s">
        <v>45</v>
      </c>
      <c r="B27" s="29">
        <v>10000000</v>
      </c>
      <c r="C27" s="29">
        <v>6</v>
      </c>
      <c r="D27" s="29">
        <v>30</v>
      </c>
      <c r="E27" s="31">
        <f t="shared" si="0"/>
        <v>360000000</v>
      </c>
      <c r="F27" s="30">
        <f t="shared" si="1"/>
        <v>0.36</v>
      </c>
    </row>
    <row r="28" spans="1:6" x14ac:dyDescent="0.3">
      <c r="A28" s="31" t="s">
        <v>22</v>
      </c>
      <c r="B28" s="29">
        <v>1000000</v>
      </c>
      <c r="C28" s="29">
        <v>5</v>
      </c>
      <c r="D28" s="29">
        <v>25</v>
      </c>
      <c r="E28" s="31">
        <f t="shared" si="0"/>
        <v>30000000</v>
      </c>
      <c r="F28" s="30">
        <f t="shared" si="1"/>
        <v>0.03</v>
      </c>
    </row>
    <row r="29" spans="1:6" x14ac:dyDescent="0.3">
      <c r="A29" s="31" t="s">
        <v>172</v>
      </c>
      <c r="B29" s="29">
        <v>1000000</v>
      </c>
      <c r="C29" s="29">
        <v>5</v>
      </c>
      <c r="D29" s="29">
        <v>25</v>
      </c>
      <c r="E29" s="31">
        <f t="shared" si="0"/>
        <v>30000000</v>
      </c>
      <c r="F29" s="30">
        <f t="shared" si="1"/>
        <v>0.03</v>
      </c>
    </row>
    <row r="30" spans="1:6" x14ac:dyDescent="0.3">
      <c r="A30" s="31" t="s">
        <v>20</v>
      </c>
      <c r="B30" s="29">
        <v>100000</v>
      </c>
      <c r="C30" s="29">
        <v>3</v>
      </c>
      <c r="D30" s="29">
        <v>10</v>
      </c>
      <c r="E30" s="31">
        <f t="shared" si="0"/>
        <v>1300000</v>
      </c>
      <c r="F30" s="30">
        <f t="shared" si="1"/>
        <v>1.2999999999999999E-3</v>
      </c>
    </row>
    <row r="31" spans="1:6" x14ac:dyDescent="0.3">
      <c r="A31" s="31" t="s">
        <v>101</v>
      </c>
      <c r="B31" s="29">
        <v>10000000</v>
      </c>
      <c r="C31" s="29">
        <v>6</v>
      </c>
      <c r="D31" s="29">
        <v>30</v>
      </c>
      <c r="E31" s="31">
        <f t="shared" si="0"/>
        <v>360000000</v>
      </c>
      <c r="F31" s="30">
        <f t="shared" si="1"/>
        <v>0.36</v>
      </c>
    </row>
    <row r="32" spans="1:6" x14ac:dyDescent="0.3">
      <c r="A32" s="31" t="s">
        <v>41</v>
      </c>
      <c r="B32" s="29">
        <v>1000</v>
      </c>
      <c r="C32" s="29">
        <v>1</v>
      </c>
      <c r="D32" s="29">
        <v>1</v>
      </c>
      <c r="E32" s="31">
        <f t="shared" si="0"/>
        <v>2000</v>
      </c>
      <c r="F32" s="30">
        <f t="shared" si="1"/>
        <v>1.9999999999999999E-6</v>
      </c>
    </row>
    <row r="33" spans="1:6" x14ac:dyDescent="0.3">
      <c r="A33" s="31" t="s">
        <v>37</v>
      </c>
      <c r="B33" s="29">
        <v>1000</v>
      </c>
      <c r="C33" s="29">
        <v>1</v>
      </c>
      <c r="D33" s="29">
        <v>1</v>
      </c>
      <c r="E33" s="31">
        <f t="shared" si="0"/>
        <v>2000</v>
      </c>
      <c r="F33" s="30">
        <f t="shared" si="1"/>
        <v>1.9999999999999999E-6</v>
      </c>
    </row>
    <row r="34" spans="1:6" x14ac:dyDescent="0.3">
      <c r="A34" s="31" t="s">
        <v>39</v>
      </c>
      <c r="B34" s="29">
        <v>1000</v>
      </c>
      <c r="C34" s="29">
        <v>1</v>
      </c>
      <c r="D34" s="29">
        <v>1</v>
      </c>
      <c r="E34" s="31">
        <f t="shared" si="0"/>
        <v>2000</v>
      </c>
      <c r="F34" s="30">
        <f t="shared" si="1"/>
        <v>1.9999999999999999E-6</v>
      </c>
    </row>
    <row r="35" spans="1:6" x14ac:dyDescent="0.3">
      <c r="A35" s="31" t="s">
        <v>46</v>
      </c>
      <c r="B35" s="29">
        <v>50000000</v>
      </c>
      <c r="C35" s="29">
        <v>6</v>
      </c>
      <c r="D35" s="29">
        <v>40</v>
      </c>
      <c r="E35" s="31">
        <f t="shared" si="0"/>
        <v>2300000000</v>
      </c>
      <c r="F35" s="30">
        <f t="shared" si="1"/>
        <v>2.2999999999999998</v>
      </c>
    </row>
    <row r="36" spans="1:6" x14ac:dyDescent="0.3">
      <c r="A36" s="31" t="s">
        <v>48</v>
      </c>
      <c r="B36" s="29">
        <v>50000000</v>
      </c>
      <c r="C36" s="29">
        <v>6</v>
      </c>
      <c r="D36" s="29">
        <v>40</v>
      </c>
      <c r="E36" s="31">
        <f t="shared" si="0"/>
        <v>2300000000</v>
      </c>
      <c r="F36" s="30">
        <f t="shared" si="1"/>
        <v>2.2999999999999998</v>
      </c>
    </row>
    <row r="37" spans="1:6" x14ac:dyDescent="0.3">
      <c r="A37" s="31" t="s">
        <v>92</v>
      </c>
      <c r="B37" s="29">
        <v>50000000</v>
      </c>
      <c r="C37" s="29">
        <v>6</v>
      </c>
      <c r="D37" s="29">
        <v>40</v>
      </c>
      <c r="E37" s="31">
        <f t="shared" si="0"/>
        <v>2300000000</v>
      </c>
      <c r="F37" s="30">
        <f t="shared" si="1"/>
        <v>2.2999999999999998</v>
      </c>
    </row>
    <row r="38" spans="1:6" x14ac:dyDescent="0.3">
      <c r="A38" s="31" t="s">
        <v>34</v>
      </c>
      <c r="B38" s="29">
        <v>10000000</v>
      </c>
      <c r="C38" s="29">
        <v>6</v>
      </c>
      <c r="D38" s="29">
        <v>20</v>
      </c>
      <c r="E38" s="31">
        <f t="shared" si="0"/>
        <v>260000000</v>
      </c>
      <c r="F38" s="30">
        <f t="shared" si="1"/>
        <v>0.26</v>
      </c>
    </row>
    <row r="39" spans="1:6" x14ac:dyDescent="0.3">
      <c r="A39" s="31" t="s">
        <v>33</v>
      </c>
      <c r="B39" s="29">
        <v>10000000</v>
      </c>
      <c r="C39" s="29">
        <v>6</v>
      </c>
      <c r="D39" s="29">
        <v>20</v>
      </c>
      <c r="E39" s="31">
        <f t="shared" si="0"/>
        <v>260000000</v>
      </c>
      <c r="F39" s="30">
        <f t="shared" si="1"/>
        <v>0.26</v>
      </c>
    </row>
    <row r="40" spans="1:6" x14ac:dyDescent="0.3">
      <c r="A40" s="31" t="s">
        <v>35</v>
      </c>
      <c r="B40" s="29">
        <v>10000000</v>
      </c>
      <c r="C40" s="29">
        <v>6</v>
      </c>
      <c r="D40" s="29">
        <v>20</v>
      </c>
      <c r="E40" s="31">
        <f t="shared" si="0"/>
        <v>260000000</v>
      </c>
      <c r="F40" s="30">
        <f t="shared" si="1"/>
        <v>0.26</v>
      </c>
    </row>
    <row r="41" spans="1:6" x14ac:dyDescent="0.3">
      <c r="A41" s="31" t="s">
        <v>16</v>
      </c>
      <c r="B41" s="29">
        <v>10000000</v>
      </c>
      <c r="C41" s="29">
        <v>6</v>
      </c>
      <c r="D41" s="29">
        <v>20</v>
      </c>
      <c r="E41" s="31">
        <f t="shared" si="0"/>
        <v>260000000</v>
      </c>
      <c r="F41" s="30">
        <f t="shared" si="1"/>
        <v>0.26</v>
      </c>
    </row>
    <row r="42" spans="1:6" x14ac:dyDescent="0.3">
      <c r="A42" s="31" t="s">
        <v>17</v>
      </c>
      <c r="B42" s="29">
        <v>10000000</v>
      </c>
      <c r="C42" s="29">
        <v>6</v>
      </c>
      <c r="D42" s="29">
        <v>20</v>
      </c>
      <c r="E42" s="31">
        <f t="shared" si="0"/>
        <v>260000000</v>
      </c>
      <c r="F42" s="30">
        <f t="shared" si="1"/>
        <v>0.26</v>
      </c>
    </row>
    <row r="43" spans="1:6" x14ac:dyDescent="0.3">
      <c r="A43" s="31" t="s">
        <v>49</v>
      </c>
      <c r="B43">
        <v>10000000</v>
      </c>
      <c r="C43">
        <v>6</v>
      </c>
      <c r="D43">
        <v>20</v>
      </c>
      <c r="E43" s="31">
        <f t="shared" si="0"/>
        <v>260000000</v>
      </c>
      <c r="F43" s="30">
        <f t="shared" si="1"/>
        <v>0.26</v>
      </c>
    </row>
    <row r="44" spans="1:6" x14ac:dyDescent="0.3">
      <c r="A44" s="31" t="s">
        <v>19</v>
      </c>
      <c r="B44" s="32">
        <f>3*10^6</f>
        <v>3000000</v>
      </c>
      <c r="C44" s="31">
        <v>6</v>
      </c>
      <c r="D44" s="31">
        <v>30</v>
      </c>
      <c r="E44" s="31">
        <f>B44*(C44+D44)</f>
        <v>108000000</v>
      </c>
      <c r="F44" s="30">
        <f>E44/$G$1</f>
        <v>0.108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0BE4-2249-4E3D-BCAD-6A67DB747E0A}">
  <dimension ref="A1:N40"/>
  <sheetViews>
    <sheetView workbookViewId="0">
      <selection activeCell="D40" sqref="A1:D40"/>
    </sheetView>
  </sheetViews>
  <sheetFormatPr defaultRowHeight="14.4" x14ac:dyDescent="0.3"/>
  <cols>
    <col min="1" max="1" width="18.88671875" style="17" customWidth="1"/>
    <col min="2" max="4" width="8.88671875" style="34"/>
  </cols>
  <sheetData>
    <row r="1" spans="1:14" x14ac:dyDescent="0.3">
      <c r="A1" s="17" t="s">
        <v>0</v>
      </c>
      <c r="B1" s="34" t="s">
        <v>103</v>
      </c>
      <c r="C1" s="34" t="s">
        <v>104</v>
      </c>
      <c r="D1" s="34" t="s">
        <v>105</v>
      </c>
      <c r="E1" s="17" t="s">
        <v>194</v>
      </c>
      <c r="F1" s="17" t="s">
        <v>195</v>
      </c>
      <c r="G1" s="17" t="s">
        <v>196</v>
      </c>
      <c r="H1" s="17" t="s">
        <v>197</v>
      </c>
      <c r="I1" s="17" t="s">
        <v>198</v>
      </c>
      <c r="J1" s="17" t="s">
        <v>199</v>
      </c>
      <c r="K1" s="17" t="s">
        <v>200</v>
      </c>
      <c r="L1" s="17" t="s">
        <v>193</v>
      </c>
      <c r="M1" s="17" t="s">
        <v>201</v>
      </c>
      <c r="N1" s="17" t="s">
        <v>202</v>
      </c>
    </row>
    <row r="2" spans="1:14" x14ac:dyDescent="0.3">
      <c r="A2" s="17" t="s">
        <v>221</v>
      </c>
      <c r="B2" s="23">
        <v>49</v>
      </c>
      <c r="C2" s="23">
        <v>8.9</v>
      </c>
      <c r="D2" s="23">
        <v>3.3</v>
      </c>
      <c r="E2" s="23">
        <v>41</v>
      </c>
      <c r="F2" s="23">
        <v>53</v>
      </c>
      <c r="G2" s="23">
        <v>76</v>
      </c>
      <c r="H2" s="23">
        <v>17</v>
      </c>
      <c r="I2">
        <f>$E$2*B2/100</f>
        <v>20.09</v>
      </c>
      <c r="J2">
        <f>$F$2*C2/100</f>
        <v>4.7170000000000005</v>
      </c>
      <c r="K2">
        <f>$G$2*D2/100</f>
        <v>2.508</v>
      </c>
      <c r="L2">
        <f>SUM(I2:K2)</f>
        <v>27.315000000000001</v>
      </c>
      <c r="M2">
        <f>$H$2*C2/100</f>
        <v>1.5130000000000001</v>
      </c>
      <c r="N2">
        <f>L2/M2</f>
        <v>18.053536021150034</v>
      </c>
    </row>
    <row r="3" spans="1:14" x14ac:dyDescent="0.3">
      <c r="A3" s="17" t="s">
        <v>228</v>
      </c>
      <c r="B3" s="34">
        <v>43.1</v>
      </c>
      <c r="C3" s="34">
        <v>12.3</v>
      </c>
      <c r="D3" s="34">
        <v>2.98</v>
      </c>
      <c r="I3">
        <f t="shared" ref="I3:I40" si="0">$E$2*B3/100</f>
        <v>17.671000000000003</v>
      </c>
      <c r="J3">
        <f t="shared" ref="J3:J40" si="1">$F$2*C3/100</f>
        <v>6.519000000000001</v>
      </c>
      <c r="K3">
        <f t="shared" ref="K3:K40" si="2">$G$2*D3/100</f>
        <v>2.2647999999999997</v>
      </c>
      <c r="L3">
        <f t="shared" ref="L3:L40" si="3">SUM(I3:K3)</f>
        <v>26.454800000000006</v>
      </c>
      <c r="M3">
        <f t="shared" ref="M3:M40" si="4">$H$2*C3/100</f>
        <v>2.0910000000000002</v>
      </c>
      <c r="N3">
        <f t="shared" ref="N3:N40" si="5">L3/M3</f>
        <v>12.651745576279295</v>
      </c>
    </row>
    <row r="4" spans="1:14" x14ac:dyDescent="0.3">
      <c r="A4" s="17" t="s">
        <v>3</v>
      </c>
      <c r="B4" s="34">
        <v>77.3</v>
      </c>
      <c r="C4" s="34">
        <v>10.9</v>
      </c>
      <c r="D4" s="34">
        <v>1.48</v>
      </c>
      <c r="I4">
        <f t="shared" si="0"/>
        <v>31.692999999999998</v>
      </c>
      <c r="J4">
        <f t="shared" si="1"/>
        <v>5.7770000000000001</v>
      </c>
      <c r="K4">
        <f t="shared" si="2"/>
        <v>1.1248</v>
      </c>
      <c r="L4">
        <f t="shared" si="3"/>
        <v>38.594799999999999</v>
      </c>
      <c r="M4">
        <f t="shared" si="4"/>
        <v>1.8530000000000002</v>
      </c>
      <c r="N4">
        <f t="shared" si="5"/>
        <v>20.828278467350241</v>
      </c>
    </row>
    <row r="5" spans="1:14" x14ac:dyDescent="0.3">
      <c r="A5" s="17" t="s">
        <v>229</v>
      </c>
      <c r="B5" s="34">
        <v>76.8</v>
      </c>
      <c r="C5" s="34">
        <v>10.7</v>
      </c>
      <c r="D5" s="34">
        <v>2.68</v>
      </c>
      <c r="I5">
        <f t="shared" si="0"/>
        <v>31.487999999999996</v>
      </c>
      <c r="J5">
        <f t="shared" si="1"/>
        <v>5.6709999999999994</v>
      </c>
      <c r="K5">
        <f t="shared" si="2"/>
        <v>2.0367999999999999</v>
      </c>
      <c r="L5">
        <f t="shared" si="3"/>
        <v>39.195799999999991</v>
      </c>
      <c r="M5">
        <f t="shared" si="4"/>
        <v>1.8189999999999997</v>
      </c>
      <c r="N5">
        <f t="shared" si="5"/>
        <v>21.547993402968661</v>
      </c>
    </row>
    <row r="6" spans="1:14" x14ac:dyDescent="0.3">
      <c r="A6" s="17" t="s">
        <v>220</v>
      </c>
      <c r="B6" s="34">
        <v>79.2</v>
      </c>
      <c r="C6" s="34">
        <v>12</v>
      </c>
      <c r="D6" s="34">
        <v>2.1</v>
      </c>
      <c r="I6">
        <f t="shared" si="0"/>
        <v>32.472000000000001</v>
      </c>
      <c r="J6">
        <f t="shared" si="1"/>
        <v>6.36</v>
      </c>
      <c r="K6">
        <f t="shared" si="2"/>
        <v>1.5959999999999999</v>
      </c>
      <c r="L6">
        <f t="shared" si="3"/>
        <v>40.427999999999997</v>
      </c>
      <c r="M6">
        <f t="shared" si="4"/>
        <v>2.04</v>
      </c>
      <c r="N6">
        <f t="shared" si="5"/>
        <v>19.817647058823528</v>
      </c>
    </row>
    <row r="7" spans="1:14" x14ac:dyDescent="0.3">
      <c r="A7" s="17" t="s">
        <v>52</v>
      </c>
      <c r="B7" s="34">
        <v>67.78</v>
      </c>
      <c r="C7" s="34">
        <v>12.86</v>
      </c>
      <c r="D7" s="34">
        <v>1.32</v>
      </c>
      <c r="I7">
        <f t="shared" si="0"/>
        <v>27.7898</v>
      </c>
      <c r="J7">
        <f t="shared" si="1"/>
        <v>6.8157999999999994</v>
      </c>
      <c r="K7">
        <f t="shared" si="2"/>
        <v>1.0032000000000001</v>
      </c>
      <c r="L7">
        <f t="shared" si="3"/>
        <v>35.608799999999995</v>
      </c>
      <c r="M7">
        <f t="shared" si="4"/>
        <v>2.1861999999999999</v>
      </c>
      <c r="N7">
        <f t="shared" si="5"/>
        <v>16.287988290183879</v>
      </c>
    </row>
    <row r="8" spans="1:14" x14ac:dyDescent="0.3">
      <c r="A8" s="17" t="s">
        <v>18</v>
      </c>
      <c r="B8" s="34">
        <v>77</v>
      </c>
      <c r="C8" s="34">
        <v>7.64</v>
      </c>
      <c r="D8" s="34">
        <v>1.5</v>
      </c>
      <c r="I8">
        <f t="shared" si="0"/>
        <v>31.57</v>
      </c>
      <c r="J8">
        <f t="shared" si="1"/>
        <v>4.0491999999999999</v>
      </c>
      <c r="K8">
        <f t="shared" si="2"/>
        <v>1.1399999999999999</v>
      </c>
      <c r="L8">
        <f t="shared" si="3"/>
        <v>36.7592</v>
      </c>
      <c r="M8">
        <f t="shared" si="4"/>
        <v>1.2988</v>
      </c>
      <c r="N8">
        <f t="shared" si="5"/>
        <v>28.302433015090855</v>
      </c>
    </row>
    <row r="9" spans="1:14" x14ac:dyDescent="0.3">
      <c r="A9" s="17" t="s">
        <v>208</v>
      </c>
      <c r="B9" s="34">
        <v>40</v>
      </c>
      <c r="C9" s="34">
        <v>24.29</v>
      </c>
      <c r="D9" s="34">
        <v>1.5</v>
      </c>
      <c r="I9">
        <f t="shared" si="0"/>
        <v>16.399999999999999</v>
      </c>
      <c r="J9">
        <f t="shared" si="1"/>
        <v>12.873699999999999</v>
      </c>
      <c r="K9">
        <f t="shared" si="2"/>
        <v>1.1399999999999999</v>
      </c>
      <c r="L9">
        <f t="shared" si="3"/>
        <v>30.413699999999999</v>
      </c>
      <c r="M9">
        <f t="shared" si="4"/>
        <v>4.1292999999999997</v>
      </c>
      <c r="N9">
        <f t="shared" si="5"/>
        <v>7.3653403724602233</v>
      </c>
    </row>
    <row r="10" spans="1:14" x14ac:dyDescent="0.3">
      <c r="A10" s="17" t="s">
        <v>209</v>
      </c>
      <c r="B10" s="34">
        <v>59.49</v>
      </c>
      <c r="C10" s="34">
        <v>25.07</v>
      </c>
      <c r="D10" s="34">
        <v>6.03</v>
      </c>
      <c r="I10">
        <f t="shared" si="0"/>
        <v>24.390900000000002</v>
      </c>
      <c r="J10">
        <f t="shared" si="1"/>
        <v>13.287100000000001</v>
      </c>
      <c r="K10">
        <f t="shared" si="2"/>
        <v>4.5828000000000007</v>
      </c>
      <c r="L10">
        <f t="shared" si="3"/>
        <v>42.260800000000003</v>
      </c>
      <c r="M10">
        <f t="shared" si="4"/>
        <v>4.2618999999999998</v>
      </c>
      <c r="N10">
        <f t="shared" si="5"/>
        <v>9.9159529787184137</v>
      </c>
    </row>
    <row r="11" spans="1:14" x14ac:dyDescent="0.3">
      <c r="A11" s="17" t="s">
        <v>210</v>
      </c>
      <c r="B11" s="34">
        <v>0</v>
      </c>
      <c r="C11" s="34">
        <v>21.4</v>
      </c>
      <c r="D11" s="34">
        <v>1.79</v>
      </c>
      <c r="I11">
        <f t="shared" si="0"/>
        <v>0</v>
      </c>
      <c r="J11">
        <f t="shared" si="1"/>
        <v>11.341999999999999</v>
      </c>
      <c r="K11">
        <f t="shared" si="2"/>
        <v>1.3603999999999998</v>
      </c>
      <c r="L11">
        <f t="shared" si="3"/>
        <v>12.702399999999999</v>
      </c>
      <c r="M11">
        <f t="shared" si="4"/>
        <v>3.6379999999999995</v>
      </c>
      <c r="N11">
        <f t="shared" si="5"/>
        <v>3.4915887850467291</v>
      </c>
    </row>
    <row r="12" spans="1:14" x14ac:dyDescent="0.3">
      <c r="A12" s="17" t="s">
        <v>211</v>
      </c>
      <c r="B12" s="34">
        <v>0</v>
      </c>
      <c r="C12" s="34">
        <v>21.83</v>
      </c>
      <c r="D12" s="34">
        <v>4.58</v>
      </c>
      <c r="I12">
        <f t="shared" si="0"/>
        <v>0</v>
      </c>
      <c r="J12">
        <f t="shared" si="1"/>
        <v>11.569900000000001</v>
      </c>
      <c r="K12">
        <f t="shared" si="2"/>
        <v>3.4807999999999999</v>
      </c>
      <c r="L12">
        <f t="shared" si="3"/>
        <v>15.050700000000001</v>
      </c>
      <c r="M12">
        <f t="shared" si="4"/>
        <v>3.7110999999999996</v>
      </c>
      <c r="N12">
        <f t="shared" si="5"/>
        <v>4.0555899867963685</v>
      </c>
    </row>
    <row r="13" spans="1:14" x14ac:dyDescent="0.3">
      <c r="A13" s="17" t="s">
        <v>7</v>
      </c>
      <c r="B13" s="34">
        <v>3.57</v>
      </c>
      <c r="C13" s="34">
        <v>28.6</v>
      </c>
      <c r="D13" s="34">
        <v>5.36</v>
      </c>
      <c r="I13">
        <f t="shared" si="0"/>
        <v>1.4637</v>
      </c>
      <c r="J13">
        <f t="shared" si="1"/>
        <v>15.158000000000001</v>
      </c>
      <c r="K13">
        <f t="shared" si="2"/>
        <v>4.0735999999999999</v>
      </c>
      <c r="L13">
        <f t="shared" si="3"/>
        <v>20.6953</v>
      </c>
      <c r="M13">
        <f t="shared" si="4"/>
        <v>4.8620000000000001</v>
      </c>
      <c r="N13">
        <f t="shared" si="5"/>
        <v>4.2565405183052238</v>
      </c>
    </row>
    <row r="14" spans="1:14" x14ac:dyDescent="0.3">
      <c r="A14" s="17" t="s">
        <v>8</v>
      </c>
      <c r="B14" s="34">
        <v>0</v>
      </c>
      <c r="C14" s="34">
        <v>28.6</v>
      </c>
      <c r="D14" s="34">
        <v>28.6</v>
      </c>
      <c r="I14">
        <f t="shared" si="0"/>
        <v>0</v>
      </c>
      <c r="J14">
        <f t="shared" si="1"/>
        <v>15.158000000000001</v>
      </c>
      <c r="K14">
        <f t="shared" si="2"/>
        <v>21.736000000000001</v>
      </c>
      <c r="L14">
        <f t="shared" si="3"/>
        <v>36.894000000000005</v>
      </c>
      <c r="M14">
        <f t="shared" si="4"/>
        <v>4.8620000000000001</v>
      </c>
      <c r="N14">
        <f t="shared" si="5"/>
        <v>7.5882352941176476</v>
      </c>
    </row>
    <row r="15" spans="1:14" x14ac:dyDescent="0.3">
      <c r="A15" s="17" t="s">
        <v>9</v>
      </c>
      <c r="B15" s="34">
        <v>0</v>
      </c>
      <c r="C15" s="34">
        <v>28.6</v>
      </c>
      <c r="D15" s="34">
        <v>12.5</v>
      </c>
      <c r="I15">
        <f t="shared" si="0"/>
        <v>0</v>
      </c>
      <c r="J15">
        <f t="shared" si="1"/>
        <v>15.158000000000001</v>
      </c>
      <c r="K15">
        <f t="shared" si="2"/>
        <v>9.5</v>
      </c>
      <c r="L15">
        <f t="shared" si="3"/>
        <v>24.658000000000001</v>
      </c>
      <c r="M15">
        <f t="shared" si="4"/>
        <v>4.8620000000000001</v>
      </c>
      <c r="N15">
        <f t="shared" si="5"/>
        <v>5.0715754833401894</v>
      </c>
    </row>
    <row r="16" spans="1:14" x14ac:dyDescent="0.3">
      <c r="A16" s="17" t="s">
        <v>212</v>
      </c>
      <c r="B16" s="34">
        <v>0</v>
      </c>
      <c r="C16" s="34">
        <v>19.5</v>
      </c>
      <c r="D16" s="34">
        <v>0.63</v>
      </c>
      <c r="I16">
        <f t="shared" si="0"/>
        <v>0</v>
      </c>
      <c r="J16">
        <f t="shared" si="1"/>
        <v>10.335000000000001</v>
      </c>
      <c r="K16">
        <f t="shared" si="2"/>
        <v>0.4788</v>
      </c>
      <c r="L16">
        <f t="shared" si="3"/>
        <v>10.813800000000001</v>
      </c>
      <c r="M16">
        <f t="shared" si="4"/>
        <v>3.3149999999999999</v>
      </c>
      <c r="N16">
        <f t="shared" si="5"/>
        <v>3.262081447963801</v>
      </c>
    </row>
    <row r="17" spans="1:14" x14ac:dyDescent="0.3">
      <c r="A17" s="17" t="s">
        <v>213</v>
      </c>
      <c r="B17" s="34">
        <v>3.5</v>
      </c>
      <c r="C17" s="34">
        <v>10.220000000000001</v>
      </c>
      <c r="D17" s="34">
        <v>2.27</v>
      </c>
      <c r="I17">
        <f t="shared" si="0"/>
        <v>1.4350000000000001</v>
      </c>
      <c r="J17">
        <f t="shared" si="1"/>
        <v>5.4166000000000007</v>
      </c>
      <c r="K17">
        <f t="shared" si="2"/>
        <v>1.7252000000000001</v>
      </c>
      <c r="L17">
        <f t="shared" si="3"/>
        <v>8.5768000000000022</v>
      </c>
      <c r="M17">
        <f t="shared" si="4"/>
        <v>1.7374000000000001</v>
      </c>
      <c r="N17">
        <f t="shared" si="5"/>
        <v>4.9365718890295858</v>
      </c>
    </row>
    <row r="18" spans="1:14" x14ac:dyDescent="0.3">
      <c r="A18" s="17" t="s">
        <v>214</v>
      </c>
      <c r="B18" s="34">
        <v>0</v>
      </c>
      <c r="C18" s="34">
        <v>21.3</v>
      </c>
      <c r="D18" s="34">
        <v>0.1</v>
      </c>
      <c r="I18">
        <f t="shared" si="0"/>
        <v>0</v>
      </c>
      <c r="J18">
        <f t="shared" si="1"/>
        <v>11.289000000000001</v>
      </c>
      <c r="K18">
        <f t="shared" si="2"/>
        <v>7.6000000000000012E-2</v>
      </c>
      <c r="L18">
        <f t="shared" si="3"/>
        <v>11.365000000000002</v>
      </c>
      <c r="M18">
        <f t="shared" si="4"/>
        <v>3.6210000000000004</v>
      </c>
      <c r="N18">
        <f t="shared" si="5"/>
        <v>3.1386357359845349</v>
      </c>
    </row>
    <row r="19" spans="1:14" x14ac:dyDescent="0.3">
      <c r="A19" s="17" t="s">
        <v>215</v>
      </c>
      <c r="B19" s="34">
        <v>0</v>
      </c>
      <c r="C19" s="34">
        <v>22.1</v>
      </c>
      <c r="D19" s="34">
        <v>0.4</v>
      </c>
      <c r="I19">
        <f t="shared" si="0"/>
        <v>0</v>
      </c>
      <c r="J19">
        <f t="shared" si="1"/>
        <v>11.713000000000001</v>
      </c>
      <c r="K19">
        <f t="shared" si="2"/>
        <v>0.30400000000000005</v>
      </c>
      <c r="L19">
        <f t="shared" si="3"/>
        <v>12.017000000000001</v>
      </c>
      <c r="M19">
        <f t="shared" si="4"/>
        <v>3.7570000000000006</v>
      </c>
      <c r="N19">
        <f t="shared" si="5"/>
        <v>3.1985626829917484</v>
      </c>
    </row>
    <row r="20" spans="1:14" x14ac:dyDescent="0.3">
      <c r="A20" s="17" t="s">
        <v>216</v>
      </c>
      <c r="B20" s="34">
        <v>0</v>
      </c>
      <c r="C20" s="34">
        <v>32.1</v>
      </c>
      <c r="D20" s="34">
        <v>28.6</v>
      </c>
      <c r="I20">
        <f t="shared" si="0"/>
        <v>0</v>
      </c>
      <c r="J20">
        <f t="shared" si="1"/>
        <v>17.013000000000002</v>
      </c>
      <c r="K20">
        <f t="shared" si="2"/>
        <v>21.736000000000001</v>
      </c>
      <c r="L20">
        <f t="shared" si="3"/>
        <v>38.749000000000002</v>
      </c>
      <c r="M20">
        <f t="shared" si="4"/>
        <v>5.4570000000000007</v>
      </c>
      <c r="N20">
        <f t="shared" si="5"/>
        <v>7.1007879787428987</v>
      </c>
    </row>
    <row r="21" spans="1:14" x14ac:dyDescent="0.3">
      <c r="A21" s="17" t="s">
        <v>217</v>
      </c>
      <c r="B21" s="34">
        <v>0</v>
      </c>
      <c r="C21" s="34">
        <v>25</v>
      </c>
      <c r="D21" s="34">
        <v>32.1</v>
      </c>
      <c r="I21">
        <f t="shared" si="0"/>
        <v>0</v>
      </c>
      <c r="J21">
        <f t="shared" si="1"/>
        <v>13.25</v>
      </c>
      <c r="K21">
        <f t="shared" si="2"/>
        <v>24.396000000000001</v>
      </c>
      <c r="L21">
        <f t="shared" si="3"/>
        <v>37.646000000000001</v>
      </c>
      <c r="M21">
        <f t="shared" si="4"/>
        <v>4.25</v>
      </c>
      <c r="N21">
        <f t="shared" si="5"/>
        <v>8.8578823529411768</v>
      </c>
    </row>
    <row r="22" spans="1:14" x14ac:dyDescent="0.3">
      <c r="A22" s="17" t="s">
        <v>230</v>
      </c>
      <c r="B22" s="34">
        <v>0</v>
      </c>
      <c r="C22" s="34">
        <v>25</v>
      </c>
      <c r="D22" s="34">
        <v>28.6</v>
      </c>
      <c r="I22">
        <v>0</v>
      </c>
      <c r="J22">
        <f t="shared" si="1"/>
        <v>13.25</v>
      </c>
      <c r="K22">
        <f t="shared" si="2"/>
        <v>21.736000000000001</v>
      </c>
      <c r="L22">
        <f t="shared" si="3"/>
        <v>34.986000000000004</v>
      </c>
      <c r="M22" t="e">
        <f>$H$2*#REF!/100</f>
        <v>#REF!</v>
      </c>
      <c r="N22" t="e">
        <f t="shared" si="5"/>
        <v>#REF!</v>
      </c>
    </row>
    <row r="23" spans="1:14" x14ac:dyDescent="0.3">
      <c r="A23" s="17" t="s">
        <v>218</v>
      </c>
      <c r="B23" s="34">
        <v>7.8</v>
      </c>
      <c r="C23" s="34">
        <v>81.099999999999994</v>
      </c>
      <c r="D23" s="34">
        <v>0</v>
      </c>
      <c r="I23">
        <f t="shared" si="0"/>
        <v>3.198</v>
      </c>
      <c r="J23">
        <f t="shared" si="1"/>
        <v>42.98299999999999</v>
      </c>
      <c r="K23">
        <f t="shared" si="2"/>
        <v>0</v>
      </c>
      <c r="L23">
        <f t="shared" si="3"/>
        <v>46.18099999999999</v>
      </c>
      <c r="M23">
        <f t="shared" si="4"/>
        <v>13.786999999999999</v>
      </c>
      <c r="N23">
        <f t="shared" si="5"/>
        <v>3.3496047000797846</v>
      </c>
    </row>
    <row r="24" spans="1:14" x14ac:dyDescent="0.3">
      <c r="A24" s="17" t="s">
        <v>219</v>
      </c>
      <c r="B24" s="34">
        <v>1.07</v>
      </c>
      <c r="C24" s="34">
        <v>34.200000000000003</v>
      </c>
      <c r="D24" s="34">
        <v>55.5</v>
      </c>
      <c r="I24">
        <f t="shared" si="0"/>
        <v>0.43870000000000003</v>
      </c>
      <c r="J24">
        <f t="shared" si="1"/>
        <v>18.126000000000001</v>
      </c>
      <c r="K24">
        <f t="shared" si="2"/>
        <v>42.18</v>
      </c>
      <c r="L24">
        <f t="shared" si="3"/>
        <v>60.744700000000002</v>
      </c>
      <c r="M24">
        <f t="shared" si="4"/>
        <v>5.8140000000000009</v>
      </c>
      <c r="N24">
        <f t="shared" si="5"/>
        <v>10.44800481596147</v>
      </c>
    </row>
    <row r="25" spans="1:14" x14ac:dyDescent="0.3">
      <c r="A25" s="17" t="s">
        <v>231</v>
      </c>
      <c r="B25" s="34">
        <v>80</v>
      </c>
      <c r="C25" s="34">
        <v>10</v>
      </c>
      <c r="D25" s="34">
        <v>0</v>
      </c>
      <c r="I25">
        <f t="shared" si="0"/>
        <v>32.799999999999997</v>
      </c>
      <c r="J25">
        <f t="shared" si="1"/>
        <v>5.3</v>
      </c>
      <c r="K25">
        <f t="shared" si="2"/>
        <v>0</v>
      </c>
      <c r="L25">
        <f t="shared" si="3"/>
        <v>38.099999999999994</v>
      </c>
      <c r="M25">
        <f t="shared" si="4"/>
        <v>1.7</v>
      </c>
      <c r="N25">
        <f t="shared" si="5"/>
        <v>22.411764705882351</v>
      </c>
    </row>
    <row r="26" spans="1:14" x14ac:dyDescent="0.3">
      <c r="A26" s="17" t="s">
        <v>22</v>
      </c>
      <c r="B26" s="34">
        <v>21.6</v>
      </c>
      <c r="C26" s="34">
        <v>21.2</v>
      </c>
      <c r="D26" s="34">
        <v>49.9</v>
      </c>
      <c r="I26">
        <f t="shared" si="0"/>
        <v>8.8559999999999999</v>
      </c>
      <c r="J26">
        <f t="shared" si="1"/>
        <v>11.235999999999999</v>
      </c>
      <c r="K26">
        <f t="shared" si="2"/>
        <v>37.923999999999999</v>
      </c>
      <c r="L26">
        <f t="shared" si="3"/>
        <v>58.015999999999998</v>
      </c>
      <c r="M26">
        <f t="shared" si="4"/>
        <v>3.6039999999999996</v>
      </c>
      <c r="N26">
        <f t="shared" si="5"/>
        <v>16.097669256381799</v>
      </c>
    </row>
    <row r="27" spans="1:14" x14ac:dyDescent="0.3">
      <c r="A27" s="17" t="s">
        <v>172</v>
      </c>
      <c r="B27" s="34">
        <v>13.7</v>
      </c>
      <c r="C27" s="34">
        <v>15.2</v>
      </c>
      <c r="D27" s="34">
        <v>65.2</v>
      </c>
      <c r="I27">
        <f t="shared" si="0"/>
        <v>5.6169999999999991</v>
      </c>
      <c r="J27">
        <f t="shared" si="1"/>
        <v>8.0559999999999992</v>
      </c>
      <c r="K27">
        <f t="shared" si="2"/>
        <v>49.552</v>
      </c>
      <c r="L27">
        <f t="shared" si="3"/>
        <v>63.224999999999994</v>
      </c>
      <c r="M27">
        <f t="shared" si="4"/>
        <v>2.5839999999999996</v>
      </c>
      <c r="N27">
        <f t="shared" si="5"/>
        <v>24.467879256965947</v>
      </c>
    </row>
    <row r="28" spans="1:14" x14ac:dyDescent="0.3">
      <c r="A28" s="17" t="s">
        <v>20</v>
      </c>
      <c r="B28" s="34">
        <v>39.5</v>
      </c>
      <c r="C28" s="34">
        <v>13.2</v>
      </c>
      <c r="D28" s="34">
        <v>42.1</v>
      </c>
      <c r="I28">
        <f t="shared" si="0"/>
        <v>16.195</v>
      </c>
      <c r="J28">
        <f t="shared" si="1"/>
        <v>6.9959999999999987</v>
      </c>
      <c r="K28">
        <f t="shared" si="2"/>
        <v>31.995999999999999</v>
      </c>
      <c r="L28">
        <f t="shared" si="3"/>
        <v>55.186999999999998</v>
      </c>
      <c r="M28">
        <f t="shared" si="4"/>
        <v>2.2439999999999998</v>
      </c>
      <c r="N28">
        <f t="shared" si="5"/>
        <v>24.593137254901961</v>
      </c>
    </row>
    <row r="29" spans="1:14" x14ac:dyDescent="0.3">
      <c r="A29" s="17" t="s">
        <v>232</v>
      </c>
      <c r="B29" s="34">
        <v>73.3</v>
      </c>
      <c r="C29" s="34">
        <v>6.67</v>
      </c>
      <c r="D29" s="34">
        <v>16.7</v>
      </c>
      <c r="I29">
        <f t="shared" si="0"/>
        <v>30.052999999999997</v>
      </c>
      <c r="J29">
        <f t="shared" si="1"/>
        <v>3.5350999999999999</v>
      </c>
      <c r="K29">
        <f t="shared" si="2"/>
        <v>12.692</v>
      </c>
      <c r="L29">
        <f t="shared" si="3"/>
        <v>46.280099999999997</v>
      </c>
      <c r="M29">
        <f t="shared" si="4"/>
        <v>1.1338999999999999</v>
      </c>
      <c r="N29">
        <f t="shared" si="5"/>
        <v>40.814974865508425</v>
      </c>
    </row>
    <row r="30" spans="1:14" x14ac:dyDescent="0.3">
      <c r="A30" s="17" t="s">
        <v>233</v>
      </c>
      <c r="B30" s="34">
        <v>0</v>
      </c>
      <c r="C30" s="34">
        <v>0</v>
      </c>
      <c r="D30" s="34">
        <v>93.7</v>
      </c>
      <c r="I30">
        <f t="shared" si="0"/>
        <v>0</v>
      </c>
      <c r="J30">
        <f t="shared" si="1"/>
        <v>0</v>
      </c>
      <c r="K30">
        <f t="shared" si="2"/>
        <v>71.212000000000003</v>
      </c>
      <c r="L30">
        <f t="shared" si="3"/>
        <v>71.212000000000003</v>
      </c>
      <c r="M30">
        <f t="shared" si="4"/>
        <v>0</v>
      </c>
      <c r="N30" t="e">
        <f t="shared" si="5"/>
        <v>#DIV/0!</v>
      </c>
    </row>
    <row r="31" spans="1:14" x14ac:dyDescent="0.3">
      <c r="A31" s="17" t="s">
        <v>46</v>
      </c>
      <c r="B31" s="34">
        <v>5.15</v>
      </c>
      <c r="C31" s="34">
        <v>8.15</v>
      </c>
      <c r="D31" s="34">
        <v>8</v>
      </c>
      <c r="I31">
        <f t="shared" si="0"/>
        <v>2.1114999999999999</v>
      </c>
      <c r="J31">
        <f t="shared" si="1"/>
        <v>4.3195000000000006</v>
      </c>
      <c r="K31">
        <f t="shared" si="2"/>
        <v>6.08</v>
      </c>
      <c r="L31">
        <f t="shared" si="3"/>
        <v>12.511000000000001</v>
      </c>
      <c r="M31">
        <f t="shared" si="4"/>
        <v>1.3855000000000002</v>
      </c>
      <c r="N31">
        <f t="shared" si="5"/>
        <v>9.0299530855286889</v>
      </c>
    </row>
    <row r="32" spans="1:14" x14ac:dyDescent="0.3">
      <c r="A32" s="17" t="s">
        <v>48</v>
      </c>
      <c r="B32" s="34">
        <v>9.52</v>
      </c>
      <c r="C32" s="34">
        <v>17.899999999999999</v>
      </c>
      <c r="D32" s="34">
        <v>0.77</v>
      </c>
      <c r="I32">
        <f t="shared" si="0"/>
        <v>3.9032</v>
      </c>
      <c r="J32">
        <f t="shared" si="1"/>
        <v>9.4870000000000001</v>
      </c>
      <c r="K32">
        <f t="shared" si="2"/>
        <v>0.58520000000000005</v>
      </c>
      <c r="L32">
        <f t="shared" si="3"/>
        <v>13.9754</v>
      </c>
      <c r="M32">
        <f t="shared" si="4"/>
        <v>3.0429999999999997</v>
      </c>
      <c r="N32">
        <f t="shared" si="5"/>
        <v>4.5926388432467968</v>
      </c>
    </row>
    <row r="33" spans="1:14" x14ac:dyDescent="0.3">
      <c r="A33" s="17" t="s">
        <v>92</v>
      </c>
      <c r="B33" s="34">
        <v>14.3</v>
      </c>
      <c r="C33" s="34">
        <v>21.4</v>
      </c>
      <c r="D33" s="34">
        <v>5.36</v>
      </c>
      <c r="I33">
        <f t="shared" si="0"/>
        <v>5.8630000000000004</v>
      </c>
      <c r="J33">
        <f t="shared" si="1"/>
        <v>11.341999999999999</v>
      </c>
      <c r="K33">
        <f t="shared" si="2"/>
        <v>4.0735999999999999</v>
      </c>
      <c r="L33">
        <f t="shared" si="3"/>
        <v>21.278599999999997</v>
      </c>
      <c r="M33">
        <f t="shared" si="4"/>
        <v>3.6379999999999995</v>
      </c>
      <c r="N33">
        <f t="shared" si="5"/>
        <v>5.8489829576690493</v>
      </c>
    </row>
    <row r="34" spans="1:14" x14ac:dyDescent="0.3">
      <c r="A34" s="17" t="s">
        <v>234</v>
      </c>
      <c r="B34" s="34">
        <v>12.97</v>
      </c>
      <c r="C34" s="34">
        <v>0</v>
      </c>
      <c r="D34" s="34">
        <v>0</v>
      </c>
      <c r="I34">
        <f t="shared" si="0"/>
        <v>5.3176999999999994</v>
      </c>
      <c r="J34">
        <f t="shared" si="1"/>
        <v>0</v>
      </c>
      <c r="K34">
        <f t="shared" si="2"/>
        <v>0</v>
      </c>
      <c r="L34">
        <f t="shared" si="3"/>
        <v>5.3176999999999994</v>
      </c>
      <c r="M34">
        <f t="shared" si="4"/>
        <v>0</v>
      </c>
      <c r="N34" t="e">
        <f t="shared" si="5"/>
        <v>#DIV/0!</v>
      </c>
    </row>
    <row r="35" spans="1:14" x14ac:dyDescent="0.3">
      <c r="A35" s="17" t="s">
        <v>203</v>
      </c>
      <c r="B35" s="34">
        <v>9.84</v>
      </c>
      <c r="C35" s="34">
        <v>2.87</v>
      </c>
      <c r="D35" s="34">
        <v>0</v>
      </c>
      <c r="I35">
        <f t="shared" si="0"/>
        <v>4.0343999999999998</v>
      </c>
      <c r="J35">
        <f t="shared" si="1"/>
        <v>1.5211000000000001</v>
      </c>
      <c r="K35">
        <f t="shared" si="2"/>
        <v>0</v>
      </c>
      <c r="L35">
        <f t="shared" si="3"/>
        <v>5.5555000000000003</v>
      </c>
      <c r="M35">
        <f t="shared" si="4"/>
        <v>0.4879</v>
      </c>
      <c r="N35">
        <f t="shared" si="5"/>
        <v>11.38655462184874</v>
      </c>
    </row>
    <row r="36" spans="1:14" x14ac:dyDescent="0.3">
      <c r="A36" s="17" t="s">
        <v>235</v>
      </c>
      <c r="B36" s="34">
        <v>11.8</v>
      </c>
      <c r="C36" s="34">
        <v>0.91</v>
      </c>
      <c r="D36" s="34">
        <v>0.15</v>
      </c>
      <c r="I36">
        <f t="shared" si="0"/>
        <v>4.8380000000000001</v>
      </c>
      <c r="J36">
        <f t="shared" si="1"/>
        <v>0.48230000000000006</v>
      </c>
      <c r="K36">
        <f t="shared" si="2"/>
        <v>0.114</v>
      </c>
      <c r="L36">
        <f t="shared" si="3"/>
        <v>5.4343000000000004</v>
      </c>
      <c r="M36">
        <f t="shared" si="4"/>
        <v>0.1547</v>
      </c>
      <c r="N36">
        <f t="shared" si="5"/>
        <v>35.127989657401422</v>
      </c>
    </row>
    <row r="37" spans="1:14" x14ac:dyDescent="0.3">
      <c r="A37" s="17" t="s">
        <v>204</v>
      </c>
      <c r="B37" s="34">
        <v>10.3</v>
      </c>
      <c r="C37" s="34">
        <v>0.94</v>
      </c>
      <c r="D37" s="34">
        <v>0.35</v>
      </c>
      <c r="I37">
        <f t="shared" si="0"/>
        <v>4.2229999999999999</v>
      </c>
      <c r="J37">
        <f t="shared" si="1"/>
        <v>0.49819999999999998</v>
      </c>
      <c r="K37">
        <f t="shared" si="2"/>
        <v>0.26599999999999996</v>
      </c>
      <c r="L37">
        <f t="shared" si="3"/>
        <v>4.9871999999999996</v>
      </c>
      <c r="M37">
        <f t="shared" si="4"/>
        <v>0.1598</v>
      </c>
      <c r="N37">
        <f t="shared" si="5"/>
        <v>31.209011264080097</v>
      </c>
    </row>
    <row r="38" spans="1:14" x14ac:dyDescent="0.3">
      <c r="A38" s="17" t="s">
        <v>205</v>
      </c>
      <c r="B38" s="34">
        <v>6.27</v>
      </c>
      <c r="C38" s="34">
        <v>2.57</v>
      </c>
      <c r="D38" s="34">
        <v>0.34</v>
      </c>
      <c r="I38">
        <f t="shared" si="0"/>
        <v>2.5707</v>
      </c>
      <c r="J38">
        <f t="shared" si="1"/>
        <v>1.3620999999999999</v>
      </c>
      <c r="K38">
        <f t="shared" si="2"/>
        <v>0.25840000000000002</v>
      </c>
      <c r="L38">
        <f t="shared" si="3"/>
        <v>4.1912000000000003</v>
      </c>
      <c r="M38">
        <f t="shared" si="4"/>
        <v>0.43689999999999996</v>
      </c>
      <c r="N38">
        <f t="shared" si="5"/>
        <v>9.5930418860151079</v>
      </c>
    </row>
    <row r="39" spans="1:14" x14ac:dyDescent="0.3">
      <c r="A39" s="17" t="s">
        <v>206</v>
      </c>
      <c r="B39" s="34">
        <v>16.989999999999998</v>
      </c>
      <c r="C39" s="34">
        <v>2.1</v>
      </c>
      <c r="D39" s="34">
        <v>0.04</v>
      </c>
      <c r="I39">
        <f t="shared" si="0"/>
        <v>6.9658999999999995</v>
      </c>
      <c r="J39">
        <f t="shared" si="1"/>
        <v>1.1130000000000002</v>
      </c>
      <c r="K39">
        <f t="shared" si="2"/>
        <v>3.04E-2</v>
      </c>
      <c r="L39">
        <f t="shared" si="3"/>
        <v>8.1092999999999993</v>
      </c>
      <c r="M39">
        <f t="shared" si="4"/>
        <v>0.35700000000000004</v>
      </c>
      <c r="N39">
        <f t="shared" si="5"/>
        <v>22.715126050420164</v>
      </c>
    </row>
    <row r="40" spans="1:14" x14ac:dyDescent="0.3">
      <c r="A40" s="17" t="s">
        <v>207</v>
      </c>
      <c r="B40" s="34">
        <v>1.5</v>
      </c>
      <c r="C40" s="34">
        <v>0.79</v>
      </c>
      <c r="D40" s="34">
        <v>0.4</v>
      </c>
      <c r="I40">
        <f t="shared" si="0"/>
        <v>0.61499999999999999</v>
      </c>
      <c r="J40">
        <f t="shared" si="1"/>
        <v>0.41870000000000007</v>
      </c>
      <c r="K40">
        <f t="shared" si="2"/>
        <v>0.30400000000000005</v>
      </c>
      <c r="L40">
        <f t="shared" si="3"/>
        <v>1.3377000000000001</v>
      </c>
      <c r="M40">
        <f t="shared" si="4"/>
        <v>0.1343</v>
      </c>
      <c r="N40">
        <f t="shared" si="5"/>
        <v>9.9605361131794492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2304-B991-4043-8D67-859C587E4E35}">
  <dimension ref="A1:G46"/>
  <sheetViews>
    <sheetView workbookViewId="0">
      <selection activeCell="I40" sqref="I40"/>
    </sheetView>
  </sheetViews>
  <sheetFormatPr defaultRowHeight="14.4" x14ac:dyDescent="0.3"/>
  <cols>
    <col min="1" max="1" width="8.88671875" style="17"/>
    <col min="2" max="2" width="18.88671875" style="17" customWidth="1"/>
  </cols>
  <sheetData>
    <row r="1" spans="1:7" x14ac:dyDescent="0.3">
      <c r="A1" s="17" t="s">
        <v>13</v>
      </c>
      <c r="B1" s="17" t="s">
        <v>0</v>
      </c>
      <c r="C1" s="17" t="s">
        <v>103</v>
      </c>
      <c r="D1" s="17" t="s">
        <v>104</v>
      </c>
      <c r="E1" s="17" t="s">
        <v>105</v>
      </c>
      <c r="F1" s="17" t="s">
        <v>202</v>
      </c>
      <c r="G1" s="31" t="s">
        <v>192</v>
      </c>
    </row>
    <row r="2" spans="1:7" x14ac:dyDescent="0.3">
      <c r="A2" s="43" t="s">
        <v>43</v>
      </c>
      <c r="B2" s="17" t="s">
        <v>1</v>
      </c>
      <c r="C2" s="23">
        <v>49</v>
      </c>
      <c r="D2" s="23">
        <v>8.9</v>
      </c>
      <c r="E2" s="23">
        <v>3.3</v>
      </c>
      <c r="F2">
        <v>18.053536021150034</v>
      </c>
      <c r="G2" s="30">
        <v>0.36</v>
      </c>
    </row>
    <row r="3" spans="1:7" x14ac:dyDescent="0.3">
      <c r="A3" s="43"/>
      <c r="B3" s="17" t="s">
        <v>2</v>
      </c>
      <c r="C3" s="17"/>
      <c r="D3" s="17"/>
      <c r="E3" s="17"/>
      <c r="G3" s="30">
        <v>0.36</v>
      </c>
    </row>
    <row r="4" spans="1:7" x14ac:dyDescent="0.3">
      <c r="A4" s="43"/>
      <c r="B4" s="17" t="s">
        <v>3</v>
      </c>
      <c r="C4" s="17">
        <v>77.3</v>
      </c>
      <c r="D4" s="17">
        <v>10.9</v>
      </c>
      <c r="E4" s="17">
        <v>1.48</v>
      </c>
      <c r="F4">
        <v>20.828278467350241</v>
      </c>
      <c r="G4" s="30">
        <v>0.36</v>
      </c>
    </row>
    <row r="5" spans="1:7" x14ac:dyDescent="0.3">
      <c r="A5" s="43"/>
      <c r="B5" s="17" t="s">
        <v>4</v>
      </c>
      <c r="C5" s="17"/>
      <c r="D5" s="17"/>
      <c r="E5" s="17"/>
      <c r="G5" s="30">
        <v>0.36</v>
      </c>
    </row>
    <row r="6" spans="1:7" x14ac:dyDescent="0.3">
      <c r="A6" s="43"/>
      <c r="B6" s="17" t="s">
        <v>51</v>
      </c>
      <c r="C6" s="17">
        <v>79.2</v>
      </c>
      <c r="D6" s="17">
        <v>12</v>
      </c>
      <c r="E6" s="17">
        <v>2.1</v>
      </c>
      <c r="F6">
        <v>19.817647058823528</v>
      </c>
      <c r="G6" s="30">
        <v>0.36</v>
      </c>
    </row>
    <row r="7" spans="1:7" x14ac:dyDescent="0.3">
      <c r="A7" s="43"/>
      <c r="B7" s="17" t="s">
        <v>52</v>
      </c>
      <c r="C7" s="17">
        <v>67.78</v>
      </c>
      <c r="D7" s="17">
        <v>12.86</v>
      </c>
      <c r="E7" s="17">
        <v>1.32</v>
      </c>
      <c r="F7">
        <v>16.287988290183879</v>
      </c>
      <c r="G7" s="30">
        <v>0.36</v>
      </c>
    </row>
    <row r="8" spans="1:7" x14ac:dyDescent="0.3">
      <c r="A8" s="43"/>
      <c r="B8" s="17" t="s">
        <v>18</v>
      </c>
      <c r="C8" s="17">
        <v>77</v>
      </c>
      <c r="D8" s="17">
        <v>7.64</v>
      </c>
      <c r="E8" s="17">
        <v>1.5</v>
      </c>
      <c r="F8">
        <v>28.302433015090855</v>
      </c>
      <c r="G8" s="30">
        <v>0.36</v>
      </c>
    </row>
    <row r="9" spans="1:7" x14ac:dyDescent="0.3">
      <c r="A9" s="43" t="s">
        <v>26</v>
      </c>
      <c r="B9" s="17" t="s">
        <v>27</v>
      </c>
      <c r="C9" s="17">
        <v>40</v>
      </c>
      <c r="D9" s="17">
        <v>24.29</v>
      </c>
      <c r="E9" s="17">
        <v>1.5</v>
      </c>
      <c r="F9">
        <v>7.3653403724602233</v>
      </c>
      <c r="G9" s="30">
        <v>2.2999999999999998</v>
      </c>
    </row>
    <row r="10" spans="1:7" x14ac:dyDescent="0.3">
      <c r="A10" s="43"/>
      <c r="B10" s="17" t="s">
        <v>50</v>
      </c>
      <c r="C10" s="17">
        <v>59.49</v>
      </c>
      <c r="D10" s="17">
        <v>25.07</v>
      </c>
      <c r="E10" s="17">
        <v>6.03</v>
      </c>
      <c r="F10">
        <v>9.9159529787184137</v>
      </c>
      <c r="G10" s="30">
        <v>2.2999999999999998</v>
      </c>
    </row>
    <row r="11" spans="1:7" x14ac:dyDescent="0.3">
      <c r="A11" s="43" t="s">
        <v>15</v>
      </c>
      <c r="B11" s="17" t="s">
        <v>5</v>
      </c>
      <c r="C11" s="17">
        <v>0</v>
      </c>
      <c r="D11" s="17">
        <v>21.4</v>
      </c>
      <c r="E11" s="17">
        <v>1.79</v>
      </c>
      <c r="F11">
        <v>3.4915887850467291</v>
      </c>
      <c r="G11" s="30">
        <v>6.6000000000000003E-2</v>
      </c>
    </row>
    <row r="12" spans="1:7" x14ac:dyDescent="0.3">
      <c r="A12" s="43"/>
      <c r="B12" s="17" t="s">
        <v>6</v>
      </c>
      <c r="C12" s="17"/>
      <c r="D12" s="17">
        <v>21.83</v>
      </c>
      <c r="E12" s="17">
        <v>4.58</v>
      </c>
      <c r="F12">
        <v>4.0555899867963685</v>
      </c>
      <c r="G12" s="30">
        <v>6.6000000000000003E-2</v>
      </c>
    </row>
    <row r="13" spans="1:7" x14ac:dyDescent="0.3">
      <c r="A13" s="43"/>
      <c r="B13" s="17" t="s">
        <v>7</v>
      </c>
      <c r="C13" s="17"/>
      <c r="D13" s="17"/>
      <c r="E13" s="17"/>
      <c r="G13" s="30">
        <v>6.6000000000000003E-2</v>
      </c>
    </row>
    <row r="14" spans="1:7" x14ac:dyDescent="0.3">
      <c r="A14" s="43"/>
      <c r="B14" s="17" t="s">
        <v>8</v>
      </c>
      <c r="C14" s="17"/>
      <c r="D14" s="17"/>
      <c r="E14" s="17"/>
      <c r="G14" s="30">
        <v>6.6000000000000003E-2</v>
      </c>
    </row>
    <row r="15" spans="1:7" x14ac:dyDescent="0.3">
      <c r="A15" s="43"/>
      <c r="B15" s="17" t="s">
        <v>94</v>
      </c>
      <c r="C15" s="17"/>
      <c r="D15" s="17"/>
      <c r="E15" s="17"/>
      <c r="G15" s="30">
        <v>6.6000000000000003E-2</v>
      </c>
    </row>
    <row r="16" spans="1:7" x14ac:dyDescent="0.3">
      <c r="A16" s="43"/>
      <c r="B16" s="17" t="s">
        <v>96</v>
      </c>
      <c r="C16" s="17"/>
      <c r="D16" s="17"/>
      <c r="E16" s="17"/>
      <c r="G16" s="30">
        <v>6.6000000000000003E-2</v>
      </c>
    </row>
    <row r="17" spans="1:7" x14ac:dyDescent="0.3">
      <c r="A17" s="43"/>
      <c r="B17" s="17" t="s">
        <v>9</v>
      </c>
      <c r="C17" s="17"/>
      <c r="D17" s="17"/>
      <c r="E17" s="17"/>
      <c r="G17" s="30">
        <v>6.6000000000000003E-2</v>
      </c>
    </row>
    <row r="18" spans="1:7" x14ac:dyDescent="0.3">
      <c r="A18" s="43" t="s">
        <v>28</v>
      </c>
      <c r="B18" s="17" t="s">
        <v>29</v>
      </c>
      <c r="C18" s="17"/>
      <c r="D18" s="17">
        <v>19.5</v>
      </c>
      <c r="E18" s="17">
        <v>0.63</v>
      </c>
      <c r="F18">
        <v>3.262081447963801</v>
      </c>
      <c r="G18" s="30">
        <v>5.6000000000000001E-2</v>
      </c>
    </row>
    <row r="19" spans="1:7" x14ac:dyDescent="0.3">
      <c r="A19" s="43"/>
      <c r="B19" s="17" t="s">
        <v>30</v>
      </c>
      <c r="C19" s="17">
        <v>3.5</v>
      </c>
      <c r="D19" s="17">
        <v>10.220000000000001</v>
      </c>
      <c r="E19" s="17">
        <v>2.27</v>
      </c>
      <c r="F19">
        <v>4.9365718890295858</v>
      </c>
      <c r="G19" s="30">
        <v>5.6000000000000001E-2</v>
      </c>
    </row>
    <row r="20" spans="1:7" x14ac:dyDescent="0.3">
      <c r="A20" s="43"/>
      <c r="B20" s="17" t="s">
        <v>42</v>
      </c>
      <c r="C20" s="17"/>
      <c r="D20" s="17">
        <v>21.3</v>
      </c>
      <c r="E20" s="17">
        <v>0.1</v>
      </c>
      <c r="F20">
        <v>3.1386357359845349</v>
      </c>
      <c r="G20" s="30">
        <v>5.6000000000000001E-2</v>
      </c>
    </row>
    <row r="21" spans="1:7" x14ac:dyDescent="0.3">
      <c r="A21" s="43"/>
      <c r="B21" s="17" t="s">
        <v>31</v>
      </c>
      <c r="C21" s="17"/>
      <c r="D21" s="17">
        <v>22.1</v>
      </c>
      <c r="E21" s="17">
        <v>0.4</v>
      </c>
      <c r="F21">
        <v>3.1985626829917484</v>
      </c>
      <c r="G21" s="30">
        <v>5.6000000000000001E-2</v>
      </c>
    </row>
    <row r="22" spans="1:7" x14ac:dyDescent="0.3">
      <c r="A22" s="43" t="s">
        <v>14</v>
      </c>
      <c r="B22" s="17" t="s">
        <v>23</v>
      </c>
      <c r="C22" s="17">
        <v>0</v>
      </c>
      <c r="D22" s="17">
        <v>32.1</v>
      </c>
      <c r="E22" s="17">
        <v>28.6</v>
      </c>
      <c r="F22">
        <v>7.1007879787428987</v>
      </c>
      <c r="G22" s="30">
        <v>1.2500000000000001E-2</v>
      </c>
    </row>
    <row r="23" spans="1:7" x14ac:dyDescent="0.3">
      <c r="A23" s="43"/>
      <c r="B23" s="17" t="s">
        <v>24</v>
      </c>
      <c r="C23" s="17"/>
      <c r="D23" s="17">
        <v>25</v>
      </c>
      <c r="E23" s="17">
        <v>32.1</v>
      </c>
      <c r="F23">
        <v>8.8578823529411768</v>
      </c>
      <c r="G23" s="30">
        <v>1.2500000000000001E-2</v>
      </c>
    </row>
    <row r="24" spans="1:7" x14ac:dyDescent="0.3">
      <c r="A24" s="43"/>
      <c r="B24" s="17" t="s">
        <v>25</v>
      </c>
      <c r="C24" s="17"/>
      <c r="D24" s="17"/>
      <c r="E24" s="17"/>
      <c r="G24" s="30">
        <v>1.2500000000000001E-2</v>
      </c>
    </row>
    <row r="25" spans="1:7" x14ac:dyDescent="0.3">
      <c r="A25" s="43"/>
      <c r="B25" s="17" t="s">
        <v>71</v>
      </c>
      <c r="C25" s="17">
        <v>7.8</v>
      </c>
      <c r="D25" s="17">
        <v>81.099999999999994</v>
      </c>
      <c r="E25" s="17"/>
      <c r="F25">
        <v>3.3496047000797846</v>
      </c>
      <c r="G25" s="30">
        <v>1.4E-3</v>
      </c>
    </row>
    <row r="26" spans="1:7" x14ac:dyDescent="0.3">
      <c r="A26" s="43"/>
      <c r="B26" s="17" t="s">
        <v>72</v>
      </c>
      <c r="C26" s="17">
        <v>1.07</v>
      </c>
      <c r="D26" s="17">
        <v>34.200000000000003</v>
      </c>
      <c r="E26" s="17">
        <v>55.5</v>
      </c>
      <c r="F26">
        <v>10.44800481596147</v>
      </c>
      <c r="G26" s="30">
        <v>1.4E-3</v>
      </c>
    </row>
    <row r="27" spans="1:7" x14ac:dyDescent="0.3">
      <c r="A27" s="17" t="s">
        <v>44</v>
      </c>
      <c r="B27" s="17" t="s">
        <v>45</v>
      </c>
      <c r="C27" s="17"/>
      <c r="D27" s="17"/>
      <c r="E27" s="17"/>
      <c r="G27" s="30">
        <v>0.36</v>
      </c>
    </row>
    <row r="28" spans="1:7" x14ac:dyDescent="0.3">
      <c r="A28" s="43" t="s">
        <v>21</v>
      </c>
      <c r="B28" s="17" t="s">
        <v>22</v>
      </c>
      <c r="C28" s="17">
        <v>21.6</v>
      </c>
      <c r="D28" s="17">
        <v>21.2</v>
      </c>
      <c r="E28" s="17">
        <v>49.9</v>
      </c>
      <c r="F28">
        <v>16.097669256381799</v>
      </c>
      <c r="G28" s="30">
        <v>0.03</v>
      </c>
    </row>
    <row r="29" spans="1:7" x14ac:dyDescent="0.3">
      <c r="A29" s="43"/>
      <c r="B29" s="17" t="s">
        <v>172</v>
      </c>
      <c r="C29" s="17">
        <v>13.7</v>
      </c>
      <c r="D29" s="17">
        <v>15.2</v>
      </c>
      <c r="E29" s="17">
        <v>65.2</v>
      </c>
      <c r="F29">
        <v>24.467879256965947</v>
      </c>
      <c r="G29" s="30">
        <v>0.03</v>
      </c>
    </row>
    <row r="30" spans="1:7" x14ac:dyDescent="0.3">
      <c r="A30" s="43" t="s">
        <v>10</v>
      </c>
      <c r="B30" s="17" t="s">
        <v>20</v>
      </c>
      <c r="C30" s="17"/>
      <c r="D30" s="17"/>
      <c r="E30" s="17"/>
      <c r="G30" s="30">
        <v>1.2999999999999999E-3</v>
      </c>
    </row>
    <row r="31" spans="1:7" x14ac:dyDescent="0.3">
      <c r="A31" s="43"/>
      <c r="B31" s="17" t="s">
        <v>101</v>
      </c>
      <c r="C31" s="17"/>
      <c r="D31" s="17"/>
      <c r="E31" s="17"/>
      <c r="G31" s="30">
        <v>0.36</v>
      </c>
    </row>
    <row r="32" spans="1:7" x14ac:dyDescent="0.3">
      <c r="A32" s="43" t="s">
        <v>38</v>
      </c>
      <c r="B32" s="17" t="s">
        <v>41</v>
      </c>
      <c r="C32" s="17"/>
      <c r="D32" s="17"/>
      <c r="E32" s="17">
        <v>93.7</v>
      </c>
      <c r="G32" s="30">
        <v>1.9999999999999999E-6</v>
      </c>
    </row>
    <row r="33" spans="1:7" x14ac:dyDescent="0.3">
      <c r="A33" s="43"/>
      <c r="B33" s="17" t="s">
        <v>37</v>
      </c>
      <c r="C33" s="17"/>
      <c r="D33" s="17"/>
      <c r="E33" s="17"/>
      <c r="G33" s="30">
        <v>1.9999999999999999E-6</v>
      </c>
    </row>
    <row r="34" spans="1:7" x14ac:dyDescent="0.3">
      <c r="A34" s="43"/>
      <c r="B34" s="17" t="s">
        <v>39</v>
      </c>
      <c r="C34" s="17"/>
      <c r="D34" s="17"/>
      <c r="E34" s="17"/>
      <c r="G34" s="30">
        <v>1.9999999999999999E-6</v>
      </c>
    </row>
    <row r="35" spans="1:7" x14ac:dyDescent="0.3">
      <c r="A35" s="44" t="s">
        <v>47</v>
      </c>
      <c r="B35" s="17" t="s">
        <v>46</v>
      </c>
      <c r="C35" s="17">
        <v>5.15</v>
      </c>
      <c r="D35" s="17">
        <v>8.15</v>
      </c>
      <c r="E35" s="17">
        <v>8</v>
      </c>
      <c r="F35">
        <v>9.0299530855286889</v>
      </c>
      <c r="G35" s="30">
        <v>2.2999999999999998</v>
      </c>
    </row>
    <row r="36" spans="1:7" x14ac:dyDescent="0.3">
      <c r="A36" s="44"/>
      <c r="B36" s="17" t="s">
        <v>48</v>
      </c>
      <c r="C36" s="17">
        <v>9.52</v>
      </c>
      <c r="D36" s="17">
        <v>17.899999999999999</v>
      </c>
      <c r="E36" s="17">
        <v>0.77</v>
      </c>
      <c r="F36">
        <v>4.5926388432467968</v>
      </c>
      <c r="G36" s="30">
        <v>2.2999999999999998</v>
      </c>
    </row>
    <row r="37" spans="1:7" x14ac:dyDescent="0.3">
      <c r="A37" s="44"/>
      <c r="B37" s="17" t="s">
        <v>92</v>
      </c>
      <c r="C37" s="17">
        <v>14.3</v>
      </c>
      <c r="D37" s="17">
        <v>21.4</v>
      </c>
      <c r="E37" s="17">
        <v>5.36</v>
      </c>
      <c r="F37">
        <v>5.8489829576690493</v>
      </c>
      <c r="G37" s="30">
        <v>2.2999999999999998</v>
      </c>
    </row>
    <row r="38" spans="1:7" x14ac:dyDescent="0.3">
      <c r="A38" s="43" t="s">
        <v>32</v>
      </c>
      <c r="B38" s="17" t="s">
        <v>34</v>
      </c>
      <c r="C38" s="17">
        <v>12.97</v>
      </c>
      <c r="D38" s="17"/>
      <c r="E38" s="17"/>
      <c r="G38" s="30">
        <v>0.26</v>
      </c>
    </row>
    <row r="39" spans="1:7" x14ac:dyDescent="0.3">
      <c r="A39" s="43"/>
      <c r="B39" s="17" t="s">
        <v>33</v>
      </c>
      <c r="C39" s="17">
        <v>9.84</v>
      </c>
      <c r="D39" s="17">
        <v>2.87</v>
      </c>
      <c r="E39" s="17"/>
      <c r="F39">
        <v>11.38655462184874</v>
      </c>
      <c r="G39" s="30">
        <v>0.26</v>
      </c>
    </row>
    <row r="40" spans="1:7" x14ac:dyDescent="0.3">
      <c r="A40" s="43"/>
      <c r="B40" s="17" t="s">
        <v>35</v>
      </c>
      <c r="C40" s="17"/>
      <c r="D40" s="17"/>
      <c r="E40" s="17"/>
      <c r="G40" s="30">
        <v>0.26</v>
      </c>
    </row>
    <row r="41" spans="1:7" x14ac:dyDescent="0.3">
      <c r="A41" s="43" t="s">
        <v>11</v>
      </c>
      <c r="B41" s="17" t="s">
        <v>16</v>
      </c>
      <c r="C41" s="17">
        <v>10.3</v>
      </c>
      <c r="D41" s="17">
        <v>0.94</v>
      </c>
      <c r="E41" s="17">
        <v>0.35</v>
      </c>
      <c r="F41">
        <v>31.209011264080097</v>
      </c>
      <c r="G41" s="30">
        <v>0.26</v>
      </c>
    </row>
    <row r="42" spans="1:7" x14ac:dyDescent="0.3">
      <c r="A42" s="43"/>
      <c r="B42" s="17" t="s">
        <v>17</v>
      </c>
      <c r="C42" s="17">
        <v>6.27</v>
      </c>
      <c r="D42" s="17">
        <v>2.57</v>
      </c>
      <c r="E42" s="17">
        <v>0.34</v>
      </c>
      <c r="F42">
        <v>9.5930418860151079</v>
      </c>
      <c r="G42" s="30">
        <v>0.26</v>
      </c>
    </row>
    <row r="43" spans="1:7" x14ac:dyDescent="0.3">
      <c r="A43" s="43"/>
      <c r="B43" s="17" t="s">
        <v>49</v>
      </c>
      <c r="C43" s="17">
        <v>16.989999999999998</v>
      </c>
      <c r="D43" s="17">
        <v>2.1</v>
      </c>
      <c r="E43" s="17">
        <v>0.04</v>
      </c>
      <c r="F43">
        <v>22.715126050420164</v>
      </c>
      <c r="G43" s="30">
        <v>0.26</v>
      </c>
    </row>
    <row r="44" spans="1:7" x14ac:dyDescent="0.3">
      <c r="A44" s="43"/>
      <c r="B44" s="17" t="s">
        <v>19</v>
      </c>
      <c r="C44" s="17">
        <v>1.5</v>
      </c>
      <c r="D44" s="17">
        <v>0.79</v>
      </c>
      <c r="E44" s="17">
        <v>0.4</v>
      </c>
      <c r="F44">
        <v>9.9605361131794492</v>
      </c>
      <c r="G44" s="30">
        <v>0.108</v>
      </c>
    </row>
    <row r="45" spans="1:7" x14ac:dyDescent="0.3">
      <c r="C45" s="17"/>
      <c r="D45" s="17"/>
      <c r="E45" s="17"/>
    </row>
    <row r="46" spans="1:7" x14ac:dyDescent="0.3">
      <c r="C46" s="17"/>
      <c r="D46" s="17"/>
      <c r="E46" s="17"/>
    </row>
  </sheetData>
  <mergeCells count="11">
    <mergeCell ref="A30:A31"/>
    <mergeCell ref="A32:A34"/>
    <mergeCell ref="A35:A37"/>
    <mergeCell ref="A38:A40"/>
    <mergeCell ref="A41:A44"/>
    <mergeCell ref="A28:A29"/>
    <mergeCell ref="A2:A8"/>
    <mergeCell ref="A9:A10"/>
    <mergeCell ref="A11:A17"/>
    <mergeCell ref="A18:A21"/>
    <mergeCell ref="A22:A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4E71-47E3-4B56-B007-66FE3F44F963}">
  <dimension ref="A1:G28"/>
  <sheetViews>
    <sheetView workbookViewId="0">
      <selection activeCell="J38" sqref="A1:J38"/>
    </sheetView>
  </sheetViews>
  <sheetFormatPr defaultRowHeight="14.4" x14ac:dyDescent="0.3"/>
  <cols>
    <col min="2" max="2" width="8.88671875" style="37"/>
  </cols>
  <sheetData>
    <row r="1" spans="1:7" x14ac:dyDescent="0.3">
      <c r="A1" s="31" t="s">
        <v>13</v>
      </c>
      <c r="B1" s="35" t="s">
        <v>0</v>
      </c>
      <c r="C1" s="31" t="s">
        <v>103</v>
      </c>
      <c r="D1" s="31" t="s">
        <v>104</v>
      </c>
      <c r="E1" s="31" t="s">
        <v>105</v>
      </c>
      <c r="F1" s="31" t="s">
        <v>202</v>
      </c>
      <c r="G1" s="31" t="s">
        <v>192</v>
      </c>
    </row>
    <row r="2" spans="1:7" x14ac:dyDescent="0.3">
      <c r="A2" s="46" t="s">
        <v>43</v>
      </c>
      <c r="B2" s="35" t="s">
        <v>221</v>
      </c>
      <c r="C2" s="31">
        <v>49</v>
      </c>
      <c r="D2" s="31">
        <v>8.9</v>
      </c>
      <c r="E2" s="31">
        <v>3.3</v>
      </c>
      <c r="F2" s="29">
        <v>18.053536021150034</v>
      </c>
      <c r="G2" s="30">
        <v>0.36</v>
      </c>
    </row>
    <row r="3" spans="1:7" x14ac:dyDescent="0.3">
      <c r="A3" s="46"/>
      <c r="B3" s="35" t="s">
        <v>3</v>
      </c>
      <c r="C3" s="31">
        <v>77.3</v>
      </c>
      <c r="D3" s="31">
        <v>10.9</v>
      </c>
      <c r="E3" s="31">
        <v>1.48</v>
      </c>
      <c r="F3" s="29">
        <v>20.828278467350241</v>
      </c>
      <c r="G3" s="30">
        <v>0.36</v>
      </c>
    </row>
    <row r="4" spans="1:7" x14ac:dyDescent="0.3">
      <c r="A4" s="46"/>
      <c r="B4" s="35" t="s">
        <v>220</v>
      </c>
      <c r="C4" s="31">
        <v>79.2</v>
      </c>
      <c r="D4" s="31">
        <v>12</v>
      </c>
      <c r="E4" s="31">
        <v>2.1</v>
      </c>
      <c r="F4" s="29">
        <v>19.817647058823528</v>
      </c>
      <c r="G4" s="30">
        <v>0.36</v>
      </c>
    </row>
    <row r="5" spans="1:7" x14ac:dyDescent="0.3">
      <c r="A5" s="46"/>
      <c r="B5" s="35" t="s">
        <v>52</v>
      </c>
      <c r="C5" s="31">
        <v>67.78</v>
      </c>
      <c r="D5" s="31">
        <v>12.86</v>
      </c>
      <c r="E5" s="31">
        <v>1.32</v>
      </c>
      <c r="F5" s="29">
        <v>16.287988290183879</v>
      </c>
      <c r="G5" s="30">
        <v>0.36</v>
      </c>
    </row>
    <row r="6" spans="1:7" x14ac:dyDescent="0.3">
      <c r="A6" s="46"/>
      <c r="B6" s="35" t="s">
        <v>18</v>
      </c>
      <c r="C6" s="31">
        <v>77</v>
      </c>
      <c r="D6" s="31">
        <v>7.64</v>
      </c>
      <c r="E6" s="31">
        <v>1.5</v>
      </c>
      <c r="F6" s="29">
        <v>28.302433015090855</v>
      </c>
      <c r="G6" s="30">
        <v>0.36</v>
      </c>
    </row>
    <row r="7" spans="1:7" x14ac:dyDescent="0.3">
      <c r="A7" s="46" t="s">
        <v>26</v>
      </c>
      <c r="B7" s="35" t="s">
        <v>208</v>
      </c>
      <c r="C7" s="31">
        <v>40</v>
      </c>
      <c r="D7" s="31">
        <v>24.29</v>
      </c>
      <c r="E7" s="31">
        <v>1.5</v>
      </c>
      <c r="F7" s="29">
        <v>7.3653403724602233</v>
      </c>
      <c r="G7" s="30">
        <v>2.2999999999999998</v>
      </c>
    </row>
    <row r="8" spans="1:7" x14ac:dyDescent="0.3">
      <c r="A8" s="46"/>
      <c r="B8" s="35" t="s">
        <v>209</v>
      </c>
      <c r="C8" s="31">
        <v>59.49</v>
      </c>
      <c r="D8" s="31">
        <v>25.07</v>
      </c>
      <c r="E8" s="31">
        <v>6.03</v>
      </c>
      <c r="F8" s="29">
        <v>9.9159529787184137</v>
      </c>
      <c r="G8" s="30">
        <v>2.2999999999999998</v>
      </c>
    </row>
    <row r="9" spans="1:7" x14ac:dyDescent="0.3">
      <c r="A9" s="46" t="s">
        <v>15</v>
      </c>
      <c r="B9" s="35" t="s">
        <v>210</v>
      </c>
      <c r="C9" s="31">
        <v>0</v>
      </c>
      <c r="D9" s="31">
        <v>21.4</v>
      </c>
      <c r="E9" s="31">
        <v>1.79</v>
      </c>
      <c r="F9" s="29">
        <v>3.4915887850467291</v>
      </c>
      <c r="G9" s="30">
        <v>6.6000000000000003E-2</v>
      </c>
    </row>
    <row r="10" spans="1:7" x14ac:dyDescent="0.3">
      <c r="A10" s="46"/>
      <c r="B10" s="35" t="s">
        <v>211</v>
      </c>
      <c r="C10" s="31">
        <v>0</v>
      </c>
      <c r="D10" s="31">
        <v>21.83</v>
      </c>
      <c r="E10" s="31">
        <v>4.58</v>
      </c>
      <c r="F10" s="29">
        <v>4.0555899867963685</v>
      </c>
      <c r="G10" s="30">
        <v>6.6000000000000003E-2</v>
      </c>
    </row>
    <row r="11" spans="1:7" x14ac:dyDescent="0.3">
      <c r="A11" s="46" t="s">
        <v>28</v>
      </c>
      <c r="B11" s="35" t="s">
        <v>212</v>
      </c>
      <c r="C11" s="31">
        <v>0</v>
      </c>
      <c r="D11" s="31">
        <v>19.5</v>
      </c>
      <c r="E11" s="31">
        <v>0.63</v>
      </c>
      <c r="F11" s="29">
        <v>3.262081447963801</v>
      </c>
      <c r="G11" s="30">
        <v>5.6000000000000001E-2</v>
      </c>
    </row>
    <row r="12" spans="1:7" x14ac:dyDescent="0.3">
      <c r="A12" s="46"/>
      <c r="B12" s="35" t="s">
        <v>213</v>
      </c>
      <c r="C12" s="31">
        <v>3.5</v>
      </c>
      <c r="D12" s="31">
        <v>10.220000000000001</v>
      </c>
      <c r="E12" s="31">
        <v>2.27</v>
      </c>
      <c r="F12" s="29">
        <v>4.9365718890295858</v>
      </c>
      <c r="G12" s="30">
        <v>5.6000000000000001E-2</v>
      </c>
    </row>
    <row r="13" spans="1:7" x14ac:dyDescent="0.3">
      <c r="A13" s="46"/>
      <c r="B13" s="36" t="s">
        <v>214</v>
      </c>
      <c r="C13" s="31">
        <v>0</v>
      </c>
      <c r="D13" s="31">
        <v>21.3</v>
      </c>
      <c r="E13" s="31">
        <v>0.1</v>
      </c>
      <c r="F13" s="29">
        <v>3.1386357359845349</v>
      </c>
      <c r="G13" s="30">
        <v>5.6000000000000001E-2</v>
      </c>
    </row>
    <row r="14" spans="1:7" x14ac:dyDescent="0.3">
      <c r="A14" s="46"/>
      <c r="B14" s="36" t="s">
        <v>215</v>
      </c>
      <c r="C14" s="31">
        <v>0</v>
      </c>
      <c r="D14" s="31">
        <v>22.1</v>
      </c>
      <c r="E14" s="31">
        <v>0.4</v>
      </c>
      <c r="F14" s="29">
        <v>3.1985626829917484</v>
      </c>
      <c r="G14" s="30">
        <v>5.6000000000000001E-2</v>
      </c>
    </row>
    <row r="15" spans="1:7" x14ac:dyDescent="0.3">
      <c r="A15" s="46" t="s">
        <v>14</v>
      </c>
      <c r="B15" s="35" t="s">
        <v>216</v>
      </c>
      <c r="C15" s="31">
        <v>0</v>
      </c>
      <c r="D15" s="31">
        <v>32.1</v>
      </c>
      <c r="E15" s="31">
        <v>28.6</v>
      </c>
      <c r="F15" s="29">
        <v>7.1007879787428987</v>
      </c>
      <c r="G15" s="30">
        <v>1.2500000000000001E-2</v>
      </c>
    </row>
    <row r="16" spans="1:7" x14ac:dyDescent="0.3">
      <c r="A16" s="46"/>
      <c r="B16" s="35" t="s">
        <v>217</v>
      </c>
      <c r="C16" s="31">
        <v>0</v>
      </c>
      <c r="D16" s="31">
        <v>25</v>
      </c>
      <c r="E16" s="31">
        <v>32.1</v>
      </c>
      <c r="F16" s="29">
        <v>8.8578823529411768</v>
      </c>
      <c r="G16" s="30">
        <v>1.2500000000000001E-2</v>
      </c>
    </row>
    <row r="17" spans="1:7" x14ac:dyDescent="0.3">
      <c r="A17" s="46"/>
      <c r="B17" s="35" t="s">
        <v>218</v>
      </c>
      <c r="C17" s="31">
        <v>7.8</v>
      </c>
      <c r="D17" s="31">
        <v>81.099999999999994</v>
      </c>
      <c r="E17" s="31">
        <v>0</v>
      </c>
      <c r="F17" s="29">
        <v>3.3496047000797846</v>
      </c>
      <c r="G17" s="30">
        <v>1.4E-3</v>
      </c>
    </row>
    <row r="18" spans="1:7" x14ac:dyDescent="0.3">
      <c r="A18" s="46"/>
      <c r="B18" s="35" t="s">
        <v>219</v>
      </c>
      <c r="C18" s="31">
        <v>1.07</v>
      </c>
      <c r="D18" s="31">
        <v>34.200000000000003</v>
      </c>
      <c r="E18" s="31">
        <v>55.5</v>
      </c>
      <c r="F18" s="29">
        <v>10.44800481596147</v>
      </c>
      <c r="G18" s="30">
        <v>1.4E-3</v>
      </c>
    </row>
    <row r="19" spans="1:7" x14ac:dyDescent="0.3">
      <c r="A19" s="46" t="s">
        <v>21</v>
      </c>
      <c r="B19" s="35" t="s">
        <v>22</v>
      </c>
      <c r="C19" s="31">
        <v>21.6</v>
      </c>
      <c r="D19" s="31">
        <v>21.2</v>
      </c>
      <c r="E19" s="31">
        <v>49.9</v>
      </c>
      <c r="F19" s="29">
        <v>16.097669256381799</v>
      </c>
      <c r="G19" s="30">
        <v>0.03</v>
      </c>
    </row>
    <row r="20" spans="1:7" x14ac:dyDescent="0.3">
      <c r="A20" s="46"/>
      <c r="B20" s="35" t="s">
        <v>172</v>
      </c>
      <c r="C20" s="31">
        <v>13.7</v>
      </c>
      <c r="D20" s="31">
        <v>15.2</v>
      </c>
      <c r="E20" s="31">
        <v>65.2</v>
      </c>
      <c r="F20" s="29">
        <v>24.467879256965947</v>
      </c>
      <c r="G20" s="30">
        <v>0.03</v>
      </c>
    </row>
    <row r="21" spans="1:7" x14ac:dyDescent="0.3">
      <c r="A21" s="45" t="s">
        <v>47</v>
      </c>
      <c r="B21" s="35" t="s">
        <v>46</v>
      </c>
      <c r="C21" s="31">
        <v>5.15</v>
      </c>
      <c r="D21" s="31">
        <v>8.15</v>
      </c>
      <c r="E21" s="31">
        <v>8</v>
      </c>
      <c r="F21" s="29">
        <v>9.0299530855286889</v>
      </c>
      <c r="G21" s="30">
        <v>2.2999999999999998</v>
      </c>
    </row>
    <row r="22" spans="1:7" x14ac:dyDescent="0.3">
      <c r="A22" s="45"/>
      <c r="B22" s="35" t="s">
        <v>48</v>
      </c>
      <c r="C22" s="31">
        <v>9.52</v>
      </c>
      <c r="D22" s="31">
        <v>17.899999999999999</v>
      </c>
      <c r="E22" s="31">
        <v>0.77</v>
      </c>
      <c r="F22" s="29">
        <v>4.5926388432467968</v>
      </c>
      <c r="G22" s="30">
        <v>2.2999999999999998</v>
      </c>
    </row>
    <row r="23" spans="1:7" x14ac:dyDescent="0.3">
      <c r="A23" s="45"/>
      <c r="B23" s="35" t="s">
        <v>92</v>
      </c>
      <c r="C23" s="31">
        <v>14.3</v>
      </c>
      <c r="D23" s="31">
        <v>21.4</v>
      </c>
      <c r="E23" s="31">
        <v>5.36</v>
      </c>
      <c r="F23" s="29">
        <v>5.8489829576690493</v>
      </c>
      <c r="G23" s="30">
        <v>2.2999999999999998</v>
      </c>
    </row>
    <row r="24" spans="1:7" x14ac:dyDescent="0.3">
      <c r="A24" s="33"/>
      <c r="B24" s="35" t="s">
        <v>203</v>
      </c>
      <c r="C24" s="31">
        <v>9.84</v>
      </c>
      <c r="D24" s="31">
        <v>2.87</v>
      </c>
      <c r="E24" s="31">
        <v>0</v>
      </c>
      <c r="F24" s="29">
        <v>11.38655462184874</v>
      </c>
      <c r="G24" s="30">
        <v>0.26</v>
      </c>
    </row>
    <row r="25" spans="1:7" x14ac:dyDescent="0.3">
      <c r="A25" s="46" t="s">
        <v>11</v>
      </c>
      <c r="B25" s="35" t="s">
        <v>204</v>
      </c>
      <c r="C25" s="31">
        <v>10.3</v>
      </c>
      <c r="D25" s="31">
        <v>0.94</v>
      </c>
      <c r="E25" s="31">
        <v>0.35</v>
      </c>
      <c r="F25" s="29">
        <v>31.209011264080097</v>
      </c>
      <c r="G25" s="30">
        <v>0.26</v>
      </c>
    </row>
    <row r="26" spans="1:7" x14ac:dyDescent="0.3">
      <c r="A26" s="46"/>
      <c r="B26" s="35" t="s">
        <v>205</v>
      </c>
      <c r="C26" s="31">
        <v>6.27</v>
      </c>
      <c r="D26" s="31">
        <v>2.57</v>
      </c>
      <c r="E26" s="31">
        <v>0.34</v>
      </c>
      <c r="F26" s="29">
        <v>9.5930418860151079</v>
      </c>
      <c r="G26" s="30">
        <v>0.26</v>
      </c>
    </row>
    <row r="27" spans="1:7" x14ac:dyDescent="0.3">
      <c r="A27" s="46"/>
      <c r="B27" s="35" t="s">
        <v>206</v>
      </c>
      <c r="C27" s="31">
        <v>16.989999999999998</v>
      </c>
      <c r="D27" s="31">
        <v>2.1</v>
      </c>
      <c r="E27" s="31">
        <v>0.04</v>
      </c>
      <c r="F27" s="29">
        <v>22.715126050420164</v>
      </c>
      <c r="G27" s="30">
        <v>0.26</v>
      </c>
    </row>
    <row r="28" spans="1:7" x14ac:dyDescent="0.3">
      <c r="A28" s="46"/>
      <c r="B28" s="35" t="s">
        <v>207</v>
      </c>
      <c r="C28" s="31">
        <v>1.5</v>
      </c>
      <c r="D28" s="31">
        <v>0.79</v>
      </c>
      <c r="E28" s="31">
        <v>0.4</v>
      </c>
      <c r="F28" s="29">
        <v>9.9605361131794492</v>
      </c>
      <c r="G28" s="30">
        <v>0.108</v>
      </c>
    </row>
  </sheetData>
  <mergeCells count="8">
    <mergeCell ref="A21:A23"/>
    <mergeCell ref="A25:A28"/>
    <mergeCell ref="A2:A6"/>
    <mergeCell ref="A7:A8"/>
    <mergeCell ref="A9:A10"/>
    <mergeCell ref="A11:A14"/>
    <mergeCell ref="A15:A18"/>
    <mergeCell ref="A19:A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DA57-6110-4E7A-988A-FDA5522886A6}">
  <dimension ref="A1:H40"/>
  <sheetViews>
    <sheetView tabSelected="1" workbookViewId="0">
      <selection activeCell="M6" sqref="M6"/>
    </sheetView>
  </sheetViews>
  <sheetFormatPr defaultRowHeight="14.4" x14ac:dyDescent="0.3"/>
  <sheetData>
    <row r="1" spans="1:8" x14ac:dyDescent="0.3">
      <c r="A1" s="34" t="s">
        <v>0</v>
      </c>
      <c r="B1" s="34" t="s">
        <v>243</v>
      </c>
      <c r="C1" s="34" t="s">
        <v>244</v>
      </c>
      <c r="D1" s="34" t="s">
        <v>245</v>
      </c>
      <c r="E1" s="38" t="s">
        <v>242</v>
      </c>
      <c r="F1" s="38" t="s">
        <v>103</v>
      </c>
      <c r="G1" s="38" t="s">
        <v>104</v>
      </c>
      <c r="H1" s="38" t="s">
        <v>105</v>
      </c>
    </row>
    <row r="2" spans="1:8" x14ac:dyDescent="0.3">
      <c r="A2" s="34" t="s">
        <v>221</v>
      </c>
      <c r="B2" s="23">
        <v>49</v>
      </c>
      <c r="C2" s="23">
        <v>8.9</v>
      </c>
      <c r="D2" s="23">
        <v>3.3</v>
      </c>
      <c r="E2">
        <f>SUM(B2:D2)</f>
        <v>61.199999999999996</v>
      </c>
      <c r="F2" s="47">
        <f>B2/$E2</f>
        <v>0.80065359477124187</v>
      </c>
      <c r="G2" s="47">
        <f t="shared" ref="G2:H2" si="0">C2/$E2</f>
        <v>0.1454248366013072</v>
      </c>
      <c r="H2" s="47">
        <f t="shared" si="0"/>
        <v>5.3921568627450983E-2</v>
      </c>
    </row>
    <row r="3" spans="1:8" x14ac:dyDescent="0.3">
      <c r="A3" s="34" t="s">
        <v>238</v>
      </c>
      <c r="B3" s="34">
        <v>43.1</v>
      </c>
      <c r="C3" s="34">
        <v>12.3</v>
      </c>
      <c r="D3" s="34">
        <v>2.98</v>
      </c>
      <c r="E3">
        <f t="shared" ref="E3:E40" si="1">SUM(B3:D3)</f>
        <v>58.38</v>
      </c>
      <c r="F3" s="47">
        <f t="shared" ref="F3:F40" si="2">B3/$E3</f>
        <v>0.73826652963343609</v>
      </c>
      <c r="G3" s="47">
        <f t="shared" ref="G3:G40" si="3">C3/$E3</f>
        <v>0.21068859198355602</v>
      </c>
      <c r="H3" s="47">
        <f t="shared" ref="H3:H40" si="4">D3/$E3</f>
        <v>5.1044878383007877E-2</v>
      </c>
    </row>
    <row r="4" spans="1:8" x14ac:dyDescent="0.3">
      <c r="A4" s="34" t="s">
        <v>3</v>
      </c>
      <c r="B4" s="34">
        <v>77.3</v>
      </c>
      <c r="C4" s="34">
        <v>10.9</v>
      </c>
      <c r="D4" s="34">
        <v>1.48</v>
      </c>
      <c r="E4">
        <f t="shared" si="1"/>
        <v>89.68</v>
      </c>
      <c r="F4" s="47">
        <f t="shared" si="2"/>
        <v>0.8619536128456734</v>
      </c>
      <c r="G4" s="47">
        <f t="shared" si="3"/>
        <v>0.12154326494201605</v>
      </c>
      <c r="H4" s="47">
        <f t="shared" si="4"/>
        <v>1.6503122212310435E-2</v>
      </c>
    </row>
    <row r="5" spans="1:8" x14ac:dyDescent="0.3">
      <c r="A5" s="34" t="s">
        <v>239</v>
      </c>
      <c r="B5" s="34">
        <v>76.8</v>
      </c>
      <c r="C5" s="34">
        <v>10.7</v>
      </c>
      <c r="D5" s="34">
        <v>2.68</v>
      </c>
      <c r="E5">
        <f t="shared" si="1"/>
        <v>90.18</v>
      </c>
      <c r="F5" s="47">
        <f t="shared" si="2"/>
        <v>0.85163007318695927</v>
      </c>
      <c r="G5" s="47">
        <f t="shared" si="3"/>
        <v>0.11865158571745396</v>
      </c>
      <c r="H5" s="47">
        <f t="shared" si="4"/>
        <v>2.9718341095586603E-2</v>
      </c>
    </row>
    <row r="6" spans="1:8" x14ac:dyDescent="0.3">
      <c r="A6" s="34" t="s">
        <v>220</v>
      </c>
      <c r="B6" s="34">
        <v>79.2</v>
      </c>
      <c r="C6" s="34">
        <v>12</v>
      </c>
      <c r="D6" s="34">
        <v>2.1</v>
      </c>
      <c r="E6">
        <f t="shared" si="1"/>
        <v>93.3</v>
      </c>
      <c r="F6" s="47">
        <f t="shared" si="2"/>
        <v>0.84887459807073962</v>
      </c>
      <c r="G6" s="47">
        <f t="shared" si="3"/>
        <v>0.12861736334405144</v>
      </c>
      <c r="H6" s="47">
        <f t="shared" si="4"/>
        <v>2.2508038585209004E-2</v>
      </c>
    </row>
    <row r="7" spans="1:8" x14ac:dyDescent="0.3">
      <c r="A7" s="34" t="s">
        <v>52</v>
      </c>
      <c r="B7" s="34">
        <v>67.78</v>
      </c>
      <c r="C7" s="34">
        <v>12.86</v>
      </c>
      <c r="D7" s="34">
        <v>1.32</v>
      </c>
      <c r="E7">
        <f t="shared" si="1"/>
        <v>81.96</v>
      </c>
      <c r="F7" s="47">
        <f t="shared" si="2"/>
        <v>0.82698877501220114</v>
      </c>
      <c r="G7" s="47">
        <f t="shared" si="3"/>
        <v>0.15690580771107859</v>
      </c>
      <c r="H7" s="47">
        <f t="shared" si="4"/>
        <v>1.6105417276720352E-2</v>
      </c>
    </row>
    <row r="8" spans="1:8" x14ac:dyDescent="0.3">
      <c r="A8" s="34" t="s">
        <v>18</v>
      </c>
      <c r="B8" s="34">
        <v>77</v>
      </c>
      <c r="C8" s="34">
        <v>7.64</v>
      </c>
      <c r="D8" s="34">
        <v>1.5</v>
      </c>
      <c r="E8">
        <f t="shared" si="1"/>
        <v>86.14</v>
      </c>
      <c r="F8" s="47">
        <f t="shared" si="2"/>
        <v>0.89389366148130944</v>
      </c>
      <c r="G8" s="47">
        <f t="shared" si="3"/>
        <v>8.8692825632690958E-2</v>
      </c>
      <c r="H8" s="47">
        <f t="shared" si="4"/>
        <v>1.7413512885999537E-2</v>
      </c>
    </row>
    <row r="9" spans="1:8" x14ac:dyDescent="0.3">
      <c r="A9" s="34" t="s">
        <v>208</v>
      </c>
      <c r="B9" s="34">
        <v>40</v>
      </c>
      <c r="C9" s="34">
        <v>24.29</v>
      </c>
      <c r="D9" s="34">
        <v>1.5</v>
      </c>
      <c r="E9">
        <f t="shared" si="1"/>
        <v>65.789999999999992</v>
      </c>
      <c r="F9" s="47">
        <f t="shared" si="2"/>
        <v>0.60799513603891175</v>
      </c>
      <c r="G9" s="47">
        <f t="shared" si="3"/>
        <v>0.36920504635962914</v>
      </c>
      <c r="H9" s="47">
        <f t="shared" si="4"/>
        <v>2.2799817601459191E-2</v>
      </c>
    </row>
    <row r="10" spans="1:8" x14ac:dyDescent="0.3">
      <c r="A10" s="34" t="s">
        <v>209</v>
      </c>
      <c r="B10" s="34">
        <v>59.49</v>
      </c>
      <c r="C10" s="34">
        <v>25.07</v>
      </c>
      <c r="D10" s="34">
        <v>6.03</v>
      </c>
      <c r="E10">
        <f t="shared" si="1"/>
        <v>90.59</v>
      </c>
      <c r="F10" s="47">
        <f t="shared" si="2"/>
        <v>0.65669499944806264</v>
      </c>
      <c r="G10" s="47">
        <f t="shared" si="3"/>
        <v>0.27674136218125622</v>
      </c>
      <c r="H10" s="47">
        <f t="shared" si="4"/>
        <v>6.6563638370681091E-2</v>
      </c>
    </row>
    <row r="11" spans="1:8" x14ac:dyDescent="0.3">
      <c r="A11" s="34" t="s">
        <v>210</v>
      </c>
      <c r="B11" s="34">
        <v>0</v>
      </c>
      <c r="C11" s="34">
        <v>21.4</v>
      </c>
      <c r="D11" s="34">
        <v>1.79</v>
      </c>
      <c r="E11">
        <f t="shared" si="1"/>
        <v>23.189999999999998</v>
      </c>
      <c r="F11" s="47">
        <f t="shared" si="2"/>
        <v>0</v>
      </c>
      <c r="G11" s="47">
        <f t="shared" si="3"/>
        <v>0.92281155670547654</v>
      </c>
      <c r="H11" s="47">
        <f t="shared" si="4"/>
        <v>7.7188443294523512E-2</v>
      </c>
    </row>
    <row r="12" spans="1:8" x14ac:dyDescent="0.3">
      <c r="A12" s="34" t="s">
        <v>211</v>
      </c>
      <c r="B12" s="34">
        <v>0</v>
      </c>
      <c r="C12" s="34">
        <v>21.83</v>
      </c>
      <c r="D12" s="34">
        <v>4.58</v>
      </c>
      <c r="E12">
        <f t="shared" si="1"/>
        <v>26.409999999999997</v>
      </c>
      <c r="F12" s="47">
        <f t="shared" si="2"/>
        <v>0</v>
      </c>
      <c r="G12" s="47">
        <f t="shared" si="3"/>
        <v>0.82658084059068537</v>
      </c>
      <c r="H12" s="47">
        <f t="shared" si="4"/>
        <v>0.17341915940931468</v>
      </c>
    </row>
    <row r="13" spans="1:8" x14ac:dyDescent="0.3">
      <c r="A13" s="34" t="s">
        <v>7</v>
      </c>
      <c r="B13" s="34">
        <v>3.57</v>
      </c>
      <c r="C13" s="34">
        <v>28.6</v>
      </c>
      <c r="D13" s="34">
        <v>5.36</v>
      </c>
      <c r="E13">
        <f t="shared" si="1"/>
        <v>37.53</v>
      </c>
      <c r="F13" s="47">
        <f t="shared" si="2"/>
        <v>9.512390087929655E-2</v>
      </c>
      <c r="G13" s="47">
        <f t="shared" si="3"/>
        <v>0.76205702104982687</v>
      </c>
      <c r="H13" s="47">
        <f t="shared" si="4"/>
        <v>0.14281907807087663</v>
      </c>
    </row>
    <row r="14" spans="1:8" x14ac:dyDescent="0.3">
      <c r="A14" s="34" t="s">
        <v>8</v>
      </c>
      <c r="B14" s="34">
        <v>0</v>
      </c>
      <c r="C14" s="34">
        <v>28.6</v>
      </c>
      <c r="D14" s="34">
        <v>28.6</v>
      </c>
      <c r="E14">
        <f t="shared" si="1"/>
        <v>57.2</v>
      </c>
      <c r="F14" s="47">
        <f t="shared" si="2"/>
        <v>0</v>
      </c>
      <c r="G14" s="47">
        <f t="shared" si="3"/>
        <v>0.5</v>
      </c>
      <c r="H14" s="47">
        <f t="shared" si="4"/>
        <v>0.5</v>
      </c>
    </row>
    <row r="15" spans="1:8" x14ac:dyDescent="0.3">
      <c r="A15" s="34" t="s">
        <v>240</v>
      </c>
      <c r="B15" s="34">
        <v>0</v>
      </c>
      <c r="C15" s="34">
        <v>28.6</v>
      </c>
      <c r="D15" s="34">
        <v>12.5</v>
      </c>
      <c r="E15">
        <f t="shared" si="1"/>
        <v>41.1</v>
      </c>
      <c r="F15" s="47">
        <f t="shared" si="2"/>
        <v>0</v>
      </c>
      <c r="G15" s="47">
        <f t="shared" si="3"/>
        <v>0.69586374695863751</v>
      </c>
      <c r="H15" s="47">
        <f t="shared" si="4"/>
        <v>0.30413625304136255</v>
      </c>
    </row>
    <row r="16" spans="1:8" x14ac:dyDescent="0.3">
      <c r="A16" s="34" t="s">
        <v>212</v>
      </c>
      <c r="B16" s="34">
        <v>0</v>
      </c>
      <c r="C16" s="34">
        <v>19.5</v>
      </c>
      <c r="D16" s="34">
        <v>0.63</v>
      </c>
      <c r="E16">
        <f t="shared" si="1"/>
        <v>20.13</v>
      </c>
      <c r="F16" s="47">
        <f t="shared" si="2"/>
        <v>0</v>
      </c>
      <c r="G16" s="47">
        <f t="shared" si="3"/>
        <v>0.96870342771982121</v>
      </c>
      <c r="H16" s="47">
        <f t="shared" si="4"/>
        <v>3.129657228017884E-2</v>
      </c>
    </row>
    <row r="17" spans="1:8" x14ac:dyDescent="0.3">
      <c r="A17" s="34" t="s">
        <v>213</v>
      </c>
      <c r="B17" s="34">
        <v>3.5</v>
      </c>
      <c r="C17" s="34">
        <v>10.220000000000001</v>
      </c>
      <c r="D17" s="34">
        <v>2.27</v>
      </c>
      <c r="E17">
        <f t="shared" si="1"/>
        <v>15.99</v>
      </c>
      <c r="F17" s="47">
        <f t="shared" si="2"/>
        <v>0.21888680425265791</v>
      </c>
      <c r="G17" s="47">
        <f t="shared" si="3"/>
        <v>0.6391494684177611</v>
      </c>
      <c r="H17" s="47">
        <f t="shared" si="4"/>
        <v>0.14196372732958099</v>
      </c>
    </row>
    <row r="18" spans="1:8" x14ac:dyDescent="0.3">
      <c r="A18" s="34" t="s">
        <v>214</v>
      </c>
      <c r="B18" s="34">
        <v>0</v>
      </c>
      <c r="C18" s="34">
        <v>21.3</v>
      </c>
      <c r="D18" s="34">
        <v>0.1</v>
      </c>
      <c r="E18">
        <f t="shared" si="1"/>
        <v>21.400000000000002</v>
      </c>
      <c r="F18" s="47">
        <f t="shared" si="2"/>
        <v>0</v>
      </c>
      <c r="G18" s="47">
        <f t="shared" si="3"/>
        <v>0.99532710280373826</v>
      </c>
      <c r="H18" s="47">
        <f t="shared" si="4"/>
        <v>4.6728971962616819E-3</v>
      </c>
    </row>
    <row r="19" spans="1:8" x14ac:dyDescent="0.3">
      <c r="A19" s="34" t="s">
        <v>215</v>
      </c>
      <c r="B19" s="34">
        <v>0</v>
      </c>
      <c r="C19" s="34">
        <v>22.1</v>
      </c>
      <c r="D19" s="34">
        <v>0.4</v>
      </c>
      <c r="E19">
        <f t="shared" si="1"/>
        <v>22.5</v>
      </c>
      <c r="F19" s="47">
        <f t="shared" si="2"/>
        <v>0</v>
      </c>
      <c r="G19" s="47">
        <f t="shared" si="3"/>
        <v>0.98222222222222233</v>
      </c>
      <c r="H19" s="47">
        <f t="shared" si="4"/>
        <v>1.7777777777777778E-2</v>
      </c>
    </row>
    <row r="20" spans="1:8" x14ac:dyDescent="0.3">
      <c r="A20" s="34" t="s">
        <v>216</v>
      </c>
      <c r="B20" s="34">
        <v>0</v>
      </c>
      <c r="C20" s="34">
        <v>32.1</v>
      </c>
      <c r="D20" s="34">
        <v>28.6</v>
      </c>
      <c r="E20">
        <f t="shared" si="1"/>
        <v>60.7</v>
      </c>
      <c r="F20" s="47">
        <f t="shared" si="2"/>
        <v>0</v>
      </c>
      <c r="G20" s="47">
        <f t="shared" si="3"/>
        <v>0.52883031301482697</v>
      </c>
      <c r="H20" s="47">
        <f t="shared" si="4"/>
        <v>0.47116968698517298</v>
      </c>
    </row>
    <row r="21" spans="1:8" x14ac:dyDescent="0.3">
      <c r="A21" s="34" t="s">
        <v>217</v>
      </c>
      <c r="B21" s="34">
        <v>0</v>
      </c>
      <c r="C21" s="34">
        <v>25</v>
      </c>
      <c r="D21" s="34">
        <v>32.1</v>
      </c>
      <c r="E21">
        <f t="shared" si="1"/>
        <v>57.1</v>
      </c>
      <c r="F21" s="47">
        <f t="shared" si="2"/>
        <v>0</v>
      </c>
      <c r="G21" s="47">
        <f t="shared" si="3"/>
        <v>0.43782837127845881</v>
      </c>
      <c r="H21" s="47">
        <f t="shared" si="4"/>
        <v>0.56217162872154114</v>
      </c>
    </row>
    <row r="22" spans="1:8" x14ac:dyDescent="0.3">
      <c r="A22" s="34" t="s">
        <v>230</v>
      </c>
      <c r="B22" s="34">
        <v>0</v>
      </c>
      <c r="C22" s="34">
        <v>25</v>
      </c>
      <c r="D22" s="34">
        <v>28.6</v>
      </c>
      <c r="E22">
        <f t="shared" si="1"/>
        <v>53.6</v>
      </c>
      <c r="F22" s="47">
        <f t="shared" si="2"/>
        <v>0</v>
      </c>
      <c r="G22" s="47">
        <f t="shared" si="3"/>
        <v>0.46641791044776121</v>
      </c>
      <c r="H22" s="47">
        <f t="shared" si="4"/>
        <v>0.53358208955223885</v>
      </c>
    </row>
    <row r="23" spans="1:8" x14ac:dyDescent="0.3">
      <c r="A23" s="34" t="s">
        <v>218</v>
      </c>
      <c r="B23" s="34">
        <v>7.8</v>
      </c>
      <c r="C23" s="34">
        <v>81.099999999999994</v>
      </c>
      <c r="D23" s="34">
        <v>0</v>
      </c>
      <c r="E23">
        <f t="shared" si="1"/>
        <v>88.899999999999991</v>
      </c>
      <c r="F23" s="47">
        <f t="shared" si="2"/>
        <v>8.7739032620922391E-2</v>
      </c>
      <c r="G23" s="47">
        <f t="shared" si="3"/>
        <v>0.91226096737907769</v>
      </c>
      <c r="H23" s="47">
        <f t="shared" si="4"/>
        <v>0</v>
      </c>
    </row>
    <row r="24" spans="1:8" x14ac:dyDescent="0.3">
      <c r="A24" s="34" t="s">
        <v>219</v>
      </c>
      <c r="B24" s="34">
        <v>1.07</v>
      </c>
      <c r="C24" s="34">
        <v>34.200000000000003</v>
      </c>
      <c r="D24" s="34">
        <v>55.5</v>
      </c>
      <c r="E24">
        <f t="shared" si="1"/>
        <v>90.77000000000001</v>
      </c>
      <c r="F24" s="47">
        <f t="shared" si="2"/>
        <v>1.1788035694612757E-2</v>
      </c>
      <c r="G24" s="47">
        <f t="shared" si="3"/>
        <v>0.37677646799603393</v>
      </c>
      <c r="H24" s="47">
        <f t="shared" si="4"/>
        <v>0.61143549630935323</v>
      </c>
    </row>
    <row r="25" spans="1:8" x14ac:dyDescent="0.3">
      <c r="A25" s="34" t="s">
        <v>241</v>
      </c>
      <c r="B25" s="34">
        <v>80</v>
      </c>
      <c r="C25" s="34">
        <v>10</v>
      </c>
      <c r="D25" s="34">
        <v>0</v>
      </c>
      <c r="E25">
        <f t="shared" si="1"/>
        <v>90</v>
      </c>
      <c r="F25" s="47">
        <f t="shared" si="2"/>
        <v>0.88888888888888884</v>
      </c>
      <c r="G25" s="47">
        <f t="shared" si="3"/>
        <v>0.1111111111111111</v>
      </c>
      <c r="H25" s="47">
        <f t="shared" si="4"/>
        <v>0</v>
      </c>
    </row>
    <row r="26" spans="1:8" x14ac:dyDescent="0.3">
      <c r="A26" s="34" t="s">
        <v>22</v>
      </c>
      <c r="B26" s="34">
        <v>21.6</v>
      </c>
      <c r="C26" s="34">
        <v>21.2</v>
      </c>
      <c r="D26" s="34">
        <v>49.9</v>
      </c>
      <c r="E26">
        <f t="shared" si="1"/>
        <v>92.699999999999989</v>
      </c>
      <c r="F26" s="47">
        <f t="shared" si="2"/>
        <v>0.23300970873786411</v>
      </c>
      <c r="G26" s="47">
        <f t="shared" si="3"/>
        <v>0.22869471413160736</v>
      </c>
      <c r="H26" s="47">
        <f t="shared" si="4"/>
        <v>0.53829557713052867</v>
      </c>
    </row>
    <row r="27" spans="1:8" x14ac:dyDescent="0.3">
      <c r="A27" s="34" t="s">
        <v>172</v>
      </c>
      <c r="B27" s="34">
        <v>13.7</v>
      </c>
      <c r="C27" s="34">
        <v>15.2</v>
      </c>
      <c r="D27" s="34">
        <v>65.2</v>
      </c>
      <c r="E27">
        <f t="shared" si="1"/>
        <v>94.1</v>
      </c>
      <c r="F27" s="47">
        <f t="shared" si="2"/>
        <v>0.14558979808714134</v>
      </c>
      <c r="G27" s="47">
        <f t="shared" si="3"/>
        <v>0.16153028692879914</v>
      </c>
      <c r="H27" s="47">
        <f t="shared" si="4"/>
        <v>0.69287991498405954</v>
      </c>
    </row>
    <row r="28" spans="1:8" x14ac:dyDescent="0.3">
      <c r="A28" s="34" t="s">
        <v>20</v>
      </c>
      <c r="B28" s="34">
        <v>39.5</v>
      </c>
      <c r="C28" s="34">
        <v>13.2</v>
      </c>
      <c r="D28" s="34">
        <v>42.1</v>
      </c>
      <c r="E28">
        <f t="shared" si="1"/>
        <v>94.800000000000011</v>
      </c>
      <c r="F28" s="47">
        <f t="shared" si="2"/>
        <v>0.41666666666666663</v>
      </c>
      <c r="G28" s="47">
        <f t="shared" si="3"/>
        <v>0.13924050632911389</v>
      </c>
      <c r="H28" s="47">
        <f t="shared" si="4"/>
        <v>0.44409282700421937</v>
      </c>
    </row>
    <row r="29" spans="1:8" x14ac:dyDescent="0.3">
      <c r="A29" s="34" t="s">
        <v>232</v>
      </c>
      <c r="B29" s="34">
        <v>73.3</v>
      </c>
      <c r="C29" s="34">
        <v>6.67</v>
      </c>
      <c r="D29" s="34">
        <v>16.7</v>
      </c>
      <c r="E29">
        <f t="shared" si="1"/>
        <v>96.67</v>
      </c>
      <c r="F29" s="47">
        <f t="shared" si="2"/>
        <v>0.75824971552705078</v>
      </c>
      <c r="G29" s="47">
        <f t="shared" si="3"/>
        <v>6.8997620771697521E-2</v>
      </c>
      <c r="H29" s="47">
        <f t="shared" si="4"/>
        <v>0.17275266370125167</v>
      </c>
    </row>
    <row r="30" spans="1:8" x14ac:dyDescent="0.3">
      <c r="A30" s="34" t="s">
        <v>233</v>
      </c>
      <c r="B30" s="34">
        <v>0</v>
      </c>
      <c r="C30" s="34">
        <v>0</v>
      </c>
      <c r="D30" s="34">
        <v>93.7</v>
      </c>
      <c r="E30">
        <f t="shared" si="1"/>
        <v>93.7</v>
      </c>
      <c r="F30" s="47">
        <f t="shared" si="2"/>
        <v>0</v>
      </c>
      <c r="G30" s="47">
        <f t="shared" si="3"/>
        <v>0</v>
      </c>
      <c r="H30" s="47">
        <f t="shared" si="4"/>
        <v>1</v>
      </c>
    </row>
    <row r="31" spans="1:8" x14ac:dyDescent="0.3">
      <c r="A31" s="34" t="s">
        <v>46</v>
      </c>
      <c r="B31" s="34">
        <v>5.15</v>
      </c>
      <c r="C31" s="34">
        <v>8.15</v>
      </c>
      <c r="D31" s="34">
        <v>8</v>
      </c>
      <c r="E31">
        <f t="shared" si="1"/>
        <v>21.3</v>
      </c>
      <c r="F31" s="47">
        <f t="shared" si="2"/>
        <v>0.24178403755868547</v>
      </c>
      <c r="G31" s="47">
        <f t="shared" si="3"/>
        <v>0.38262910798122068</v>
      </c>
      <c r="H31" s="47">
        <f t="shared" si="4"/>
        <v>0.37558685446009388</v>
      </c>
    </row>
    <row r="32" spans="1:8" x14ac:dyDescent="0.3">
      <c r="A32" s="34" t="s">
        <v>48</v>
      </c>
      <c r="B32" s="34">
        <v>9.52</v>
      </c>
      <c r="C32" s="34">
        <v>17.899999999999999</v>
      </c>
      <c r="D32" s="34">
        <v>0.77</v>
      </c>
      <c r="E32">
        <f t="shared" si="1"/>
        <v>28.189999999999998</v>
      </c>
      <c r="F32" s="47">
        <f t="shared" si="2"/>
        <v>0.33770840723660872</v>
      </c>
      <c r="G32" s="47">
        <f t="shared" si="3"/>
        <v>0.63497694217807732</v>
      </c>
      <c r="H32" s="47">
        <f t="shared" si="4"/>
        <v>2.7314650585313942E-2</v>
      </c>
    </row>
    <row r="33" spans="1:8" x14ac:dyDescent="0.3">
      <c r="A33" s="34" t="s">
        <v>92</v>
      </c>
      <c r="B33" s="34">
        <v>14.3</v>
      </c>
      <c r="C33" s="34">
        <v>21.4</v>
      </c>
      <c r="D33" s="34">
        <v>5.36</v>
      </c>
      <c r="E33">
        <f t="shared" si="1"/>
        <v>41.06</v>
      </c>
      <c r="F33" s="47">
        <f t="shared" si="2"/>
        <v>0.34827082318558206</v>
      </c>
      <c r="G33" s="47">
        <f t="shared" si="3"/>
        <v>0.52118850462737454</v>
      </c>
      <c r="H33" s="47">
        <f t="shared" si="4"/>
        <v>0.13054067218704335</v>
      </c>
    </row>
    <row r="34" spans="1:8" x14ac:dyDescent="0.3">
      <c r="A34" s="34" t="s">
        <v>234</v>
      </c>
      <c r="B34" s="34">
        <v>12.97</v>
      </c>
      <c r="C34" s="34">
        <v>0</v>
      </c>
      <c r="D34" s="34">
        <v>0</v>
      </c>
      <c r="E34">
        <f t="shared" si="1"/>
        <v>12.97</v>
      </c>
      <c r="F34" s="47">
        <f t="shared" si="2"/>
        <v>1</v>
      </c>
      <c r="G34" s="47">
        <f t="shared" si="3"/>
        <v>0</v>
      </c>
      <c r="H34" s="47">
        <f t="shared" si="4"/>
        <v>0</v>
      </c>
    </row>
    <row r="35" spans="1:8" x14ac:dyDescent="0.3">
      <c r="A35" s="34" t="s">
        <v>203</v>
      </c>
      <c r="B35" s="34">
        <v>9.84</v>
      </c>
      <c r="C35" s="34">
        <v>2.87</v>
      </c>
      <c r="D35" s="34">
        <v>0</v>
      </c>
      <c r="E35">
        <f t="shared" si="1"/>
        <v>12.71</v>
      </c>
      <c r="F35" s="47">
        <f t="shared" si="2"/>
        <v>0.77419354838709675</v>
      </c>
      <c r="G35" s="47">
        <f t="shared" si="3"/>
        <v>0.22580645161290322</v>
      </c>
      <c r="H35" s="47">
        <f t="shared" si="4"/>
        <v>0</v>
      </c>
    </row>
    <row r="36" spans="1:8" x14ac:dyDescent="0.3">
      <c r="A36" s="34" t="s">
        <v>235</v>
      </c>
      <c r="B36" s="34">
        <v>11.8</v>
      </c>
      <c r="C36" s="34">
        <v>0.91</v>
      </c>
      <c r="D36" s="34">
        <v>0.15</v>
      </c>
      <c r="E36">
        <f t="shared" si="1"/>
        <v>12.860000000000001</v>
      </c>
      <c r="F36" s="47">
        <f t="shared" si="2"/>
        <v>0.91757387247278377</v>
      </c>
      <c r="G36" s="47">
        <f t="shared" si="3"/>
        <v>7.0762052877138409E-2</v>
      </c>
      <c r="H36" s="47">
        <f t="shared" si="4"/>
        <v>1.1664074650077759E-2</v>
      </c>
    </row>
    <row r="37" spans="1:8" x14ac:dyDescent="0.3">
      <c r="A37" s="34" t="s">
        <v>204</v>
      </c>
      <c r="B37" s="34">
        <v>10.3</v>
      </c>
      <c r="C37" s="34">
        <v>0.94</v>
      </c>
      <c r="D37" s="34">
        <v>0.35</v>
      </c>
      <c r="E37">
        <f t="shared" si="1"/>
        <v>11.59</v>
      </c>
      <c r="F37" s="47">
        <f t="shared" si="2"/>
        <v>0.88869715271786032</v>
      </c>
      <c r="G37" s="47">
        <f t="shared" si="3"/>
        <v>8.1104400345125102E-2</v>
      </c>
      <c r="H37" s="47">
        <f t="shared" si="4"/>
        <v>3.0198446937014668E-2</v>
      </c>
    </row>
    <row r="38" spans="1:8" x14ac:dyDescent="0.3">
      <c r="A38" s="34" t="s">
        <v>205</v>
      </c>
      <c r="B38" s="34">
        <v>6.27</v>
      </c>
      <c r="C38" s="34">
        <v>2.57</v>
      </c>
      <c r="D38" s="34">
        <v>0.34</v>
      </c>
      <c r="E38">
        <f t="shared" si="1"/>
        <v>9.18</v>
      </c>
      <c r="F38" s="47">
        <f t="shared" si="2"/>
        <v>0.68300653594771243</v>
      </c>
      <c r="G38" s="47">
        <f t="shared" si="3"/>
        <v>0.27995642701525053</v>
      </c>
      <c r="H38" s="47">
        <f t="shared" si="4"/>
        <v>3.7037037037037042E-2</v>
      </c>
    </row>
    <row r="39" spans="1:8" x14ac:dyDescent="0.3">
      <c r="A39" s="34" t="s">
        <v>206</v>
      </c>
      <c r="B39" s="34">
        <v>16.989999999999998</v>
      </c>
      <c r="C39" s="34">
        <v>2.1</v>
      </c>
      <c r="D39" s="34">
        <v>0.04</v>
      </c>
      <c r="E39">
        <f t="shared" si="1"/>
        <v>19.13</v>
      </c>
      <c r="F39" s="47">
        <f t="shared" si="2"/>
        <v>0.88813382122320961</v>
      </c>
      <c r="G39" s="47">
        <f t="shared" si="3"/>
        <v>0.10977522216414011</v>
      </c>
      <c r="H39" s="47">
        <f t="shared" si="4"/>
        <v>2.0909566126502879E-3</v>
      </c>
    </row>
    <row r="40" spans="1:8" x14ac:dyDescent="0.3">
      <c r="A40" s="34" t="s">
        <v>207</v>
      </c>
      <c r="B40" s="34">
        <v>1.5</v>
      </c>
      <c r="C40" s="34">
        <v>0.79</v>
      </c>
      <c r="D40" s="34">
        <v>0.4</v>
      </c>
      <c r="E40">
        <f t="shared" si="1"/>
        <v>2.69</v>
      </c>
      <c r="F40" s="47">
        <f t="shared" si="2"/>
        <v>0.55762081784386619</v>
      </c>
      <c r="G40" s="47">
        <f t="shared" si="3"/>
        <v>0.29368029739776952</v>
      </c>
      <c r="H40" s="47">
        <f t="shared" si="4"/>
        <v>0.14869888475836432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Food_selection</vt:lpstr>
      <vt:lpstr>Sheet2</vt:lpstr>
      <vt:lpstr>Sheet1</vt:lpstr>
      <vt:lpstr>TableNutrient</vt:lpstr>
      <vt:lpstr>NAcontent</vt:lpstr>
      <vt:lpstr>CNcontent</vt:lpstr>
      <vt:lpstr>Table</vt:lpstr>
      <vt:lpstr>TabNA</vt:lpstr>
      <vt:lpstr>TabMacro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spigno</dc:creator>
  <cp:lastModifiedBy>SABRINA SPIGNO</cp:lastModifiedBy>
  <cp:lastPrinted>2024-03-11T11:44:25Z</cp:lastPrinted>
  <dcterms:created xsi:type="dcterms:W3CDTF">2015-06-05T18:19:34Z</dcterms:created>
  <dcterms:modified xsi:type="dcterms:W3CDTF">2025-05-05T08:53:55Z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2024-02-29T10:10:51Z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eed9e444-20f5-436f-8da3-71dfefb30e6a</vt:lpwstr>
  </property>
  <property fmtid="{D5CDD505-2E9C-101B-9397-08002B2CF9AE}" pid="8" name="MSIP_Label_2ad0b24d-6422-44b0-b3de-abb3a9e8c81a_ContentBits">
    <vt:lpwstr>0</vt:lpwstr>
  </property>
</Properties>
</file>