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https://uspbr-my.sharepoint.com/personal/sabrinaaraujo_usp_br/Documents/Documentos/GitHub/MAC0447_EP/docs/"/>
    </mc:Choice>
  </mc:AlternateContent>
  <xr:revisionPtr revIDLastSave="0" documentId="8_{A68F6319-E910-421B-B505-3F6F2A78BCB9}" xr6:coauthVersionLast="47" xr6:coauthVersionMax="47" xr10:uidLastSave="{00000000-0000-0000-0000-000000000000}"/>
  <bookViews>
    <workbookView xWindow="14295" yWindow="0" windowWidth="14610" windowHeight="15585"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3" i="9" l="1"/>
  <c r="I23" i="9" s="1"/>
  <c r="F17" i="9"/>
  <c r="I17" i="9" s="1"/>
  <c r="F11" i="9"/>
  <c r="I11" i="9" s="1"/>
  <c r="I37" i="9" l="1"/>
  <c r="F8" i="9" l="1"/>
  <c r="I8" i="9" s="1"/>
  <c r="F12" i="9"/>
  <c r="I12" i="9" s="1"/>
  <c r="F9" i="9" l="1"/>
  <c r="K6" i="9"/>
  <c r="F10" i="9" l="1"/>
  <c r="I10" i="9" s="1"/>
  <c r="I9" i="9"/>
  <c r="K7" i="9"/>
  <c r="K4" i="9"/>
  <c r="A8" i="9"/>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l="1"/>
  <c r="A16" i="9" s="1"/>
  <c r="A17" i="9" s="1"/>
  <c r="A18" i="9" s="1"/>
  <c r="A19" i="9" s="1"/>
  <c r="A2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<sst xmlns="http://schemas.openxmlformats.org/spreadsheetml/2006/main" count="152" uniqueCount="143">
  <si>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</si>
  <si>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</si>
  <si>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</si>
  <si>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</si>
  <si>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</si>
  <si>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</si>
  <si>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</si>
  <si>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</si>
  <si>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</si>
  <si>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</si>
  <si>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</si>
  <si>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</si>
  <si>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</si>
  <si>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</si>
  <si>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</si>
  <si>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</si>
  <si>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</si>
  <si>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</si>
  <si>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</si>
  <si>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</si>
  <si>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</si>
  <si>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</si>
  <si>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</si>
  <si>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</si>
  <si>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</si>
  <si>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</si>
  <si>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</si>
  <si>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</si>
  <si>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</si>
  <si>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</si>
  <si>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</si>
  <si>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</si>
  <si>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</si>
  <si>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</si>
  <si>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</si>
  <si>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</si>
  <si>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</si>
  <si>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</si>
  <si>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</si>
  <si>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</si>
  <si>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</si>
  <si>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</si>
  <si>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</si>
  <si>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</si>
  <si>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</si>
  <si>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</si>
  <si>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</si>
  <si>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</si>
  <si>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</si>
  <si>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</si>
  <si>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</si>
  <si>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</si>
  <si>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</si>
  <si>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</si>
  <si>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</si>
  <si>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</si>
  <si>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</si>
  <si>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</si>
  <si>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</si>
  <si>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</si>
  <si>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</si>
  <si>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</si>
  <si>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</si>
  <si>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</si>
  <si>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</si>
  <si>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</si>
  <si>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</si>
  <si>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</si>
  <si>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</si>
  <si>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</si>
  <si>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</si>
  <si>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</si>
  <si>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</si>
  <si>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</si>
  <si>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</si>
  <si>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</si>
  <si>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</si>
  <si>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</si>
  <si>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</si>
  <si>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</si>
  <si>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</si>
  <si>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</si>
  <si>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</si>
  <si>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</si>
  <si>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</si>
  <si>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</si>
  <si>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</si>
  <si>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</si>
  <si>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</si>
  <si>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</si>
  <si>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</si>
  <si>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</si>
  <si>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</si>
  <si>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</si>
  <si>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</si>
  <si>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</si>
  <si>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</si>
  <si>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</si>
  <si>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</si>
  <si>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</si>
  <si>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</si>
  <si>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</si>
  <si>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</si>
  <si>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</si>
  <si>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</si>
  <si>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</si>
  <si>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</si>
  <si>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</si>
  <si>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</si>
  <si>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</si>
  <si>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</si>
  <si>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</si>
  <si>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</si>
  <si>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</si>
  <si>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</si>
  <si>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</si>
  <si>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</si>
  <si>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</si>
  <si>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</si>
  <si>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</si>
  <si>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</si>
  <si>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</si>
  <si>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</si>
  <si>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</si>
  <si>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</si>
  <si>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</si>
  <si>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</si>
  <si>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</si>
  <si>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</si>
  <si>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Parte 1</t>
  </si>
  <si>
    <t>Parte 2</t>
  </si>
  <si>
    <t>Parte 3</t>
  </si>
  <si>
    <t>Aquisição do dataset</t>
  </si>
  <si>
    <t>Criação do relatório</t>
  </si>
  <si>
    <t>MAC0447 - EP</t>
  </si>
  <si>
    <t>Entrega da primeira parte</t>
  </si>
  <si>
    <t>Entrega da segunda parte</t>
  </si>
  <si>
    <t>Entrega da terceira parte</t>
  </si>
  <si>
    <t>data augmentation</t>
  </si>
  <si>
    <t>pré-processamento e normalização</t>
  </si>
  <si>
    <t>segmentação</t>
  </si>
  <si>
    <t>aprendizado de um classificador</t>
  </si>
  <si>
    <t xml:space="preserve">criação do classificador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</si>
</sst>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0"/>
      <name val="Arial"/>
      <family val="2"/>
      <scheme val="minor"/>
    </font>
    <font>
      <sz val="8"/>
      <color theme="0"/>
      <name val="Arial"/>
      <family val="2"/>
      <scheme val="minor"/>
    </font>
    <font>
      <sz val="10"/>
      <color theme="0"/>
      <name val="Arial"/>
      <family val="2"/>
    </font>
    <font>
      <u/>
      <sz val="9"/>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2" fillId="0" borderId="0" xfId="34" applyNumberFormat="1" applyFill="1" applyBorder="1" applyAlignment="1" applyProtection="1"/>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8" fillId="0" borderId="0" xfId="0" applyFont="1" applyFill="1" applyBorder="1" applyAlignment="1">
      <alignment horizontal="left"/>
    </xf>
    <xf numFmtId="0" fontId="68" fillId="0" borderId="10" xfId="0" applyFont="1" applyFill="1" applyBorder="1" applyAlignment="1" applyProtection="1">
      <alignment vertical="center"/>
    </xf>
    <xf numFmtId="0" fontId="68" fillId="0" borderId="0" xfId="0" applyFont="1" applyFill="1" applyBorder="1" applyAlignment="1" applyProtection="1">
      <alignment vertical="center"/>
    </xf>
    <xf numFmtId="0" fontId="69" fillId="0" borderId="0" xfId="0" applyFont="1" applyFill="1" applyBorder="1" applyAlignment="1" applyProtection="1">
      <alignment vertical="center"/>
    </xf>
    <xf numFmtId="0" fontId="70" fillId="0" borderId="0" xfId="0" applyFont="1" applyProtection="1">
      <protection locked="0"/>
    </xf>
    <xf numFmtId="0" fontId="70" fillId="0" borderId="0" xfId="0" applyNumberFormat="1" applyFont="1" applyProtection="1">
      <protection locked="0"/>
    </xf>
    <xf numFmtId="0" fontId="70" fillId="0" borderId="0" xfId="0" applyFont="1" applyFill="1" applyBorder="1" applyProtection="1">
      <protection locked="0"/>
    </xf>
    <xf numFmtId="0" fontId="0" fillId="0" borderId="0" xfId="0" quotePrefix="1"/>
    <xf numFmtId="0" fontId="71" fillId="0" borderId="10" xfId="0" applyFont="1" applyFill="1" applyBorder="1" applyAlignment="1" applyProtection="1">
      <alignment vertical="center" wrapText="1"/>
    </xf>
  </cellXfs>
  <cellStyles count="44">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6"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5" builtinId="20" customBuiltin="1"/>
    <cellStyle name="Hiperlink" xfId="34" builtinId="8"/>
    <cellStyle name="Neutro" xfId="37" builtinId="28" customBuiltin="1"/>
    <cellStyle name="Normal" xfId="0" builtinId="0"/>
    <cellStyle name="Nota" xfId="38" builtinId="10" customBuiltin="1"/>
    <cellStyle name="Porcentagem" xfId="40" builtinId="5"/>
    <cellStyle name="Ruim" xfId="25" builtinId="27" customBuiltin="1"/>
    <cellStyle name="Saída" xfId="39" builtinId="21" customBuiltin="1"/>
    <cellStyle name="Texto de Aviso" xfId="43" builtinId="11" customBuiltin="1"/>
    <cellStyle name="Texto Explicativo" xfId="28" builtinId="53" customBuiltin="1"/>
    <cellStyle name="Título" xfId="41"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2" builtinId="25"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Y44"/>
  <sheetViews>
    <sheetView showGridLines="0" tabSelected="1" zoomScaleNormal="100" workbookViewId="0">
      <pane ySplit="7" topLeftCell="A8" activePane="bottomLeft" state="frozen"/>
      <selection pane="bottomLeft" activeCell="B23" sqref="B2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0" t="s">
        <v>134</v>
      </c>
      <c r="B1" s="44"/>
      <c r="C1" s="44"/>
      <c r="D1" s="44"/>
      <c r="E1" s="44"/>
      <c r="F1" s="44"/>
      <c r="I1" s="104"/>
      <c r="K1" s="136" t="s">
        <v>70</v>
      </c>
      <c r="L1" s="136"/>
      <c r="M1" s="136"/>
      <c r="N1" s="136"/>
      <c r="O1" s="136"/>
      <c r="P1" s="136"/>
      <c r="Q1" s="136"/>
      <c r="R1" s="136"/>
      <c r="S1" s="136"/>
      <c r="T1" s="136"/>
      <c r="U1" s="136"/>
      <c r="V1" s="136"/>
      <c r="W1" s="136"/>
      <c r="X1" s="136"/>
      <c r="Y1" s="136"/>
      <c r="Z1" s="136"/>
      <c r="AA1" s="136"/>
      <c r="AB1" s="136"/>
      <c r="AC1" s="136"/>
      <c r="AD1" s="136"/>
      <c r="AE1" s="136"/>
    </row>
    <row r="2" spans="1:66" ht="18" customHeight="1" x14ac:dyDescent="0.2">
      <c r="A2" s="49"/>
      <c r="B2" s="22"/>
      <c r="C2" s="22"/>
      <c r="D2" s="31"/>
      <c r="E2" s="132"/>
      <c r="F2" s="132"/>
      <c r="H2" s="2"/>
    </row>
    <row r="3" spans="1:66" ht="14.25" x14ac:dyDescent="0.2">
      <c r="A3" s="49"/>
      <c r="B3" s="45"/>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5"/>
      <c r="B4" s="89" t="s">
        <v>69</v>
      </c>
      <c r="C4" s="141">
        <v>45231</v>
      </c>
      <c r="D4" s="141"/>
      <c r="E4" s="141"/>
      <c r="F4" s="86"/>
      <c r="G4" s="89" t="s">
        <v>68</v>
      </c>
      <c r="H4" s="103">
        <v>2</v>
      </c>
      <c r="I4" s="87"/>
      <c r="J4" s="47"/>
      <c r="K4" s="138" t="str">
        <f>"Week "&amp;(K6-($C$4-WEEKDAY($C$4,1)+2))/7+1</f>
        <v>Week 2</v>
      </c>
      <c r="L4" s="139"/>
      <c r="M4" s="139"/>
      <c r="N4" s="139"/>
      <c r="O4" s="139"/>
      <c r="P4" s="139"/>
      <c r="Q4" s="140"/>
      <c r="R4" s="138" t="str">
        <f>"Week "&amp;(R6-($C$4-WEEKDAY($C$4,1)+2))/7+1</f>
        <v>Week 3</v>
      </c>
      <c r="S4" s="139"/>
      <c r="T4" s="139"/>
      <c r="U4" s="139"/>
      <c r="V4" s="139"/>
      <c r="W4" s="139"/>
      <c r="X4" s="140"/>
      <c r="Y4" s="138" t="str">
        <f>"Week "&amp;(Y6-($C$4-WEEKDAY($C$4,1)+2))/7+1</f>
        <v>Week 4</v>
      </c>
      <c r="Z4" s="139"/>
      <c r="AA4" s="139"/>
      <c r="AB4" s="139"/>
      <c r="AC4" s="139"/>
      <c r="AD4" s="139"/>
      <c r="AE4" s="140"/>
      <c r="AF4" s="138" t="str">
        <f>"Week "&amp;(AF6-($C$4-WEEKDAY($C$4,1)+2))/7+1</f>
        <v>Week 5</v>
      </c>
      <c r="AG4" s="139"/>
      <c r="AH4" s="139"/>
      <c r="AI4" s="139"/>
      <c r="AJ4" s="139"/>
      <c r="AK4" s="139"/>
      <c r="AL4" s="140"/>
      <c r="AM4" s="138" t="str">
        <f>"Week "&amp;(AM6-($C$4-WEEKDAY($C$4,1)+2))/7+1</f>
        <v>Week 6</v>
      </c>
      <c r="AN4" s="139"/>
      <c r="AO4" s="139"/>
      <c r="AP4" s="139"/>
      <c r="AQ4" s="139"/>
      <c r="AR4" s="139"/>
      <c r="AS4" s="140"/>
      <c r="AT4" s="138" t="str">
        <f>"Week "&amp;(AT6-($C$4-WEEKDAY($C$4,1)+2))/7+1</f>
        <v>Week 7</v>
      </c>
      <c r="AU4" s="139"/>
      <c r="AV4" s="139"/>
      <c r="AW4" s="139"/>
      <c r="AX4" s="139"/>
      <c r="AY4" s="139"/>
      <c r="AZ4" s="140"/>
      <c r="BA4" s="138" t="str">
        <f>"Week "&amp;(BA6-($C$4-WEEKDAY($C$4,1)+2))/7+1</f>
        <v>Week 8</v>
      </c>
      <c r="BB4" s="139"/>
      <c r="BC4" s="139"/>
      <c r="BD4" s="139"/>
      <c r="BE4" s="139"/>
      <c r="BF4" s="139"/>
      <c r="BG4" s="140"/>
      <c r="BH4" s="138" t="str">
        <f>"Week "&amp;(BH6-($C$4-WEEKDAY($C$4,1)+2))/7+1</f>
        <v>Week 9</v>
      </c>
      <c r="BI4" s="139"/>
      <c r="BJ4" s="139"/>
      <c r="BK4" s="139"/>
      <c r="BL4" s="139"/>
      <c r="BM4" s="139"/>
      <c r="BN4" s="140"/>
    </row>
    <row r="5" spans="1:66" ht="17.25" customHeight="1" x14ac:dyDescent="0.2">
      <c r="A5" s="85"/>
      <c r="B5" s="89"/>
      <c r="C5" s="137"/>
      <c r="D5" s="137"/>
      <c r="E5" s="137"/>
      <c r="F5" s="88"/>
      <c r="G5" s="88"/>
      <c r="H5" s="88"/>
      <c r="I5" s="88"/>
      <c r="J5" s="47"/>
      <c r="K5" s="142">
        <f>K6</f>
        <v>45236</v>
      </c>
      <c r="L5" s="143"/>
      <c r="M5" s="143"/>
      <c r="N5" s="143"/>
      <c r="O5" s="143"/>
      <c r="P5" s="143"/>
      <c r="Q5" s="144"/>
      <c r="R5" s="142">
        <f>R6</f>
        <v>45243</v>
      </c>
      <c r="S5" s="143"/>
      <c r="T5" s="143"/>
      <c r="U5" s="143"/>
      <c r="V5" s="143"/>
      <c r="W5" s="143"/>
      <c r="X5" s="144"/>
      <c r="Y5" s="142">
        <f>Y6</f>
        <v>45250</v>
      </c>
      <c r="Z5" s="143"/>
      <c r="AA5" s="143"/>
      <c r="AB5" s="143"/>
      <c r="AC5" s="143"/>
      <c r="AD5" s="143"/>
      <c r="AE5" s="144"/>
      <c r="AF5" s="142">
        <f>AF6</f>
        <v>45257</v>
      </c>
      <c r="AG5" s="143"/>
      <c r="AH5" s="143"/>
      <c r="AI5" s="143"/>
      <c r="AJ5" s="143"/>
      <c r="AK5" s="143"/>
      <c r="AL5" s="144"/>
      <c r="AM5" s="142">
        <f>AM6</f>
        <v>45264</v>
      </c>
      <c r="AN5" s="143"/>
      <c r="AO5" s="143"/>
      <c r="AP5" s="143"/>
      <c r="AQ5" s="143"/>
      <c r="AR5" s="143"/>
      <c r="AS5" s="144"/>
      <c r="AT5" s="142">
        <f>AT6</f>
        <v>45271</v>
      </c>
      <c r="AU5" s="143"/>
      <c r="AV5" s="143"/>
      <c r="AW5" s="143"/>
      <c r="AX5" s="143"/>
      <c r="AY5" s="143"/>
      <c r="AZ5" s="144"/>
      <c r="BA5" s="142">
        <f>BA6</f>
        <v>45278</v>
      </c>
      <c r="BB5" s="143"/>
      <c r="BC5" s="143"/>
      <c r="BD5" s="143"/>
      <c r="BE5" s="143"/>
      <c r="BF5" s="143"/>
      <c r="BG5" s="144"/>
      <c r="BH5" s="142">
        <f>BH6</f>
        <v>45285</v>
      </c>
      <c r="BI5" s="143"/>
      <c r="BJ5" s="143"/>
      <c r="BK5" s="143"/>
      <c r="BL5" s="143"/>
      <c r="BM5" s="143"/>
      <c r="BN5" s="144"/>
    </row>
    <row r="6" spans="1:66" x14ac:dyDescent="0.2">
      <c r="A6" s="46"/>
      <c r="B6" s="47"/>
      <c r="C6" s="47"/>
      <c r="D6" s="48"/>
      <c r="E6" s="47"/>
      <c r="F6" s="47"/>
      <c r="G6" s="47"/>
      <c r="H6" s="47"/>
      <c r="I6" s="47"/>
      <c r="J6" s="47"/>
      <c r="K6" s="73">
        <f>C4-WEEKDAY(C4,1)+2+7*(H4-1)</f>
        <v>45236</v>
      </c>
      <c r="L6" s="64">
        <f t="shared" ref="L6:AQ6" si="0">K6+1</f>
        <v>45237</v>
      </c>
      <c r="M6" s="64">
        <f t="shared" si="0"/>
        <v>45238</v>
      </c>
      <c r="N6" s="64">
        <f t="shared" si="0"/>
        <v>45239</v>
      </c>
      <c r="O6" s="64">
        <f t="shared" si="0"/>
        <v>45240</v>
      </c>
      <c r="P6" s="64">
        <f t="shared" si="0"/>
        <v>45241</v>
      </c>
      <c r="Q6" s="74">
        <f t="shared" si="0"/>
        <v>45242</v>
      </c>
      <c r="R6" s="73">
        <f t="shared" si="0"/>
        <v>45243</v>
      </c>
      <c r="S6" s="64">
        <f t="shared" si="0"/>
        <v>45244</v>
      </c>
      <c r="T6" s="64">
        <f t="shared" si="0"/>
        <v>45245</v>
      </c>
      <c r="U6" s="64">
        <f t="shared" si="0"/>
        <v>45246</v>
      </c>
      <c r="V6" s="64">
        <f t="shared" si="0"/>
        <v>45247</v>
      </c>
      <c r="W6" s="64">
        <f t="shared" si="0"/>
        <v>45248</v>
      </c>
      <c r="X6" s="74">
        <f t="shared" si="0"/>
        <v>45249</v>
      </c>
      <c r="Y6" s="73">
        <f t="shared" si="0"/>
        <v>45250</v>
      </c>
      <c r="Z6" s="64">
        <f t="shared" si="0"/>
        <v>45251</v>
      </c>
      <c r="AA6" s="64">
        <f t="shared" si="0"/>
        <v>45252</v>
      </c>
      <c r="AB6" s="64">
        <f t="shared" si="0"/>
        <v>45253</v>
      </c>
      <c r="AC6" s="64">
        <f t="shared" si="0"/>
        <v>45254</v>
      </c>
      <c r="AD6" s="64">
        <f t="shared" si="0"/>
        <v>45255</v>
      </c>
      <c r="AE6" s="74">
        <f t="shared" si="0"/>
        <v>45256</v>
      </c>
      <c r="AF6" s="73">
        <f t="shared" si="0"/>
        <v>45257</v>
      </c>
      <c r="AG6" s="64">
        <f t="shared" si="0"/>
        <v>45258</v>
      </c>
      <c r="AH6" s="64">
        <f t="shared" si="0"/>
        <v>45259</v>
      </c>
      <c r="AI6" s="64">
        <f t="shared" si="0"/>
        <v>45260</v>
      </c>
      <c r="AJ6" s="64">
        <f t="shared" si="0"/>
        <v>45261</v>
      </c>
      <c r="AK6" s="64">
        <f t="shared" si="0"/>
        <v>45262</v>
      </c>
      <c r="AL6" s="74">
        <f t="shared" si="0"/>
        <v>45263</v>
      </c>
      <c r="AM6" s="73">
        <f t="shared" si="0"/>
        <v>45264</v>
      </c>
      <c r="AN6" s="64">
        <f t="shared" si="0"/>
        <v>45265</v>
      </c>
      <c r="AO6" s="64">
        <f t="shared" si="0"/>
        <v>45266</v>
      </c>
      <c r="AP6" s="64">
        <f t="shared" si="0"/>
        <v>45267</v>
      </c>
      <c r="AQ6" s="64">
        <f t="shared" si="0"/>
        <v>45268</v>
      </c>
      <c r="AR6" s="64">
        <f t="shared" ref="AR6:BN6" si="1">AQ6+1</f>
        <v>45269</v>
      </c>
      <c r="AS6" s="74">
        <f t="shared" si="1"/>
        <v>45270</v>
      </c>
      <c r="AT6" s="73">
        <f t="shared" si="1"/>
        <v>45271</v>
      </c>
      <c r="AU6" s="64">
        <f t="shared" si="1"/>
        <v>45272</v>
      </c>
      <c r="AV6" s="64">
        <f t="shared" si="1"/>
        <v>45273</v>
      </c>
      <c r="AW6" s="64">
        <f t="shared" si="1"/>
        <v>45274</v>
      </c>
      <c r="AX6" s="64">
        <f t="shared" si="1"/>
        <v>45275</v>
      </c>
      <c r="AY6" s="64">
        <f t="shared" si="1"/>
        <v>45276</v>
      </c>
      <c r="AZ6" s="74">
        <f t="shared" si="1"/>
        <v>45277</v>
      </c>
      <c r="BA6" s="73">
        <f t="shared" si="1"/>
        <v>45278</v>
      </c>
      <c r="BB6" s="64">
        <f t="shared" si="1"/>
        <v>45279</v>
      </c>
      <c r="BC6" s="64">
        <f t="shared" si="1"/>
        <v>45280</v>
      </c>
      <c r="BD6" s="64">
        <f t="shared" si="1"/>
        <v>45281</v>
      </c>
      <c r="BE6" s="64">
        <f t="shared" si="1"/>
        <v>45282</v>
      </c>
      <c r="BF6" s="64">
        <f t="shared" si="1"/>
        <v>45283</v>
      </c>
      <c r="BG6" s="74">
        <f t="shared" si="1"/>
        <v>45284</v>
      </c>
      <c r="BH6" s="73">
        <f t="shared" si="1"/>
        <v>45285</v>
      </c>
      <c r="BI6" s="64">
        <f t="shared" si="1"/>
        <v>45286</v>
      </c>
      <c r="BJ6" s="64">
        <f t="shared" si="1"/>
        <v>45287</v>
      </c>
      <c r="BK6" s="64">
        <f t="shared" si="1"/>
        <v>45288</v>
      </c>
      <c r="BL6" s="64">
        <f t="shared" si="1"/>
        <v>45289</v>
      </c>
      <c r="BM6" s="64">
        <f t="shared" si="1"/>
        <v>45290</v>
      </c>
      <c r="BN6" s="74">
        <f t="shared" si="1"/>
        <v>45291</v>
      </c>
    </row>
    <row r="7" spans="1:66" s="99" customFormat="1" ht="24.75" thickBot="1" x14ac:dyDescent="0.25">
      <c r="A7" s="91" t="s">
        <v>0</v>
      </c>
      <c r="B7" s="92" t="s">
        <v>60</v>
      </c>
      <c r="C7" s="93" t="s">
        <v>61</v>
      </c>
      <c r="D7" s="94" t="s">
        <v>67</v>
      </c>
      <c r="E7" s="95" t="s">
        <v>62</v>
      </c>
      <c r="F7" s="95" t="s">
        <v>63</v>
      </c>
      <c r="G7" s="93" t="s">
        <v>64</v>
      </c>
      <c r="H7" s="93" t="s">
        <v>65</v>
      </c>
      <c r="I7" s="93" t="s">
        <v>66</v>
      </c>
      <c r="J7" s="93"/>
      <c r="K7" s="96" t="str">
        <f t="shared" ref="K7:AP7" si="2">CHOOSE(WEEKDAY(K6,1),"S","M","T","W","T","F","S")</f>
        <v>M</v>
      </c>
      <c r="L7" s="97" t="str">
        <f t="shared" si="2"/>
        <v>T</v>
      </c>
      <c r="M7" s="97" t="str">
        <f t="shared" si="2"/>
        <v>W</v>
      </c>
      <c r="N7" s="97" t="str">
        <f t="shared" si="2"/>
        <v>T</v>
      </c>
      <c r="O7" s="97" t="str">
        <f t="shared" si="2"/>
        <v>F</v>
      </c>
      <c r="P7" s="97" t="str">
        <f t="shared" si="2"/>
        <v>S</v>
      </c>
      <c r="Q7" s="98" t="str">
        <f t="shared" si="2"/>
        <v>S</v>
      </c>
      <c r="R7" s="96" t="str">
        <f t="shared" si="2"/>
        <v>M</v>
      </c>
      <c r="S7" s="97" t="str">
        <f t="shared" si="2"/>
        <v>T</v>
      </c>
      <c r="T7" s="97" t="str">
        <f t="shared" si="2"/>
        <v>W</v>
      </c>
      <c r="U7" s="97" t="str">
        <f t="shared" si="2"/>
        <v>T</v>
      </c>
      <c r="V7" s="97" t="str">
        <f t="shared" si="2"/>
        <v>F</v>
      </c>
      <c r="W7" s="97" t="str">
        <f t="shared" si="2"/>
        <v>S</v>
      </c>
      <c r="X7" s="98" t="str">
        <f t="shared" si="2"/>
        <v>S</v>
      </c>
      <c r="Y7" s="96" t="str">
        <f t="shared" si="2"/>
        <v>M</v>
      </c>
      <c r="Z7" s="97" t="str">
        <f t="shared" si="2"/>
        <v>T</v>
      </c>
      <c r="AA7" s="97" t="str">
        <f t="shared" si="2"/>
        <v>W</v>
      </c>
      <c r="AB7" s="97" t="str">
        <f t="shared" si="2"/>
        <v>T</v>
      </c>
      <c r="AC7" s="97" t="str">
        <f t="shared" si="2"/>
        <v>F</v>
      </c>
      <c r="AD7" s="97" t="str">
        <f t="shared" si="2"/>
        <v>S</v>
      </c>
      <c r="AE7" s="98" t="str">
        <f t="shared" si="2"/>
        <v>S</v>
      </c>
      <c r="AF7" s="96" t="str">
        <f t="shared" si="2"/>
        <v>M</v>
      </c>
      <c r="AG7" s="97" t="str">
        <f t="shared" si="2"/>
        <v>T</v>
      </c>
      <c r="AH7" s="97" t="str">
        <f t="shared" si="2"/>
        <v>W</v>
      </c>
      <c r="AI7" s="97" t="str">
        <f t="shared" si="2"/>
        <v>T</v>
      </c>
      <c r="AJ7" s="97" t="str">
        <f t="shared" si="2"/>
        <v>F</v>
      </c>
      <c r="AK7" s="97" t="str">
        <f t="shared" si="2"/>
        <v>S</v>
      </c>
      <c r="AL7" s="98" t="str">
        <f t="shared" si="2"/>
        <v>S</v>
      </c>
      <c r="AM7" s="96" t="str">
        <f t="shared" si="2"/>
        <v>M</v>
      </c>
      <c r="AN7" s="97" t="str">
        <f t="shared" si="2"/>
        <v>T</v>
      </c>
      <c r="AO7" s="97" t="str">
        <f t="shared" si="2"/>
        <v>W</v>
      </c>
      <c r="AP7" s="97" t="str">
        <f t="shared" si="2"/>
        <v>T</v>
      </c>
      <c r="AQ7" s="97" t="str">
        <f t="shared" ref="AQ7:BN7" si="3">CHOOSE(WEEKDAY(AQ6,1),"S","M","T","W","T","F","S")</f>
        <v>F</v>
      </c>
      <c r="AR7" s="97" t="str">
        <f t="shared" si="3"/>
        <v>S</v>
      </c>
      <c r="AS7" s="98" t="str">
        <f t="shared" si="3"/>
        <v>S</v>
      </c>
      <c r="AT7" s="96" t="str">
        <f t="shared" si="3"/>
        <v>M</v>
      </c>
      <c r="AU7" s="97" t="str">
        <f t="shared" si="3"/>
        <v>T</v>
      </c>
      <c r="AV7" s="97" t="str">
        <f t="shared" si="3"/>
        <v>W</v>
      </c>
      <c r="AW7" s="97" t="str">
        <f t="shared" si="3"/>
        <v>T</v>
      </c>
      <c r="AX7" s="97" t="str">
        <f t="shared" si="3"/>
        <v>F</v>
      </c>
      <c r="AY7" s="97" t="str">
        <f t="shared" si="3"/>
        <v>S</v>
      </c>
      <c r="AZ7" s="98" t="str">
        <f t="shared" si="3"/>
        <v>S</v>
      </c>
      <c r="BA7" s="96" t="str">
        <f t="shared" si="3"/>
        <v>M</v>
      </c>
      <c r="BB7" s="97" t="str">
        <f t="shared" si="3"/>
        <v>T</v>
      </c>
      <c r="BC7" s="97" t="str">
        <f t="shared" si="3"/>
        <v>W</v>
      </c>
      <c r="BD7" s="97" t="str">
        <f t="shared" si="3"/>
        <v>T</v>
      </c>
      <c r="BE7" s="97" t="str">
        <f t="shared" si="3"/>
        <v>F</v>
      </c>
      <c r="BF7" s="97" t="str">
        <f t="shared" si="3"/>
        <v>S</v>
      </c>
      <c r="BG7" s="98" t="str">
        <f t="shared" si="3"/>
        <v>S</v>
      </c>
      <c r="BH7" s="96" t="str">
        <f t="shared" si="3"/>
        <v>M</v>
      </c>
      <c r="BI7" s="97" t="str">
        <f t="shared" si="3"/>
        <v>T</v>
      </c>
      <c r="BJ7" s="97" t="str">
        <f t="shared" si="3"/>
        <v>W</v>
      </c>
      <c r="BK7" s="97" t="str">
        <f t="shared" si="3"/>
        <v>T</v>
      </c>
      <c r="BL7" s="97" t="str">
        <f t="shared" si="3"/>
        <v>F</v>
      </c>
      <c r="BM7" s="97" t="str">
        <f t="shared" si="3"/>
        <v>S</v>
      </c>
      <c r="BN7" s="98" t="str">
        <f t="shared" si="3"/>
        <v>S</v>
      </c>
    </row>
    <row r="8" spans="1:66" s="52" customFormat="1" ht="18" x14ac:dyDescent="0.2">
      <c r="A8" s="65" t="str">
        <f>IF(ISERROR(VALUE(SUBSTITUTE(prevWBS,".",""))),"1",IF(ISERROR(FIND("`",SUBSTITUTE(prevWBS,".","`",1))),TEXT(VALUE(prevWBS)+1,"#"),TEXT(VALUE(LEFT(prevWBS,FIND("`",SUBSTITUTE(prevWBS,".","`",1))-1))+1,"#")))</f>
        <v>1</v>
      </c>
      <c r="B8" s="66" t="s">
        <v>129</v>
      </c>
      <c r="C8" s="67"/>
      <c r="D8" s="68"/>
      <c r="E8" s="69"/>
      <c r="F8" s="90" t="str">
        <f>IF(ISBLANK(E8)," - ",IF(G8=0,E8,E8+G8-1))</f>
        <v xml:space="preserve"> - </v>
      </c>
      <c r="G8" s="70"/>
      <c r="H8" s="71"/>
      <c r="I8" s="72" t="str">
        <f t="shared" ref="I8:I37" si="4">IF(OR(F8=0,E8=0)," - ",NETWORKDAYS(E8,F8))</f>
        <v xml:space="preserve"> - </v>
      </c>
      <c r="J8" s="75"/>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row>
    <row r="9" spans="1:66" s="58" customFormat="1" ht="18" x14ac:dyDescent="0.2">
      <c r="A9" s="57"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1" t="s">
        <v>132</v>
      </c>
      <c r="D9" s="102"/>
      <c r="E9" s="78">
        <v>45240</v>
      </c>
      <c r="F9" s="79">
        <f>IF(ISBLANK(E9)," - ",IF(G9=0,E9,E9+G9-1))</f>
        <v>45241</v>
      </c>
      <c r="G9" s="59">
        <v>2</v>
      </c>
      <c r="H9" s="60">
        <v>1</v>
      </c>
      <c r="I9" s="61">
        <f t="shared" si="4"/>
        <v>1</v>
      </c>
      <c r="J9" s="76"/>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row>
    <row r="10" spans="1:66" s="58" customFormat="1" ht="18" x14ac:dyDescent="0.2">
      <c r="A10" s="57" t="str">
        <f t="shared" si="5"/>
        <v>1.2</v>
      </c>
      <c r="B10" s="101" t="s">
        <v>133</v>
      </c>
      <c r="D10" s="102"/>
      <c r="E10" s="78">
        <v>45241</v>
      </c>
      <c r="F10" s="79">
        <f t="shared" ref="F10" si="6">IF(ISBLANK(E10)," - ",IF(G10=0,E10,E10+G10-1))</f>
        <v>45241</v>
      </c>
      <c r="G10" s="59">
        <v>1</v>
      </c>
      <c r="H10" s="60">
        <v>1</v>
      </c>
      <c r="I10" s="61">
        <f>IF(OR(F10=0,E10=0)," - ",NETWORKDAYS(E10,F10))</f>
        <v>0</v>
      </c>
      <c r="J10" s="76"/>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row>
    <row r="11" spans="1:66" s="58" customFormat="1" ht="24" x14ac:dyDescent="0.2">
      <c r="A11" s="57" t="str">
        <f t="shared" si="5"/>
        <v>1.3</v>
      </c>
      <c r="B11" s="101" t="s">
        <v>135</v>
      </c>
      <c r="D11" s="102"/>
      <c r="E11" s="78">
        <v>45244</v>
      </c>
      <c r="F11" s="79">
        <f t="shared" ref="F11" si="7">IF(ISBLANK(E11)," - ",IF(G11=0,E11,E11+G11-1))</f>
        <v>45244</v>
      </c>
      <c r="G11" s="59">
        <v>1</v>
      </c>
      <c r="H11" s="60">
        <v>1</v>
      </c>
      <c r="I11" s="61">
        <f>IF(OR(F11=0,E11=0)," - ",NETWORKDAYS(E11,F11))</f>
        <v>1</v>
      </c>
      <c r="J11" s="76"/>
      <c r="K11" s="82"/>
      <c r="L11" s="82"/>
      <c r="M11" s="83"/>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row>
    <row r="12" spans="1:66" s="58" customFormat="1" ht="18" x14ac:dyDescent="0.2">
      <c r="A12" s="50" t="str">
        <f>IF(ISERROR(VALUE(SUBSTITUTE(prevWBS,".",""))),"1",IF(ISERROR(FIND("`",SUBSTITUTE(prevWBS,".","`",1))),TEXT(VALUE(prevWBS)+1,"#"),TEXT(VALUE(LEFT(prevWBS,FIND("`",SUBSTITUTE(prevWBS,".","`",1))-1))+1,"#")))</f>
        <v>2</v>
      </c>
      <c r="B12" s="51" t="s">
        <v>130</v>
      </c>
      <c r="C12" s="52"/>
      <c r="D12" s="53"/>
      <c r="E12" s="80"/>
      <c r="F12" s="80" t="str">
        <f>IF(ISBLANK(E12)," - ",IF(G12=0,E12,E12+G12-1))</f>
        <v xml:space="preserve"> - </v>
      </c>
      <c r="G12" s="54"/>
      <c r="H12" s="55"/>
      <c r="I12" s="56" t="str">
        <f>IF(OR(F12=0,E12=0)," - ",NETWORKDAYS(E12,F12))</f>
        <v xml:space="preserve"> - </v>
      </c>
      <c r="J12" s="76"/>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row>
    <row r="13" spans="1:66" s="58" customFormat="1" ht="18" x14ac:dyDescent="0.2">
      <c r="A13"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01" t="s">
        <v>138</v>
      </c>
      <c r="D13" s="102"/>
      <c r="E13" s="78"/>
      <c r="F13" s="79"/>
      <c r="G13" s="59"/>
      <c r="H13" s="60"/>
      <c r="I13" s="61"/>
      <c r="J13" s="76"/>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row>
    <row r="14" spans="1:66" s="58" customFormat="1" ht="24" x14ac:dyDescent="0.2">
      <c r="A14"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101" t="s">
        <v>139</v>
      </c>
      <c r="D14" s="102"/>
      <c r="E14" s="78"/>
      <c r="F14" s="79"/>
      <c r="G14" s="59"/>
      <c r="H14" s="60"/>
      <c r="I14" s="61"/>
      <c r="J14" s="76"/>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row>
    <row r="15" spans="1:66" s="58" customFormat="1" ht="18" x14ac:dyDescent="0.2">
      <c r="A1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101" t="s">
        <v>140</v>
      </c>
      <c r="D15" s="102"/>
      <c r="E15" s="78"/>
      <c r="F15" s="79"/>
      <c r="G15" s="59"/>
      <c r="H15" s="60"/>
      <c r="I15" s="61"/>
      <c r="J15" s="76"/>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row>
    <row r="16" spans="1:66" s="58" customFormat="1" ht="24" x14ac:dyDescent="0.2">
      <c r="A1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101" t="s">
        <v>141</v>
      </c>
      <c r="D16" s="102"/>
      <c r="E16" s="78"/>
      <c r="F16" s="79"/>
      <c r="G16" s="59"/>
      <c r="H16" s="60"/>
      <c r="I16" s="61"/>
      <c r="J16" s="76"/>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row>
    <row r="17" spans="1:129" s="58" customFormat="1" ht="24" x14ac:dyDescent="0.2">
      <c r="A17"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7" s="101" t="s">
        <v>136</v>
      </c>
      <c r="D17" s="102"/>
      <c r="E17" s="78">
        <v>45258</v>
      </c>
      <c r="F17" s="79">
        <f t="shared" ref="F17" si="8">IF(ISBLANK(E17)," - ",IF(G17=0,E17,E17+G17-1))</f>
        <v>45258</v>
      </c>
      <c r="G17" s="59">
        <v>1</v>
      </c>
      <c r="H17" s="60">
        <v>0</v>
      </c>
      <c r="I17" s="61">
        <f>IF(OR(F17=0,E17=0)," - ",NETWORKDAYS(E17,F17))</f>
        <v>1</v>
      </c>
      <c r="J17" s="76"/>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row>
    <row r="18" spans="1:129" s="52" customFormat="1" ht="18" x14ac:dyDescent="0.2">
      <c r="A18" s="50" t="str">
        <f>IF(ISERROR(VALUE(SUBSTITUTE(prevWBS,".",""))),"1",IF(ISERROR(FIND("`",SUBSTITUTE(prevWBS,".","`",1))),TEXT(VALUE(prevWBS)+1,"#"),TEXT(VALUE(LEFT(prevWBS,FIND("`",SUBSTITUTE(prevWBS,".","`",1))-1))+1,"#")))</f>
        <v>3</v>
      </c>
      <c r="B18" s="51" t="s">
        <v>131</v>
      </c>
      <c r="D18" s="53"/>
      <c r="E18" s="80"/>
      <c r="F18" s="80"/>
      <c r="G18" s="54"/>
      <c r="H18" s="55"/>
      <c r="I18" s="56"/>
      <c r="J18" s="77"/>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row>
    <row r="19" spans="1:129" s="58" customFormat="1" ht="24" x14ac:dyDescent="0.2">
      <c r="A1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01" t="s">
        <v>142</v>
      </c>
      <c r="D19" s="102"/>
      <c r="E19" s="78"/>
      <c r="F19" s="79"/>
      <c r="G19" s="59"/>
      <c r="H19" s="60"/>
      <c r="I19" s="61"/>
      <c r="J19" s="76"/>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row>
    <row r="20" spans="1:129" s="58" customFormat="1" ht="18" x14ac:dyDescent="0.2">
      <c r="A20" s="57"/>
      <c r="B20" s="101"/>
      <c r="D20" s="102"/>
      <c r="E20" s="78"/>
      <c r="F20" s="79"/>
      <c r="G20" s="59"/>
      <c r="H20" s="60"/>
      <c r="I20" s="61"/>
      <c r="J20" s="76"/>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row>
    <row r="21" spans="1:129" s="58" customFormat="1" ht="18" x14ac:dyDescent="0.2">
      <c r="A21" s="57"/>
      <c r="B21" s="101"/>
      <c r="D21" s="102"/>
      <c r="E21" s="78"/>
      <c r="F21" s="79"/>
      <c r="G21" s="59"/>
      <c r="H21" s="60"/>
      <c r="I21" s="61"/>
      <c r="J21" s="76"/>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row>
    <row r="22" spans="1:129" s="58" customFormat="1" ht="18" x14ac:dyDescent="0.2">
      <c r="A22" s="57"/>
      <c r="B22" s="101"/>
      <c r="D22" s="102"/>
      <c r="E22" s="78"/>
      <c r="F22" s="79"/>
      <c r="G22" s="59"/>
      <c r="H22" s="60"/>
      <c r="I22" s="61"/>
      <c r="J22" s="76"/>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row>
    <row r="23" spans="1:129" s="58" customFormat="1" ht="24" x14ac:dyDescent="0.2">
      <c r="A23"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23" s="153" t="s">
        <v>137</v>
      </c>
      <c r="D23" s="102"/>
      <c r="E23" s="78">
        <v>45272</v>
      </c>
      <c r="F23" s="79">
        <f>IF(ISBLANK(E23)," - ",IF(G23=0,E23,E23+G23-1))</f>
        <v>45272</v>
      </c>
      <c r="G23" s="59">
        <v>1</v>
      </c>
      <c r="H23" s="60">
        <v>0</v>
      </c>
      <c r="I23" s="61">
        <f>IF(OR(F23=0,E23=0)," - ",NETWORKDAYS(E23,F23))</f>
        <v>1</v>
      </c>
      <c r="J23" s="76"/>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row>
    <row r="24" spans="1:129" s="52" customFormat="1" ht="18" x14ac:dyDescent="0.2">
      <c r="A24" s="50"/>
      <c r="B24" s="51"/>
      <c r="D24" s="53"/>
      <c r="E24" s="80"/>
      <c r="F24" s="80"/>
      <c r="G24" s="54"/>
      <c r="H24" s="55"/>
      <c r="I24" s="56"/>
      <c r="J24" s="77"/>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row>
    <row r="25" spans="1:129" s="58" customFormat="1" ht="18" x14ac:dyDescent="0.2">
      <c r="J25" s="76"/>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row>
    <row r="26" spans="1:129" s="58" customFormat="1" ht="18" x14ac:dyDescent="0.2">
      <c r="J26" s="76"/>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row>
    <row r="27" spans="1:129" s="58" customFormat="1" ht="18" x14ac:dyDescent="0.2">
      <c r="J27" s="76"/>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row>
    <row r="28" spans="1:129" s="58" customFormat="1" ht="18" x14ac:dyDescent="0.2">
      <c r="J28" s="76"/>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row>
    <row r="29" spans="1:129" s="58" customFormat="1" ht="18" x14ac:dyDescent="0.2">
      <c r="J29" s="76"/>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row>
    <row r="30" spans="1:129" s="52" customFormat="1" ht="18" x14ac:dyDescent="0.2">
      <c r="J30" s="77"/>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row>
    <row r="31" spans="1:129" s="58" customFormat="1"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6"/>
      <c r="DH31" s="146"/>
      <c r="DI31" s="146"/>
      <c r="DJ31" s="146"/>
      <c r="DK31" s="146"/>
      <c r="DL31" s="146"/>
      <c r="DM31" s="146"/>
      <c r="DN31" s="146"/>
      <c r="DO31" s="146"/>
      <c r="DP31" s="146"/>
      <c r="DQ31" s="146"/>
      <c r="DR31" s="146"/>
      <c r="DS31" s="146"/>
      <c r="DT31" s="146"/>
      <c r="DU31" s="146"/>
      <c r="DV31" s="146"/>
      <c r="DW31" s="146"/>
      <c r="DX31" s="146"/>
      <c r="DY31" s="146"/>
    </row>
    <row r="32" spans="1:129" s="58" customFormat="1"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row>
    <row r="33" spans="1:129" s="58" customFormat="1"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c r="DG33" s="146"/>
      <c r="DH33" s="146"/>
      <c r="DI33" s="146"/>
      <c r="DJ33" s="146"/>
      <c r="DK33" s="146"/>
      <c r="DL33" s="146"/>
      <c r="DM33" s="146"/>
      <c r="DN33" s="146"/>
      <c r="DO33" s="146"/>
      <c r="DP33" s="146"/>
      <c r="DQ33" s="146"/>
      <c r="DR33" s="146"/>
      <c r="DS33" s="146"/>
      <c r="DT33" s="146"/>
      <c r="DU33" s="146"/>
      <c r="DV33" s="146"/>
      <c r="DW33" s="146"/>
      <c r="DX33" s="146"/>
      <c r="DY33" s="146"/>
    </row>
    <row r="34" spans="1:129" s="58" customFormat="1"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c r="DG34" s="146"/>
      <c r="DH34" s="146"/>
      <c r="DI34" s="146"/>
      <c r="DJ34" s="146"/>
      <c r="DK34" s="146"/>
      <c r="DL34" s="146"/>
      <c r="DM34" s="146"/>
      <c r="DN34" s="146"/>
      <c r="DO34" s="146"/>
      <c r="DP34" s="146"/>
      <c r="DQ34" s="146"/>
      <c r="DR34" s="146"/>
      <c r="DS34" s="146"/>
      <c r="DT34" s="146"/>
      <c r="DU34" s="146"/>
      <c r="DV34" s="146"/>
      <c r="DW34" s="146"/>
      <c r="DX34" s="146"/>
      <c r="DY34" s="146"/>
    </row>
    <row r="35" spans="1:129" s="58" customFormat="1"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c r="DG35" s="146"/>
      <c r="DH35" s="146"/>
      <c r="DI35" s="146"/>
      <c r="DJ35" s="146"/>
      <c r="DK35" s="146"/>
      <c r="DL35" s="146"/>
      <c r="DM35" s="146"/>
      <c r="DN35" s="146"/>
      <c r="DO35" s="146"/>
      <c r="DP35" s="146"/>
      <c r="DQ35" s="146"/>
      <c r="DR35" s="146"/>
      <c r="DS35" s="146"/>
      <c r="DT35" s="146"/>
      <c r="DU35" s="146"/>
      <c r="DV35" s="146"/>
      <c r="DW35" s="146"/>
      <c r="DX35" s="146"/>
      <c r="DY35" s="146"/>
    </row>
    <row r="36" spans="1:129" s="62" customFormat="1"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47"/>
      <c r="CQ36" s="147"/>
      <c r="CR36" s="147"/>
      <c r="CS36" s="147"/>
      <c r="CT36" s="147"/>
      <c r="CU36" s="147"/>
      <c r="CV36" s="147"/>
      <c r="CW36" s="147"/>
      <c r="CX36" s="147"/>
      <c r="CY36" s="147"/>
      <c r="CZ36" s="147"/>
      <c r="DA36" s="147"/>
      <c r="DB36" s="147"/>
      <c r="DC36" s="147"/>
      <c r="DD36" s="147"/>
      <c r="DE36" s="147"/>
      <c r="DF36" s="147"/>
      <c r="DG36" s="147"/>
      <c r="DH36" s="147"/>
      <c r="DI36" s="147"/>
      <c r="DJ36" s="147"/>
      <c r="DK36" s="147"/>
      <c r="DL36" s="147"/>
      <c r="DM36" s="147"/>
      <c r="DN36" s="147"/>
      <c r="DO36" s="147"/>
      <c r="DP36" s="147"/>
      <c r="DQ36" s="147"/>
      <c r="DR36" s="147"/>
      <c r="DS36" s="147"/>
      <c r="DT36" s="147"/>
      <c r="DU36" s="147"/>
      <c r="DV36" s="147"/>
      <c r="DW36" s="147"/>
      <c r="DX36" s="147"/>
      <c r="DY36" s="147"/>
    </row>
    <row r="37" spans="1:129" s="62" customFormat="1" x14ac:dyDescent="0.2">
      <c r="A37" s="16"/>
      <c r="B37" s="16"/>
      <c r="C37" s="16"/>
      <c r="D37" s="16"/>
      <c r="E37" s="16"/>
      <c r="F37" s="16"/>
      <c r="G37" s="16"/>
      <c r="H37" s="16"/>
      <c r="I37" s="16" t="str">
        <f t="shared" si="4"/>
        <v xml:space="preserve"> - </v>
      </c>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c r="CN37" s="147"/>
      <c r="CO37" s="147"/>
      <c r="CP37" s="147"/>
      <c r="CQ37" s="147"/>
      <c r="CR37" s="147"/>
      <c r="CS37" s="147"/>
      <c r="CT37" s="147"/>
      <c r="CU37" s="147"/>
      <c r="CV37" s="147"/>
      <c r="CW37" s="147"/>
      <c r="CX37" s="147"/>
      <c r="CY37" s="147"/>
      <c r="CZ37" s="147"/>
      <c r="DA37" s="147"/>
      <c r="DB37" s="147"/>
      <c r="DC37" s="147"/>
      <c r="DD37" s="147"/>
      <c r="DE37" s="147"/>
      <c r="DF37" s="147"/>
      <c r="DG37" s="147"/>
      <c r="DH37" s="147"/>
      <c r="DI37" s="147"/>
      <c r="DJ37" s="147"/>
      <c r="DK37" s="147"/>
      <c r="DL37" s="147"/>
      <c r="DM37" s="147"/>
      <c r="DN37" s="147"/>
      <c r="DO37" s="147"/>
      <c r="DP37" s="147"/>
      <c r="DQ37" s="147"/>
      <c r="DR37" s="147"/>
      <c r="DS37" s="147"/>
      <c r="DT37" s="147"/>
      <c r="DU37" s="147"/>
      <c r="DV37" s="147"/>
      <c r="DW37" s="147"/>
      <c r="DX37" s="147"/>
      <c r="DY37" s="147"/>
    </row>
    <row r="38" spans="1:129" s="63" customFormat="1"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8"/>
      <c r="DK38" s="148"/>
      <c r="DL38" s="148"/>
      <c r="DM38" s="148"/>
      <c r="DN38" s="148"/>
      <c r="DO38" s="148"/>
      <c r="DP38" s="148"/>
      <c r="DQ38" s="148"/>
      <c r="DR38" s="148"/>
      <c r="DS38" s="148"/>
      <c r="DT38" s="148"/>
      <c r="DU38" s="148"/>
      <c r="DV38" s="148"/>
      <c r="DW38" s="148"/>
      <c r="DX38" s="148"/>
      <c r="DY38" s="148"/>
    </row>
    <row r="39" spans="1:129" s="62" customFormat="1"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c r="CN39" s="147"/>
      <c r="CO39" s="147"/>
      <c r="CP39" s="147"/>
      <c r="CQ39" s="147"/>
      <c r="CR39" s="147"/>
      <c r="CS39" s="147"/>
      <c r="CT39" s="147"/>
      <c r="CU39" s="147"/>
      <c r="CV39" s="147"/>
      <c r="CW39" s="147"/>
      <c r="CX39" s="147"/>
      <c r="CY39" s="147"/>
      <c r="CZ39" s="147"/>
      <c r="DA39" s="147"/>
      <c r="DB39" s="147"/>
      <c r="DC39" s="147"/>
      <c r="DD39" s="147"/>
      <c r="DE39" s="147"/>
      <c r="DF39" s="147"/>
      <c r="DG39" s="147"/>
      <c r="DH39" s="147"/>
      <c r="DI39" s="147"/>
      <c r="DJ39" s="147"/>
      <c r="DK39" s="147"/>
      <c r="DL39" s="147"/>
      <c r="DM39" s="147"/>
      <c r="DN39" s="147"/>
      <c r="DO39" s="147"/>
      <c r="DP39" s="147"/>
      <c r="DQ39" s="147"/>
      <c r="DR39" s="147"/>
      <c r="DS39" s="147"/>
      <c r="DT39" s="147"/>
      <c r="DU39" s="147"/>
      <c r="DV39" s="147"/>
      <c r="DW39" s="147"/>
      <c r="DX39" s="147"/>
      <c r="DY39" s="147"/>
    </row>
    <row r="40" spans="1:129" s="62" customFormat="1" x14ac:dyDescent="0.2">
      <c r="A40" s="16"/>
      <c r="B40" s="16"/>
      <c r="C40" s="16"/>
      <c r="D40" s="152"/>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c r="CN40" s="147"/>
      <c r="CO40" s="147"/>
      <c r="CP40" s="147"/>
      <c r="CQ40" s="147"/>
      <c r="CR40" s="147"/>
      <c r="CS40" s="147"/>
      <c r="CT40" s="147"/>
      <c r="CU40" s="147"/>
      <c r="CV40" s="147"/>
      <c r="CW40" s="147"/>
      <c r="CX40" s="147"/>
      <c r="CY40" s="147"/>
      <c r="CZ40" s="147"/>
      <c r="DA40" s="147"/>
      <c r="DB40" s="147"/>
      <c r="DC40" s="147"/>
      <c r="DD40" s="147"/>
      <c r="DE40" s="147"/>
      <c r="DF40" s="147"/>
      <c r="DG40" s="147"/>
      <c r="DH40" s="147"/>
      <c r="DI40" s="147"/>
      <c r="DJ40" s="147"/>
      <c r="DK40" s="147"/>
      <c r="DL40" s="147"/>
      <c r="DM40" s="147"/>
      <c r="DN40" s="147"/>
      <c r="DO40" s="147"/>
      <c r="DP40" s="147"/>
      <c r="DQ40" s="147"/>
      <c r="DR40" s="147"/>
      <c r="DS40" s="147"/>
      <c r="DT40" s="147"/>
      <c r="DU40" s="147"/>
      <c r="DV40" s="147"/>
      <c r="DW40" s="147"/>
      <c r="DX40" s="147"/>
      <c r="DY40" s="147"/>
    </row>
    <row r="41" spans="1:129" s="62" customFormat="1" x14ac:dyDescent="0.2">
      <c r="A41" s="16"/>
      <c r="B41" s="16"/>
      <c r="C41" s="16"/>
      <c r="D41" s="152"/>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c r="CN41" s="147"/>
      <c r="CO41" s="147"/>
      <c r="CP41" s="147"/>
      <c r="CQ41" s="147"/>
      <c r="CR41" s="147"/>
      <c r="CS41" s="147"/>
      <c r="CT41" s="147"/>
      <c r="CU41" s="147"/>
      <c r="CV41" s="147"/>
      <c r="CW41" s="147"/>
      <c r="CX41" s="147"/>
      <c r="CY41" s="147"/>
      <c r="CZ41" s="147"/>
      <c r="DA41" s="147"/>
      <c r="DB41" s="147"/>
      <c r="DC41" s="147"/>
      <c r="DD41" s="147"/>
      <c r="DE41" s="147"/>
      <c r="DF41" s="147"/>
      <c r="DG41" s="147"/>
      <c r="DH41" s="147"/>
      <c r="DI41" s="147"/>
      <c r="DJ41" s="147"/>
      <c r="DK41" s="147"/>
      <c r="DL41" s="147"/>
      <c r="DM41" s="147"/>
      <c r="DN41" s="147"/>
      <c r="DO41" s="147"/>
      <c r="DP41" s="147"/>
      <c r="DQ41" s="147"/>
      <c r="DR41" s="147"/>
      <c r="DS41" s="147"/>
      <c r="DT41" s="147"/>
      <c r="DU41" s="147"/>
      <c r="DV41" s="147"/>
      <c r="DW41" s="147"/>
      <c r="DX41" s="147"/>
      <c r="DY41" s="147"/>
    </row>
    <row r="42" spans="1:129" s="62" customFormat="1" x14ac:dyDescent="0.2">
      <c r="A42" s="16"/>
      <c r="B42" s="16"/>
      <c r="C42" s="16"/>
      <c r="D42" s="152"/>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c r="CM42" s="147"/>
      <c r="CN42" s="147"/>
      <c r="CO42" s="147"/>
      <c r="CP42" s="147"/>
      <c r="CQ42" s="147"/>
      <c r="CR42" s="147"/>
      <c r="CS42" s="147"/>
      <c r="CT42" s="147"/>
      <c r="CU42" s="147"/>
      <c r="CV42" s="147"/>
      <c r="CW42" s="147"/>
      <c r="CX42" s="147"/>
      <c r="CY42" s="147"/>
      <c r="CZ42" s="147"/>
      <c r="DA42" s="147"/>
      <c r="DB42" s="147"/>
      <c r="DC42" s="147"/>
      <c r="DD42" s="147"/>
      <c r="DE42" s="147"/>
      <c r="DF42" s="147"/>
      <c r="DG42" s="147"/>
      <c r="DH42" s="147"/>
      <c r="DI42" s="147"/>
      <c r="DJ42" s="147"/>
      <c r="DK42" s="147"/>
      <c r="DL42" s="147"/>
      <c r="DM42" s="147"/>
      <c r="DN42" s="147"/>
      <c r="DO42" s="147"/>
      <c r="DP42" s="147"/>
      <c r="DQ42" s="147"/>
      <c r="DR42" s="147"/>
      <c r="DS42" s="147"/>
      <c r="DT42" s="147"/>
      <c r="DU42" s="147"/>
      <c r="DV42" s="147"/>
      <c r="DW42" s="147"/>
      <c r="DX42" s="147"/>
      <c r="DY42" s="147"/>
    </row>
    <row r="43" spans="1:129" s="62" customFormat="1" x14ac:dyDescent="0.2">
      <c r="A43" s="16"/>
      <c r="B43" s="16"/>
      <c r="C43" s="16"/>
      <c r="D43" s="152"/>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c r="CM43" s="147"/>
      <c r="CN43" s="147"/>
      <c r="CO43" s="147"/>
      <c r="CP43" s="147"/>
      <c r="CQ43" s="147"/>
      <c r="CR43" s="147"/>
      <c r="CS43" s="147"/>
      <c r="CT43" s="147"/>
      <c r="CU43" s="147"/>
      <c r="CV43" s="147"/>
      <c r="CW43" s="147"/>
      <c r="CX43" s="147"/>
      <c r="CY43" s="147"/>
      <c r="CZ43" s="147"/>
      <c r="DA43" s="147"/>
      <c r="DB43" s="147"/>
      <c r="DC43" s="147"/>
      <c r="DD43" s="147"/>
      <c r="DE43" s="147"/>
      <c r="DF43" s="147"/>
      <c r="DG43" s="147"/>
      <c r="DH43" s="147"/>
      <c r="DI43" s="147"/>
      <c r="DJ43" s="147"/>
      <c r="DK43" s="147"/>
      <c r="DL43" s="147"/>
      <c r="DM43" s="147"/>
      <c r="DN43" s="147"/>
      <c r="DO43" s="147"/>
      <c r="DP43" s="147"/>
      <c r="DQ43" s="147"/>
      <c r="DR43" s="147"/>
      <c r="DS43" s="147"/>
      <c r="DT43" s="147"/>
      <c r="DU43" s="147"/>
      <c r="DV43" s="147"/>
      <c r="DW43" s="147"/>
      <c r="DX43" s="147"/>
      <c r="DY43" s="147"/>
    </row>
    <row r="44" spans="1:129" s="30" customFormat="1" x14ac:dyDescent="0.2">
      <c r="A44" s="135"/>
      <c r="B44" s="149"/>
      <c r="C44" s="149"/>
      <c r="D44" s="150"/>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51"/>
      <c r="BP44" s="151"/>
      <c r="BQ44" s="151"/>
      <c r="BR44" s="151"/>
      <c r="BS44" s="151"/>
      <c r="BT44" s="151"/>
      <c r="BU44" s="151"/>
      <c r="BV44" s="151"/>
      <c r="BW44" s="151"/>
      <c r="BX44" s="151"/>
      <c r="BY44" s="151"/>
      <c r="BZ44" s="151"/>
      <c r="CA44" s="151"/>
      <c r="CB44" s="151"/>
      <c r="CC44" s="151"/>
      <c r="CD44" s="151"/>
      <c r="CE44" s="151"/>
      <c r="CF44" s="151"/>
      <c r="CG44" s="151"/>
      <c r="CH44" s="151"/>
      <c r="CI44" s="151"/>
      <c r="CJ44" s="151"/>
      <c r="CK44" s="151"/>
      <c r="CL44" s="151"/>
      <c r="CM44" s="151"/>
      <c r="CN44" s="151"/>
      <c r="CO44" s="151"/>
      <c r="CP44" s="151"/>
      <c r="CQ44" s="151"/>
      <c r="CR44" s="151"/>
      <c r="CS44" s="151"/>
      <c r="CT44" s="151"/>
      <c r="CU44" s="151"/>
      <c r="CV44" s="151"/>
      <c r="CW44" s="151"/>
      <c r="CX44" s="151"/>
      <c r="CY44" s="151"/>
      <c r="CZ44" s="151"/>
      <c r="DA44" s="151"/>
      <c r="DB44" s="151"/>
      <c r="DC44" s="151"/>
      <c r="DD44" s="151"/>
      <c r="DE44" s="151"/>
      <c r="DF44" s="151"/>
      <c r="DG44" s="151"/>
      <c r="DH44" s="151"/>
      <c r="DI44" s="151"/>
      <c r="DJ44" s="151"/>
      <c r="DK44" s="151"/>
      <c r="DL44" s="151"/>
      <c r="DM44" s="151"/>
      <c r="DN44" s="151"/>
      <c r="DO44" s="151"/>
      <c r="DP44" s="151"/>
      <c r="DQ44" s="151"/>
      <c r="DR44" s="151"/>
      <c r="DS44" s="151"/>
      <c r="DT44" s="151"/>
      <c r="DU44" s="151"/>
      <c r="DV44" s="151"/>
      <c r="DW44" s="151"/>
      <c r="DX44" s="151"/>
      <c r="DY44" s="15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1:H43 H8:H2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5">
      <formula>K$6=TODAY()</formula>
    </cfRule>
  </conditionalFormatting>
  <conditionalFormatting sqref="K31:BN43 K8:BN11">
    <cfRule type="expression" dxfId="6" priority="48">
      <formula>AND($E8&lt;=K$6,ROUNDDOWN(($F8-$E8+1)*$H8,0)+$E8-1&gt;=K$6)</formula>
    </cfRule>
    <cfRule type="expression" dxfId="5" priority="49">
      <formula>AND(NOT(ISBLANK($E8)),$E8&lt;=K$6,$F8&gt;=K$6)</formula>
    </cfRule>
  </conditionalFormatting>
  <conditionalFormatting sqref="K6:BN43">
    <cfRule type="expression" dxfId="4" priority="8">
      <formula>K$6=TODAY()</formula>
    </cfRule>
  </conditionalFormatting>
  <conditionalFormatting sqref="K18:BN30">
    <cfRule type="expression" dxfId="3" priority="55">
      <formula>AND($E12&lt;=K$6,ROUNDDOWN(($F12-$E12+1)*$H12,0)+$E12-1&gt;=K$6)</formula>
    </cfRule>
    <cfRule type="expression" dxfId="2" priority="56">
      <formula>AND(NOT(ISBLANK($E12)),$E12&lt;=K$6,$F12&gt;=K$6)</formula>
    </cfRule>
  </conditionalFormatting>
  <conditionalFormatting sqref="K12:BN17">
    <cfRule type="expression" dxfId="1" priority="57">
      <formula>AND(#REF!&lt;=K$6,ROUNDDOWN((#REF!-#REF!+1)*#REF!,0)+#REF!-1&gt;=K$6)</formula>
    </cfRule>
    <cfRule type="expression" dxfId="0" priority="58">
      <formula>AND(NOT(ISBLANK(#REF!)),#REF!&lt;=K$6,#REF!&gt;=K$6)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7 E37:H37"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H31:H43 H8:H24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2"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120</v>
      </c>
    </row>
    <row r="36" spans="2:2" x14ac:dyDescent="0.2">
      <c r="B36" s="20" t="s">
        <v>121</v>
      </c>
    </row>
    <row r="37" spans="2:2" x14ac:dyDescent="0.2">
      <c r="B37" s="20" t="s">
        <v>122</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123</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7" t="s">
        <v>115</v>
      </c>
      <c r="B1" s="38"/>
      <c r="C1" s="39"/>
    </row>
    <row r="2" spans="1:3" ht="14.25" x14ac:dyDescent="0.2">
      <c r="A2" s="110" t="s">
        <v>46</v>
      </c>
      <c r="B2" s="9"/>
      <c r="C2" s="8"/>
    </row>
    <row r="3" spans="1:3" s="20" customFormat="1" x14ac:dyDescent="0.2">
      <c r="A3" s="8"/>
      <c r="B3" s="9"/>
      <c r="C3" s="8"/>
    </row>
    <row r="4" spans="1:3" s="8" customFormat="1" ht="18" x14ac:dyDescent="0.25">
      <c r="A4" s="105" t="s">
        <v>82</v>
      </c>
      <c r="B4" s="36"/>
    </row>
    <row r="5" spans="1:3" s="8" customFormat="1" ht="57" x14ac:dyDescent="0.2">
      <c r="B5" s="111" t="s">
        <v>71</v>
      </c>
    </row>
    <row r="7" spans="1:3" ht="28.5" x14ac:dyDescent="0.2">
      <c r="B7" s="111" t="s">
        <v>83</v>
      </c>
    </row>
    <row r="9" spans="1:3" ht="14.25" x14ac:dyDescent="0.2">
      <c r="B9" s="110" t="s">
        <v>58</v>
      </c>
    </row>
    <row r="11" spans="1:3" ht="28.5" x14ac:dyDescent="0.2">
      <c r="B11" s="109" t="s">
        <v>59</v>
      </c>
    </row>
    <row r="12" spans="1:3" s="20" customFormat="1" x14ac:dyDescent="0.2"/>
    <row r="13" spans="1:3" ht="18" x14ac:dyDescent="0.25">
      <c r="A13" s="145" t="s">
        <v>3</v>
      </c>
      <c r="B13" s="145"/>
    </row>
    <row r="14" spans="1:3" s="20" customFormat="1" x14ac:dyDescent="0.2"/>
    <row r="15" spans="1:3" s="106" customFormat="1" ht="18" x14ac:dyDescent="0.2">
      <c r="A15" s="114"/>
      <c r="B15" s="112" t="s">
        <v>74</v>
      </c>
    </row>
    <row r="16" spans="1:3" s="106" customFormat="1" ht="18" x14ac:dyDescent="0.2">
      <c r="A16" s="114"/>
      <c r="B16" s="113" t="s">
        <v>72</v>
      </c>
      <c r="C16" s="108" t="s">
        <v>2</v>
      </c>
    </row>
    <row r="17" spans="1:3" ht="18" x14ac:dyDescent="0.25">
      <c r="A17" s="115"/>
      <c r="B17" s="113" t="s">
        <v>76</v>
      </c>
    </row>
    <row r="18" spans="1:3" s="20" customFormat="1" ht="18" x14ac:dyDescent="0.25">
      <c r="A18" s="115"/>
      <c r="B18" s="113" t="s">
        <v>84</v>
      </c>
    </row>
    <row r="19" spans="1:3" s="39" customFormat="1" ht="18" x14ac:dyDescent="0.25">
      <c r="A19" s="118"/>
      <c r="B19" s="113" t="s">
        <v>85</v>
      </c>
    </row>
    <row r="20" spans="1:3" s="106" customFormat="1" ht="18" x14ac:dyDescent="0.2">
      <c r="A20" s="114"/>
      <c r="B20" s="112" t="s">
        <v>73</v>
      </c>
      <c r="C20" s="107" t="s">
        <v>1</v>
      </c>
    </row>
    <row r="21" spans="1:3" ht="18" x14ac:dyDescent="0.25">
      <c r="A21" s="115"/>
      <c r="B21" s="113" t="s">
        <v>75</v>
      </c>
    </row>
    <row r="22" spans="1:3" s="8" customFormat="1" ht="18" x14ac:dyDescent="0.25">
      <c r="A22" s="116"/>
      <c r="B22" s="117" t="s">
        <v>77</v>
      </c>
    </row>
    <row r="23" spans="1:3" s="8" customFormat="1" ht="18" x14ac:dyDescent="0.25">
      <c r="A23" s="116"/>
      <c r="B23" s="10"/>
    </row>
    <row r="24" spans="1:3" s="8" customFormat="1" ht="18" x14ac:dyDescent="0.25">
      <c r="A24" s="145" t="s">
        <v>78</v>
      </c>
      <c r="B24" s="145"/>
    </row>
    <row r="25" spans="1:3" s="8" customFormat="1" ht="43.5" x14ac:dyDescent="0.25">
      <c r="A25" s="116"/>
      <c r="B25" s="113" t="s">
        <v>86</v>
      </c>
    </row>
    <row r="26" spans="1:3" s="8" customFormat="1" ht="18" x14ac:dyDescent="0.25">
      <c r="A26" s="116"/>
      <c r="B26" s="113"/>
    </row>
    <row r="27" spans="1:3" s="8" customFormat="1" ht="18" x14ac:dyDescent="0.25">
      <c r="A27" s="116"/>
      <c r="B27" s="134" t="s">
        <v>90</v>
      </c>
    </row>
    <row r="28" spans="1:3" s="8" customFormat="1" ht="18" x14ac:dyDescent="0.25">
      <c r="A28" s="116"/>
      <c r="B28" s="113" t="s">
        <v>79</v>
      </c>
    </row>
    <row r="29" spans="1:3" s="8" customFormat="1" ht="28.5" x14ac:dyDescent="0.25">
      <c r="A29" s="116"/>
      <c r="B29" s="113" t="s">
        <v>81</v>
      </c>
    </row>
    <row r="30" spans="1:3" s="8" customFormat="1" ht="18" x14ac:dyDescent="0.25">
      <c r="A30" s="116"/>
      <c r="B30" s="113"/>
    </row>
    <row r="31" spans="1:3" s="8" customFormat="1" ht="18" x14ac:dyDescent="0.25">
      <c r="A31" s="116"/>
      <c r="B31" s="134" t="s">
        <v>87</v>
      </c>
    </row>
    <row r="32" spans="1:3" s="8" customFormat="1" ht="18" x14ac:dyDescent="0.25">
      <c r="A32" s="116"/>
      <c r="B32" s="113" t="s">
        <v>80</v>
      </c>
    </row>
    <row r="33" spans="1:2" s="8" customFormat="1" ht="18" x14ac:dyDescent="0.25">
      <c r="A33" s="116"/>
      <c r="B33" s="113" t="s">
        <v>88</v>
      </c>
    </row>
    <row r="34" spans="1:2" s="8" customFormat="1" ht="18" x14ac:dyDescent="0.25">
      <c r="A34" s="116"/>
      <c r="B34" s="10"/>
    </row>
    <row r="35" spans="1:2" s="8" customFormat="1" ht="28.5" x14ac:dyDescent="0.25">
      <c r="A35" s="116"/>
      <c r="B35" s="113" t="s">
        <v>125</v>
      </c>
    </row>
    <row r="36" spans="1:2" s="8" customFormat="1" ht="18" x14ac:dyDescent="0.25">
      <c r="A36" s="116"/>
      <c r="B36" s="119" t="s">
        <v>89</v>
      </c>
    </row>
    <row r="37" spans="1:2" s="8" customFormat="1" ht="18" x14ac:dyDescent="0.25">
      <c r="A37" s="116"/>
      <c r="B37" s="10"/>
    </row>
    <row r="38" spans="1:2" ht="18" x14ac:dyDescent="0.25">
      <c r="A38" s="145" t="s">
        <v>8</v>
      </c>
      <c r="B38" s="145"/>
    </row>
    <row r="39" spans="1:2" ht="28.5" x14ac:dyDescent="0.2">
      <c r="B39" s="113" t="s">
        <v>92</v>
      </c>
    </row>
    <row r="40" spans="1:2" s="20" customFormat="1" x14ac:dyDescent="0.2"/>
    <row r="41" spans="1:2" s="20" customFormat="1" ht="14.25" x14ac:dyDescent="0.2">
      <c r="B41" s="113" t="s">
        <v>93</v>
      </c>
    </row>
    <row r="42" spans="1:2" s="20" customFormat="1" x14ac:dyDescent="0.2"/>
    <row r="43" spans="1:2" s="20" customFormat="1" ht="28.5" x14ac:dyDescent="0.2">
      <c r="B43" s="113" t="s">
        <v>91</v>
      </c>
    </row>
    <row r="44" spans="1:2" s="20" customFormat="1" x14ac:dyDescent="0.2"/>
    <row r="45" spans="1:2" ht="28.5" x14ac:dyDescent="0.2">
      <c r="B45" s="113" t="s">
        <v>94</v>
      </c>
    </row>
    <row r="46" spans="1:2" x14ac:dyDescent="0.2">
      <c r="B46" s="21"/>
    </row>
    <row r="47" spans="1:2" ht="28.5" x14ac:dyDescent="0.2">
      <c r="B47" s="113" t="s">
        <v>95</v>
      </c>
    </row>
    <row r="48" spans="1:2" x14ac:dyDescent="0.2">
      <c r="B48" s="11"/>
    </row>
    <row r="49" spans="1:2" ht="18" x14ac:dyDescent="0.25">
      <c r="A49" s="145" t="s">
        <v>6</v>
      </c>
      <c r="B49" s="145"/>
    </row>
    <row r="50" spans="1:2" ht="28.5" x14ac:dyDescent="0.2">
      <c r="B50" s="113" t="s">
        <v>126</v>
      </c>
    </row>
    <row r="51" spans="1:2" x14ac:dyDescent="0.2">
      <c r="B51" s="11"/>
    </row>
    <row r="52" spans="1:2" ht="14.25" x14ac:dyDescent="0.2">
      <c r="A52" s="120" t="s">
        <v>9</v>
      </c>
      <c r="B52" s="113" t="s">
        <v>10</v>
      </c>
    </row>
    <row r="53" spans="1:2" ht="14.25" x14ac:dyDescent="0.2">
      <c r="A53" s="120" t="s">
        <v>11</v>
      </c>
      <c r="B53" s="113" t="s">
        <v>12</v>
      </c>
    </row>
    <row r="54" spans="1:2" ht="14.25" x14ac:dyDescent="0.2">
      <c r="A54" s="120" t="s">
        <v>13</v>
      </c>
      <c r="B54" s="113" t="s">
        <v>14</v>
      </c>
    </row>
    <row r="55" spans="1:2" ht="28.5" x14ac:dyDescent="0.2">
      <c r="A55" s="109"/>
      <c r="B55" s="113" t="s">
        <v>96</v>
      </c>
    </row>
    <row r="56" spans="1:2" ht="28.5" x14ac:dyDescent="0.2">
      <c r="A56" s="109"/>
      <c r="B56" s="113" t="s">
        <v>97</v>
      </c>
    </row>
    <row r="57" spans="1:2" ht="14.25" x14ac:dyDescent="0.2">
      <c r="A57" s="120" t="s">
        <v>15</v>
      </c>
      <c r="B57" s="113" t="s">
        <v>16</v>
      </c>
    </row>
    <row r="58" spans="1:2" ht="14.25" x14ac:dyDescent="0.2">
      <c r="A58" s="109"/>
      <c r="B58" s="113" t="s">
        <v>98</v>
      </c>
    </row>
    <row r="59" spans="1:2" ht="14.25" x14ac:dyDescent="0.2">
      <c r="A59" s="109"/>
      <c r="B59" s="113" t="s">
        <v>99</v>
      </c>
    </row>
    <row r="60" spans="1:2" ht="14.25" x14ac:dyDescent="0.2">
      <c r="A60" s="120" t="s">
        <v>17</v>
      </c>
      <c r="B60" s="113" t="s">
        <v>18</v>
      </c>
    </row>
    <row r="61" spans="1:2" ht="28.5" x14ac:dyDescent="0.2">
      <c r="A61" s="109"/>
      <c r="B61" s="113" t="s">
        <v>100</v>
      </c>
    </row>
    <row r="62" spans="1:2" ht="14.25" x14ac:dyDescent="0.2">
      <c r="A62" s="120" t="s">
        <v>101</v>
      </c>
      <c r="B62" s="113" t="s">
        <v>102</v>
      </c>
    </row>
    <row r="63" spans="1:2" ht="14.25" x14ac:dyDescent="0.2">
      <c r="A63" s="121"/>
      <c r="B63" s="113" t="s">
        <v>103</v>
      </c>
    </row>
    <row r="64" spans="1:2" s="20" customFormat="1" x14ac:dyDescent="0.2">
      <c r="B64" s="12"/>
    </row>
    <row r="65" spans="1:2" s="20" customFormat="1" ht="18" x14ac:dyDescent="0.25">
      <c r="A65" s="145" t="s">
        <v>7</v>
      </c>
      <c r="B65" s="145"/>
    </row>
    <row r="66" spans="1:2" s="20" customFormat="1" ht="42.75" x14ac:dyDescent="0.2">
      <c r="B66" s="113" t="s">
        <v>104</v>
      </c>
    </row>
    <row r="67" spans="1:2" s="20" customFormat="1" x14ac:dyDescent="0.2">
      <c r="B67" s="13"/>
    </row>
    <row r="68" spans="1:2" s="8" customFormat="1" ht="18" x14ac:dyDescent="0.25">
      <c r="A68" s="145" t="s">
        <v>4</v>
      </c>
      <c r="B68" s="145"/>
    </row>
    <row r="69" spans="1:2" s="20" customFormat="1" ht="15" x14ac:dyDescent="0.25">
      <c r="A69" s="128" t="s">
        <v>5</v>
      </c>
      <c r="B69" s="129" t="s">
        <v>105</v>
      </c>
    </row>
    <row r="70" spans="1:2" s="8" customFormat="1" ht="28.5" x14ac:dyDescent="0.2">
      <c r="A70" s="122"/>
      <c r="B70" s="127" t="s">
        <v>107</v>
      </c>
    </row>
    <row r="71" spans="1:2" s="8" customFormat="1" ht="14.25" x14ac:dyDescent="0.2">
      <c r="A71" s="122"/>
      <c r="B71" s="123"/>
    </row>
    <row r="72" spans="1:2" s="20" customFormat="1" ht="15" x14ac:dyDescent="0.25">
      <c r="A72" s="128" t="s">
        <v>5</v>
      </c>
      <c r="B72" s="129" t="s">
        <v>124</v>
      </c>
    </row>
    <row r="73" spans="1:2" s="8" customFormat="1" ht="28.5" x14ac:dyDescent="0.2">
      <c r="A73" s="122"/>
      <c r="B73" s="127" t="s">
        <v>128</v>
      </c>
    </row>
    <row r="74" spans="1:2" s="8" customFormat="1" ht="14.25" x14ac:dyDescent="0.2">
      <c r="A74" s="122"/>
      <c r="B74" s="123"/>
    </row>
    <row r="75" spans="1:2" ht="15" x14ac:dyDescent="0.25">
      <c r="A75" s="128" t="s">
        <v>5</v>
      </c>
      <c r="B75" s="131" t="s">
        <v>110</v>
      </c>
    </row>
    <row r="76" spans="1:2" s="8" customFormat="1" ht="42.75" x14ac:dyDescent="0.2">
      <c r="A76" s="122"/>
      <c r="B76" s="111" t="s">
        <v>127</v>
      </c>
    </row>
    <row r="77" spans="1:2" ht="14.25" x14ac:dyDescent="0.2">
      <c r="A77" s="121"/>
      <c r="B77" s="121"/>
    </row>
    <row r="78" spans="1:2" s="20" customFormat="1" ht="15" x14ac:dyDescent="0.25">
      <c r="A78" s="128" t="s">
        <v>5</v>
      </c>
      <c r="B78" s="131" t="s">
        <v>116</v>
      </c>
    </row>
    <row r="79" spans="1:2" s="8" customFormat="1" ht="28.5" x14ac:dyDescent="0.2">
      <c r="A79" s="122"/>
      <c r="B79" s="111" t="s">
        <v>111</v>
      </c>
    </row>
    <row r="80" spans="1:2" s="20" customFormat="1" ht="14.25" x14ac:dyDescent="0.2">
      <c r="A80" s="121"/>
      <c r="B80" s="121"/>
    </row>
    <row r="81" spans="1:2" ht="15" x14ac:dyDescent="0.25">
      <c r="A81" s="128" t="s">
        <v>5</v>
      </c>
      <c r="B81" s="131" t="s">
        <v>117</v>
      </c>
    </row>
    <row r="82" spans="1:2" s="8" customFormat="1" ht="14.25" x14ac:dyDescent="0.2">
      <c r="A82" s="122"/>
      <c r="B82" s="126" t="s">
        <v>112</v>
      </c>
    </row>
    <row r="83" spans="1:2" s="8" customFormat="1" ht="14.25" x14ac:dyDescent="0.2">
      <c r="A83" s="122"/>
      <c r="B83" s="126" t="s">
        <v>113</v>
      </c>
    </row>
    <row r="84" spans="1:2" s="8" customFormat="1" ht="14.25" x14ac:dyDescent="0.2">
      <c r="A84" s="122"/>
      <c r="B84" s="126" t="s">
        <v>114</v>
      </c>
    </row>
    <row r="85" spans="1:2" ht="15" x14ac:dyDescent="0.25">
      <c r="A85" s="121"/>
      <c r="B85" s="125"/>
    </row>
    <row r="86" spans="1:2" ht="15" x14ac:dyDescent="0.25">
      <c r="A86" s="128" t="s">
        <v>5</v>
      </c>
      <c r="B86" s="131" t="s">
        <v>118</v>
      </c>
    </row>
    <row r="87" spans="1:2" s="8" customFormat="1" ht="42.75" x14ac:dyDescent="0.2">
      <c r="A87" s="122"/>
      <c r="B87" s="111" t="s">
        <v>106</v>
      </c>
    </row>
    <row r="88" spans="1:2" s="8" customFormat="1" ht="14.25" x14ac:dyDescent="0.2">
      <c r="A88" s="122"/>
      <c r="B88" s="124" t="s">
        <v>108</v>
      </c>
    </row>
    <row r="89" spans="1:2" s="8" customFormat="1" ht="57" x14ac:dyDescent="0.2">
      <c r="A89" s="122"/>
      <c r="B89" s="130" t="s">
        <v>109</v>
      </c>
    </row>
    <row r="90" spans="1:2" ht="14.25" x14ac:dyDescent="0.2">
      <c r="A90" s="121"/>
      <c r="B90" s="121"/>
    </row>
    <row r="91" spans="1:2" ht="15" x14ac:dyDescent="0.25">
      <c r="A91" s="128" t="s">
        <v>5</v>
      </c>
      <c r="B91" s="133" t="s">
        <v>119</v>
      </c>
    </row>
    <row r="92" spans="1:2" ht="28.5" x14ac:dyDescent="0.2">
      <c r="A92" s="109"/>
      <c r="B92" s="126"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7" t="s">
        <v>49</v>
      </c>
      <c r="B1" s="37"/>
      <c r="C1" s="42"/>
      <c r="D1" s="42"/>
    </row>
    <row r="2" spans="1:4" ht="15" x14ac:dyDescent="0.2">
      <c r="A2" s="39"/>
      <c r="B2" s="43"/>
      <c r="C2" s="42"/>
      <c r="D2" s="42"/>
    </row>
    <row r="3" spans="1:4" ht="15" x14ac:dyDescent="0.2">
      <c r="A3" s="40"/>
      <c r="B3" s="33" t="s">
        <v>50</v>
      </c>
      <c r="C3" s="41"/>
    </row>
    <row r="4" spans="1:4" ht="14.25" x14ac:dyDescent="0.2">
      <c r="A4" s="14"/>
      <c r="B4" s="35"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4"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GanttChart</vt:lpstr>
      <vt:lpstr>GanttChartPro</vt:lpstr>
      <vt:lpstr>Help</vt:lpstr>
      <vt:lpstr>TermsOfUse</vt:lpstr>
      <vt:lpstr>GanttChart!Area_de_impressao</vt:lpstr>
      <vt:lpstr>GanttChartPro!Area_de_impressao</vt:lpstr>
      <vt:lpstr>GanttChart!prevWBS</vt:lpstr>
      <vt:lpstr>GanttChart!Titulos_de_impressao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Sabrina Araújo</cp:lastModifiedBy>
  <cp:lastPrinted>2018-02-12T20:25:38Z</cp:lastPrinted>
  <dcterms:created xsi:type="dcterms:W3CDTF">2010-06-09T16:05:03Z</dcterms:created>
  <dcterms:modified xsi:type="dcterms:W3CDTF">2023-11-15T00:31:38Z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