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Excel\data analysis\"/>
    </mc:Choice>
  </mc:AlternateContent>
  <xr:revisionPtr revIDLastSave="0" documentId="13_ncr:1_{4297024F-80BC-43E1-A365-C641C2C77A1F}" xr6:coauthVersionLast="47" xr6:coauthVersionMax="47" xr10:uidLastSave="{00000000-0000-0000-0000-000000000000}"/>
  <bookViews>
    <workbookView xWindow="-108" yWindow="-108" windowWidth="23256" windowHeight="12456" activeTab="2" xr2:uid="{26D4546B-D2A1-4444-8EAF-A6228F96F0C1}"/>
  </bookViews>
  <sheets>
    <sheet name="Data" sheetId="1" r:id="rId1"/>
    <sheet name="Quick Statistics" sheetId="2" r:id="rId2"/>
    <sheet name="EDA" sheetId="4" r:id="rId3"/>
  </sheets>
  <definedNames>
    <definedName name="_xlnm._FilterDatabase" localSheetId="0" hidden="1">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4" i="4" l="1"/>
  <c r="AH5" i="4"/>
  <c r="AH6" i="4"/>
  <c r="AH7" i="4"/>
  <c r="AH8" i="4"/>
  <c r="AH9" i="4"/>
  <c r="AH10" i="4"/>
  <c r="AH11" i="4"/>
  <c r="AH12" i="4"/>
  <c r="AH3" i="4"/>
  <c r="AG3" i="4" a="1"/>
  <c r="AG3" i="4" s="1"/>
  <c r="AE4" i="4"/>
  <c r="AE5" i="4"/>
  <c r="AE6" i="4"/>
  <c r="AE7" i="4"/>
  <c r="AE8" i="4"/>
  <c r="AE9" i="4"/>
  <c r="AE10" i="4"/>
  <c r="AE11" i="4"/>
  <c r="AE3" i="4"/>
  <c r="V2" i="4" a="1"/>
  <c r="V2" i="4" s="1"/>
  <c r="A2" i="4" a="1"/>
  <c r="A2" i="4" s="1"/>
  <c r="D11" i="2"/>
  <c r="C11" i="2"/>
  <c r="D8" i="2"/>
  <c r="D9" i="2"/>
  <c r="D10" i="2"/>
  <c r="C10" i="2"/>
  <c r="C9" i="2"/>
  <c r="C8" i="2"/>
  <c r="D7" i="2"/>
  <c r="C7" i="2"/>
  <c r="D6" i="2"/>
  <c r="C6" i="2"/>
  <c r="D5" i="2"/>
  <c r="C5" i="2"/>
  <c r="D4" i="2"/>
  <c r="C4" i="2"/>
  <c r="D3" i="2"/>
  <c r="C3" i="2"/>
  <c r="AC6" i="4" l="1"/>
  <c r="AC5" i="4"/>
  <c r="AC4" i="4"/>
  <c r="AD3" i="4"/>
  <c r="AD11" i="4"/>
  <c r="AD10" i="4"/>
  <c r="AC3" i="4"/>
  <c r="AD9" i="4"/>
  <c r="AC11" i="4"/>
  <c r="AD8" i="4"/>
  <c r="AC10" i="4"/>
  <c r="AD7" i="4"/>
  <c r="AD6" i="4"/>
  <c r="AD5" i="4"/>
  <c r="AC9" i="4"/>
  <c r="AC8" i="4"/>
  <c r="AC7" i="4"/>
  <c r="AD4" i="4"/>
  <c r="H2" i="4" a="1"/>
  <c r="H2" i="4" s="1"/>
  <c r="O2" i="4" a="1"/>
  <c r="O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<sst xmlns="http://schemas.openxmlformats.org/spreadsheetml/2006/main" count="962" uniqueCount="73">
  <si>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</si>
  <si>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</si>
  <si>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</si>
  <si>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</si>
  <si>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</si>
  <si>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</si>
  <si>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</si>
  <si>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</si>
  <si>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</si>
  <si>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</si>
  <si>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</si>
  <si>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</si>
  <si>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</si>
  <si>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</si>
  <si>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</si>
  <si>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</si>
  <si>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</si>
  <si>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</si>
  <si>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</si>
  <si>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</si>
  <si>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</si>
  <si>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</si>
  <si>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</si>
  <si>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</si>
  <si>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</si>
  <si>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</si>
  <si>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</si>
  <si>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</si>
  <si>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</si>
  <si>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</si>
  <si>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</si>
  <si>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</si>
  <si>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</si>
  <si>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</si>
  <si>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</si>
  <si>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</si>
  <si>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</si>
  <si>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</si>
  <si>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</si>
  <si>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</si>
  <si>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</si>
  <si>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</si>
  <si>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</si>
  <si>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</si>
  <si>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</si>
  <si>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</si>
  <si>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</si>
  <si>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</si>
  <si>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</si>
  <si>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</si>
  <si>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</si>
  <si>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</si>
  <si>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</si>
  <si>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</si>
  <si>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</si>
  <si>
    <t>Average</t>
  </si>
  <si>
    <t>Median</t>
  </si>
  <si>
    <t>Min</t>
  </si>
  <si>
    <t>Max</t>
  </si>
  <si>
    <t>Range</t>
  </si>
  <si>
    <t>First Q</t>
  </si>
  <si>
    <t>Second Q</t>
  </si>
  <si>
    <t>Third Q</t>
  </si>
  <si>
    <t>Distinct Count</t>
  </si>
  <si>
    <t>Original Data</t>
  </si>
  <si>
    <t>Sorting By Amount</t>
  </si>
  <si>
    <t>Sorting By Unit</t>
  </si>
  <si>
    <t>Above Average</t>
  </si>
  <si>
    <t>Top 10</t>
  </si>
  <si>
    <t>Unit</t>
  </si>
  <si>
    <t>Name</t>
  </si>
  <si>
    <t>Duplicates</t>
  </si>
  <si>
    <t>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</si>
</sst>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6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1" fillId="0" borderId="0" xfId="0" applyFont="1" applyAlignment="1">
      <alignment horizontal="right"/>
    </xf>
    <xf numFmtId="8" fontId="0" fillId="0" borderId="0" xfId="0" applyNumberFormat="1"/>
    <xf numFmtId="0" fontId="0" fillId="0" borderId="2" xfId="0" applyBorder="1"/>
    <xf numFmtId="0" fontId="2" fillId="0" borderId="0" xfId="0" applyFont="1"/>
    <xf numFmtId="0" fontId="2" fillId="0" borderId="2" xfId="0" applyFont="1" applyBorder="1"/>
    <xf numFmtId="0" fontId="0" fillId="0" borderId="0" xfId="0" applyFill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0" formatCode="&quot;$&quot;#,##0_);[Red]\(&quot;$&quot;#,##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W1:X23" totalsRowShown="0">
  <autoFilter ref="W1:X23" xr:uid="{6DAC1E92-D947-4232-891E-65555AD7A47E}"/>
  <tableColumns count="2">
    <tableColumn id="1" xr3:uid="{1B8963D1-E60F-4400-A175-651A513B826F}" name="Product"/>
    <tableColumn id="2" xr3:uid="{1798A7DA-FB9F-46D3-AA0A-B6BCA4A81AC3}" name="Cost per uni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267E96-8E9D-4746-B33C-29A16589017B}" name="data" displayName="data" ref="A1:E301" totalsRowShown="0" headerRowDxfId="1">
  <autoFilter ref="A1:E301" xr:uid="{66267E96-8E9D-4746-B33C-29A1658901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478B7BD-B769-4EEA-AA6C-E6889431C4D3}" name="Sales Person"/>
    <tableColumn id="2" xr3:uid="{F12F1D76-2CBD-4903-AB5A-66FE6E9721B8}" name="Geography"/>
    <tableColumn id="3" xr3:uid="{D1D3DCAC-E585-4A00-8C09-F7E6CCC6992E}" name="Product"/>
    <tableColumn id="4" xr3:uid="{F8893B66-396E-4857-B1D8-7C1DCFF99633}" name="Amount" dataDxfId="3"/>
    <tableColumn id="5" xr3:uid="{B039FF9A-CFE2-4FB6-B1CB-6E84216429DE}" name="Uni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X648"/>
  <sheetViews>
    <sheetView showGridLines="0" zoomScaleNormal="100" workbookViewId="0">
      <selection activeCell="C8" sqref="C8"/>
    </sheetView>
  </sheetViews>
  <sheetFormatPr defaultRowHeight="14.4" x14ac:dyDescent="0.3"/>
  <cols>
    <col min="1" max="1" width="15.109375" bestFit="1" customWidth="1"/>
    <col min="2" max="2" width="12.44140625" bestFit="1" customWidth="1"/>
    <col min="3" max="3" width="20.21875" bestFit="1" customWidth="1"/>
    <col min="4" max="4" width="8" bestFit="1" customWidth="1"/>
    <col min="5" max="5" width="5.33203125" bestFit="1" customWidth="1"/>
    <col min="8" max="8" width="9.33203125" bestFit="1" customWidth="1"/>
    <col min="9" max="9" width="46.5546875" bestFit="1" customWidth="1"/>
    <col min="23" max="23" width="21.88671875" bestFit="1" customWidth="1"/>
    <col min="24" max="24" width="14.44140625" customWidth="1"/>
    <col min="29" max="29" width="21.88671875" customWidth="1"/>
  </cols>
  <sheetData>
    <row r="1" spans="1:24" x14ac:dyDescent="0.3">
      <c r="A1" s="4" t="s">
        <v>11</v>
      </c>
      <c r="B1" s="4" t="s">
        <v>12</v>
      </c>
      <c r="C1" s="4" t="s">
        <v>0</v>
      </c>
      <c r="D1" s="8" t="s">
        <v>1</v>
      </c>
      <c r="E1" s="8" t="s">
        <v>49</v>
      </c>
      <c r="H1" s="7" t="s">
        <v>42</v>
      </c>
      <c r="I1" s="1"/>
      <c r="W1" t="s">
        <v>0</v>
      </c>
      <c r="X1" t="s">
        <v>50</v>
      </c>
    </row>
    <row r="2" spans="1:24" x14ac:dyDescent="0.3">
      <c r="A2" t="s">
        <v>40</v>
      </c>
      <c r="B2" t="s">
        <v>37</v>
      </c>
      <c r="C2" t="s">
        <v>30</v>
      </c>
      <c r="D2" s="2">
        <v>1624</v>
      </c>
      <c r="E2" s="3">
        <v>114</v>
      </c>
      <c r="H2" s="5">
        <v>1</v>
      </c>
      <c r="I2" s="6" t="s">
        <v>43</v>
      </c>
      <c r="W2" t="s">
        <v>13</v>
      </c>
      <c r="X2" s="9">
        <v>9.33</v>
      </c>
    </row>
    <row r="3" spans="1:24" x14ac:dyDescent="0.3">
      <c r="A3" t="s">
        <v>8</v>
      </c>
      <c r="B3" t="s">
        <v>35</v>
      </c>
      <c r="C3" t="s">
        <v>32</v>
      </c>
      <c r="D3" s="2">
        <v>6706</v>
      </c>
      <c r="E3" s="3">
        <v>459</v>
      </c>
      <c r="H3" s="5">
        <v>2</v>
      </c>
      <c r="I3" s="6" t="s">
        <v>52</v>
      </c>
      <c r="W3" t="s">
        <v>14</v>
      </c>
      <c r="X3" s="9">
        <v>11.7</v>
      </c>
    </row>
    <row r="4" spans="1:24" x14ac:dyDescent="0.3">
      <c r="A4" t="s">
        <v>9</v>
      </c>
      <c r="B4" t="s">
        <v>35</v>
      </c>
      <c r="C4" t="s">
        <v>4</v>
      </c>
      <c r="D4" s="2">
        <v>959</v>
      </c>
      <c r="E4" s="3">
        <v>147</v>
      </c>
      <c r="H4" s="5">
        <v>3</v>
      </c>
      <c r="I4" s="6" t="s">
        <v>44</v>
      </c>
      <c r="W4" t="s">
        <v>4</v>
      </c>
      <c r="X4" s="9">
        <v>11.88</v>
      </c>
    </row>
    <row r="5" spans="1:24" x14ac:dyDescent="0.3">
      <c r="A5" t="s">
        <v>41</v>
      </c>
      <c r="B5" t="s">
        <v>36</v>
      </c>
      <c r="C5" t="s">
        <v>18</v>
      </c>
      <c r="D5" s="2">
        <v>9632</v>
      </c>
      <c r="E5" s="3">
        <v>288</v>
      </c>
      <c r="H5" s="5">
        <v>4</v>
      </c>
      <c r="I5" s="6" t="s">
        <v>45</v>
      </c>
      <c r="W5" t="s">
        <v>15</v>
      </c>
      <c r="X5" s="9">
        <v>11.73</v>
      </c>
    </row>
    <row r="6" spans="1:24" x14ac:dyDescent="0.3">
      <c r="A6" t="s">
        <v>6</v>
      </c>
      <c r="B6" t="s">
        <v>39</v>
      </c>
      <c r="C6" t="s">
        <v>25</v>
      </c>
      <c r="D6" s="2">
        <v>2100</v>
      </c>
      <c r="E6" s="3">
        <v>414</v>
      </c>
      <c r="H6" s="5">
        <v>5</v>
      </c>
      <c r="I6" s="6" t="s">
        <v>53</v>
      </c>
      <c r="W6" t="s">
        <v>16</v>
      </c>
      <c r="X6" s="9">
        <v>8.7899999999999991</v>
      </c>
    </row>
    <row r="7" spans="1:24" x14ac:dyDescent="0.3">
      <c r="A7" t="s">
        <v>40</v>
      </c>
      <c r="B7" t="s">
        <v>35</v>
      </c>
      <c r="C7" t="s">
        <v>33</v>
      </c>
      <c r="D7" s="2">
        <v>8869</v>
      </c>
      <c r="E7" s="3">
        <v>432</v>
      </c>
      <c r="H7" s="5">
        <v>6</v>
      </c>
      <c r="I7" s="6" t="s">
        <v>54</v>
      </c>
      <c r="W7" t="s">
        <v>17</v>
      </c>
      <c r="X7" s="9">
        <v>3.11</v>
      </c>
    </row>
    <row r="8" spans="1:24" x14ac:dyDescent="0.3">
      <c r="A8" t="s">
        <v>6</v>
      </c>
      <c r="B8" t="s">
        <v>38</v>
      </c>
      <c r="C8" t="s">
        <v>31</v>
      </c>
      <c r="D8" s="2">
        <v>2681</v>
      </c>
      <c r="E8" s="3">
        <v>54</v>
      </c>
      <c r="H8" s="5">
        <v>7</v>
      </c>
      <c r="I8" s="6" t="s">
        <v>48</v>
      </c>
      <c r="W8" t="s">
        <v>18</v>
      </c>
      <c r="X8" s="9">
        <v>6.47</v>
      </c>
    </row>
    <row r="9" spans="1:24" x14ac:dyDescent="0.3">
      <c r="A9" t="s">
        <v>8</v>
      </c>
      <c r="B9" t="s">
        <v>35</v>
      </c>
      <c r="C9" t="s">
        <v>22</v>
      </c>
      <c r="D9" s="2">
        <v>5012</v>
      </c>
      <c r="E9" s="3">
        <v>210</v>
      </c>
      <c r="H9" s="5">
        <v>8</v>
      </c>
      <c r="I9" s="6" t="s">
        <v>51</v>
      </c>
      <c r="W9" t="s">
        <v>19</v>
      </c>
      <c r="X9" s="9">
        <v>7.64</v>
      </c>
    </row>
    <row r="10" spans="1:24" x14ac:dyDescent="0.3">
      <c r="A10" t="s">
        <v>7</v>
      </c>
      <c r="B10" t="s">
        <v>38</v>
      </c>
      <c r="C10" t="s">
        <v>14</v>
      </c>
      <c r="D10" s="2">
        <v>1281</v>
      </c>
      <c r="E10" s="3">
        <v>75</v>
      </c>
      <c r="H10" s="5">
        <v>9</v>
      </c>
      <c r="I10" s="6" t="s">
        <v>46</v>
      </c>
      <c r="W10" t="s">
        <v>20</v>
      </c>
      <c r="X10" s="9">
        <v>10.62</v>
      </c>
    </row>
    <row r="11" spans="1:24" x14ac:dyDescent="0.3">
      <c r="A11" t="s">
        <v>5</v>
      </c>
      <c r="B11" t="s">
        <v>37</v>
      </c>
      <c r="C11" t="s">
        <v>14</v>
      </c>
      <c r="D11" s="2">
        <v>4991</v>
      </c>
      <c r="E11" s="3">
        <v>12</v>
      </c>
      <c r="H11" s="5">
        <v>10</v>
      </c>
      <c r="I11" s="6" t="s">
        <v>47</v>
      </c>
      <c r="W11" t="s">
        <v>21</v>
      </c>
      <c r="X11" s="9">
        <v>9</v>
      </c>
    </row>
    <row r="12" spans="1:24" x14ac:dyDescent="0.3">
      <c r="A12" t="s">
        <v>2</v>
      </c>
      <c r="B12" t="s">
        <v>39</v>
      </c>
      <c r="C12" t="s">
        <v>25</v>
      </c>
      <c r="D12" s="2">
        <v>1785</v>
      </c>
      <c r="E12" s="3">
        <v>462</v>
      </c>
      <c r="W12" t="s">
        <v>22</v>
      </c>
      <c r="X12" s="9">
        <v>9.77</v>
      </c>
    </row>
    <row r="13" spans="1:24" x14ac:dyDescent="0.3">
      <c r="A13" t="s">
        <v>3</v>
      </c>
      <c r="B13" t="s">
        <v>37</v>
      </c>
      <c r="C13" t="s">
        <v>17</v>
      </c>
      <c r="D13" s="2">
        <v>3983</v>
      </c>
      <c r="E13" s="3">
        <v>144</v>
      </c>
      <c r="W13" t="s">
        <v>23</v>
      </c>
      <c r="X13" s="9">
        <v>6.49</v>
      </c>
    </row>
    <row r="14" spans="1:24" x14ac:dyDescent="0.3">
      <c r="A14" t="s">
        <v>9</v>
      </c>
      <c r="B14" t="s">
        <v>38</v>
      </c>
      <c r="C14" t="s">
        <v>16</v>
      </c>
      <c r="D14" s="2">
        <v>2646</v>
      </c>
      <c r="E14" s="3">
        <v>120</v>
      </c>
      <c r="W14" t="s">
        <v>24</v>
      </c>
      <c r="X14" s="9">
        <v>4.97</v>
      </c>
    </row>
    <row r="15" spans="1:24" x14ac:dyDescent="0.3">
      <c r="A15" t="s">
        <v>2</v>
      </c>
      <c r="B15" t="s">
        <v>34</v>
      </c>
      <c r="C15" t="s">
        <v>13</v>
      </c>
      <c r="D15" s="2">
        <v>252</v>
      </c>
      <c r="E15" s="3">
        <v>54</v>
      </c>
      <c r="W15" t="s">
        <v>25</v>
      </c>
      <c r="X15" s="9">
        <v>13.15</v>
      </c>
    </row>
    <row r="16" spans="1:24" x14ac:dyDescent="0.3">
      <c r="A16" t="s">
        <v>3</v>
      </c>
      <c r="B16" t="s">
        <v>35</v>
      </c>
      <c r="C16" t="s">
        <v>25</v>
      </c>
      <c r="D16" s="2">
        <v>2464</v>
      </c>
      <c r="E16" s="3">
        <v>234</v>
      </c>
      <c r="W16" t="s">
        <v>26</v>
      </c>
      <c r="X16" s="9">
        <v>5.6</v>
      </c>
    </row>
    <row r="17" spans="1:24" x14ac:dyDescent="0.3">
      <c r="A17" t="s">
        <v>3</v>
      </c>
      <c r="B17" t="s">
        <v>35</v>
      </c>
      <c r="C17" t="s">
        <v>29</v>
      </c>
      <c r="D17" s="2">
        <v>2114</v>
      </c>
      <c r="E17" s="3">
        <v>66</v>
      </c>
      <c r="W17" t="s">
        <v>27</v>
      </c>
      <c r="X17" s="9">
        <v>16.73</v>
      </c>
    </row>
    <row r="18" spans="1:24" x14ac:dyDescent="0.3">
      <c r="A18" t="s">
        <v>6</v>
      </c>
      <c r="B18" t="s">
        <v>37</v>
      </c>
      <c r="C18" t="s">
        <v>31</v>
      </c>
      <c r="D18" s="2">
        <v>7693</v>
      </c>
      <c r="E18" s="3">
        <v>87</v>
      </c>
      <c r="W18" t="s">
        <v>28</v>
      </c>
      <c r="X18" s="9">
        <v>10.38</v>
      </c>
    </row>
    <row r="19" spans="1:24" x14ac:dyDescent="0.3">
      <c r="A19" t="s">
        <v>5</v>
      </c>
      <c r="B19" t="s">
        <v>34</v>
      </c>
      <c r="C19" t="s">
        <v>20</v>
      </c>
      <c r="D19" s="2">
        <v>15610</v>
      </c>
      <c r="E19" s="3">
        <v>339</v>
      </c>
      <c r="W19" t="s">
        <v>29</v>
      </c>
      <c r="X19" s="9">
        <v>7.16</v>
      </c>
    </row>
    <row r="20" spans="1:24" x14ac:dyDescent="0.3">
      <c r="A20" t="s">
        <v>41</v>
      </c>
      <c r="B20" t="s">
        <v>34</v>
      </c>
      <c r="C20" t="s">
        <v>22</v>
      </c>
      <c r="D20" s="2">
        <v>336</v>
      </c>
      <c r="E20" s="3">
        <v>144</v>
      </c>
      <c r="W20" t="s">
        <v>30</v>
      </c>
      <c r="X20" s="9">
        <v>14.49</v>
      </c>
    </row>
    <row r="21" spans="1:24" x14ac:dyDescent="0.3">
      <c r="A21" t="s">
        <v>2</v>
      </c>
      <c r="B21" t="s">
        <v>39</v>
      </c>
      <c r="C21" t="s">
        <v>20</v>
      </c>
      <c r="D21" s="2">
        <v>9443</v>
      </c>
      <c r="E21" s="3">
        <v>162</v>
      </c>
      <c r="W21" t="s">
        <v>31</v>
      </c>
      <c r="X21" s="9">
        <v>5.79</v>
      </c>
    </row>
    <row r="22" spans="1:24" x14ac:dyDescent="0.3">
      <c r="A22" t="s">
        <v>9</v>
      </c>
      <c r="B22" t="s">
        <v>34</v>
      </c>
      <c r="C22" t="s">
        <v>23</v>
      </c>
      <c r="D22" s="2">
        <v>8155</v>
      </c>
      <c r="E22" s="3">
        <v>90</v>
      </c>
      <c r="W22" t="s">
        <v>32</v>
      </c>
      <c r="X22" s="9">
        <v>8.65</v>
      </c>
    </row>
    <row r="23" spans="1:24" x14ac:dyDescent="0.3">
      <c r="A23" t="s">
        <v>8</v>
      </c>
      <c r="B23" t="s">
        <v>38</v>
      </c>
      <c r="C23" t="s">
        <v>23</v>
      </c>
      <c r="D23" s="2">
        <v>1701</v>
      </c>
      <c r="E23" s="3">
        <v>234</v>
      </c>
      <c r="W23" t="s">
        <v>33</v>
      </c>
      <c r="X23" s="9">
        <v>12.37</v>
      </c>
    </row>
    <row r="24" spans="1:24" x14ac:dyDescent="0.3">
      <c r="A24" t="s">
        <v>10</v>
      </c>
      <c r="B24" t="s">
        <v>38</v>
      </c>
      <c r="C24" t="s">
        <v>22</v>
      </c>
      <c r="D24" s="2">
        <v>2205</v>
      </c>
      <c r="E24" s="3">
        <v>141</v>
      </c>
    </row>
    <row r="25" spans="1:24" x14ac:dyDescent="0.3">
      <c r="A25" t="s">
        <v>8</v>
      </c>
      <c r="B25" t="s">
        <v>37</v>
      </c>
      <c r="C25" t="s">
        <v>19</v>
      </c>
      <c r="D25" s="2">
        <v>1771</v>
      </c>
      <c r="E25" s="3">
        <v>204</v>
      </c>
    </row>
    <row r="26" spans="1:24" x14ac:dyDescent="0.3">
      <c r="A26" t="s">
        <v>41</v>
      </c>
      <c r="B26" t="s">
        <v>35</v>
      </c>
      <c r="C26" t="s">
        <v>15</v>
      </c>
      <c r="D26" s="2">
        <v>2114</v>
      </c>
      <c r="E26" s="3">
        <v>186</v>
      </c>
    </row>
    <row r="27" spans="1:24" x14ac:dyDescent="0.3">
      <c r="A27" t="s">
        <v>41</v>
      </c>
      <c r="B27" t="s">
        <v>36</v>
      </c>
      <c r="C27" t="s">
        <v>13</v>
      </c>
      <c r="D27" s="2">
        <v>10311</v>
      </c>
      <c r="E27" s="3">
        <v>231</v>
      </c>
    </row>
    <row r="28" spans="1:24" x14ac:dyDescent="0.3">
      <c r="A28" t="s">
        <v>3</v>
      </c>
      <c r="B28" t="s">
        <v>39</v>
      </c>
      <c r="C28" t="s">
        <v>16</v>
      </c>
      <c r="D28" s="2">
        <v>21</v>
      </c>
      <c r="E28" s="3">
        <v>168</v>
      </c>
    </row>
    <row r="29" spans="1:24" x14ac:dyDescent="0.3">
      <c r="A29" t="s">
        <v>10</v>
      </c>
      <c r="B29" t="s">
        <v>35</v>
      </c>
      <c r="C29" t="s">
        <v>20</v>
      </c>
      <c r="D29" s="2">
        <v>1974</v>
      </c>
      <c r="E29" s="3">
        <v>195</v>
      </c>
    </row>
    <row r="30" spans="1:24" x14ac:dyDescent="0.3">
      <c r="A30" t="s">
        <v>5</v>
      </c>
      <c r="B30" t="s">
        <v>36</v>
      </c>
      <c r="C30" t="s">
        <v>23</v>
      </c>
      <c r="D30" s="2">
        <v>6314</v>
      </c>
      <c r="E30" s="3">
        <v>15</v>
      </c>
    </row>
    <row r="31" spans="1:24" x14ac:dyDescent="0.3">
      <c r="A31" t="s">
        <v>10</v>
      </c>
      <c r="B31" t="s">
        <v>37</v>
      </c>
      <c r="C31" t="s">
        <v>23</v>
      </c>
      <c r="D31" s="2">
        <v>4683</v>
      </c>
      <c r="E31" s="3">
        <v>30</v>
      </c>
    </row>
    <row r="32" spans="1:24" x14ac:dyDescent="0.3">
      <c r="A32" t="s">
        <v>41</v>
      </c>
      <c r="B32" t="s">
        <v>37</v>
      </c>
      <c r="C32" t="s">
        <v>24</v>
      </c>
      <c r="D32" s="2">
        <v>6398</v>
      </c>
      <c r="E32" s="3">
        <v>102</v>
      </c>
    </row>
    <row r="33" spans="1:5" x14ac:dyDescent="0.3">
      <c r="A33" t="s">
        <v>2</v>
      </c>
      <c r="B33" t="s">
        <v>35</v>
      </c>
      <c r="C33" t="s">
        <v>19</v>
      </c>
      <c r="D33" s="2">
        <v>553</v>
      </c>
      <c r="E33" s="3">
        <v>15</v>
      </c>
    </row>
    <row r="34" spans="1:5" x14ac:dyDescent="0.3">
      <c r="A34" t="s">
        <v>8</v>
      </c>
      <c r="B34" t="s">
        <v>39</v>
      </c>
      <c r="C34" t="s">
        <v>30</v>
      </c>
      <c r="D34" s="2">
        <v>7021</v>
      </c>
      <c r="E34" s="3">
        <v>183</v>
      </c>
    </row>
    <row r="35" spans="1:5" x14ac:dyDescent="0.3">
      <c r="A35" t="s">
        <v>40</v>
      </c>
      <c r="B35" t="s">
        <v>39</v>
      </c>
      <c r="C35" t="s">
        <v>22</v>
      </c>
      <c r="D35" s="2">
        <v>5817</v>
      </c>
      <c r="E35" s="3">
        <v>12</v>
      </c>
    </row>
    <row r="36" spans="1:5" x14ac:dyDescent="0.3">
      <c r="A36" t="s">
        <v>41</v>
      </c>
      <c r="B36" t="s">
        <v>39</v>
      </c>
      <c r="C36" t="s">
        <v>14</v>
      </c>
      <c r="D36" s="2">
        <v>3976</v>
      </c>
      <c r="E36" s="3">
        <v>72</v>
      </c>
    </row>
    <row r="37" spans="1:5" x14ac:dyDescent="0.3">
      <c r="A37" t="s">
        <v>6</v>
      </c>
      <c r="B37" t="s">
        <v>38</v>
      </c>
      <c r="C37" t="s">
        <v>27</v>
      </c>
      <c r="D37" s="2">
        <v>1134</v>
      </c>
      <c r="E37" s="3">
        <v>282</v>
      </c>
    </row>
    <row r="38" spans="1:5" x14ac:dyDescent="0.3">
      <c r="A38" t="s">
        <v>2</v>
      </c>
      <c r="B38" t="s">
        <v>39</v>
      </c>
      <c r="C38" t="s">
        <v>28</v>
      </c>
      <c r="D38" s="2">
        <v>6027</v>
      </c>
      <c r="E38" s="3">
        <v>144</v>
      </c>
    </row>
    <row r="39" spans="1:5" x14ac:dyDescent="0.3">
      <c r="A39" t="s">
        <v>6</v>
      </c>
      <c r="B39" t="s">
        <v>37</v>
      </c>
      <c r="C39" t="s">
        <v>16</v>
      </c>
      <c r="D39" s="2">
        <v>1904</v>
      </c>
      <c r="E39" s="3">
        <v>405</v>
      </c>
    </row>
    <row r="40" spans="1:5" x14ac:dyDescent="0.3">
      <c r="A40" t="s">
        <v>7</v>
      </c>
      <c r="B40" t="s">
        <v>34</v>
      </c>
      <c r="C40" t="s">
        <v>32</v>
      </c>
      <c r="D40" s="2">
        <v>3262</v>
      </c>
      <c r="E40" s="3">
        <v>75</v>
      </c>
    </row>
    <row r="41" spans="1:5" x14ac:dyDescent="0.3">
      <c r="A41" t="s">
        <v>40</v>
      </c>
      <c r="B41" t="s">
        <v>34</v>
      </c>
      <c r="C41" t="s">
        <v>27</v>
      </c>
      <c r="D41" s="2">
        <v>2289</v>
      </c>
      <c r="E41" s="3">
        <v>135</v>
      </c>
    </row>
    <row r="42" spans="1:5" x14ac:dyDescent="0.3">
      <c r="A42" t="s">
        <v>5</v>
      </c>
      <c r="B42" t="s">
        <v>34</v>
      </c>
      <c r="C42" t="s">
        <v>27</v>
      </c>
      <c r="D42" s="2">
        <v>6986</v>
      </c>
      <c r="E42" s="3">
        <v>21</v>
      </c>
    </row>
    <row r="43" spans="1:5" x14ac:dyDescent="0.3">
      <c r="A43" t="s">
        <v>2</v>
      </c>
      <c r="B43" t="s">
        <v>38</v>
      </c>
      <c r="C43" t="s">
        <v>23</v>
      </c>
      <c r="D43" s="2">
        <v>4417</v>
      </c>
      <c r="E43" s="3">
        <v>153</v>
      </c>
    </row>
    <row r="44" spans="1:5" x14ac:dyDescent="0.3">
      <c r="A44" t="s">
        <v>6</v>
      </c>
      <c r="B44" t="s">
        <v>34</v>
      </c>
      <c r="C44" t="s">
        <v>15</v>
      </c>
      <c r="D44" s="2">
        <v>1442</v>
      </c>
      <c r="E44" s="3">
        <v>15</v>
      </c>
    </row>
    <row r="45" spans="1:5" x14ac:dyDescent="0.3">
      <c r="A45" t="s">
        <v>3</v>
      </c>
      <c r="B45" t="s">
        <v>35</v>
      </c>
      <c r="C45" t="s">
        <v>14</v>
      </c>
      <c r="D45" s="2">
        <v>2415</v>
      </c>
      <c r="E45" s="3">
        <v>255</v>
      </c>
    </row>
    <row r="46" spans="1:5" x14ac:dyDescent="0.3">
      <c r="A46" t="s">
        <v>2</v>
      </c>
      <c r="B46" t="s">
        <v>37</v>
      </c>
      <c r="C46" t="s">
        <v>19</v>
      </c>
      <c r="D46" s="2">
        <v>238</v>
      </c>
      <c r="E46" s="3">
        <v>18</v>
      </c>
    </row>
    <row r="47" spans="1:5" x14ac:dyDescent="0.3">
      <c r="A47" t="s">
        <v>6</v>
      </c>
      <c r="B47" t="s">
        <v>37</v>
      </c>
      <c r="C47" t="s">
        <v>23</v>
      </c>
      <c r="D47" s="2">
        <v>4949</v>
      </c>
      <c r="E47" s="3">
        <v>189</v>
      </c>
    </row>
    <row r="48" spans="1:5" x14ac:dyDescent="0.3">
      <c r="A48" t="s">
        <v>5</v>
      </c>
      <c r="B48" t="s">
        <v>38</v>
      </c>
      <c r="C48" t="s">
        <v>32</v>
      </c>
      <c r="D48" s="2">
        <v>5075</v>
      </c>
      <c r="E48" s="3">
        <v>21</v>
      </c>
    </row>
    <row r="49" spans="1:5" x14ac:dyDescent="0.3">
      <c r="A49" t="s">
        <v>3</v>
      </c>
      <c r="B49" t="s">
        <v>36</v>
      </c>
      <c r="C49" t="s">
        <v>16</v>
      </c>
      <c r="D49" s="2">
        <v>9198</v>
      </c>
      <c r="E49" s="3">
        <v>36</v>
      </c>
    </row>
    <row r="50" spans="1:5" x14ac:dyDescent="0.3">
      <c r="A50" t="s">
        <v>6</v>
      </c>
      <c r="B50" t="s">
        <v>34</v>
      </c>
      <c r="C50" t="s">
        <v>29</v>
      </c>
      <c r="D50" s="2">
        <v>3339</v>
      </c>
      <c r="E50" s="3">
        <v>75</v>
      </c>
    </row>
    <row r="51" spans="1:5" x14ac:dyDescent="0.3">
      <c r="A51" t="s">
        <v>40</v>
      </c>
      <c r="B51" t="s">
        <v>34</v>
      </c>
      <c r="C51" t="s">
        <v>17</v>
      </c>
      <c r="D51" s="2">
        <v>5019</v>
      </c>
      <c r="E51" s="3">
        <v>156</v>
      </c>
    </row>
    <row r="52" spans="1:5" x14ac:dyDescent="0.3">
      <c r="A52" t="s">
        <v>5</v>
      </c>
      <c r="B52" t="s">
        <v>36</v>
      </c>
      <c r="C52" t="s">
        <v>16</v>
      </c>
      <c r="D52" s="2">
        <v>16184</v>
      </c>
      <c r="E52" s="3">
        <v>39</v>
      </c>
    </row>
    <row r="53" spans="1:5" x14ac:dyDescent="0.3">
      <c r="A53" t="s">
        <v>6</v>
      </c>
      <c r="B53" t="s">
        <v>36</v>
      </c>
      <c r="C53" t="s">
        <v>21</v>
      </c>
      <c r="D53" s="2">
        <v>497</v>
      </c>
      <c r="E53" s="3">
        <v>63</v>
      </c>
    </row>
    <row r="54" spans="1:5" x14ac:dyDescent="0.3">
      <c r="A54" t="s">
        <v>2</v>
      </c>
      <c r="B54" t="s">
        <v>36</v>
      </c>
      <c r="C54" t="s">
        <v>29</v>
      </c>
      <c r="D54" s="2">
        <v>8211</v>
      </c>
      <c r="E54" s="3">
        <v>75</v>
      </c>
    </row>
    <row r="55" spans="1:5" x14ac:dyDescent="0.3">
      <c r="A55" t="s">
        <v>2</v>
      </c>
      <c r="B55" t="s">
        <v>38</v>
      </c>
      <c r="C55" t="s">
        <v>28</v>
      </c>
      <c r="D55" s="2">
        <v>6580</v>
      </c>
      <c r="E55" s="3">
        <v>183</v>
      </c>
    </row>
    <row r="56" spans="1:5" x14ac:dyDescent="0.3">
      <c r="A56" t="s">
        <v>41</v>
      </c>
      <c r="B56" t="s">
        <v>35</v>
      </c>
      <c r="C56" t="s">
        <v>13</v>
      </c>
      <c r="D56" s="2">
        <v>4760</v>
      </c>
      <c r="E56" s="3">
        <v>69</v>
      </c>
    </row>
    <row r="57" spans="1:5" x14ac:dyDescent="0.3">
      <c r="A57" t="s">
        <v>40</v>
      </c>
      <c r="B57" t="s">
        <v>36</v>
      </c>
      <c r="C57" t="s">
        <v>25</v>
      </c>
      <c r="D57" s="2">
        <v>5439</v>
      </c>
      <c r="E57" s="3">
        <v>30</v>
      </c>
    </row>
    <row r="58" spans="1:5" x14ac:dyDescent="0.3">
      <c r="A58" t="s">
        <v>41</v>
      </c>
      <c r="B58" t="s">
        <v>34</v>
      </c>
      <c r="C58" t="s">
        <v>17</v>
      </c>
      <c r="D58" s="2">
        <v>1463</v>
      </c>
      <c r="E58" s="3">
        <v>39</v>
      </c>
    </row>
    <row r="59" spans="1:5" x14ac:dyDescent="0.3">
      <c r="A59" t="s">
        <v>3</v>
      </c>
      <c r="B59" t="s">
        <v>34</v>
      </c>
      <c r="C59" t="s">
        <v>32</v>
      </c>
      <c r="D59" s="2">
        <v>7777</v>
      </c>
      <c r="E59" s="3">
        <v>504</v>
      </c>
    </row>
    <row r="60" spans="1:5" x14ac:dyDescent="0.3">
      <c r="A60" t="s">
        <v>9</v>
      </c>
      <c r="B60" t="s">
        <v>37</v>
      </c>
      <c r="C60" t="s">
        <v>29</v>
      </c>
      <c r="D60" s="2">
        <v>1085</v>
      </c>
      <c r="E60" s="3">
        <v>273</v>
      </c>
    </row>
    <row r="61" spans="1:5" x14ac:dyDescent="0.3">
      <c r="A61" t="s">
        <v>5</v>
      </c>
      <c r="B61" t="s">
        <v>37</v>
      </c>
      <c r="C61" t="s">
        <v>31</v>
      </c>
      <c r="D61" s="2">
        <v>182</v>
      </c>
      <c r="E61" s="3">
        <v>48</v>
      </c>
    </row>
    <row r="62" spans="1:5" x14ac:dyDescent="0.3">
      <c r="A62" t="s">
        <v>6</v>
      </c>
      <c r="B62" t="s">
        <v>34</v>
      </c>
      <c r="C62" t="s">
        <v>27</v>
      </c>
      <c r="D62" s="2">
        <v>4242</v>
      </c>
      <c r="E62" s="3">
        <v>207</v>
      </c>
    </row>
    <row r="63" spans="1:5" x14ac:dyDescent="0.3">
      <c r="A63" t="s">
        <v>6</v>
      </c>
      <c r="B63" t="s">
        <v>36</v>
      </c>
      <c r="C63" t="s">
        <v>32</v>
      </c>
      <c r="D63" s="2">
        <v>6118</v>
      </c>
      <c r="E63" s="3">
        <v>9</v>
      </c>
    </row>
    <row r="64" spans="1:5" x14ac:dyDescent="0.3">
      <c r="A64" t="s">
        <v>10</v>
      </c>
      <c r="B64" t="s">
        <v>36</v>
      </c>
      <c r="C64" t="s">
        <v>23</v>
      </c>
      <c r="D64" s="2">
        <v>2317</v>
      </c>
      <c r="E64" s="3">
        <v>261</v>
      </c>
    </row>
    <row r="65" spans="1:5" x14ac:dyDescent="0.3">
      <c r="A65" t="s">
        <v>6</v>
      </c>
      <c r="B65" t="s">
        <v>38</v>
      </c>
      <c r="C65" t="s">
        <v>16</v>
      </c>
      <c r="D65" s="2">
        <v>938</v>
      </c>
      <c r="E65" s="3">
        <v>6</v>
      </c>
    </row>
    <row r="66" spans="1:5" x14ac:dyDescent="0.3">
      <c r="A66" t="s">
        <v>8</v>
      </c>
      <c r="B66" t="s">
        <v>37</v>
      </c>
      <c r="C66" t="s">
        <v>15</v>
      </c>
      <c r="D66" s="2">
        <v>9709</v>
      </c>
      <c r="E66" s="3">
        <v>30</v>
      </c>
    </row>
    <row r="67" spans="1:5" x14ac:dyDescent="0.3">
      <c r="A67" t="s">
        <v>7</v>
      </c>
      <c r="B67" t="s">
        <v>34</v>
      </c>
      <c r="C67" t="s">
        <v>20</v>
      </c>
      <c r="D67" s="2">
        <v>2205</v>
      </c>
      <c r="E67" s="3">
        <v>138</v>
      </c>
    </row>
    <row r="68" spans="1:5" x14ac:dyDescent="0.3">
      <c r="A68" t="s">
        <v>7</v>
      </c>
      <c r="B68" t="s">
        <v>37</v>
      </c>
      <c r="C68" t="s">
        <v>17</v>
      </c>
      <c r="D68" s="2">
        <v>4487</v>
      </c>
      <c r="E68" s="3">
        <v>111</v>
      </c>
    </row>
    <row r="69" spans="1:5" x14ac:dyDescent="0.3">
      <c r="A69" t="s">
        <v>5</v>
      </c>
      <c r="B69" t="s">
        <v>35</v>
      </c>
      <c r="C69" t="s">
        <v>18</v>
      </c>
      <c r="D69" s="2">
        <v>2415</v>
      </c>
      <c r="E69" s="3">
        <v>15</v>
      </c>
    </row>
    <row r="70" spans="1:5" x14ac:dyDescent="0.3">
      <c r="A70" t="s">
        <v>40</v>
      </c>
      <c r="B70" t="s">
        <v>34</v>
      </c>
      <c r="C70" t="s">
        <v>19</v>
      </c>
      <c r="D70" s="2">
        <v>4018</v>
      </c>
      <c r="E70" s="3">
        <v>162</v>
      </c>
    </row>
    <row r="71" spans="1:5" x14ac:dyDescent="0.3">
      <c r="A71" t="s">
        <v>5</v>
      </c>
      <c r="B71" t="s">
        <v>34</v>
      </c>
      <c r="C71" t="s">
        <v>19</v>
      </c>
      <c r="D71" s="2">
        <v>861</v>
      </c>
      <c r="E71" s="3">
        <v>195</v>
      </c>
    </row>
    <row r="72" spans="1:5" x14ac:dyDescent="0.3">
      <c r="A72" t="s">
        <v>10</v>
      </c>
      <c r="B72" t="s">
        <v>38</v>
      </c>
      <c r="C72" t="s">
        <v>14</v>
      </c>
      <c r="D72" s="2">
        <v>5586</v>
      </c>
      <c r="E72" s="3">
        <v>525</v>
      </c>
    </row>
    <row r="73" spans="1:5" x14ac:dyDescent="0.3">
      <c r="A73" t="s">
        <v>7</v>
      </c>
      <c r="B73" t="s">
        <v>34</v>
      </c>
      <c r="C73" t="s">
        <v>33</v>
      </c>
      <c r="D73" s="2">
        <v>2226</v>
      </c>
      <c r="E73" s="3">
        <v>48</v>
      </c>
    </row>
    <row r="74" spans="1:5" x14ac:dyDescent="0.3">
      <c r="A74" t="s">
        <v>9</v>
      </c>
      <c r="B74" t="s">
        <v>34</v>
      </c>
      <c r="C74" t="s">
        <v>28</v>
      </c>
      <c r="D74" s="2">
        <v>14329</v>
      </c>
      <c r="E74" s="3">
        <v>150</v>
      </c>
    </row>
    <row r="75" spans="1:5" x14ac:dyDescent="0.3">
      <c r="A75" t="s">
        <v>9</v>
      </c>
      <c r="B75" t="s">
        <v>34</v>
      </c>
      <c r="C75" t="s">
        <v>20</v>
      </c>
      <c r="D75" s="2">
        <v>8463</v>
      </c>
      <c r="E75" s="3">
        <v>492</v>
      </c>
    </row>
    <row r="76" spans="1:5" x14ac:dyDescent="0.3">
      <c r="A76" t="s">
        <v>5</v>
      </c>
      <c r="B76" t="s">
        <v>34</v>
      </c>
      <c r="C76" t="s">
        <v>29</v>
      </c>
      <c r="D76" s="2">
        <v>2891</v>
      </c>
      <c r="E76" s="3">
        <v>102</v>
      </c>
    </row>
    <row r="77" spans="1:5" x14ac:dyDescent="0.3">
      <c r="A77" t="s">
        <v>3</v>
      </c>
      <c r="B77" t="s">
        <v>36</v>
      </c>
      <c r="C77" t="s">
        <v>23</v>
      </c>
      <c r="D77" s="2">
        <v>3773</v>
      </c>
      <c r="E77" s="3">
        <v>165</v>
      </c>
    </row>
    <row r="78" spans="1:5" x14ac:dyDescent="0.3">
      <c r="A78" t="s">
        <v>41</v>
      </c>
      <c r="B78" t="s">
        <v>36</v>
      </c>
      <c r="C78" t="s">
        <v>28</v>
      </c>
      <c r="D78" s="2">
        <v>854</v>
      </c>
      <c r="E78" s="3">
        <v>309</v>
      </c>
    </row>
    <row r="79" spans="1:5" x14ac:dyDescent="0.3">
      <c r="A79" t="s">
        <v>6</v>
      </c>
      <c r="B79" t="s">
        <v>36</v>
      </c>
      <c r="C79" t="s">
        <v>17</v>
      </c>
      <c r="D79" s="2">
        <v>4970</v>
      </c>
      <c r="E79" s="3">
        <v>156</v>
      </c>
    </row>
    <row r="80" spans="1:5" x14ac:dyDescent="0.3">
      <c r="A80" t="s">
        <v>9</v>
      </c>
      <c r="B80" t="s">
        <v>35</v>
      </c>
      <c r="C80" t="s">
        <v>26</v>
      </c>
      <c r="D80" s="2">
        <v>98</v>
      </c>
      <c r="E80" s="3">
        <v>159</v>
      </c>
    </row>
    <row r="81" spans="1:5" x14ac:dyDescent="0.3">
      <c r="A81" t="s">
        <v>5</v>
      </c>
      <c r="B81" t="s">
        <v>35</v>
      </c>
      <c r="C81" t="s">
        <v>15</v>
      </c>
      <c r="D81" s="2">
        <v>13391</v>
      </c>
      <c r="E81" s="3">
        <v>201</v>
      </c>
    </row>
    <row r="82" spans="1:5" x14ac:dyDescent="0.3">
      <c r="A82" t="s">
        <v>8</v>
      </c>
      <c r="B82" t="s">
        <v>39</v>
      </c>
      <c r="C82" t="s">
        <v>31</v>
      </c>
      <c r="D82" s="2">
        <v>8890</v>
      </c>
      <c r="E82" s="3">
        <v>210</v>
      </c>
    </row>
    <row r="83" spans="1:5" x14ac:dyDescent="0.3">
      <c r="A83" t="s">
        <v>2</v>
      </c>
      <c r="B83" t="s">
        <v>38</v>
      </c>
      <c r="C83" t="s">
        <v>13</v>
      </c>
      <c r="D83" s="2">
        <v>56</v>
      </c>
      <c r="E83" s="3">
        <v>51</v>
      </c>
    </row>
    <row r="84" spans="1:5" x14ac:dyDescent="0.3">
      <c r="A84" t="s">
        <v>3</v>
      </c>
      <c r="B84" t="s">
        <v>36</v>
      </c>
      <c r="C84" t="s">
        <v>25</v>
      </c>
      <c r="D84" s="2">
        <v>3339</v>
      </c>
      <c r="E84" s="3">
        <v>39</v>
      </c>
    </row>
    <row r="85" spans="1:5" x14ac:dyDescent="0.3">
      <c r="A85" t="s">
        <v>10</v>
      </c>
      <c r="B85" t="s">
        <v>35</v>
      </c>
      <c r="C85" t="s">
        <v>18</v>
      </c>
      <c r="D85" s="2">
        <v>3808</v>
      </c>
      <c r="E85" s="3">
        <v>279</v>
      </c>
    </row>
    <row r="86" spans="1:5" x14ac:dyDescent="0.3">
      <c r="A86" t="s">
        <v>10</v>
      </c>
      <c r="B86" t="s">
        <v>38</v>
      </c>
      <c r="C86" t="s">
        <v>13</v>
      </c>
      <c r="D86" s="2">
        <v>63</v>
      </c>
      <c r="E86" s="3">
        <v>123</v>
      </c>
    </row>
    <row r="87" spans="1:5" x14ac:dyDescent="0.3">
      <c r="A87" t="s">
        <v>2</v>
      </c>
      <c r="B87" t="s">
        <v>39</v>
      </c>
      <c r="C87" t="s">
        <v>27</v>
      </c>
      <c r="D87" s="2">
        <v>7812</v>
      </c>
      <c r="E87" s="3">
        <v>81</v>
      </c>
    </row>
    <row r="88" spans="1:5" x14ac:dyDescent="0.3">
      <c r="A88" t="s">
        <v>40</v>
      </c>
      <c r="B88" t="s">
        <v>37</v>
      </c>
      <c r="C88" t="s">
        <v>19</v>
      </c>
      <c r="D88" s="2">
        <v>7693</v>
      </c>
      <c r="E88" s="3">
        <v>21</v>
      </c>
    </row>
    <row r="89" spans="1:5" x14ac:dyDescent="0.3">
      <c r="A89" t="s">
        <v>3</v>
      </c>
      <c r="B89" t="s">
        <v>36</v>
      </c>
      <c r="C89" t="s">
        <v>28</v>
      </c>
      <c r="D89" s="2">
        <v>973</v>
      </c>
      <c r="E89" s="3">
        <v>162</v>
      </c>
    </row>
    <row r="90" spans="1:5" x14ac:dyDescent="0.3">
      <c r="A90" t="s">
        <v>10</v>
      </c>
      <c r="B90" t="s">
        <v>35</v>
      </c>
      <c r="C90" t="s">
        <v>21</v>
      </c>
      <c r="D90" s="2">
        <v>567</v>
      </c>
      <c r="E90" s="3">
        <v>228</v>
      </c>
    </row>
    <row r="91" spans="1:5" x14ac:dyDescent="0.3">
      <c r="A91" t="s">
        <v>10</v>
      </c>
      <c r="B91" t="s">
        <v>36</v>
      </c>
      <c r="C91" t="s">
        <v>29</v>
      </c>
      <c r="D91" s="2">
        <v>2471</v>
      </c>
      <c r="E91" s="3">
        <v>342</v>
      </c>
    </row>
    <row r="92" spans="1:5" x14ac:dyDescent="0.3">
      <c r="A92" t="s">
        <v>5</v>
      </c>
      <c r="B92" t="s">
        <v>38</v>
      </c>
      <c r="C92" t="s">
        <v>13</v>
      </c>
      <c r="D92" s="2">
        <v>7189</v>
      </c>
      <c r="E92" s="3">
        <v>54</v>
      </c>
    </row>
    <row r="93" spans="1:5" x14ac:dyDescent="0.3">
      <c r="A93" t="s">
        <v>41</v>
      </c>
      <c r="B93" t="s">
        <v>35</v>
      </c>
      <c r="C93" t="s">
        <v>28</v>
      </c>
      <c r="D93" s="2">
        <v>7455</v>
      </c>
      <c r="E93" s="3">
        <v>216</v>
      </c>
    </row>
    <row r="94" spans="1:5" x14ac:dyDescent="0.3">
      <c r="A94" t="s">
        <v>3</v>
      </c>
      <c r="B94" t="s">
        <v>34</v>
      </c>
      <c r="C94" t="s">
        <v>26</v>
      </c>
      <c r="D94" s="2">
        <v>3108</v>
      </c>
      <c r="E94" s="3">
        <v>54</v>
      </c>
    </row>
    <row r="95" spans="1:5" x14ac:dyDescent="0.3">
      <c r="A95" t="s">
        <v>6</v>
      </c>
      <c r="B95" t="s">
        <v>38</v>
      </c>
      <c r="C95" t="s">
        <v>25</v>
      </c>
      <c r="D95" s="2">
        <v>469</v>
      </c>
      <c r="E95" s="3">
        <v>75</v>
      </c>
    </row>
    <row r="96" spans="1:5" x14ac:dyDescent="0.3">
      <c r="A96" t="s">
        <v>9</v>
      </c>
      <c r="B96" t="s">
        <v>37</v>
      </c>
      <c r="C96" t="s">
        <v>23</v>
      </c>
      <c r="D96" s="2">
        <v>2737</v>
      </c>
      <c r="E96" s="3">
        <v>93</v>
      </c>
    </row>
    <row r="97" spans="1:5" x14ac:dyDescent="0.3">
      <c r="A97" t="s">
        <v>9</v>
      </c>
      <c r="B97" t="s">
        <v>37</v>
      </c>
      <c r="C97" t="s">
        <v>25</v>
      </c>
      <c r="D97" s="2">
        <v>4305</v>
      </c>
      <c r="E97" s="3">
        <v>156</v>
      </c>
    </row>
    <row r="98" spans="1:5" x14ac:dyDescent="0.3">
      <c r="A98" t="s">
        <v>9</v>
      </c>
      <c r="B98" t="s">
        <v>38</v>
      </c>
      <c r="C98" t="s">
        <v>17</v>
      </c>
      <c r="D98" s="2">
        <v>2408</v>
      </c>
      <c r="E98" s="3">
        <v>9</v>
      </c>
    </row>
    <row r="99" spans="1:5" x14ac:dyDescent="0.3">
      <c r="A99" t="s">
        <v>3</v>
      </c>
      <c r="B99" t="s">
        <v>36</v>
      </c>
      <c r="C99" t="s">
        <v>19</v>
      </c>
      <c r="D99" s="2">
        <v>1281</v>
      </c>
      <c r="E99" s="3">
        <v>18</v>
      </c>
    </row>
    <row r="100" spans="1:5" x14ac:dyDescent="0.3">
      <c r="A100" t="s">
        <v>40</v>
      </c>
      <c r="B100" t="s">
        <v>35</v>
      </c>
      <c r="C100" t="s">
        <v>32</v>
      </c>
      <c r="D100" s="2">
        <v>12348</v>
      </c>
      <c r="E100" s="3">
        <v>234</v>
      </c>
    </row>
    <row r="101" spans="1:5" x14ac:dyDescent="0.3">
      <c r="A101" t="s">
        <v>3</v>
      </c>
      <c r="B101" t="s">
        <v>34</v>
      </c>
      <c r="C101" t="s">
        <v>28</v>
      </c>
      <c r="D101" s="2">
        <v>3689</v>
      </c>
      <c r="E101" s="3">
        <v>312</v>
      </c>
    </row>
    <row r="102" spans="1:5" x14ac:dyDescent="0.3">
      <c r="A102" t="s">
        <v>7</v>
      </c>
      <c r="B102" t="s">
        <v>36</v>
      </c>
      <c r="C102" t="s">
        <v>19</v>
      </c>
      <c r="D102" s="2">
        <v>2870</v>
      </c>
      <c r="E102" s="3">
        <v>300</v>
      </c>
    </row>
    <row r="103" spans="1:5" x14ac:dyDescent="0.3">
      <c r="A103" t="s">
        <v>2</v>
      </c>
      <c r="B103" t="s">
        <v>36</v>
      </c>
      <c r="C103" t="s">
        <v>27</v>
      </c>
      <c r="D103" s="2">
        <v>798</v>
      </c>
      <c r="E103" s="3">
        <v>519</v>
      </c>
    </row>
    <row r="104" spans="1:5" x14ac:dyDescent="0.3">
      <c r="A104" t="s">
        <v>41</v>
      </c>
      <c r="B104" t="s">
        <v>37</v>
      </c>
      <c r="C104" t="s">
        <v>21</v>
      </c>
      <c r="D104" s="2">
        <v>2933</v>
      </c>
      <c r="E104" s="3">
        <v>9</v>
      </c>
    </row>
    <row r="105" spans="1:5" x14ac:dyDescent="0.3">
      <c r="A105" t="s">
        <v>5</v>
      </c>
      <c r="B105" t="s">
        <v>35</v>
      </c>
      <c r="C105" t="s">
        <v>4</v>
      </c>
      <c r="D105" s="2">
        <v>2744</v>
      </c>
      <c r="E105" s="3">
        <v>9</v>
      </c>
    </row>
    <row r="106" spans="1:5" x14ac:dyDescent="0.3">
      <c r="A106" t="s">
        <v>40</v>
      </c>
      <c r="B106" t="s">
        <v>36</v>
      </c>
      <c r="C106" t="s">
        <v>33</v>
      </c>
      <c r="D106" s="2">
        <v>9772</v>
      </c>
      <c r="E106" s="3">
        <v>90</v>
      </c>
    </row>
    <row r="107" spans="1:5" x14ac:dyDescent="0.3">
      <c r="A107" t="s">
        <v>7</v>
      </c>
      <c r="B107" t="s">
        <v>34</v>
      </c>
      <c r="C107" t="s">
        <v>25</v>
      </c>
      <c r="D107" s="2">
        <v>1568</v>
      </c>
      <c r="E107" s="3">
        <v>96</v>
      </c>
    </row>
    <row r="108" spans="1:5" x14ac:dyDescent="0.3">
      <c r="A108" t="s">
        <v>2</v>
      </c>
      <c r="B108" t="s">
        <v>36</v>
      </c>
      <c r="C108" t="s">
        <v>16</v>
      </c>
      <c r="D108" s="2">
        <v>11417</v>
      </c>
      <c r="E108" s="3">
        <v>21</v>
      </c>
    </row>
    <row r="109" spans="1:5" x14ac:dyDescent="0.3">
      <c r="A109" t="s">
        <v>40</v>
      </c>
      <c r="B109" t="s">
        <v>34</v>
      </c>
      <c r="C109" t="s">
        <v>26</v>
      </c>
      <c r="D109" s="2">
        <v>6748</v>
      </c>
      <c r="E109" s="3">
        <v>48</v>
      </c>
    </row>
    <row r="110" spans="1:5" x14ac:dyDescent="0.3">
      <c r="A110" t="s">
        <v>10</v>
      </c>
      <c r="B110" t="s">
        <v>36</v>
      </c>
      <c r="C110" t="s">
        <v>27</v>
      </c>
      <c r="D110" s="2">
        <v>1407</v>
      </c>
      <c r="E110" s="3">
        <v>72</v>
      </c>
    </row>
    <row r="111" spans="1:5" x14ac:dyDescent="0.3">
      <c r="A111" t="s">
        <v>8</v>
      </c>
      <c r="B111" t="s">
        <v>35</v>
      </c>
      <c r="C111" t="s">
        <v>29</v>
      </c>
      <c r="D111" s="2">
        <v>2023</v>
      </c>
      <c r="E111" s="3">
        <v>168</v>
      </c>
    </row>
    <row r="112" spans="1:5" x14ac:dyDescent="0.3">
      <c r="A112" t="s">
        <v>5</v>
      </c>
      <c r="B112" t="s">
        <v>39</v>
      </c>
      <c r="C112" t="s">
        <v>26</v>
      </c>
      <c r="D112" s="2">
        <v>5236</v>
      </c>
      <c r="E112" s="3">
        <v>51</v>
      </c>
    </row>
    <row r="113" spans="1:5" x14ac:dyDescent="0.3">
      <c r="A113" t="s">
        <v>41</v>
      </c>
      <c r="B113" t="s">
        <v>36</v>
      </c>
      <c r="C113" t="s">
        <v>19</v>
      </c>
      <c r="D113" s="2">
        <v>1925</v>
      </c>
      <c r="E113" s="3">
        <v>192</v>
      </c>
    </row>
    <row r="114" spans="1:5" x14ac:dyDescent="0.3">
      <c r="A114" t="s">
        <v>7</v>
      </c>
      <c r="B114" t="s">
        <v>37</v>
      </c>
      <c r="C114" t="s">
        <v>14</v>
      </c>
      <c r="D114" s="2">
        <v>6608</v>
      </c>
      <c r="E114" s="3">
        <v>225</v>
      </c>
    </row>
    <row r="115" spans="1:5" x14ac:dyDescent="0.3">
      <c r="A115" t="s">
        <v>6</v>
      </c>
      <c r="B115" t="s">
        <v>34</v>
      </c>
      <c r="C115" t="s">
        <v>26</v>
      </c>
      <c r="D115" s="2">
        <v>8008</v>
      </c>
      <c r="E115" s="3">
        <v>456</v>
      </c>
    </row>
    <row r="116" spans="1:5" x14ac:dyDescent="0.3">
      <c r="A116" t="s">
        <v>10</v>
      </c>
      <c r="B116" t="s">
        <v>34</v>
      </c>
      <c r="C116" t="s">
        <v>25</v>
      </c>
      <c r="D116" s="2">
        <v>1428</v>
      </c>
      <c r="E116" s="3">
        <v>93</v>
      </c>
    </row>
    <row r="117" spans="1:5" x14ac:dyDescent="0.3">
      <c r="A117" t="s">
        <v>6</v>
      </c>
      <c r="B117" t="s">
        <v>34</v>
      </c>
      <c r="C117" t="s">
        <v>4</v>
      </c>
      <c r="D117" s="2">
        <v>525</v>
      </c>
      <c r="E117" s="3">
        <v>48</v>
      </c>
    </row>
    <row r="118" spans="1:5" x14ac:dyDescent="0.3">
      <c r="A118" t="s">
        <v>6</v>
      </c>
      <c r="B118" t="s">
        <v>37</v>
      </c>
      <c r="C118" t="s">
        <v>18</v>
      </c>
      <c r="D118" s="2">
        <v>1505</v>
      </c>
      <c r="E118" s="3">
        <v>102</v>
      </c>
    </row>
    <row r="119" spans="1:5" x14ac:dyDescent="0.3">
      <c r="A119" t="s">
        <v>7</v>
      </c>
      <c r="B119" t="s">
        <v>35</v>
      </c>
      <c r="C119" t="s">
        <v>30</v>
      </c>
      <c r="D119" s="2">
        <v>6755</v>
      </c>
      <c r="E119" s="3">
        <v>252</v>
      </c>
    </row>
    <row r="120" spans="1:5" x14ac:dyDescent="0.3">
      <c r="A120" t="s">
        <v>2</v>
      </c>
      <c r="B120" t="s">
        <v>37</v>
      </c>
      <c r="C120" t="s">
        <v>18</v>
      </c>
      <c r="D120" s="2">
        <v>11571</v>
      </c>
      <c r="E120" s="3">
        <v>138</v>
      </c>
    </row>
    <row r="121" spans="1:5" x14ac:dyDescent="0.3">
      <c r="A121" t="s">
        <v>40</v>
      </c>
      <c r="B121" t="s">
        <v>38</v>
      </c>
      <c r="C121" t="s">
        <v>25</v>
      </c>
      <c r="D121" s="2">
        <v>2541</v>
      </c>
      <c r="E121" s="3">
        <v>90</v>
      </c>
    </row>
    <row r="122" spans="1:5" x14ac:dyDescent="0.3">
      <c r="A122" t="s">
        <v>41</v>
      </c>
      <c r="B122" t="s">
        <v>37</v>
      </c>
      <c r="C122" t="s">
        <v>30</v>
      </c>
      <c r="D122" s="2">
        <v>1526</v>
      </c>
      <c r="E122" s="3">
        <v>240</v>
      </c>
    </row>
    <row r="123" spans="1:5" x14ac:dyDescent="0.3">
      <c r="A123" t="s">
        <v>40</v>
      </c>
      <c r="B123" t="s">
        <v>38</v>
      </c>
      <c r="C123" t="s">
        <v>4</v>
      </c>
      <c r="D123" s="2">
        <v>6125</v>
      </c>
      <c r="E123" s="3">
        <v>102</v>
      </c>
    </row>
    <row r="124" spans="1:5" x14ac:dyDescent="0.3">
      <c r="A124" t="s">
        <v>41</v>
      </c>
      <c r="B124" t="s">
        <v>35</v>
      </c>
      <c r="C124" t="s">
        <v>27</v>
      </c>
      <c r="D124" s="2">
        <v>847</v>
      </c>
      <c r="E124" s="3">
        <v>129</v>
      </c>
    </row>
    <row r="125" spans="1:5" x14ac:dyDescent="0.3">
      <c r="A125" t="s">
        <v>8</v>
      </c>
      <c r="B125" t="s">
        <v>35</v>
      </c>
      <c r="C125" t="s">
        <v>27</v>
      </c>
      <c r="D125" s="2">
        <v>4753</v>
      </c>
      <c r="E125" s="3">
        <v>300</v>
      </c>
    </row>
    <row r="126" spans="1:5" x14ac:dyDescent="0.3">
      <c r="A126" t="s">
        <v>6</v>
      </c>
      <c r="B126" t="s">
        <v>38</v>
      </c>
      <c r="C126" t="s">
        <v>33</v>
      </c>
      <c r="D126" s="2">
        <v>959</v>
      </c>
      <c r="E126" s="3">
        <v>135</v>
      </c>
    </row>
    <row r="127" spans="1:5" x14ac:dyDescent="0.3">
      <c r="A127" t="s">
        <v>7</v>
      </c>
      <c r="B127" t="s">
        <v>35</v>
      </c>
      <c r="C127" t="s">
        <v>24</v>
      </c>
      <c r="D127" s="2">
        <v>2793</v>
      </c>
      <c r="E127" s="3">
        <v>114</v>
      </c>
    </row>
    <row r="128" spans="1:5" x14ac:dyDescent="0.3">
      <c r="A128" t="s">
        <v>7</v>
      </c>
      <c r="B128" t="s">
        <v>35</v>
      </c>
      <c r="C128" t="s">
        <v>14</v>
      </c>
      <c r="D128" s="2">
        <v>4606</v>
      </c>
      <c r="E128" s="3">
        <v>63</v>
      </c>
    </row>
    <row r="129" spans="1:5" x14ac:dyDescent="0.3">
      <c r="A129" t="s">
        <v>7</v>
      </c>
      <c r="B129" t="s">
        <v>36</v>
      </c>
      <c r="C129" t="s">
        <v>29</v>
      </c>
      <c r="D129" s="2">
        <v>5551</v>
      </c>
      <c r="E129" s="3">
        <v>252</v>
      </c>
    </row>
    <row r="130" spans="1:5" x14ac:dyDescent="0.3">
      <c r="A130" t="s">
        <v>10</v>
      </c>
      <c r="B130" t="s">
        <v>36</v>
      </c>
      <c r="C130" t="s">
        <v>32</v>
      </c>
      <c r="D130" s="2">
        <v>6657</v>
      </c>
      <c r="E130" s="3">
        <v>303</v>
      </c>
    </row>
    <row r="131" spans="1:5" x14ac:dyDescent="0.3">
      <c r="A131" t="s">
        <v>7</v>
      </c>
      <c r="B131" t="s">
        <v>39</v>
      </c>
      <c r="C131" t="s">
        <v>17</v>
      </c>
      <c r="D131" s="2">
        <v>4438</v>
      </c>
      <c r="E131" s="3">
        <v>246</v>
      </c>
    </row>
    <row r="132" spans="1:5" x14ac:dyDescent="0.3">
      <c r="A132" t="s">
        <v>8</v>
      </c>
      <c r="B132" t="s">
        <v>38</v>
      </c>
      <c r="C132" t="s">
        <v>22</v>
      </c>
      <c r="D132" s="2">
        <v>168</v>
      </c>
      <c r="E132" s="3">
        <v>84</v>
      </c>
    </row>
    <row r="133" spans="1:5" x14ac:dyDescent="0.3">
      <c r="A133" t="s">
        <v>7</v>
      </c>
      <c r="B133" t="s">
        <v>34</v>
      </c>
      <c r="C133" t="s">
        <v>17</v>
      </c>
      <c r="D133" s="2">
        <v>7777</v>
      </c>
      <c r="E133" s="3">
        <v>39</v>
      </c>
    </row>
    <row r="134" spans="1:5" x14ac:dyDescent="0.3">
      <c r="A134" t="s">
        <v>5</v>
      </c>
      <c r="B134" t="s">
        <v>36</v>
      </c>
      <c r="C134" t="s">
        <v>17</v>
      </c>
      <c r="D134" s="2">
        <v>3339</v>
      </c>
      <c r="E134" s="3">
        <v>348</v>
      </c>
    </row>
    <row r="135" spans="1:5" x14ac:dyDescent="0.3">
      <c r="A135" t="s">
        <v>7</v>
      </c>
      <c r="B135" t="s">
        <v>37</v>
      </c>
      <c r="C135" t="s">
        <v>33</v>
      </c>
      <c r="D135" s="2">
        <v>6391</v>
      </c>
      <c r="E135" s="3">
        <v>48</v>
      </c>
    </row>
    <row r="136" spans="1:5" x14ac:dyDescent="0.3">
      <c r="A136" t="s">
        <v>5</v>
      </c>
      <c r="B136" t="s">
        <v>37</v>
      </c>
      <c r="C136" t="s">
        <v>22</v>
      </c>
      <c r="D136" s="2">
        <v>518</v>
      </c>
      <c r="E136" s="3">
        <v>75</v>
      </c>
    </row>
    <row r="137" spans="1:5" x14ac:dyDescent="0.3">
      <c r="A137" t="s">
        <v>7</v>
      </c>
      <c r="B137" t="s">
        <v>38</v>
      </c>
      <c r="C137" t="s">
        <v>28</v>
      </c>
      <c r="D137" s="2">
        <v>5677</v>
      </c>
      <c r="E137" s="3">
        <v>258</v>
      </c>
    </row>
    <row r="138" spans="1:5" x14ac:dyDescent="0.3">
      <c r="A138" t="s">
        <v>6</v>
      </c>
      <c r="B138" t="s">
        <v>39</v>
      </c>
      <c r="C138" t="s">
        <v>17</v>
      </c>
      <c r="D138" s="2">
        <v>6048</v>
      </c>
      <c r="E138" s="3">
        <v>27</v>
      </c>
    </row>
    <row r="139" spans="1:5" x14ac:dyDescent="0.3">
      <c r="A139" t="s">
        <v>8</v>
      </c>
      <c r="B139" t="s">
        <v>38</v>
      </c>
      <c r="C139" t="s">
        <v>32</v>
      </c>
      <c r="D139" s="2">
        <v>3752</v>
      </c>
      <c r="E139" s="3">
        <v>213</v>
      </c>
    </row>
    <row r="140" spans="1:5" x14ac:dyDescent="0.3">
      <c r="A140" t="s">
        <v>5</v>
      </c>
      <c r="B140" t="s">
        <v>35</v>
      </c>
      <c r="C140" t="s">
        <v>29</v>
      </c>
      <c r="D140" s="2">
        <v>4480</v>
      </c>
      <c r="E140" s="3">
        <v>357</v>
      </c>
    </row>
    <row r="141" spans="1:5" x14ac:dyDescent="0.3">
      <c r="A141" t="s">
        <v>9</v>
      </c>
      <c r="B141" t="s">
        <v>37</v>
      </c>
      <c r="C141" t="s">
        <v>4</v>
      </c>
      <c r="D141" s="2">
        <v>259</v>
      </c>
      <c r="E141" s="3">
        <v>207</v>
      </c>
    </row>
    <row r="142" spans="1:5" x14ac:dyDescent="0.3">
      <c r="A142" t="s">
        <v>8</v>
      </c>
      <c r="B142" t="s">
        <v>37</v>
      </c>
      <c r="C142" t="s">
        <v>30</v>
      </c>
      <c r="D142" s="2">
        <v>42</v>
      </c>
      <c r="E142" s="3">
        <v>150</v>
      </c>
    </row>
    <row r="143" spans="1:5" x14ac:dyDescent="0.3">
      <c r="A143" t="s">
        <v>41</v>
      </c>
      <c r="B143" t="s">
        <v>36</v>
      </c>
      <c r="C143" t="s">
        <v>26</v>
      </c>
      <c r="D143" s="2">
        <v>98</v>
      </c>
      <c r="E143" s="3">
        <v>204</v>
      </c>
    </row>
    <row r="144" spans="1:5" x14ac:dyDescent="0.3">
      <c r="A144" t="s">
        <v>7</v>
      </c>
      <c r="B144" t="s">
        <v>35</v>
      </c>
      <c r="C144" t="s">
        <v>27</v>
      </c>
      <c r="D144" s="2">
        <v>2478</v>
      </c>
      <c r="E144" s="3">
        <v>21</v>
      </c>
    </row>
    <row r="145" spans="1:5" x14ac:dyDescent="0.3">
      <c r="A145" t="s">
        <v>41</v>
      </c>
      <c r="B145" t="s">
        <v>34</v>
      </c>
      <c r="C145" t="s">
        <v>33</v>
      </c>
      <c r="D145" s="2">
        <v>7847</v>
      </c>
      <c r="E145" s="3">
        <v>174</v>
      </c>
    </row>
    <row r="146" spans="1:5" x14ac:dyDescent="0.3">
      <c r="A146" t="s">
        <v>2</v>
      </c>
      <c r="B146" t="s">
        <v>37</v>
      </c>
      <c r="C146" t="s">
        <v>17</v>
      </c>
      <c r="D146" s="2">
        <v>9926</v>
      </c>
      <c r="E146" s="3">
        <v>201</v>
      </c>
    </row>
    <row r="147" spans="1:5" x14ac:dyDescent="0.3">
      <c r="A147" t="s">
        <v>8</v>
      </c>
      <c r="B147" t="s">
        <v>38</v>
      </c>
      <c r="C147" t="s">
        <v>13</v>
      </c>
      <c r="D147" s="2">
        <v>819</v>
      </c>
      <c r="E147" s="3">
        <v>510</v>
      </c>
    </row>
    <row r="148" spans="1:5" x14ac:dyDescent="0.3">
      <c r="A148" t="s">
        <v>6</v>
      </c>
      <c r="B148" t="s">
        <v>39</v>
      </c>
      <c r="C148" t="s">
        <v>29</v>
      </c>
      <c r="D148" s="2">
        <v>3052</v>
      </c>
      <c r="E148" s="3">
        <v>378</v>
      </c>
    </row>
    <row r="149" spans="1:5" x14ac:dyDescent="0.3">
      <c r="A149" t="s">
        <v>9</v>
      </c>
      <c r="B149" t="s">
        <v>34</v>
      </c>
      <c r="C149" t="s">
        <v>21</v>
      </c>
      <c r="D149" s="2">
        <v>6832</v>
      </c>
      <c r="E149" s="3">
        <v>27</v>
      </c>
    </row>
    <row r="150" spans="1:5" x14ac:dyDescent="0.3">
      <c r="A150" t="s">
        <v>2</v>
      </c>
      <c r="B150" t="s">
        <v>39</v>
      </c>
      <c r="C150" t="s">
        <v>16</v>
      </c>
      <c r="D150" s="2">
        <v>2016</v>
      </c>
      <c r="E150" s="3">
        <v>117</v>
      </c>
    </row>
    <row r="151" spans="1:5" x14ac:dyDescent="0.3">
      <c r="A151" t="s">
        <v>6</v>
      </c>
      <c r="B151" t="s">
        <v>38</v>
      </c>
      <c r="C151" t="s">
        <v>21</v>
      </c>
      <c r="D151" s="2">
        <v>7322</v>
      </c>
      <c r="E151" s="3">
        <v>36</v>
      </c>
    </row>
    <row r="152" spans="1:5" x14ac:dyDescent="0.3">
      <c r="A152" t="s">
        <v>8</v>
      </c>
      <c r="B152" t="s">
        <v>35</v>
      </c>
      <c r="C152" t="s">
        <v>33</v>
      </c>
      <c r="D152" s="2">
        <v>357</v>
      </c>
      <c r="E152" s="3">
        <v>126</v>
      </c>
    </row>
    <row r="153" spans="1:5" x14ac:dyDescent="0.3">
      <c r="A153" t="s">
        <v>9</v>
      </c>
      <c r="B153" t="s">
        <v>39</v>
      </c>
      <c r="C153" t="s">
        <v>25</v>
      </c>
      <c r="D153" s="2">
        <v>3192</v>
      </c>
      <c r="E153" s="3">
        <v>72</v>
      </c>
    </row>
    <row r="154" spans="1:5" x14ac:dyDescent="0.3">
      <c r="A154" t="s">
        <v>7</v>
      </c>
      <c r="B154" t="s">
        <v>36</v>
      </c>
      <c r="C154" t="s">
        <v>22</v>
      </c>
      <c r="D154" s="2">
        <v>8435</v>
      </c>
      <c r="E154" s="3">
        <v>42</v>
      </c>
    </row>
    <row r="155" spans="1:5" x14ac:dyDescent="0.3">
      <c r="A155" t="s">
        <v>40</v>
      </c>
      <c r="B155" t="s">
        <v>39</v>
      </c>
      <c r="C155" t="s">
        <v>29</v>
      </c>
      <c r="D155" s="2">
        <v>0</v>
      </c>
      <c r="E155" s="3">
        <v>135</v>
      </c>
    </row>
    <row r="156" spans="1:5" x14ac:dyDescent="0.3">
      <c r="A156" t="s">
        <v>7</v>
      </c>
      <c r="B156" t="s">
        <v>34</v>
      </c>
      <c r="C156" t="s">
        <v>24</v>
      </c>
      <c r="D156" s="2">
        <v>8862</v>
      </c>
      <c r="E156" s="3">
        <v>189</v>
      </c>
    </row>
    <row r="157" spans="1:5" x14ac:dyDescent="0.3">
      <c r="A157" t="s">
        <v>6</v>
      </c>
      <c r="B157" t="s">
        <v>37</v>
      </c>
      <c r="C157" t="s">
        <v>28</v>
      </c>
      <c r="D157" s="2">
        <v>3556</v>
      </c>
      <c r="E157" s="3">
        <v>459</v>
      </c>
    </row>
    <row r="158" spans="1:5" x14ac:dyDescent="0.3">
      <c r="A158" t="s">
        <v>5</v>
      </c>
      <c r="B158" t="s">
        <v>34</v>
      </c>
      <c r="C158" t="s">
        <v>15</v>
      </c>
      <c r="D158" s="2">
        <v>7280</v>
      </c>
      <c r="E158" s="3">
        <v>201</v>
      </c>
    </row>
    <row r="159" spans="1:5" x14ac:dyDescent="0.3">
      <c r="A159" t="s">
        <v>6</v>
      </c>
      <c r="B159" t="s">
        <v>34</v>
      </c>
      <c r="C159" t="s">
        <v>30</v>
      </c>
      <c r="D159" s="2">
        <v>3402</v>
      </c>
      <c r="E159" s="3">
        <v>366</v>
      </c>
    </row>
    <row r="160" spans="1:5" x14ac:dyDescent="0.3">
      <c r="A160" t="s">
        <v>3</v>
      </c>
      <c r="B160" t="s">
        <v>37</v>
      </c>
      <c r="C160" t="s">
        <v>29</v>
      </c>
      <c r="D160" s="2">
        <v>4592</v>
      </c>
      <c r="E160" s="3">
        <v>324</v>
      </c>
    </row>
    <row r="161" spans="1:5" x14ac:dyDescent="0.3">
      <c r="A161" t="s">
        <v>9</v>
      </c>
      <c r="B161" t="s">
        <v>35</v>
      </c>
      <c r="C161" t="s">
        <v>15</v>
      </c>
      <c r="D161" s="2">
        <v>7833</v>
      </c>
      <c r="E161" s="3">
        <v>243</v>
      </c>
    </row>
    <row r="162" spans="1:5" x14ac:dyDescent="0.3">
      <c r="A162" t="s">
        <v>2</v>
      </c>
      <c r="B162" t="s">
        <v>39</v>
      </c>
      <c r="C162" t="s">
        <v>21</v>
      </c>
      <c r="D162" s="2">
        <v>7651</v>
      </c>
      <c r="E162" s="3">
        <v>213</v>
      </c>
    </row>
    <row r="163" spans="1:5" x14ac:dyDescent="0.3">
      <c r="A163" t="s">
        <v>40</v>
      </c>
      <c r="B163" t="s">
        <v>35</v>
      </c>
      <c r="C163" t="s">
        <v>30</v>
      </c>
      <c r="D163" s="2">
        <v>2275</v>
      </c>
      <c r="E163" s="3">
        <v>447</v>
      </c>
    </row>
    <row r="164" spans="1:5" x14ac:dyDescent="0.3">
      <c r="A164" t="s">
        <v>40</v>
      </c>
      <c r="B164" t="s">
        <v>38</v>
      </c>
      <c r="C164" t="s">
        <v>13</v>
      </c>
      <c r="D164" s="2">
        <v>5670</v>
      </c>
      <c r="E164" s="3">
        <v>297</v>
      </c>
    </row>
    <row r="165" spans="1:5" x14ac:dyDescent="0.3">
      <c r="A165" t="s">
        <v>7</v>
      </c>
      <c r="B165" t="s">
        <v>35</v>
      </c>
      <c r="C165" t="s">
        <v>16</v>
      </c>
      <c r="D165" s="2">
        <v>2135</v>
      </c>
      <c r="E165" s="3">
        <v>27</v>
      </c>
    </row>
    <row r="166" spans="1:5" x14ac:dyDescent="0.3">
      <c r="A166" t="s">
        <v>40</v>
      </c>
      <c r="B166" t="s">
        <v>34</v>
      </c>
      <c r="C166" t="s">
        <v>23</v>
      </c>
      <c r="D166" s="2">
        <v>2779</v>
      </c>
      <c r="E166" s="3">
        <v>75</v>
      </c>
    </row>
    <row r="167" spans="1:5" x14ac:dyDescent="0.3">
      <c r="A167" t="s">
        <v>10</v>
      </c>
      <c r="B167" t="s">
        <v>39</v>
      </c>
      <c r="C167" t="s">
        <v>33</v>
      </c>
      <c r="D167" s="2">
        <v>12950</v>
      </c>
      <c r="E167" s="3">
        <v>30</v>
      </c>
    </row>
    <row r="168" spans="1:5" x14ac:dyDescent="0.3">
      <c r="A168" t="s">
        <v>7</v>
      </c>
      <c r="B168" t="s">
        <v>36</v>
      </c>
      <c r="C168" t="s">
        <v>18</v>
      </c>
      <c r="D168" s="2">
        <v>2646</v>
      </c>
      <c r="E168" s="3">
        <v>177</v>
      </c>
    </row>
    <row r="169" spans="1:5" x14ac:dyDescent="0.3">
      <c r="A169" t="s">
        <v>40</v>
      </c>
      <c r="B169" t="s">
        <v>34</v>
      </c>
      <c r="C169" t="s">
        <v>33</v>
      </c>
      <c r="D169" s="2">
        <v>3794</v>
      </c>
      <c r="E169" s="3">
        <v>159</v>
      </c>
    </row>
    <row r="170" spans="1:5" x14ac:dyDescent="0.3">
      <c r="A170" t="s">
        <v>3</v>
      </c>
      <c r="B170" t="s">
        <v>35</v>
      </c>
      <c r="C170" t="s">
        <v>33</v>
      </c>
      <c r="D170" s="2">
        <v>819</v>
      </c>
      <c r="E170" s="3">
        <v>306</v>
      </c>
    </row>
    <row r="171" spans="1:5" x14ac:dyDescent="0.3">
      <c r="A171" t="s">
        <v>3</v>
      </c>
      <c r="B171" t="s">
        <v>34</v>
      </c>
      <c r="C171" t="s">
        <v>20</v>
      </c>
      <c r="D171" s="2">
        <v>2583</v>
      </c>
      <c r="E171" s="3">
        <v>18</v>
      </c>
    </row>
    <row r="172" spans="1:5" x14ac:dyDescent="0.3">
      <c r="A172" t="s">
        <v>7</v>
      </c>
      <c r="B172" t="s">
        <v>35</v>
      </c>
      <c r="C172" t="s">
        <v>19</v>
      </c>
      <c r="D172" s="2">
        <v>4585</v>
      </c>
      <c r="E172" s="3">
        <v>240</v>
      </c>
    </row>
    <row r="173" spans="1:5" x14ac:dyDescent="0.3">
      <c r="A173" t="s">
        <v>5</v>
      </c>
      <c r="B173" t="s">
        <v>34</v>
      </c>
      <c r="C173" t="s">
        <v>33</v>
      </c>
      <c r="D173" s="2">
        <v>1652</v>
      </c>
      <c r="E173" s="3">
        <v>93</v>
      </c>
    </row>
    <row r="174" spans="1:5" x14ac:dyDescent="0.3">
      <c r="A174" t="s">
        <v>10</v>
      </c>
      <c r="B174" t="s">
        <v>34</v>
      </c>
      <c r="C174" t="s">
        <v>26</v>
      </c>
      <c r="D174" s="2">
        <v>4991</v>
      </c>
      <c r="E174" s="3">
        <v>9</v>
      </c>
    </row>
    <row r="175" spans="1:5" x14ac:dyDescent="0.3">
      <c r="A175" t="s">
        <v>8</v>
      </c>
      <c r="B175" t="s">
        <v>34</v>
      </c>
      <c r="C175" t="s">
        <v>16</v>
      </c>
      <c r="D175" s="2">
        <v>2009</v>
      </c>
      <c r="E175" s="3">
        <v>219</v>
      </c>
    </row>
    <row r="176" spans="1:5" x14ac:dyDescent="0.3">
      <c r="A176" t="s">
        <v>2</v>
      </c>
      <c r="B176" t="s">
        <v>39</v>
      </c>
      <c r="C176" t="s">
        <v>22</v>
      </c>
      <c r="D176" s="2">
        <v>1568</v>
      </c>
      <c r="E176" s="3">
        <v>141</v>
      </c>
    </row>
    <row r="177" spans="1:5" x14ac:dyDescent="0.3">
      <c r="A177" t="s">
        <v>41</v>
      </c>
      <c r="B177" t="s">
        <v>37</v>
      </c>
      <c r="C177" t="s">
        <v>20</v>
      </c>
      <c r="D177" s="2">
        <v>3388</v>
      </c>
      <c r="E177" s="3">
        <v>123</v>
      </c>
    </row>
    <row r="178" spans="1:5" x14ac:dyDescent="0.3">
      <c r="A178" t="s">
        <v>40</v>
      </c>
      <c r="B178" t="s">
        <v>38</v>
      </c>
      <c r="C178" t="s">
        <v>24</v>
      </c>
      <c r="D178" s="2">
        <v>623</v>
      </c>
      <c r="E178" s="3">
        <v>51</v>
      </c>
    </row>
    <row r="179" spans="1:5" x14ac:dyDescent="0.3">
      <c r="A179" t="s">
        <v>6</v>
      </c>
      <c r="B179" t="s">
        <v>36</v>
      </c>
      <c r="C179" t="s">
        <v>4</v>
      </c>
      <c r="D179" s="2">
        <v>10073</v>
      </c>
      <c r="E179" s="3">
        <v>120</v>
      </c>
    </row>
    <row r="180" spans="1:5" x14ac:dyDescent="0.3">
      <c r="A180" t="s">
        <v>8</v>
      </c>
      <c r="B180" t="s">
        <v>39</v>
      </c>
      <c r="C180" t="s">
        <v>26</v>
      </c>
      <c r="D180" s="2">
        <v>1561</v>
      </c>
      <c r="E180" s="3">
        <v>27</v>
      </c>
    </row>
    <row r="181" spans="1:5" x14ac:dyDescent="0.3">
      <c r="A181" t="s">
        <v>9</v>
      </c>
      <c r="B181" t="s">
        <v>36</v>
      </c>
      <c r="C181" t="s">
        <v>27</v>
      </c>
      <c r="D181" s="2">
        <v>11522</v>
      </c>
      <c r="E181" s="3">
        <v>204</v>
      </c>
    </row>
    <row r="182" spans="1:5" x14ac:dyDescent="0.3">
      <c r="A182" t="s">
        <v>6</v>
      </c>
      <c r="B182" t="s">
        <v>38</v>
      </c>
      <c r="C182" t="s">
        <v>13</v>
      </c>
      <c r="D182" s="2">
        <v>2317</v>
      </c>
      <c r="E182" s="3">
        <v>123</v>
      </c>
    </row>
    <row r="183" spans="1:5" x14ac:dyDescent="0.3">
      <c r="A183" t="s">
        <v>10</v>
      </c>
      <c r="B183" t="s">
        <v>37</v>
      </c>
      <c r="C183" t="s">
        <v>28</v>
      </c>
      <c r="D183" s="2">
        <v>3059</v>
      </c>
      <c r="E183" s="3">
        <v>27</v>
      </c>
    </row>
    <row r="184" spans="1:5" x14ac:dyDescent="0.3">
      <c r="A184" t="s">
        <v>41</v>
      </c>
      <c r="B184" t="s">
        <v>37</v>
      </c>
      <c r="C184" t="s">
        <v>26</v>
      </c>
      <c r="D184" s="2">
        <v>2324</v>
      </c>
      <c r="E184" s="3">
        <v>177</v>
      </c>
    </row>
    <row r="185" spans="1:5" x14ac:dyDescent="0.3">
      <c r="A185" t="s">
        <v>3</v>
      </c>
      <c r="B185" t="s">
        <v>39</v>
      </c>
      <c r="C185" t="s">
        <v>26</v>
      </c>
      <c r="D185" s="2">
        <v>4956</v>
      </c>
      <c r="E185" s="3">
        <v>171</v>
      </c>
    </row>
    <row r="186" spans="1:5" x14ac:dyDescent="0.3">
      <c r="A186" t="s">
        <v>10</v>
      </c>
      <c r="B186" t="s">
        <v>34</v>
      </c>
      <c r="C186" t="s">
        <v>19</v>
      </c>
      <c r="D186" s="2">
        <v>5355</v>
      </c>
      <c r="E186" s="3">
        <v>204</v>
      </c>
    </row>
    <row r="187" spans="1:5" x14ac:dyDescent="0.3">
      <c r="A187" t="s">
        <v>3</v>
      </c>
      <c r="B187" t="s">
        <v>34</v>
      </c>
      <c r="C187" t="s">
        <v>14</v>
      </c>
      <c r="D187" s="2">
        <v>7259</v>
      </c>
      <c r="E187" s="3">
        <v>276</v>
      </c>
    </row>
    <row r="188" spans="1:5" x14ac:dyDescent="0.3">
      <c r="A188" t="s">
        <v>8</v>
      </c>
      <c r="B188" t="s">
        <v>37</v>
      </c>
      <c r="C188" t="s">
        <v>26</v>
      </c>
      <c r="D188" s="2">
        <v>6279</v>
      </c>
      <c r="E188" s="3">
        <v>45</v>
      </c>
    </row>
    <row r="189" spans="1:5" x14ac:dyDescent="0.3">
      <c r="A189" t="s">
        <v>40</v>
      </c>
      <c r="B189" t="s">
        <v>38</v>
      </c>
      <c r="C189" t="s">
        <v>29</v>
      </c>
      <c r="D189" s="2">
        <v>2541</v>
      </c>
      <c r="E189" s="3">
        <v>45</v>
      </c>
    </row>
    <row r="190" spans="1:5" x14ac:dyDescent="0.3">
      <c r="A190" t="s">
        <v>6</v>
      </c>
      <c r="B190" t="s">
        <v>35</v>
      </c>
      <c r="C190" t="s">
        <v>27</v>
      </c>
      <c r="D190" s="2">
        <v>3864</v>
      </c>
      <c r="E190" s="3">
        <v>177</v>
      </c>
    </row>
    <row r="191" spans="1:5" x14ac:dyDescent="0.3">
      <c r="A191" t="s">
        <v>5</v>
      </c>
      <c r="B191" t="s">
        <v>36</v>
      </c>
      <c r="C191" t="s">
        <v>13</v>
      </c>
      <c r="D191" s="2">
        <v>6146</v>
      </c>
      <c r="E191" s="3">
        <v>63</v>
      </c>
    </row>
    <row r="192" spans="1:5" x14ac:dyDescent="0.3">
      <c r="A192" t="s">
        <v>9</v>
      </c>
      <c r="B192" t="s">
        <v>39</v>
      </c>
      <c r="C192" t="s">
        <v>18</v>
      </c>
      <c r="D192" s="2">
        <v>2639</v>
      </c>
      <c r="E192" s="3">
        <v>204</v>
      </c>
    </row>
    <row r="193" spans="1:5" x14ac:dyDescent="0.3">
      <c r="A193" t="s">
        <v>8</v>
      </c>
      <c r="B193" t="s">
        <v>37</v>
      </c>
      <c r="C193" t="s">
        <v>22</v>
      </c>
      <c r="D193" s="2">
        <v>1890</v>
      </c>
      <c r="E193" s="3">
        <v>195</v>
      </c>
    </row>
    <row r="194" spans="1:5" x14ac:dyDescent="0.3">
      <c r="A194" t="s">
        <v>7</v>
      </c>
      <c r="B194" t="s">
        <v>34</v>
      </c>
      <c r="C194" t="s">
        <v>14</v>
      </c>
      <c r="D194" s="2">
        <v>1932</v>
      </c>
      <c r="E194" s="3">
        <v>369</v>
      </c>
    </row>
    <row r="195" spans="1:5" x14ac:dyDescent="0.3">
      <c r="A195" t="s">
        <v>3</v>
      </c>
      <c r="B195" t="s">
        <v>34</v>
      </c>
      <c r="C195" t="s">
        <v>25</v>
      </c>
      <c r="D195" s="2">
        <v>6300</v>
      </c>
      <c r="E195" s="3">
        <v>42</v>
      </c>
    </row>
    <row r="196" spans="1:5" x14ac:dyDescent="0.3">
      <c r="A196" t="s">
        <v>6</v>
      </c>
      <c r="B196" t="s">
        <v>37</v>
      </c>
      <c r="C196" t="s">
        <v>30</v>
      </c>
      <c r="D196" s="2">
        <v>560</v>
      </c>
      <c r="E196" s="3">
        <v>81</v>
      </c>
    </row>
    <row r="197" spans="1:5" x14ac:dyDescent="0.3">
      <c r="A197" t="s">
        <v>9</v>
      </c>
      <c r="B197" t="s">
        <v>37</v>
      </c>
      <c r="C197" t="s">
        <v>26</v>
      </c>
      <c r="D197" s="2">
        <v>2856</v>
      </c>
      <c r="E197" s="3">
        <v>246</v>
      </c>
    </row>
    <row r="198" spans="1:5" x14ac:dyDescent="0.3">
      <c r="A198" t="s">
        <v>9</v>
      </c>
      <c r="B198" t="s">
        <v>34</v>
      </c>
      <c r="C198" t="s">
        <v>17</v>
      </c>
      <c r="D198" s="2">
        <v>707</v>
      </c>
      <c r="E198" s="3">
        <v>174</v>
      </c>
    </row>
    <row r="199" spans="1:5" x14ac:dyDescent="0.3">
      <c r="A199" t="s">
        <v>8</v>
      </c>
      <c r="B199" t="s">
        <v>35</v>
      </c>
      <c r="C199" t="s">
        <v>30</v>
      </c>
      <c r="D199" s="2">
        <v>3598</v>
      </c>
      <c r="E199" s="3">
        <v>81</v>
      </c>
    </row>
    <row r="200" spans="1:5" x14ac:dyDescent="0.3">
      <c r="A200" t="s">
        <v>40</v>
      </c>
      <c r="B200" t="s">
        <v>35</v>
      </c>
      <c r="C200" t="s">
        <v>22</v>
      </c>
      <c r="D200" s="2">
        <v>6853</v>
      </c>
      <c r="E200" s="3">
        <v>372</v>
      </c>
    </row>
    <row r="201" spans="1:5" x14ac:dyDescent="0.3">
      <c r="A201" t="s">
        <v>40</v>
      </c>
      <c r="B201" t="s">
        <v>35</v>
      </c>
      <c r="C201" t="s">
        <v>16</v>
      </c>
      <c r="D201" s="2">
        <v>4725</v>
      </c>
      <c r="E201" s="3">
        <v>174</v>
      </c>
    </row>
    <row r="202" spans="1:5" x14ac:dyDescent="0.3">
      <c r="A202" t="s">
        <v>41</v>
      </c>
      <c r="B202" t="s">
        <v>36</v>
      </c>
      <c r="C202" t="s">
        <v>32</v>
      </c>
      <c r="D202" s="2">
        <v>10304</v>
      </c>
      <c r="E202" s="3">
        <v>84</v>
      </c>
    </row>
    <row r="203" spans="1:5" x14ac:dyDescent="0.3">
      <c r="A203" t="s">
        <v>41</v>
      </c>
      <c r="B203" t="s">
        <v>34</v>
      </c>
      <c r="C203" t="s">
        <v>16</v>
      </c>
      <c r="D203" s="2">
        <v>1274</v>
      </c>
      <c r="E203" s="3">
        <v>225</v>
      </c>
    </row>
    <row r="204" spans="1:5" x14ac:dyDescent="0.3">
      <c r="A204" t="s">
        <v>5</v>
      </c>
      <c r="B204" t="s">
        <v>36</v>
      </c>
      <c r="C204" t="s">
        <v>30</v>
      </c>
      <c r="D204" s="2">
        <v>1526</v>
      </c>
      <c r="E204" s="3">
        <v>105</v>
      </c>
    </row>
    <row r="205" spans="1:5" x14ac:dyDescent="0.3">
      <c r="A205" t="s">
        <v>40</v>
      </c>
      <c r="B205" t="s">
        <v>39</v>
      </c>
      <c r="C205" t="s">
        <v>28</v>
      </c>
      <c r="D205" s="2">
        <v>3101</v>
      </c>
      <c r="E205" s="3">
        <v>225</v>
      </c>
    </row>
    <row r="206" spans="1:5" x14ac:dyDescent="0.3">
      <c r="A206" t="s">
        <v>2</v>
      </c>
      <c r="B206" t="s">
        <v>37</v>
      </c>
      <c r="C206" t="s">
        <v>14</v>
      </c>
      <c r="D206" s="2">
        <v>1057</v>
      </c>
      <c r="E206" s="3">
        <v>54</v>
      </c>
    </row>
    <row r="207" spans="1:5" x14ac:dyDescent="0.3">
      <c r="A207" t="s">
        <v>7</v>
      </c>
      <c r="B207" t="s">
        <v>37</v>
      </c>
      <c r="C207" t="s">
        <v>26</v>
      </c>
      <c r="D207" s="2">
        <v>5306</v>
      </c>
      <c r="E207" s="3">
        <v>0</v>
      </c>
    </row>
    <row r="208" spans="1:5" x14ac:dyDescent="0.3">
      <c r="A208" t="s">
        <v>5</v>
      </c>
      <c r="B208" t="s">
        <v>39</v>
      </c>
      <c r="C208" t="s">
        <v>24</v>
      </c>
      <c r="D208" s="2">
        <v>4018</v>
      </c>
      <c r="E208" s="3">
        <v>171</v>
      </c>
    </row>
    <row r="209" spans="1:5" x14ac:dyDescent="0.3">
      <c r="A209" t="s">
        <v>9</v>
      </c>
      <c r="B209" t="s">
        <v>34</v>
      </c>
      <c r="C209" t="s">
        <v>16</v>
      </c>
      <c r="D209" s="2">
        <v>938</v>
      </c>
      <c r="E209" s="3">
        <v>189</v>
      </c>
    </row>
    <row r="210" spans="1:5" x14ac:dyDescent="0.3">
      <c r="A210" t="s">
        <v>7</v>
      </c>
      <c r="B210" t="s">
        <v>38</v>
      </c>
      <c r="C210" t="s">
        <v>18</v>
      </c>
      <c r="D210" s="2">
        <v>1778</v>
      </c>
      <c r="E210" s="3">
        <v>270</v>
      </c>
    </row>
    <row r="211" spans="1:5" x14ac:dyDescent="0.3">
      <c r="A211" t="s">
        <v>6</v>
      </c>
      <c r="B211" t="s">
        <v>39</v>
      </c>
      <c r="C211" t="s">
        <v>30</v>
      </c>
      <c r="D211" s="2">
        <v>1638</v>
      </c>
      <c r="E211" s="3">
        <v>63</v>
      </c>
    </row>
    <row r="212" spans="1:5" x14ac:dyDescent="0.3">
      <c r="A212" t="s">
        <v>41</v>
      </c>
      <c r="B212" t="s">
        <v>38</v>
      </c>
      <c r="C212" t="s">
        <v>25</v>
      </c>
      <c r="D212" s="2">
        <v>154</v>
      </c>
      <c r="E212" s="3">
        <v>21</v>
      </c>
    </row>
    <row r="213" spans="1:5" x14ac:dyDescent="0.3">
      <c r="A213" t="s">
        <v>7</v>
      </c>
      <c r="B213" t="s">
        <v>37</v>
      </c>
      <c r="C213" t="s">
        <v>22</v>
      </c>
      <c r="D213" s="2">
        <v>9835</v>
      </c>
      <c r="E213" s="3">
        <v>207</v>
      </c>
    </row>
    <row r="214" spans="1:5" x14ac:dyDescent="0.3">
      <c r="A214" t="s">
        <v>9</v>
      </c>
      <c r="B214" t="s">
        <v>37</v>
      </c>
      <c r="C214" t="s">
        <v>20</v>
      </c>
      <c r="D214" s="2">
        <v>7273</v>
      </c>
      <c r="E214" s="3">
        <v>96</v>
      </c>
    </row>
    <row r="215" spans="1:5" x14ac:dyDescent="0.3">
      <c r="A215" t="s">
        <v>5</v>
      </c>
      <c r="B215" t="s">
        <v>39</v>
      </c>
      <c r="C215" t="s">
        <v>22</v>
      </c>
      <c r="D215" s="2">
        <v>6909</v>
      </c>
      <c r="E215" s="3">
        <v>81</v>
      </c>
    </row>
    <row r="216" spans="1:5" x14ac:dyDescent="0.3">
      <c r="A216" t="s">
        <v>9</v>
      </c>
      <c r="B216" t="s">
        <v>39</v>
      </c>
      <c r="C216" t="s">
        <v>24</v>
      </c>
      <c r="D216" s="2">
        <v>3920</v>
      </c>
      <c r="E216" s="3">
        <v>306</v>
      </c>
    </row>
    <row r="217" spans="1:5" x14ac:dyDescent="0.3">
      <c r="A217" t="s">
        <v>10</v>
      </c>
      <c r="B217" t="s">
        <v>39</v>
      </c>
      <c r="C217" t="s">
        <v>21</v>
      </c>
      <c r="D217" s="2">
        <v>4858</v>
      </c>
      <c r="E217" s="3">
        <v>279</v>
      </c>
    </row>
    <row r="218" spans="1:5" x14ac:dyDescent="0.3">
      <c r="A218" t="s">
        <v>2</v>
      </c>
      <c r="B218" t="s">
        <v>38</v>
      </c>
      <c r="C218" t="s">
        <v>4</v>
      </c>
      <c r="D218" s="2">
        <v>3549</v>
      </c>
      <c r="E218" s="3">
        <v>3</v>
      </c>
    </row>
    <row r="219" spans="1:5" x14ac:dyDescent="0.3">
      <c r="A219" t="s">
        <v>7</v>
      </c>
      <c r="B219" t="s">
        <v>39</v>
      </c>
      <c r="C219" t="s">
        <v>27</v>
      </c>
      <c r="D219" s="2">
        <v>966</v>
      </c>
      <c r="E219" s="3">
        <v>198</v>
      </c>
    </row>
    <row r="220" spans="1:5" x14ac:dyDescent="0.3">
      <c r="A220" t="s">
        <v>5</v>
      </c>
      <c r="B220" t="s">
        <v>39</v>
      </c>
      <c r="C220" t="s">
        <v>18</v>
      </c>
      <c r="D220" s="2">
        <v>385</v>
      </c>
      <c r="E220" s="3">
        <v>249</v>
      </c>
    </row>
    <row r="221" spans="1:5" x14ac:dyDescent="0.3">
      <c r="A221" t="s">
        <v>6</v>
      </c>
      <c r="B221" t="s">
        <v>34</v>
      </c>
      <c r="C221" t="s">
        <v>16</v>
      </c>
      <c r="D221" s="2">
        <v>2219</v>
      </c>
      <c r="E221" s="3">
        <v>75</v>
      </c>
    </row>
    <row r="222" spans="1:5" x14ac:dyDescent="0.3">
      <c r="A222" t="s">
        <v>9</v>
      </c>
      <c r="B222" t="s">
        <v>36</v>
      </c>
      <c r="C222" t="s">
        <v>32</v>
      </c>
      <c r="D222" s="2">
        <v>2954</v>
      </c>
      <c r="E222" s="3">
        <v>189</v>
      </c>
    </row>
    <row r="223" spans="1:5" x14ac:dyDescent="0.3">
      <c r="A223" t="s">
        <v>7</v>
      </c>
      <c r="B223" t="s">
        <v>36</v>
      </c>
      <c r="C223" t="s">
        <v>32</v>
      </c>
      <c r="D223" s="2">
        <v>280</v>
      </c>
      <c r="E223" s="3">
        <v>87</v>
      </c>
    </row>
    <row r="224" spans="1:5" x14ac:dyDescent="0.3">
      <c r="A224" t="s">
        <v>41</v>
      </c>
      <c r="B224" t="s">
        <v>36</v>
      </c>
      <c r="C224" t="s">
        <v>30</v>
      </c>
      <c r="D224" s="2">
        <v>6118</v>
      </c>
      <c r="E224" s="3">
        <v>174</v>
      </c>
    </row>
    <row r="225" spans="1:5" x14ac:dyDescent="0.3">
      <c r="A225" t="s">
        <v>2</v>
      </c>
      <c r="B225" t="s">
        <v>39</v>
      </c>
      <c r="C225" t="s">
        <v>15</v>
      </c>
      <c r="D225" s="2">
        <v>4802</v>
      </c>
      <c r="E225" s="3">
        <v>36</v>
      </c>
    </row>
    <row r="226" spans="1:5" x14ac:dyDescent="0.3">
      <c r="A226" t="s">
        <v>9</v>
      </c>
      <c r="B226" t="s">
        <v>38</v>
      </c>
      <c r="C226" t="s">
        <v>24</v>
      </c>
      <c r="D226" s="2">
        <v>4137</v>
      </c>
      <c r="E226" s="3">
        <v>60</v>
      </c>
    </row>
    <row r="227" spans="1:5" x14ac:dyDescent="0.3">
      <c r="A227" t="s">
        <v>3</v>
      </c>
      <c r="B227" t="s">
        <v>35</v>
      </c>
      <c r="C227" t="s">
        <v>23</v>
      </c>
      <c r="D227" s="2">
        <v>2023</v>
      </c>
      <c r="E227" s="3">
        <v>78</v>
      </c>
    </row>
    <row r="228" spans="1:5" x14ac:dyDescent="0.3">
      <c r="A228" t="s">
        <v>9</v>
      </c>
      <c r="B228" t="s">
        <v>36</v>
      </c>
      <c r="C228" t="s">
        <v>30</v>
      </c>
      <c r="D228" s="2">
        <v>9051</v>
      </c>
      <c r="E228" s="3">
        <v>57</v>
      </c>
    </row>
    <row r="229" spans="1:5" x14ac:dyDescent="0.3">
      <c r="A229" t="s">
        <v>9</v>
      </c>
      <c r="B229" t="s">
        <v>37</v>
      </c>
      <c r="C229" t="s">
        <v>28</v>
      </c>
      <c r="D229" s="2">
        <v>2919</v>
      </c>
      <c r="E229" s="3">
        <v>45</v>
      </c>
    </row>
    <row r="230" spans="1:5" x14ac:dyDescent="0.3">
      <c r="A230" t="s">
        <v>41</v>
      </c>
      <c r="B230" t="s">
        <v>38</v>
      </c>
      <c r="C230" t="s">
        <v>22</v>
      </c>
      <c r="D230" s="2">
        <v>5915</v>
      </c>
      <c r="E230" s="3">
        <v>3</v>
      </c>
    </row>
    <row r="231" spans="1:5" x14ac:dyDescent="0.3">
      <c r="A231" t="s">
        <v>10</v>
      </c>
      <c r="B231" t="s">
        <v>35</v>
      </c>
      <c r="C231" t="s">
        <v>15</v>
      </c>
      <c r="D231" s="2">
        <v>2562</v>
      </c>
      <c r="E231" s="3">
        <v>6</v>
      </c>
    </row>
    <row r="232" spans="1:5" x14ac:dyDescent="0.3">
      <c r="A232" t="s">
        <v>5</v>
      </c>
      <c r="B232" t="s">
        <v>37</v>
      </c>
      <c r="C232" t="s">
        <v>25</v>
      </c>
      <c r="D232" s="2">
        <v>8813</v>
      </c>
      <c r="E232" s="3">
        <v>21</v>
      </c>
    </row>
    <row r="233" spans="1:5" x14ac:dyDescent="0.3">
      <c r="A233" t="s">
        <v>5</v>
      </c>
      <c r="B233" t="s">
        <v>36</v>
      </c>
      <c r="C233" t="s">
        <v>18</v>
      </c>
      <c r="D233" s="2">
        <v>6111</v>
      </c>
      <c r="E233" s="3">
        <v>3</v>
      </c>
    </row>
    <row r="234" spans="1:5" x14ac:dyDescent="0.3">
      <c r="A234" t="s">
        <v>8</v>
      </c>
      <c r="B234" t="s">
        <v>34</v>
      </c>
      <c r="C234" t="s">
        <v>31</v>
      </c>
      <c r="D234" s="2">
        <v>3507</v>
      </c>
      <c r="E234" s="3">
        <v>288</v>
      </c>
    </row>
    <row r="235" spans="1:5" x14ac:dyDescent="0.3">
      <c r="A235" t="s">
        <v>6</v>
      </c>
      <c r="B235" t="s">
        <v>36</v>
      </c>
      <c r="C235" t="s">
        <v>13</v>
      </c>
      <c r="D235" s="2">
        <v>4319</v>
      </c>
      <c r="E235" s="3">
        <v>30</v>
      </c>
    </row>
    <row r="236" spans="1:5" x14ac:dyDescent="0.3">
      <c r="A236" t="s">
        <v>40</v>
      </c>
      <c r="B236" t="s">
        <v>38</v>
      </c>
      <c r="C236" t="s">
        <v>26</v>
      </c>
      <c r="D236" s="2">
        <v>609</v>
      </c>
      <c r="E236" s="3">
        <v>87</v>
      </c>
    </row>
    <row r="237" spans="1:5" x14ac:dyDescent="0.3">
      <c r="A237" t="s">
        <v>40</v>
      </c>
      <c r="B237" t="s">
        <v>39</v>
      </c>
      <c r="C237" t="s">
        <v>27</v>
      </c>
      <c r="D237" s="2">
        <v>6370</v>
      </c>
      <c r="E237" s="3">
        <v>30</v>
      </c>
    </row>
    <row r="238" spans="1:5" x14ac:dyDescent="0.3">
      <c r="A238" t="s">
        <v>5</v>
      </c>
      <c r="B238" t="s">
        <v>38</v>
      </c>
      <c r="C238" t="s">
        <v>19</v>
      </c>
      <c r="D238" s="2">
        <v>5474</v>
      </c>
      <c r="E238" s="3">
        <v>168</v>
      </c>
    </row>
    <row r="239" spans="1:5" x14ac:dyDescent="0.3">
      <c r="A239" t="s">
        <v>40</v>
      </c>
      <c r="B239" t="s">
        <v>36</v>
      </c>
      <c r="C239" t="s">
        <v>27</v>
      </c>
      <c r="D239" s="2">
        <v>3164</v>
      </c>
      <c r="E239" s="3">
        <v>306</v>
      </c>
    </row>
    <row r="240" spans="1:5" x14ac:dyDescent="0.3">
      <c r="A240" t="s">
        <v>6</v>
      </c>
      <c r="B240" t="s">
        <v>35</v>
      </c>
      <c r="C240" t="s">
        <v>4</v>
      </c>
      <c r="D240" s="2">
        <v>1302</v>
      </c>
      <c r="E240" s="3">
        <v>402</v>
      </c>
    </row>
    <row r="241" spans="1:5" x14ac:dyDescent="0.3">
      <c r="A241" t="s">
        <v>3</v>
      </c>
      <c r="B241" t="s">
        <v>37</v>
      </c>
      <c r="C241" t="s">
        <v>28</v>
      </c>
      <c r="D241" s="2">
        <v>7308</v>
      </c>
      <c r="E241" s="3">
        <v>327</v>
      </c>
    </row>
    <row r="242" spans="1:5" x14ac:dyDescent="0.3">
      <c r="A242" t="s">
        <v>40</v>
      </c>
      <c r="B242" t="s">
        <v>37</v>
      </c>
      <c r="C242" t="s">
        <v>27</v>
      </c>
      <c r="D242" s="2">
        <v>6132</v>
      </c>
      <c r="E242" s="3">
        <v>93</v>
      </c>
    </row>
    <row r="243" spans="1:5" x14ac:dyDescent="0.3">
      <c r="A243" t="s">
        <v>10</v>
      </c>
      <c r="B243" t="s">
        <v>35</v>
      </c>
      <c r="C243" t="s">
        <v>14</v>
      </c>
      <c r="D243" s="2">
        <v>3472</v>
      </c>
      <c r="E243" s="3">
        <v>96</v>
      </c>
    </row>
    <row r="244" spans="1:5" x14ac:dyDescent="0.3">
      <c r="A244" t="s">
        <v>8</v>
      </c>
      <c r="B244" t="s">
        <v>39</v>
      </c>
      <c r="C244" t="s">
        <v>18</v>
      </c>
      <c r="D244" s="2">
        <v>9660</v>
      </c>
      <c r="E244" s="3">
        <v>27</v>
      </c>
    </row>
    <row r="245" spans="1:5" x14ac:dyDescent="0.3">
      <c r="A245" t="s">
        <v>9</v>
      </c>
      <c r="B245" t="s">
        <v>38</v>
      </c>
      <c r="C245" t="s">
        <v>26</v>
      </c>
      <c r="D245" s="2">
        <v>2436</v>
      </c>
      <c r="E245" s="3">
        <v>99</v>
      </c>
    </row>
    <row r="246" spans="1:5" x14ac:dyDescent="0.3">
      <c r="A246" t="s">
        <v>9</v>
      </c>
      <c r="B246" t="s">
        <v>38</v>
      </c>
      <c r="C246" t="s">
        <v>33</v>
      </c>
      <c r="D246" s="2">
        <v>9506</v>
      </c>
      <c r="E246" s="3">
        <v>87</v>
      </c>
    </row>
    <row r="247" spans="1:5" x14ac:dyDescent="0.3">
      <c r="A247" t="s">
        <v>10</v>
      </c>
      <c r="B247" t="s">
        <v>37</v>
      </c>
      <c r="C247" t="s">
        <v>21</v>
      </c>
      <c r="D247" s="2">
        <v>245</v>
      </c>
      <c r="E247" s="3">
        <v>288</v>
      </c>
    </row>
    <row r="248" spans="1:5" x14ac:dyDescent="0.3">
      <c r="A248" t="s">
        <v>8</v>
      </c>
      <c r="B248" t="s">
        <v>35</v>
      </c>
      <c r="C248" t="s">
        <v>20</v>
      </c>
      <c r="D248" s="2">
        <v>2702</v>
      </c>
      <c r="E248" s="3">
        <v>363</v>
      </c>
    </row>
    <row r="249" spans="1:5" x14ac:dyDescent="0.3">
      <c r="A249" t="s">
        <v>10</v>
      </c>
      <c r="B249" t="s">
        <v>34</v>
      </c>
      <c r="C249" t="s">
        <v>17</v>
      </c>
      <c r="D249" s="2">
        <v>700</v>
      </c>
      <c r="E249" s="3">
        <v>87</v>
      </c>
    </row>
    <row r="250" spans="1:5" x14ac:dyDescent="0.3">
      <c r="A250" t="s">
        <v>6</v>
      </c>
      <c r="B250" t="s">
        <v>34</v>
      </c>
      <c r="C250" t="s">
        <v>17</v>
      </c>
      <c r="D250" s="2">
        <v>3759</v>
      </c>
      <c r="E250" s="3">
        <v>150</v>
      </c>
    </row>
    <row r="251" spans="1:5" x14ac:dyDescent="0.3">
      <c r="A251" t="s">
        <v>2</v>
      </c>
      <c r="B251" t="s">
        <v>35</v>
      </c>
      <c r="C251" t="s">
        <v>17</v>
      </c>
      <c r="D251" s="2">
        <v>1589</v>
      </c>
      <c r="E251" s="3">
        <v>303</v>
      </c>
    </row>
    <row r="252" spans="1:5" x14ac:dyDescent="0.3">
      <c r="A252" t="s">
        <v>7</v>
      </c>
      <c r="B252" t="s">
        <v>35</v>
      </c>
      <c r="C252" t="s">
        <v>28</v>
      </c>
      <c r="D252" s="2">
        <v>5194</v>
      </c>
      <c r="E252" s="3">
        <v>288</v>
      </c>
    </row>
    <row r="253" spans="1:5" x14ac:dyDescent="0.3">
      <c r="A253" t="s">
        <v>10</v>
      </c>
      <c r="B253" t="s">
        <v>36</v>
      </c>
      <c r="C253" t="s">
        <v>13</v>
      </c>
      <c r="D253" s="2">
        <v>945</v>
      </c>
      <c r="E253" s="3">
        <v>75</v>
      </c>
    </row>
    <row r="254" spans="1:5" x14ac:dyDescent="0.3">
      <c r="A254" t="s">
        <v>40</v>
      </c>
      <c r="B254" t="s">
        <v>38</v>
      </c>
      <c r="C254" t="s">
        <v>31</v>
      </c>
      <c r="D254" s="2">
        <v>1988</v>
      </c>
      <c r="E254" s="3">
        <v>39</v>
      </c>
    </row>
    <row r="255" spans="1:5" x14ac:dyDescent="0.3">
      <c r="A255" t="s">
        <v>6</v>
      </c>
      <c r="B255" t="s">
        <v>34</v>
      </c>
      <c r="C255" t="s">
        <v>32</v>
      </c>
      <c r="D255" s="2">
        <v>6734</v>
      </c>
      <c r="E255" s="3">
        <v>123</v>
      </c>
    </row>
    <row r="256" spans="1:5" x14ac:dyDescent="0.3">
      <c r="A256" t="s">
        <v>40</v>
      </c>
      <c r="B256" t="s">
        <v>36</v>
      </c>
      <c r="C256" t="s">
        <v>4</v>
      </c>
      <c r="D256" s="2">
        <v>217</v>
      </c>
      <c r="E256" s="3">
        <v>36</v>
      </c>
    </row>
    <row r="257" spans="1:5" x14ac:dyDescent="0.3">
      <c r="A257" t="s">
        <v>5</v>
      </c>
      <c r="B257" t="s">
        <v>34</v>
      </c>
      <c r="C257" t="s">
        <v>22</v>
      </c>
      <c r="D257" s="2">
        <v>6279</v>
      </c>
      <c r="E257" s="3">
        <v>237</v>
      </c>
    </row>
    <row r="258" spans="1:5" x14ac:dyDescent="0.3">
      <c r="A258" t="s">
        <v>40</v>
      </c>
      <c r="B258" t="s">
        <v>36</v>
      </c>
      <c r="C258" t="s">
        <v>13</v>
      </c>
      <c r="D258" s="2">
        <v>4424</v>
      </c>
      <c r="E258" s="3">
        <v>201</v>
      </c>
    </row>
    <row r="259" spans="1:5" x14ac:dyDescent="0.3">
      <c r="A259" t="s">
        <v>2</v>
      </c>
      <c r="B259" t="s">
        <v>36</v>
      </c>
      <c r="C259" t="s">
        <v>17</v>
      </c>
      <c r="D259" s="2">
        <v>189</v>
      </c>
      <c r="E259" s="3">
        <v>48</v>
      </c>
    </row>
    <row r="260" spans="1:5" x14ac:dyDescent="0.3">
      <c r="A260" t="s">
        <v>5</v>
      </c>
      <c r="B260" t="s">
        <v>35</v>
      </c>
      <c r="C260" t="s">
        <v>22</v>
      </c>
      <c r="D260" s="2">
        <v>490</v>
      </c>
      <c r="E260" s="3">
        <v>84</v>
      </c>
    </row>
    <row r="261" spans="1:5" x14ac:dyDescent="0.3">
      <c r="A261" t="s">
        <v>8</v>
      </c>
      <c r="B261" t="s">
        <v>37</v>
      </c>
      <c r="C261" t="s">
        <v>21</v>
      </c>
      <c r="D261" s="2">
        <v>434</v>
      </c>
      <c r="E261" s="3">
        <v>87</v>
      </c>
    </row>
    <row r="262" spans="1:5" x14ac:dyDescent="0.3">
      <c r="A262" t="s">
        <v>7</v>
      </c>
      <c r="B262" t="s">
        <v>38</v>
      </c>
      <c r="C262" t="s">
        <v>30</v>
      </c>
      <c r="D262" s="2">
        <v>10129</v>
      </c>
      <c r="E262" s="3">
        <v>312</v>
      </c>
    </row>
    <row r="263" spans="1:5" x14ac:dyDescent="0.3">
      <c r="A263" t="s">
        <v>3</v>
      </c>
      <c r="B263" t="s">
        <v>39</v>
      </c>
      <c r="C263" t="s">
        <v>28</v>
      </c>
      <c r="D263" s="2">
        <v>1652</v>
      </c>
      <c r="E263" s="3">
        <v>102</v>
      </c>
    </row>
    <row r="264" spans="1:5" x14ac:dyDescent="0.3">
      <c r="A264" t="s">
        <v>8</v>
      </c>
      <c r="B264" t="s">
        <v>38</v>
      </c>
      <c r="C264" t="s">
        <v>21</v>
      </c>
      <c r="D264" s="2">
        <v>6433</v>
      </c>
      <c r="E264" s="3">
        <v>78</v>
      </c>
    </row>
    <row r="265" spans="1:5" x14ac:dyDescent="0.3">
      <c r="A265" t="s">
        <v>3</v>
      </c>
      <c r="B265" t="s">
        <v>34</v>
      </c>
      <c r="C265" t="s">
        <v>23</v>
      </c>
      <c r="D265" s="2">
        <v>2212</v>
      </c>
      <c r="E265" s="3">
        <v>117</v>
      </c>
    </row>
    <row r="266" spans="1:5" x14ac:dyDescent="0.3">
      <c r="A266" t="s">
        <v>41</v>
      </c>
      <c r="B266" t="s">
        <v>35</v>
      </c>
      <c r="C266" t="s">
        <v>19</v>
      </c>
      <c r="D266" s="2">
        <v>609</v>
      </c>
      <c r="E266" s="3">
        <v>99</v>
      </c>
    </row>
    <row r="267" spans="1:5" x14ac:dyDescent="0.3">
      <c r="A267" t="s">
        <v>40</v>
      </c>
      <c r="B267" t="s">
        <v>35</v>
      </c>
      <c r="C267" t="s">
        <v>24</v>
      </c>
      <c r="D267" s="2">
        <v>1638</v>
      </c>
      <c r="E267" s="3">
        <v>48</v>
      </c>
    </row>
    <row r="268" spans="1:5" x14ac:dyDescent="0.3">
      <c r="A268" t="s">
        <v>7</v>
      </c>
      <c r="B268" t="s">
        <v>34</v>
      </c>
      <c r="C268" t="s">
        <v>15</v>
      </c>
      <c r="D268" s="2">
        <v>3829</v>
      </c>
      <c r="E268" s="3">
        <v>24</v>
      </c>
    </row>
    <row r="269" spans="1:5" x14ac:dyDescent="0.3">
      <c r="A269" t="s">
        <v>40</v>
      </c>
      <c r="B269" t="s">
        <v>39</v>
      </c>
      <c r="C269" t="s">
        <v>15</v>
      </c>
      <c r="D269" s="2">
        <v>5775</v>
      </c>
      <c r="E269" s="3">
        <v>42</v>
      </c>
    </row>
    <row r="270" spans="1:5" x14ac:dyDescent="0.3">
      <c r="A270" t="s">
        <v>6</v>
      </c>
      <c r="B270" t="s">
        <v>35</v>
      </c>
      <c r="C270" t="s">
        <v>20</v>
      </c>
      <c r="D270" s="2">
        <v>1071</v>
      </c>
      <c r="E270" s="3">
        <v>270</v>
      </c>
    </row>
    <row r="271" spans="1:5" x14ac:dyDescent="0.3">
      <c r="A271" t="s">
        <v>8</v>
      </c>
      <c r="B271" t="s">
        <v>36</v>
      </c>
      <c r="C271" t="s">
        <v>23</v>
      </c>
      <c r="D271" s="2">
        <v>5019</v>
      </c>
      <c r="E271" s="3">
        <v>150</v>
      </c>
    </row>
    <row r="272" spans="1:5" x14ac:dyDescent="0.3">
      <c r="A272" t="s">
        <v>2</v>
      </c>
      <c r="B272" t="s">
        <v>37</v>
      </c>
      <c r="C272" t="s">
        <v>15</v>
      </c>
      <c r="D272" s="2">
        <v>2863</v>
      </c>
      <c r="E272" s="3">
        <v>42</v>
      </c>
    </row>
    <row r="273" spans="1:5" x14ac:dyDescent="0.3">
      <c r="A273" t="s">
        <v>40</v>
      </c>
      <c r="B273" t="s">
        <v>35</v>
      </c>
      <c r="C273" t="s">
        <v>29</v>
      </c>
      <c r="D273" s="2">
        <v>1617</v>
      </c>
      <c r="E273" s="3">
        <v>126</v>
      </c>
    </row>
    <row r="274" spans="1:5" x14ac:dyDescent="0.3">
      <c r="A274" t="s">
        <v>6</v>
      </c>
      <c r="B274" t="s">
        <v>37</v>
      </c>
      <c r="C274" t="s">
        <v>26</v>
      </c>
      <c r="D274" s="2">
        <v>6818</v>
      </c>
      <c r="E274" s="3">
        <v>6</v>
      </c>
    </row>
    <row r="275" spans="1:5" x14ac:dyDescent="0.3">
      <c r="A275" t="s">
        <v>3</v>
      </c>
      <c r="B275" t="s">
        <v>35</v>
      </c>
      <c r="C275" t="s">
        <v>15</v>
      </c>
      <c r="D275" s="2">
        <v>6657</v>
      </c>
      <c r="E275" s="3">
        <v>276</v>
      </c>
    </row>
    <row r="276" spans="1:5" x14ac:dyDescent="0.3">
      <c r="A276" t="s">
        <v>3</v>
      </c>
      <c r="B276" t="s">
        <v>34</v>
      </c>
      <c r="C276" t="s">
        <v>17</v>
      </c>
      <c r="D276" s="2">
        <v>2919</v>
      </c>
      <c r="E276" s="3">
        <v>93</v>
      </c>
    </row>
    <row r="277" spans="1:5" x14ac:dyDescent="0.3">
      <c r="A277" t="s">
        <v>2</v>
      </c>
      <c r="B277" t="s">
        <v>36</v>
      </c>
      <c r="C277" t="s">
        <v>31</v>
      </c>
      <c r="D277" s="2">
        <v>3094</v>
      </c>
      <c r="E277" s="3">
        <v>246</v>
      </c>
    </row>
    <row r="278" spans="1:5" x14ac:dyDescent="0.3">
      <c r="A278" t="s">
        <v>6</v>
      </c>
      <c r="B278" t="s">
        <v>39</v>
      </c>
      <c r="C278" t="s">
        <v>24</v>
      </c>
      <c r="D278" s="2">
        <v>2989</v>
      </c>
      <c r="E278" s="3">
        <v>3</v>
      </c>
    </row>
    <row r="279" spans="1:5" x14ac:dyDescent="0.3">
      <c r="A279" t="s">
        <v>8</v>
      </c>
      <c r="B279" t="s">
        <v>38</v>
      </c>
      <c r="C279" t="s">
        <v>27</v>
      </c>
      <c r="D279" s="2">
        <v>2268</v>
      </c>
      <c r="E279" s="3">
        <v>63</v>
      </c>
    </row>
    <row r="280" spans="1:5" x14ac:dyDescent="0.3">
      <c r="A280" t="s">
        <v>5</v>
      </c>
      <c r="B280" t="s">
        <v>35</v>
      </c>
      <c r="C280" t="s">
        <v>31</v>
      </c>
      <c r="D280" s="2">
        <v>4753</v>
      </c>
      <c r="E280" s="3">
        <v>246</v>
      </c>
    </row>
    <row r="281" spans="1:5" x14ac:dyDescent="0.3">
      <c r="A281" t="s">
        <v>2</v>
      </c>
      <c r="B281" t="s">
        <v>34</v>
      </c>
      <c r="C281" t="s">
        <v>19</v>
      </c>
      <c r="D281" s="2">
        <v>7511</v>
      </c>
      <c r="E281" s="3">
        <v>120</v>
      </c>
    </row>
    <row r="282" spans="1:5" x14ac:dyDescent="0.3">
      <c r="A282" t="s">
        <v>2</v>
      </c>
      <c r="B282" t="s">
        <v>38</v>
      </c>
      <c r="C282" t="s">
        <v>31</v>
      </c>
      <c r="D282" s="2">
        <v>4326</v>
      </c>
      <c r="E282" s="3">
        <v>348</v>
      </c>
    </row>
    <row r="283" spans="1:5" x14ac:dyDescent="0.3">
      <c r="A283" t="s">
        <v>41</v>
      </c>
      <c r="B283" t="s">
        <v>34</v>
      </c>
      <c r="C283" t="s">
        <v>23</v>
      </c>
      <c r="D283" s="2">
        <v>4935</v>
      </c>
      <c r="E283" s="3">
        <v>126</v>
      </c>
    </row>
    <row r="284" spans="1:5" x14ac:dyDescent="0.3">
      <c r="A284" t="s">
        <v>6</v>
      </c>
      <c r="B284" t="s">
        <v>35</v>
      </c>
      <c r="C284" t="s">
        <v>30</v>
      </c>
      <c r="D284" s="2">
        <v>4781</v>
      </c>
      <c r="E284" s="3">
        <v>123</v>
      </c>
    </row>
    <row r="285" spans="1:5" x14ac:dyDescent="0.3">
      <c r="A285" t="s">
        <v>5</v>
      </c>
      <c r="B285" t="s">
        <v>38</v>
      </c>
      <c r="C285" t="s">
        <v>25</v>
      </c>
      <c r="D285" s="2">
        <v>7483</v>
      </c>
      <c r="E285" s="3">
        <v>45</v>
      </c>
    </row>
    <row r="286" spans="1:5" x14ac:dyDescent="0.3">
      <c r="A286" t="s">
        <v>10</v>
      </c>
      <c r="B286" t="s">
        <v>38</v>
      </c>
      <c r="C286" t="s">
        <v>4</v>
      </c>
      <c r="D286" s="2">
        <v>6860</v>
      </c>
      <c r="E286" s="3">
        <v>126</v>
      </c>
    </row>
    <row r="287" spans="1:5" x14ac:dyDescent="0.3">
      <c r="A287" t="s">
        <v>40</v>
      </c>
      <c r="B287" t="s">
        <v>37</v>
      </c>
      <c r="C287" t="s">
        <v>29</v>
      </c>
      <c r="D287" s="2">
        <v>9002</v>
      </c>
      <c r="E287" s="3">
        <v>72</v>
      </c>
    </row>
    <row r="288" spans="1:5" x14ac:dyDescent="0.3">
      <c r="A288" t="s">
        <v>6</v>
      </c>
      <c r="B288" t="s">
        <v>36</v>
      </c>
      <c r="C288" t="s">
        <v>29</v>
      </c>
      <c r="D288" s="2">
        <v>1400</v>
      </c>
      <c r="E288" s="3">
        <v>135</v>
      </c>
    </row>
    <row r="289" spans="1:5" x14ac:dyDescent="0.3">
      <c r="A289" t="s">
        <v>10</v>
      </c>
      <c r="B289" t="s">
        <v>34</v>
      </c>
      <c r="C289" t="s">
        <v>22</v>
      </c>
      <c r="D289" s="2">
        <v>4053</v>
      </c>
      <c r="E289" s="3">
        <v>24</v>
      </c>
    </row>
    <row r="290" spans="1:5" x14ac:dyDescent="0.3">
      <c r="A290" t="s">
        <v>7</v>
      </c>
      <c r="B290" t="s">
        <v>36</v>
      </c>
      <c r="C290" t="s">
        <v>31</v>
      </c>
      <c r="D290" s="2">
        <v>2149</v>
      </c>
      <c r="E290" s="3">
        <v>117</v>
      </c>
    </row>
    <row r="291" spans="1:5" x14ac:dyDescent="0.3">
      <c r="A291" t="s">
        <v>3</v>
      </c>
      <c r="B291" t="s">
        <v>39</v>
      </c>
      <c r="C291" t="s">
        <v>29</v>
      </c>
      <c r="D291" s="2">
        <v>3640</v>
      </c>
      <c r="E291" s="3">
        <v>51</v>
      </c>
    </row>
    <row r="292" spans="1:5" x14ac:dyDescent="0.3">
      <c r="A292" t="s">
        <v>2</v>
      </c>
      <c r="B292" t="s">
        <v>39</v>
      </c>
      <c r="C292" t="s">
        <v>23</v>
      </c>
      <c r="D292" s="2">
        <v>630</v>
      </c>
      <c r="E292" s="3">
        <v>36</v>
      </c>
    </row>
    <row r="293" spans="1:5" x14ac:dyDescent="0.3">
      <c r="A293" t="s">
        <v>9</v>
      </c>
      <c r="B293" t="s">
        <v>35</v>
      </c>
      <c r="C293" t="s">
        <v>27</v>
      </c>
      <c r="D293" s="2">
        <v>2429</v>
      </c>
      <c r="E293" s="3">
        <v>144</v>
      </c>
    </row>
    <row r="294" spans="1:5" x14ac:dyDescent="0.3">
      <c r="A294" t="s">
        <v>9</v>
      </c>
      <c r="B294" t="s">
        <v>36</v>
      </c>
      <c r="C294" t="s">
        <v>25</v>
      </c>
      <c r="D294" s="2">
        <v>2142</v>
      </c>
      <c r="E294" s="3">
        <v>114</v>
      </c>
    </row>
    <row r="295" spans="1:5" x14ac:dyDescent="0.3">
      <c r="A295" t="s">
        <v>7</v>
      </c>
      <c r="B295" t="s">
        <v>37</v>
      </c>
      <c r="C295" t="s">
        <v>30</v>
      </c>
      <c r="D295" s="2">
        <v>6454</v>
      </c>
      <c r="E295" s="3">
        <v>54</v>
      </c>
    </row>
    <row r="296" spans="1:5" x14ac:dyDescent="0.3">
      <c r="A296" t="s">
        <v>7</v>
      </c>
      <c r="B296" t="s">
        <v>37</v>
      </c>
      <c r="C296" t="s">
        <v>16</v>
      </c>
      <c r="D296" s="2">
        <v>4487</v>
      </c>
      <c r="E296" s="3">
        <v>333</v>
      </c>
    </row>
    <row r="297" spans="1:5" x14ac:dyDescent="0.3">
      <c r="A297" t="s">
        <v>3</v>
      </c>
      <c r="B297" t="s">
        <v>37</v>
      </c>
      <c r="C297" t="s">
        <v>4</v>
      </c>
      <c r="D297" s="2">
        <v>938</v>
      </c>
      <c r="E297" s="3">
        <v>366</v>
      </c>
    </row>
    <row r="298" spans="1:5" x14ac:dyDescent="0.3">
      <c r="A298" t="s">
        <v>3</v>
      </c>
      <c r="B298" t="s">
        <v>38</v>
      </c>
      <c r="C298" t="s">
        <v>26</v>
      </c>
      <c r="D298" s="2">
        <v>8841</v>
      </c>
      <c r="E298" s="3">
        <v>303</v>
      </c>
    </row>
    <row r="299" spans="1:5" x14ac:dyDescent="0.3">
      <c r="A299" t="s">
        <v>2</v>
      </c>
      <c r="B299" t="s">
        <v>39</v>
      </c>
      <c r="C299" t="s">
        <v>33</v>
      </c>
      <c r="D299" s="2">
        <v>4018</v>
      </c>
      <c r="E299" s="3">
        <v>126</v>
      </c>
    </row>
    <row r="300" spans="1:5" x14ac:dyDescent="0.3">
      <c r="A300" t="s">
        <v>41</v>
      </c>
      <c r="B300" t="s">
        <v>37</v>
      </c>
      <c r="C300" t="s">
        <v>15</v>
      </c>
      <c r="D300" s="2">
        <v>714</v>
      </c>
      <c r="E300" s="3">
        <v>231</v>
      </c>
    </row>
    <row r="301" spans="1:5" x14ac:dyDescent="0.3">
      <c r="A301" t="s">
        <v>9</v>
      </c>
      <c r="B301" t="s">
        <v>38</v>
      </c>
      <c r="C301" t="s">
        <v>25</v>
      </c>
      <c r="D301" s="2">
        <v>3850</v>
      </c>
      <c r="E301" s="3">
        <v>102</v>
      </c>
    </row>
    <row r="302" spans="1:5" x14ac:dyDescent="0.3">
      <c r="D302" s="2"/>
      <c r="E302" s="3"/>
    </row>
    <row r="303" spans="1:5" x14ac:dyDescent="0.3">
      <c r="D303" s="2"/>
      <c r="E303" s="3"/>
    </row>
    <row r="304" spans="1:5" x14ac:dyDescent="0.3">
      <c r="D304" s="2"/>
      <c r="E304" s="3"/>
    </row>
    <row r="305" spans="4:5" x14ac:dyDescent="0.3">
      <c r="D305" s="2"/>
      <c r="E305" s="3"/>
    </row>
    <row r="306" spans="4:5" x14ac:dyDescent="0.3">
      <c r="D306" s="2"/>
      <c r="E306" s="3"/>
    </row>
    <row r="307" spans="4:5" x14ac:dyDescent="0.3">
      <c r="D307" s="2"/>
      <c r="E307" s="3"/>
    </row>
    <row r="308" spans="4:5" x14ac:dyDescent="0.3">
      <c r="D308" s="2"/>
      <c r="E308" s="3"/>
    </row>
    <row r="309" spans="4:5" x14ac:dyDescent="0.3">
      <c r="D309" s="2"/>
      <c r="E309" s="3"/>
    </row>
    <row r="310" spans="4:5" x14ac:dyDescent="0.3">
      <c r="D310" s="2"/>
      <c r="E310" s="3"/>
    </row>
    <row r="311" spans="4:5" x14ac:dyDescent="0.3">
      <c r="D311" s="2"/>
      <c r="E311" s="3"/>
    </row>
    <row r="312" spans="4:5" x14ac:dyDescent="0.3">
      <c r="D312" s="2"/>
      <c r="E312" s="3"/>
    </row>
    <row r="313" spans="4:5" x14ac:dyDescent="0.3">
      <c r="D313" s="2"/>
      <c r="E313" s="3"/>
    </row>
    <row r="314" spans="4:5" x14ac:dyDescent="0.3">
      <c r="D314" s="2"/>
      <c r="E314" s="3"/>
    </row>
    <row r="315" spans="4:5" x14ac:dyDescent="0.3">
      <c r="D315" s="2"/>
      <c r="E315" s="3"/>
    </row>
    <row r="316" spans="4:5" x14ac:dyDescent="0.3">
      <c r="D316" s="2"/>
      <c r="E316" s="3"/>
    </row>
    <row r="317" spans="4:5" x14ac:dyDescent="0.3">
      <c r="D317" s="2"/>
      <c r="E317" s="3"/>
    </row>
    <row r="318" spans="4:5" x14ac:dyDescent="0.3">
      <c r="D318" s="2"/>
      <c r="E318" s="3"/>
    </row>
    <row r="319" spans="4:5" x14ac:dyDescent="0.3">
      <c r="D319" s="2"/>
      <c r="E319" s="3"/>
    </row>
    <row r="320" spans="4:5" x14ac:dyDescent="0.3">
      <c r="D320" s="2"/>
      <c r="E320" s="3"/>
    </row>
    <row r="321" spans="4:5" x14ac:dyDescent="0.3">
      <c r="D321" s="2"/>
      <c r="E321" s="3"/>
    </row>
    <row r="322" spans="4:5" x14ac:dyDescent="0.3">
      <c r="D322" s="2"/>
      <c r="E322" s="3"/>
    </row>
    <row r="323" spans="4:5" x14ac:dyDescent="0.3">
      <c r="D323" s="2"/>
      <c r="E323" s="3"/>
    </row>
    <row r="324" spans="4:5" x14ac:dyDescent="0.3">
      <c r="D324" s="2"/>
      <c r="E324" s="3"/>
    </row>
    <row r="325" spans="4:5" x14ac:dyDescent="0.3">
      <c r="D325" s="2"/>
      <c r="E325" s="3"/>
    </row>
    <row r="326" spans="4:5" x14ac:dyDescent="0.3">
      <c r="D326" s="2"/>
      <c r="E326" s="3"/>
    </row>
    <row r="327" spans="4:5" x14ac:dyDescent="0.3">
      <c r="D327" s="2"/>
      <c r="E327" s="3"/>
    </row>
    <row r="328" spans="4:5" x14ac:dyDescent="0.3">
      <c r="D328" s="2"/>
      <c r="E328" s="3"/>
    </row>
    <row r="329" spans="4:5" x14ac:dyDescent="0.3">
      <c r="D329" s="2"/>
      <c r="E329" s="3"/>
    </row>
    <row r="330" spans="4:5" x14ac:dyDescent="0.3">
      <c r="D330" s="2"/>
      <c r="E330" s="3"/>
    </row>
    <row r="331" spans="4:5" x14ac:dyDescent="0.3">
      <c r="D331" s="2"/>
      <c r="E331" s="3"/>
    </row>
    <row r="332" spans="4:5" x14ac:dyDescent="0.3">
      <c r="D332" s="2"/>
      <c r="E332" s="3"/>
    </row>
    <row r="333" spans="4:5" x14ac:dyDescent="0.3">
      <c r="D333" s="2"/>
      <c r="E333" s="3"/>
    </row>
    <row r="334" spans="4:5" x14ac:dyDescent="0.3">
      <c r="D334" s="2"/>
      <c r="E334" s="3"/>
    </row>
    <row r="335" spans="4:5" x14ac:dyDescent="0.3">
      <c r="D335" s="2"/>
      <c r="E335" s="3"/>
    </row>
    <row r="336" spans="4:5" x14ac:dyDescent="0.3">
      <c r="D336" s="2"/>
      <c r="E336" s="3"/>
    </row>
    <row r="337" spans="4:5" x14ac:dyDescent="0.3">
      <c r="D337" s="2"/>
      <c r="E337" s="3"/>
    </row>
    <row r="338" spans="4:5" x14ac:dyDescent="0.3">
      <c r="D338" s="2"/>
      <c r="E338" s="3"/>
    </row>
    <row r="339" spans="4:5" x14ac:dyDescent="0.3">
      <c r="D339" s="2"/>
      <c r="E339" s="3"/>
    </row>
    <row r="340" spans="4:5" x14ac:dyDescent="0.3">
      <c r="D340" s="2"/>
      <c r="E340" s="3"/>
    </row>
    <row r="341" spans="4:5" x14ac:dyDescent="0.3">
      <c r="D341" s="2"/>
      <c r="E341" s="3"/>
    </row>
    <row r="342" spans="4:5" x14ac:dyDescent="0.3">
      <c r="D342" s="2"/>
      <c r="E342" s="3"/>
    </row>
    <row r="343" spans="4:5" x14ac:dyDescent="0.3">
      <c r="D343" s="2"/>
      <c r="E343" s="3"/>
    </row>
    <row r="344" spans="4:5" x14ac:dyDescent="0.3">
      <c r="D344" s="2"/>
      <c r="E344" s="3"/>
    </row>
    <row r="345" spans="4:5" x14ac:dyDescent="0.3">
      <c r="D345" s="2"/>
      <c r="E345" s="3"/>
    </row>
    <row r="346" spans="4:5" x14ac:dyDescent="0.3">
      <c r="D346" s="2"/>
      <c r="E346" s="3"/>
    </row>
    <row r="347" spans="4:5" x14ac:dyDescent="0.3">
      <c r="D347" s="2"/>
      <c r="E347" s="3"/>
    </row>
    <row r="348" spans="4:5" x14ac:dyDescent="0.3">
      <c r="D348" s="2"/>
      <c r="E348" s="3"/>
    </row>
    <row r="349" spans="4:5" x14ac:dyDescent="0.3">
      <c r="D349" s="2"/>
      <c r="E349" s="3"/>
    </row>
    <row r="350" spans="4:5" x14ac:dyDescent="0.3">
      <c r="D350" s="2"/>
      <c r="E350" s="3"/>
    </row>
    <row r="351" spans="4:5" x14ac:dyDescent="0.3">
      <c r="D351" s="2"/>
      <c r="E351" s="3"/>
    </row>
    <row r="352" spans="4:5" x14ac:dyDescent="0.3">
      <c r="D352" s="2"/>
      <c r="E352" s="3"/>
    </row>
    <row r="353" spans="4:5" x14ac:dyDescent="0.3">
      <c r="D353" s="2"/>
      <c r="E353" s="3"/>
    </row>
    <row r="354" spans="4:5" x14ac:dyDescent="0.3">
      <c r="D354" s="2"/>
      <c r="E354" s="3"/>
    </row>
    <row r="355" spans="4:5" x14ac:dyDescent="0.3">
      <c r="D355" s="2"/>
      <c r="E355" s="3"/>
    </row>
    <row r="356" spans="4:5" x14ac:dyDescent="0.3">
      <c r="D356" s="2"/>
      <c r="E356" s="3"/>
    </row>
    <row r="357" spans="4:5" x14ac:dyDescent="0.3">
      <c r="D357" s="2"/>
      <c r="E357" s="3"/>
    </row>
    <row r="358" spans="4:5" x14ac:dyDescent="0.3">
      <c r="D358" s="2"/>
      <c r="E358" s="3"/>
    </row>
    <row r="359" spans="4:5" x14ac:dyDescent="0.3">
      <c r="D359" s="2"/>
      <c r="E359" s="3"/>
    </row>
    <row r="360" spans="4:5" x14ac:dyDescent="0.3">
      <c r="D360" s="2"/>
      <c r="E360" s="3"/>
    </row>
    <row r="361" spans="4:5" x14ac:dyDescent="0.3">
      <c r="D361" s="2"/>
      <c r="E361" s="3"/>
    </row>
    <row r="362" spans="4:5" x14ac:dyDescent="0.3">
      <c r="D362" s="2"/>
      <c r="E362" s="3"/>
    </row>
    <row r="363" spans="4:5" x14ac:dyDescent="0.3">
      <c r="D363" s="2"/>
      <c r="E363" s="3"/>
    </row>
    <row r="364" spans="4:5" x14ac:dyDescent="0.3">
      <c r="D364" s="2"/>
      <c r="E364" s="3"/>
    </row>
    <row r="365" spans="4:5" x14ac:dyDescent="0.3">
      <c r="D365" s="2"/>
      <c r="E365" s="3"/>
    </row>
    <row r="366" spans="4:5" x14ac:dyDescent="0.3">
      <c r="D366" s="2"/>
      <c r="E366" s="3"/>
    </row>
    <row r="367" spans="4:5" x14ac:dyDescent="0.3">
      <c r="D367" s="2"/>
      <c r="E367" s="3"/>
    </row>
    <row r="368" spans="4:5" x14ac:dyDescent="0.3">
      <c r="D368" s="2"/>
      <c r="E368" s="3"/>
    </row>
    <row r="369" spans="4:5" x14ac:dyDescent="0.3">
      <c r="D369" s="2"/>
      <c r="E369" s="3"/>
    </row>
    <row r="370" spans="4:5" x14ac:dyDescent="0.3">
      <c r="D370" s="2"/>
      <c r="E370" s="3"/>
    </row>
    <row r="371" spans="4:5" x14ac:dyDescent="0.3">
      <c r="D371" s="2"/>
      <c r="E371" s="3"/>
    </row>
    <row r="372" spans="4:5" x14ac:dyDescent="0.3">
      <c r="D372" s="2"/>
      <c r="E372" s="3"/>
    </row>
    <row r="373" spans="4:5" x14ac:dyDescent="0.3">
      <c r="D373" s="2"/>
      <c r="E373" s="3"/>
    </row>
    <row r="374" spans="4:5" x14ac:dyDescent="0.3">
      <c r="D374" s="2"/>
      <c r="E374" s="3"/>
    </row>
    <row r="375" spans="4:5" x14ac:dyDescent="0.3">
      <c r="D375" s="2"/>
      <c r="E375" s="3"/>
    </row>
    <row r="376" spans="4:5" x14ac:dyDescent="0.3">
      <c r="D376" s="2"/>
      <c r="E376" s="3"/>
    </row>
    <row r="377" spans="4:5" x14ac:dyDescent="0.3">
      <c r="D377" s="2"/>
      <c r="E377" s="3"/>
    </row>
    <row r="378" spans="4:5" x14ac:dyDescent="0.3">
      <c r="D378" s="2"/>
      <c r="E378" s="3"/>
    </row>
    <row r="379" spans="4:5" x14ac:dyDescent="0.3">
      <c r="D379" s="2"/>
      <c r="E379" s="3"/>
    </row>
    <row r="380" spans="4:5" x14ac:dyDescent="0.3">
      <c r="D380" s="2"/>
      <c r="E380" s="3"/>
    </row>
    <row r="381" spans="4:5" x14ac:dyDescent="0.3">
      <c r="D381" s="2"/>
      <c r="E381" s="3"/>
    </row>
    <row r="382" spans="4:5" x14ac:dyDescent="0.3">
      <c r="D382" s="2"/>
      <c r="E382" s="3"/>
    </row>
    <row r="383" spans="4:5" x14ac:dyDescent="0.3">
      <c r="D383" s="2"/>
      <c r="E383" s="3"/>
    </row>
    <row r="384" spans="4:5" x14ac:dyDescent="0.3">
      <c r="D384" s="2"/>
      <c r="E384" s="3"/>
    </row>
    <row r="385" spans="4:5" x14ac:dyDescent="0.3">
      <c r="D385" s="2"/>
      <c r="E385" s="3"/>
    </row>
    <row r="386" spans="4:5" x14ac:dyDescent="0.3">
      <c r="D386" s="2"/>
      <c r="E386" s="3"/>
    </row>
    <row r="387" spans="4:5" x14ac:dyDescent="0.3">
      <c r="D387" s="2"/>
      <c r="E387" s="3"/>
    </row>
    <row r="388" spans="4:5" x14ac:dyDescent="0.3">
      <c r="D388" s="2"/>
      <c r="E388" s="3"/>
    </row>
    <row r="389" spans="4:5" x14ac:dyDescent="0.3">
      <c r="D389" s="2"/>
      <c r="E389" s="3"/>
    </row>
    <row r="390" spans="4:5" x14ac:dyDescent="0.3">
      <c r="D390" s="2"/>
      <c r="E390" s="3"/>
    </row>
    <row r="391" spans="4:5" x14ac:dyDescent="0.3">
      <c r="D391" s="2"/>
      <c r="E391" s="3"/>
    </row>
    <row r="392" spans="4:5" x14ac:dyDescent="0.3">
      <c r="D392" s="2"/>
      <c r="E392" s="3"/>
    </row>
    <row r="393" spans="4:5" x14ac:dyDescent="0.3">
      <c r="D393" s="2"/>
      <c r="E393" s="3"/>
    </row>
    <row r="394" spans="4:5" x14ac:dyDescent="0.3">
      <c r="D394" s="2"/>
      <c r="E394" s="3"/>
    </row>
    <row r="395" spans="4:5" x14ac:dyDescent="0.3">
      <c r="D395" s="2"/>
      <c r="E395" s="3"/>
    </row>
    <row r="396" spans="4:5" x14ac:dyDescent="0.3">
      <c r="D396" s="2"/>
      <c r="E396" s="3"/>
    </row>
    <row r="397" spans="4:5" x14ac:dyDescent="0.3">
      <c r="D397" s="2"/>
      <c r="E397" s="3"/>
    </row>
    <row r="398" spans="4:5" x14ac:dyDescent="0.3">
      <c r="D398" s="2"/>
      <c r="E398" s="3"/>
    </row>
    <row r="399" spans="4:5" x14ac:dyDescent="0.3">
      <c r="D399" s="2"/>
      <c r="E399" s="3"/>
    </row>
    <row r="400" spans="4:5" x14ac:dyDescent="0.3">
      <c r="D400" s="2"/>
      <c r="E400" s="3"/>
    </row>
    <row r="401" spans="4:5" x14ac:dyDescent="0.3">
      <c r="D401" s="2"/>
      <c r="E401" s="3"/>
    </row>
    <row r="402" spans="4:5" x14ac:dyDescent="0.3">
      <c r="D402" s="2"/>
      <c r="E402" s="3"/>
    </row>
    <row r="403" spans="4:5" x14ac:dyDescent="0.3">
      <c r="D403" s="2"/>
      <c r="E403" s="3"/>
    </row>
    <row r="404" spans="4:5" x14ac:dyDescent="0.3">
      <c r="D404" s="2"/>
      <c r="E404" s="3"/>
    </row>
    <row r="405" spans="4:5" x14ac:dyDescent="0.3">
      <c r="D405" s="2"/>
      <c r="E405" s="3"/>
    </row>
    <row r="406" spans="4:5" x14ac:dyDescent="0.3">
      <c r="D406" s="2"/>
      <c r="E406" s="3"/>
    </row>
    <row r="407" spans="4:5" x14ac:dyDescent="0.3">
      <c r="D407" s="2"/>
      <c r="E407" s="3"/>
    </row>
    <row r="408" spans="4:5" x14ac:dyDescent="0.3">
      <c r="D408" s="2"/>
      <c r="E408" s="3"/>
    </row>
    <row r="409" spans="4:5" x14ac:dyDescent="0.3">
      <c r="D409" s="2"/>
      <c r="E409" s="3"/>
    </row>
    <row r="410" spans="4:5" x14ac:dyDescent="0.3">
      <c r="D410" s="2"/>
      <c r="E410" s="3"/>
    </row>
    <row r="411" spans="4:5" x14ac:dyDescent="0.3">
      <c r="D411" s="2"/>
      <c r="E411" s="3"/>
    </row>
    <row r="412" spans="4:5" x14ac:dyDescent="0.3">
      <c r="D412" s="2"/>
      <c r="E412" s="3"/>
    </row>
    <row r="413" spans="4:5" x14ac:dyDescent="0.3">
      <c r="D413" s="2"/>
      <c r="E413" s="3"/>
    </row>
    <row r="414" spans="4:5" x14ac:dyDescent="0.3">
      <c r="D414" s="2"/>
      <c r="E414" s="3"/>
    </row>
    <row r="415" spans="4:5" x14ac:dyDescent="0.3">
      <c r="D415" s="2"/>
      <c r="E415" s="3"/>
    </row>
    <row r="416" spans="4:5" x14ac:dyDescent="0.3">
      <c r="D416" s="2"/>
      <c r="E416" s="3"/>
    </row>
    <row r="417" spans="4:5" x14ac:dyDescent="0.3">
      <c r="D417" s="2"/>
      <c r="E417" s="3"/>
    </row>
    <row r="418" spans="4:5" x14ac:dyDescent="0.3">
      <c r="D418" s="2"/>
      <c r="E418" s="3"/>
    </row>
    <row r="419" spans="4:5" x14ac:dyDescent="0.3">
      <c r="D419" s="2"/>
      <c r="E419" s="3"/>
    </row>
    <row r="420" spans="4:5" x14ac:dyDescent="0.3">
      <c r="D420" s="2"/>
      <c r="E420" s="3"/>
    </row>
    <row r="421" spans="4:5" x14ac:dyDescent="0.3">
      <c r="D421" s="2"/>
      <c r="E421" s="3"/>
    </row>
    <row r="422" spans="4:5" x14ac:dyDescent="0.3">
      <c r="D422" s="2"/>
      <c r="E422" s="3"/>
    </row>
    <row r="423" spans="4:5" x14ac:dyDescent="0.3">
      <c r="D423" s="2"/>
      <c r="E423" s="3"/>
    </row>
    <row r="424" spans="4:5" x14ac:dyDescent="0.3">
      <c r="D424" s="2"/>
      <c r="E424" s="3"/>
    </row>
    <row r="425" spans="4:5" x14ac:dyDescent="0.3">
      <c r="D425" s="2"/>
      <c r="E425" s="3"/>
    </row>
    <row r="426" spans="4:5" x14ac:dyDescent="0.3">
      <c r="D426" s="2"/>
      <c r="E426" s="3"/>
    </row>
    <row r="427" spans="4:5" x14ac:dyDescent="0.3">
      <c r="D427" s="2"/>
      <c r="E427" s="3"/>
    </row>
    <row r="428" spans="4:5" x14ac:dyDescent="0.3">
      <c r="D428" s="2"/>
      <c r="E428" s="3"/>
    </row>
    <row r="429" spans="4:5" x14ac:dyDescent="0.3">
      <c r="D429" s="2"/>
      <c r="E429" s="3"/>
    </row>
    <row r="430" spans="4:5" x14ac:dyDescent="0.3">
      <c r="D430" s="2"/>
      <c r="E430" s="3"/>
    </row>
    <row r="431" spans="4:5" x14ac:dyDescent="0.3">
      <c r="D431" s="2"/>
      <c r="E431" s="3"/>
    </row>
    <row r="432" spans="4:5" x14ac:dyDescent="0.3">
      <c r="D432" s="2"/>
      <c r="E432" s="3"/>
    </row>
    <row r="433" spans="4:5" x14ac:dyDescent="0.3">
      <c r="D433" s="2"/>
      <c r="E433" s="3"/>
    </row>
    <row r="434" spans="4:5" x14ac:dyDescent="0.3">
      <c r="D434" s="2"/>
      <c r="E434" s="3"/>
    </row>
    <row r="435" spans="4:5" x14ac:dyDescent="0.3">
      <c r="D435" s="2"/>
      <c r="E435" s="3"/>
    </row>
    <row r="436" spans="4:5" x14ac:dyDescent="0.3">
      <c r="D436" s="2"/>
      <c r="E436" s="3"/>
    </row>
    <row r="437" spans="4:5" x14ac:dyDescent="0.3">
      <c r="D437" s="2"/>
      <c r="E437" s="3"/>
    </row>
    <row r="438" spans="4:5" x14ac:dyDescent="0.3">
      <c r="D438" s="2"/>
      <c r="E438" s="3"/>
    </row>
    <row r="439" spans="4:5" x14ac:dyDescent="0.3">
      <c r="D439" s="2"/>
      <c r="E439" s="3"/>
    </row>
    <row r="440" spans="4:5" x14ac:dyDescent="0.3">
      <c r="D440" s="2"/>
      <c r="E440" s="3"/>
    </row>
    <row r="441" spans="4:5" x14ac:dyDescent="0.3">
      <c r="D441" s="2"/>
      <c r="E441" s="3"/>
    </row>
    <row r="442" spans="4:5" x14ac:dyDescent="0.3">
      <c r="D442" s="2"/>
      <c r="E442" s="3"/>
    </row>
    <row r="443" spans="4:5" x14ac:dyDescent="0.3">
      <c r="D443" s="2"/>
      <c r="E443" s="3"/>
    </row>
    <row r="444" spans="4:5" x14ac:dyDescent="0.3">
      <c r="D444" s="2"/>
      <c r="E444" s="3"/>
    </row>
    <row r="445" spans="4:5" x14ac:dyDescent="0.3">
      <c r="D445" s="2"/>
      <c r="E445" s="3"/>
    </row>
    <row r="446" spans="4:5" x14ac:dyDescent="0.3">
      <c r="D446" s="2"/>
      <c r="E446" s="3"/>
    </row>
    <row r="447" spans="4:5" x14ac:dyDescent="0.3">
      <c r="D447" s="2"/>
      <c r="E447" s="3"/>
    </row>
    <row r="448" spans="4:5" x14ac:dyDescent="0.3">
      <c r="D448" s="2"/>
      <c r="E448" s="3"/>
    </row>
    <row r="449" spans="4:5" x14ac:dyDescent="0.3">
      <c r="D449" s="2"/>
      <c r="E449" s="3"/>
    </row>
    <row r="450" spans="4:5" x14ac:dyDescent="0.3">
      <c r="D450" s="2"/>
      <c r="E450" s="3"/>
    </row>
    <row r="451" spans="4:5" x14ac:dyDescent="0.3">
      <c r="D451" s="2"/>
      <c r="E451" s="3"/>
    </row>
    <row r="452" spans="4:5" x14ac:dyDescent="0.3">
      <c r="D452" s="2"/>
      <c r="E452" s="3"/>
    </row>
    <row r="453" spans="4:5" x14ac:dyDescent="0.3">
      <c r="D453" s="2"/>
      <c r="E453" s="3"/>
    </row>
    <row r="454" spans="4:5" x14ac:dyDescent="0.3">
      <c r="D454" s="2"/>
      <c r="E454" s="3"/>
    </row>
    <row r="455" spans="4:5" x14ac:dyDescent="0.3">
      <c r="D455" s="2"/>
      <c r="E455" s="3"/>
    </row>
    <row r="456" spans="4:5" x14ac:dyDescent="0.3">
      <c r="D456" s="2"/>
      <c r="E456" s="3"/>
    </row>
    <row r="457" spans="4:5" x14ac:dyDescent="0.3">
      <c r="D457" s="2"/>
      <c r="E457" s="3"/>
    </row>
    <row r="458" spans="4:5" x14ac:dyDescent="0.3">
      <c r="D458" s="2"/>
      <c r="E458" s="3"/>
    </row>
    <row r="459" spans="4:5" x14ac:dyDescent="0.3">
      <c r="D459" s="2"/>
      <c r="E459" s="3"/>
    </row>
    <row r="460" spans="4:5" x14ac:dyDescent="0.3">
      <c r="D460" s="2"/>
      <c r="E460" s="3"/>
    </row>
    <row r="461" spans="4:5" x14ac:dyDescent="0.3">
      <c r="D461" s="2"/>
      <c r="E461" s="3"/>
    </row>
    <row r="462" spans="4:5" x14ac:dyDescent="0.3">
      <c r="D462" s="2"/>
      <c r="E462" s="3"/>
    </row>
    <row r="463" spans="4:5" x14ac:dyDescent="0.3">
      <c r="D463" s="2"/>
      <c r="E463" s="3"/>
    </row>
    <row r="464" spans="4:5" x14ac:dyDescent="0.3">
      <c r="D464" s="2"/>
      <c r="E464" s="3"/>
    </row>
    <row r="465" spans="4:5" x14ac:dyDescent="0.3">
      <c r="D465" s="2"/>
      <c r="E465" s="3"/>
    </row>
    <row r="466" spans="4:5" x14ac:dyDescent="0.3">
      <c r="D466" s="2"/>
      <c r="E466" s="3"/>
    </row>
    <row r="467" spans="4:5" x14ac:dyDescent="0.3">
      <c r="D467" s="2"/>
      <c r="E467" s="3"/>
    </row>
    <row r="468" spans="4:5" x14ac:dyDescent="0.3">
      <c r="D468" s="2"/>
      <c r="E468" s="3"/>
    </row>
    <row r="469" spans="4:5" x14ac:dyDescent="0.3">
      <c r="D469" s="2"/>
      <c r="E469" s="3"/>
    </row>
    <row r="470" spans="4:5" x14ac:dyDescent="0.3">
      <c r="D470" s="2"/>
      <c r="E470" s="3"/>
    </row>
    <row r="471" spans="4:5" x14ac:dyDescent="0.3">
      <c r="D471" s="2"/>
      <c r="E471" s="3"/>
    </row>
    <row r="472" spans="4:5" x14ac:dyDescent="0.3">
      <c r="D472" s="2"/>
      <c r="E472" s="3"/>
    </row>
    <row r="473" spans="4:5" x14ac:dyDescent="0.3">
      <c r="D473" s="2"/>
      <c r="E473" s="3"/>
    </row>
    <row r="474" spans="4:5" x14ac:dyDescent="0.3">
      <c r="D474" s="2"/>
      <c r="E474" s="3"/>
    </row>
    <row r="475" spans="4:5" x14ac:dyDescent="0.3">
      <c r="D475" s="2"/>
      <c r="E475" s="3"/>
    </row>
    <row r="476" spans="4:5" x14ac:dyDescent="0.3">
      <c r="D476" s="2"/>
      <c r="E476" s="3"/>
    </row>
    <row r="477" spans="4:5" x14ac:dyDescent="0.3">
      <c r="D477" s="2"/>
      <c r="E477" s="3"/>
    </row>
    <row r="478" spans="4:5" x14ac:dyDescent="0.3">
      <c r="D478" s="2"/>
      <c r="E478" s="3"/>
    </row>
    <row r="479" spans="4:5" x14ac:dyDescent="0.3">
      <c r="D479" s="2"/>
      <c r="E479" s="3"/>
    </row>
    <row r="480" spans="4:5" x14ac:dyDescent="0.3">
      <c r="D480" s="2"/>
      <c r="E480" s="3"/>
    </row>
    <row r="481" spans="4:5" x14ac:dyDescent="0.3">
      <c r="D481" s="2"/>
      <c r="E481" s="3"/>
    </row>
    <row r="482" spans="4:5" x14ac:dyDescent="0.3">
      <c r="D482" s="2"/>
      <c r="E482" s="3"/>
    </row>
    <row r="483" spans="4:5" x14ac:dyDescent="0.3">
      <c r="D483" s="2"/>
      <c r="E483" s="3"/>
    </row>
    <row r="484" spans="4:5" x14ac:dyDescent="0.3">
      <c r="D484" s="2"/>
      <c r="E484" s="3"/>
    </row>
    <row r="485" spans="4:5" x14ac:dyDescent="0.3">
      <c r="D485" s="2"/>
      <c r="E485" s="3"/>
    </row>
    <row r="486" spans="4:5" x14ac:dyDescent="0.3">
      <c r="D486" s="2"/>
      <c r="E486" s="3"/>
    </row>
    <row r="487" spans="4:5" x14ac:dyDescent="0.3">
      <c r="D487" s="2"/>
      <c r="E487" s="3"/>
    </row>
    <row r="488" spans="4:5" x14ac:dyDescent="0.3">
      <c r="D488" s="2"/>
      <c r="E488" s="3"/>
    </row>
    <row r="489" spans="4:5" x14ac:dyDescent="0.3">
      <c r="D489" s="2"/>
      <c r="E489" s="3"/>
    </row>
    <row r="490" spans="4:5" x14ac:dyDescent="0.3">
      <c r="D490" s="2"/>
      <c r="E490" s="3"/>
    </row>
    <row r="491" spans="4:5" x14ac:dyDescent="0.3">
      <c r="D491" s="2"/>
      <c r="E491" s="3"/>
    </row>
    <row r="492" spans="4:5" x14ac:dyDescent="0.3">
      <c r="D492" s="2"/>
      <c r="E492" s="3"/>
    </row>
    <row r="493" spans="4:5" x14ac:dyDescent="0.3">
      <c r="D493" s="2"/>
      <c r="E493" s="3"/>
    </row>
    <row r="494" spans="4:5" x14ac:dyDescent="0.3">
      <c r="D494" s="2"/>
      <c r="E494" s="3"/>
    </row>
    <row r="495" spans="4:5" x14ac:dyDescent="0.3">
      <c r="D495" s="2"/>
      <c r="E495" s="3"/>
    </row>
    <row r="496" spans="4:5" x14ac:dyDescent="0.3">
      <c r="D496" s="2"/>
      <c r="E496" s="3"/>
    </row>
    <row r="497" spans="4:5" x14ac:dyDescent="0.3">
      <c r="D497" s="2"/>
      <c r="E497" s="3"/>
    </row>
    <row r="498" spans="4:5" x14ac:dyDescent="0.3">
      <c r="D498" s="2"/>
      <c r="E498" s="3"/>
    </row>
    <row r="499" spans="4:5" x14ac:dyDescent="0.3">
      <c r="D499" s="2"/>
      <c r="E499" s="3"/>
    </row>
    <row r="500" spans="4:5" x14ac:dyDescent="0.3">
      <c r="D500" s="2"/>
      <c r="E500" s="3"/>
    </row>
    <row r="501" spans="4:5" x14ac:dyDescent="0.3">
      <c r="D501" s="2"/>
      <c r="E501" s="3"/>
    </row>
    <row r="502" spans="4:5" x14ac:dyDescent="0.3">
      <c r="D502" s="2"/>
      <c r="E502" s="3"/>
    </row>
    <row r="503" spans="4:5" x14ac:dyDescent="0.3">
      <c r="D503" s="2"/>
      <c r="E503" s="3"/>
    </row>
    <row r="504" spans="4:5" x14ac:dyDescent="0.3">
      <c r="D504" s="2"/>
      <c r="E504" s="3"/>
    </row>
    <row r="505" spans="4:5" x14ac:dyDescent="0.3">
      <c r="D505" s="2"/>
      <c r="E505" s="3"/>
    </row>
    <row r="506" spans="4:5" x14ac:dyDescent="0.3">
      <c r="D506" s="2"/>
      <c r="E506" s="3"/>
    </row>
    <row r="507" spans="4:5" x14ac:dyDescent="0.3">
      <c r="D507" s="2"/>
      <c r="E507" s="3"/>
    </row>
    <row r="508" spans="4:5" x14ac:dyDescent="0.3">
      <c r="D508" s="2"/>
      <c r="E508" s="3"/>
    </row>
    <row r="509" spans="4:5" x14ac:dyDescent="0.3">
      <c r="D509" s="2"/>
      <c r="E509" s="3"/>
    </row>
    <row r="510" spans="4:5" x14ac:dyDescent="0.3">
      <c r="D510" s="2"/>
      <c r="E510" s="3"/>
    </row>
    <row r="511" spans="4:5" x14ac:dyDescent="0.3">
      <c r="D511" s="2"/>
      <c r="E511" s="3"/>
    </row>
    <row r="512" spans="4:5" x14ac:dyDescent="0.3">
      <c r="D512" s="2"/>
      <c r="E512" s="3"/>
    </row>
    <row r="513" spans="4:5" x14ac:dyDescent="0.3">
      <c r="D513" s="2"/>
      <c r="E513" s="3"/>
    </row>
    <row r="514" spans="4:5" x14ac:dyDescent="0.3">
      <c r="D514" s="2"/>
      <c r="E514" s="3"/>
    </row>
    <row r="515" spans="4:5" x14ac:dyDescent="0.3">
      <c r="D515" s="2"/>
      <c r="E515" s="3"/>
    </row>
    <row r="516" spans="4:5" x14ac:dyDescent="0.3">
      <c r="D516" s="2"/>
      <c r="E516" s="3"/>
    </row>
    <row r="517" spans="4:5" x14ac:dyDescent="0.3">
      <c r="D517" s="2"/>
      <c r="E517" s="3"/>
    </row>
    <row r="518" spans="4:5" x14ac:dyDescent="0.3">
      <c r="D518" s="2"/>
      <c r="E518" s="3"/>
    </row>
    <row r="519" spans="4:5" x14ac:dyDescent="0.3">
      <c r="D519" s="2"/>
      <c r="E519" s="3"/>
    </row>
    <row r="520" spans="4:5" x14ac:dyDescent="0.3">
      <c r="D520" s="2"/>
      <c r="E520" s="3"/>
    </row>
    <row r="521" spans="4:5" x14ac:dyDescent="0.3">
      <c r="D521" s="2"/>
      <c r="E521" s="3"/>
    </row>
    <row r="522" spans="4:5" x14ac:dyDescent="0.3">
      <c r="D522" s="2"/>
      <c r="E522" s="3"/>
    </row>
    <row r="523" spans="4:5" x14ac:dyDescent="0.3">
      <c r="D523" s="2"/>
      <c r="E523" s="3"/>
    </row>
    <row r="524" spans="4:5" x14ac:dyDescent="0.3">
      <c r="D524" s="2"/>
      <c r="E524" s="3"/>
    </row>
    <row r="525" spans="4:5" x14ac:dyDescent="0.3">
      <c r="D525" s="2"/>
      <c r="E525" s="3"/>
    </row>
    <row r="526" spans="4:5" x14ac:dyDescent="0.3">
      <c r="D526" s="2"/>
      <c r="E526" s="3"/>
    </row>
    <row r="527" spans="4:5" x14ac:dyDescent="0.3">
      <c r="D527" s="2"/>
      <c r="E527" s="3"/>
    </row>
    <row r="528" spans="4:5" x14ac:dyDescent="0.3">
      <c r="D528" s="2"/>
      <c r="E528" s="3"/>
    </row>
    <row r="529" spans="4:5" x14ac:dyDescent="0.3">
      <c r="D529" s="2"/>
      <c r="E529" s="3"/>
    </row>
    <row r="530" spans="4:5" x14ac:dyDescent="0.3">
      <c r="D530" s="2"/>
      <c r="E530" s="3"/>
    </row>
    <row r="531" spans="4:5" x14ac:dyDescent="0.3">
      <c r="D531" s="2"/>
      <c r="E531" s="3"/>
    </row>
    <row r="532" spans="4:5" x14ac:dyDescent="0.3">
      <c r="D532" s="2"/>
      <c r="E532" s="3"/>
    </row>
    <row r="533" spans="4:5" x14ac:dyDescent="0.3">
      <c r="D533" s="2"/>
      <c r="E533" s="3"/>
    </row>
    <row r="534" spans="4:5" x14ac:dyDescent="0.3">
      <c r="D534" s="2"/>
      <c r="E534" s="3"/>
    </row>
    <row r="535" spans="4:5" x14ac:dyDescent="0.3">
      <c r="D535" s="2"/>
      <c r="E535" s="3"/>
    </row>
    <row r="536" spans="4:5" x14ac:dyDescent="0.3">
      <c r="D536" s="2"/>
      <c r="E536" s="3"/>
    </row>
    <row r="537" spans="4:5" x14ac:dyDescent="0.3">
      <c r="D537" s="2"/>
      <c r="E537" s="3"/>
    </row>
    <row r="538" spans="4:5" x14ac:dyDescent="0.3">
      <c r="D538" s="2"/>
      <c r="E538" s="3"/>
    </row>
    <row r="539" spans="4:5" x14ac:dyDescent="0.3">
      <c r="D539" s="2"/>
      <c r="E539" s="3"/>
    </row>
    <row r="540" spans="4:5" x14ac:dyDescent="0.3">
      <c r="D540" s="2"/>
      <c r="E540" s="3"/>
    </row>
    <row r="541" spans="4:5" x14ac:dyDescent="0.3">
      <c r="D541" s="2"/>
      <c r="E541" s="3"/>
    </row>
    <row r="542" spans="4:5" x14ac:dyDescent="0.3">
      <c r="D542" s="2"/>
      <c r="E542" s="3"/>
    </row>
    <row r="543" spans="4:5" x14ac:dyDescent="0.3">
      <c r="D543" s="2"/>
      <c r="E543" s="3"/>
    </row>
    <row r="544" spans="4:5" x14ac:dyDescent="0.3">
      <c r="D544" s="2"/>
      <c r="E544" s="3"/>
    </row>
    <row r="545" spans="4:5" x14ac:dyDescent="0.3">
      <c r="D545" s="2"/>
      <c r="E545" s="3"/>
    </row>
    <row r="546" spans="4:5" x14ac:dyDescent="0.3">
      <c r="D546" s="2"/>
      <c r="E546" s="3"/>
    </row>
    <row r="547" spans="4:5" x14ac:dyDescent="0.3">
      <c r="D547" s="2"/>
      <c r="E547" s="3"/>
    </row>
    <row r="548" spans="4:5" x14ac:dyDescent="0.3">
      <c r="D548" s="2"/>
      <c r="E548" s="3"/>
    </row>
    <row r="549" spans="4:5" x14ac:dyDescent="0.3">
      <c r="D549" s="2"/>
      <c r="E549" s="3"/>
    </row>
    <row r="550" spans="4:5" x14ac:dyDescent="0.3">
      <c r="D550" s="2"/>
      <c r="E550" s="3"/>
    </row>
    <row r="551" spans="4:5" x14ac:dyDescent="0.3">
      <c r="D551" s="2"/>
      <c r="E551" s="3"/>
    </row>
    <row r="552" spans="4:5" x14ac:dyDescent="0.3">
      <c r="D552" s="2"/>
      <c r="E552" s="3"/>
    </row>
    <row r="553" spans="4:5" x14ac:dyDescent="0.3">
      <c r="D553" s="2"/>
      <c r="E553" s="3"/>
    </row>
    <row r="554" spans="4:5" x14ac:dyDescent="0.3">
      <c r="D554" s="2"/>
      <c r="E554" s="3"/>
    </row>
    <row r="555" spans="4:5" x14ac:dyDescent="0.3">
      <c r="D555" s="2"/>
      <c r="E555" s="3"/>
    </row>
    <row r="556" spans="4:5" x14ac:dyDescent="0.3">
      <c r="D556" s="2"/>
      <c r="E556" s="3"/>
    </row>
    <row r="557" spans="4:5" x14ac:dyDescent="0.3">
      <c r="D557" s="2"/>
      <c r="E557" s="3"/>
    </row>
    <row r="558" spans="4:5" x14ac:dyDescent="0.3">
      <c r="D558" s="2"/>
      <c r="E558" s="3"/>
    </row>
    <row r="559" spans="4:5" x14ac:dyDescent="0.3">
      <c r="D559" s="2"/>
      <c r="E559" s="3"/>
    </row>
    <row r="560" spans="4:5" x14ac:dyDescent="0.3">
      <c r="D560" s="2"/>
      <c r="E560" s="3"/>
    </row>
    <row r="561" spans="4:5" x14ac:dyDescent="0.3">
      <c r="D561" s="2"/>
      <c r="E561" s="3"/>
    </row>
    <row r="562" spans="4:5" x14ac:dyDescent="0.3">
      <c r="D562" s="2"/>
      <c r="E562" s="3"/>
    </row>
    <row r="563" spans="4:5" x14ac:dyDescent="0.3">
      <c r="D563" s="2"/>
      <c r="E563" s="3"/>
    </row>
    <row r="564" spans="4:5" x14ac:dyDescent="0.3">
      <c r="D564" s="2"/>
      <c r="E564" s="3"/>
    </row>
    <row r="565" spans="4:5" x14ac:dyDescent="0.3">
      <c r="D565" s="2"/>
      <c r="E565" s="3"/>
    </row>
    <row r="566" spans="4:5" x14ac:dyDescent="0.3">
      <c r="D566" s="2"/>
      <c r="E566" s="3"/>
    </row>
    <row r="567" spans="4:5" x14ac:dyDescent="0.3">
      <c r="D567" s="2"/>
      <c r="E567" s="3"/>
    </row>
    <row r="568" spans="4:5" x14ac:dyDescent="0.3">
      <c r="D568" s="2"/>
      <c r="E568" s="3"/>
    </row>
    <row r="569" spans="4:5" x14ac:dyDescent="0.3">
      <c r="D569" s="2"/>
      <c r="E569" s="3"/>
    </row>
    <row r="570" spans="4:5" x14ac:dyDescent="0.3">
      <c r="D570" s="2"/>
      <c r="E570" s="3"/>
    </row>
    <row r="571" spans="4:5" x14ac:dyDescent="0.3">
      <c r="D571" s="2"/>
      <c r="E571" s="3"/>
    </row>
    <row r="572" spans="4:5" x14ac:dyDescent="0.3">
      <c r="D572" s="2"/>
      <c r="E572" s="3"/>
    </row>
    <row r="573" spans="4:5" x14ac:dyDescent="0.3">
      <c r="D573" s="2"/>
      <c r="E573" s="3"/>
    </row>
    <row r="574" spans="4:5" x14ac:dyDescent="0.3">
      <c r="D574" s="2"/>
      <c r="E574" s="3"/>
    </row>
    <row r="575" spans="4:5" x14ac:dyDescent="0.3">
      <c r="D575" s="2"/>
      <c r="E575" s="3"/>
    </row>
    <row r="576" spans="4:5" x14ac:dyDescent="0.3">
      <c r="D576" s="2"/>
      <c r="E576" s="3"/>
    </row>
    <row r="577" spans="4:5" x14ac:dyDescent="0.3">
      <c r="D577" s="2"/>
      <c r="E577" s="3"/>
    </row>
    <row r="578" spans="4:5" x14ac:dyDescent="0.3">
      <c r="D578" s="2"/>
      <c r="E578" s="3"/>
    </row>
    <row r="579" spans="4:5" x14ac:dyDescent="0.3">
      <c r="D579" s="2"/>
      <c r="E579" s="3"/>
    </row>
    <row r="580" spans="4:5" x14ac:dyDescent="0.3">
      <c r="D580" s="2"/>
      <c r="E580" s="3"/>
    </row>
    <row r="581" spans="4:5" x14ac:dyDescent="0.3">
      <c r="D581" s="2"/>
      <c r="E581" s="3"/>
    </row>
    <row r="582" spans="4:5" x14ac:dyDescent="0.3">
      <c r="D582" s="2"/>
      <c r="E582" s="3"/>
    </row>
    <row r="583" spans="4:5" x14ac:dyDescent="0.3">
      <c r="D583" s="2"/>
      <c r="E583" s="3"/>
    </row>
    <row r="584" spans="4:5" x14ac:dyDescent="0.3">
      <c r="D584" s="2"/>
      <c r="E584" s="3"/>
    </row>
    <row r="585" spans="4:5" x14ac:dyDescent="0.3">
      <c r="D585" s="2"/>
      <c r="E585" s="3"/>
    </row>
    <row r="586" spans="4:5" x14ac:dyDescent="0.3">
      <c r="D586" s="2"/>
      <c r="E586" s="3"/>
    </row>
    <row r="587" spans="4:5" x14ac:dyDescent="0.3">
      <c r="D587" s="2"/>
      <c r="E587" s="3"/>
    </row>
    <row r="588" spans="4:5" x14ac:dyDescent="0.3">
      <c r="D588" s="2"/>
      <c r="E588" s="3"/>
    </row>
    <row r="589" spans="4:5" x14ac:dyDescent="0.3">
      <c r="D589" s="2"/>
      <c r="E589" s="3"/>
    </row>
    <row r="590" spans="4:5" x14ac:dyDescent="0.3">
      <c r="D590" s="2"/>
      <c r="E590" s="3"/>
    </row>
    <row r="591" spans="4:5" x14ac:dyDescent="0.3">
      <c r="D591" s="2"/>
      <c r="E591" s="3"/>
    </row>
    <row r="592" spans="4:5" x14ac:dyDescent="0.3">
      <c r="D592" s="2"/>
      <c r="E592" s="3"/>
    </row>
    <row r="593" spans="4:5" x14ac:dyDescent="0.3">
      <c r="D593" s="2"/>
      <c r="E593" s="3"/>
    </row>
    <row r="594" spans="4:5" x14ac:dyDescent="0.3">
      <c r="D594" s="2"/>
      <c r="E594" s="3"/>
    </row>
    <row r="595" spans="4:5" x14ac:dyDescent="0.3">
      <c r="D595" s="2"/>
      <c r="E595" s="3"/>
    </row>
    <row r="596" spans="4:5" x14ac:dyDescent="0.3">
      <c r="D596" s="2"/>
      <c r="E596" s="3"/>
    </row>
    <row r="597" spans="4:5" x14ac:dyDescent="0.3">
      <c r="D597" s="2"/>
      <c r="E597" s="3"/>
    </row>
    <row r="598" spans="4:5" x14ac:dyDescent="0.3">
      <c r="D598" s="2"/>
      <c r="E598" s="3"/>
    </row>
    <row r="599" spans="4:5" x14ac:dyDescent="0.3">
      <c r="D599" s="2"/>
      <c r="E599" s="3"/>
    </row>
    <row r="600" spans="4:5" x14ac:dyDescent="0.3">
      <c r="D600" s="2"/>
      <c r="E600" s="3"/>
    </row>
    <row r="601" spans="4:5" x14ac:dyDescent="0.3">
      <c r="D601" s="2"/>
      <c r="E601" s="3"/>
    </row>
    <row r="602" spans="4:5" x14ac:dyDescent="0.3">
      <c r="D602" s="2"/>
      <c r="E602" s="3"/>
    </row>
    <row r="603" spans="4:5" x14ac:dyDescent="0.3">
      <c r="D603" s="2"/>
      <c r="E603" s="3"/>
    </row>
    <row r="604" spans="4:5" x14ac:dyDescent="0.3">
      <c r="D604" s="2"/>
      <c r="E604" s="3"/>
    </row>
    <row r="605" spans="4:5" x14ac:dyDescent="0.3">
      <c r="D605" s="2"/>
      <c r="E605" s="3"/>
    </row>
    <row r="606" spans="4:5" x14ac:dyDescent="0.3">
      <c r="D606" s="2"/>
      <c r="E606" s="3"/>
    </row>
    <row r="607" spans="4:5" x14ac:dyDescent="0.3">
      <c r="D607" s="2"/>
      <c r="E607" s="3"/>
    </row>
    <row r="608" spans="4:5" x14ac:dyDescent="0.3">
      <c r="D608" s="2"/>
      <c r="E608" s="3"/>
    </row>
    <row r="609" spans="4:5" x14ac:dyDescent="0.3">
      <c r="D609" s="2"/>
      <c r="E609" s="3"/>
    </row>
    <row r="610" spans="4:5" x14ac:dyDescent="0.3">
      <c r="D610" s="2"/>
      <c r="E610" s="3"/>
    </row>
    <row r="611" spans="4:5" x14ac:dyDescent="0.3">
      <c r="D611" s="2"/>
      <c r="E611" s="3"/>
    </row>
    <row r="612" spans="4:5" x14ac:dyDescent="0.3">
      <c r="D612" s="2"/>
      <c r="E612" s="3"/>
    </row>
    <row r="613" spans="4:5" x14ac:dyDescent="0.3">
      <c r="D613" s="2"/>
      <c r="E613" s="3"/>
    </row>
    <row r="614" spans="4:5" x14ac:dyDescent="0.3">
      <c r="D614" s="2"/>
      <c r="E614" s="3"/>
    </row>
    <row r="615" spans="4:5" x14ac:dyDescent="0.3">
      <c r="D615" s="2"/>
      <c r="E615" s="3"/>
    </row>
    <row r="616" spans="4:5" x14ac:dyDescent="0.3">
      <c r="D616" s="2"/>
      <c r="E616" s="3"/>
    </row>
    <row r="617" spans="4:5" x14ac:dyDescent="0.3">
      <c r="D617" s="2"/>
      <c r="E617" s="3"/>
    </row>
    <row r="618" spans="4:5" x14ac:dyDescent="0.3">
      <c r="D618" s="2"/>
      <c r="E618" s="3"/>
    </row>
    <row r="619" spans="4:5" x14ac:dyDescent="0.3">
      <c r="D619" s="2"/>
      <c r="E619" s="3"/>
    </row>
    <row r="620" spans="4:5" x14ac:dyDescent="0.3">
      <c r="D620" s="2"/>
      <c r="E620" s="3"/>
    </row>
    <row r="621" spans="4:5" x14ac:dyDescent="0.3">
      <c r="D621" s="2"/>
      <c r="E621" s="3"/>
    </row>
    <row r="622" spans="4:5" x14ac:dyDescent="0.3">
      <c r="D622" s="2"/>
      <c r="E622" s="3"/>
    </row>
    <row r="623" spans="4:5" x14ac:dyDescent="0.3">
      <c r="D623" s="2"/>
      <c r="E623" s="3"/>
    </row>
    <row r="624" spans="4:5" x14ac:dyDescent="0.3">
      <c r="D624" s="2"/>
      <c r="E624" s="3"/>
    </row>
    <row r="625" spans="4:5" x14ac:dyDescent="0.3">
      <c r="D625" s="2"/>
      <c r="E625" s="3"/>
    </row>
    <row r="626" spans="4:5" x14ac:dyDescent="0.3">
      <c r="D626" s="2"/>
      <c r="E626" s="3"/>
    </row>
    <row r="627" spans="4:5" x14ac:dyDescent="0.3">
      <c r="D627" s="2"/>
      <c r="E627" s="3"/>
    </row>
    <row r="628" spans="4:5" x14ac:dyDescent="0.3">
      <c r="D628" s="2"/>
      <c r="E628" s="3"/>
    </row>
    <row r="629" spans="4:5" x14ac:dyDescent="0.3">
      <c r="D629" s="2"/>
      <c r="E629" s="3"/>
    </row>
    <row r="630" spans="4:5" x14ac:dyDescent="0.3">
      <c r="D630" s="2"/>
      <c r="E630" s="3"/>
    </row>
    <row r="631" spans="4:5" x14ac:dyDescent="0.3">
      <c r="D631" s="2"/>
      <c r="E631" s="3"/>
    </row>
    <row r="632" spans="4:5" x14ac:dyDescent="0.3">
      <c r="D632" s="2"/>
      <c r="E632" s="3"/>
    </row>
    <row r="633" spans="4:5" x14ac:dyDescent="0.3">
      <c r="D633" s="2"/>
      <c r="E633" s="3"/>
    </row>
    <row r="634" spans="4:5" x14ac:dyDescent="0.3">
      <c r="D634" s="2"/>
      <c r="E634" s="3"/>
    </row>
    <row r="635" spans="4:5" x14ac:dyDescent="0.3">
      <c r="D635" s="2"/>
      <c r="E635" s="3"/>
    </row>
    <row r="636" spans="4:5" x14ac:dyDescent="0.3">
      <c r="D636" s="2"/>
      <c r="E636" s="3"/>
    </row>
    <row r="637" spans="4:5" x14ac:dyDescent="0.3">
      <c r="D637" s="2"/>
      <c r="E637" s="3"/>
    </row>
    <row r="638" spans="4:5" x14ac:dyDescent="0.3">
      <c r="D638" s="2"/>
      <c r="E638" s="3"/>
    </row>
    <row r="639" spans="4:5" x14ac:dyDescent="0.3">
      <c r="D639" s="2"/>
      <c r="E639" s="3"/>
    </row>
    <row r="640" spans="4:5" x14ac:dyDescent="0.3">
      <c r="D640" s="2"/>
      <c r="E640" s="3"/>
    </row>
    <row r="641" spans="4:5" x14ac:dyDescent="0.3">
      <c r="D641" s="2"/>
      <c r="E641" s="3"/>
    </row>
    <row r="642" spans="4:5" x14ac:dyDescent="0.3">
      <c r="D642" s="2"/>
      <c r="E642" s="3"/>
    </row>
    <row r="643" spans="4:5" x14ac:dyDescent="0.3">
      <c r="D643" s="2"/>
      <c r="E643" s="3"/>
    </row>
    <row r="644" spans="4:5" x14ac:dyDescent="0.3">
      <c r="D644" s="2"/>
      <c r="E644" s="3"/>
    </row>
    <row r="645" spans="4:5" x14ac:dyDescent="0.3">
      <c r="D645" s="2"/>
      <c r="E645" s="3"/>
    </row>
    <row r="646" spans="4:5" x14ac:dyDescent="0.3">
      <c r="D646" s="2"/>
      <c r="E646" s="3"/>
    </row>
    <row r="647" spans="4:5" x14ac:dyDescent="0.3">
      <c r="D647" s="2"/>
      <c r="E647" s="3"/>
    </row>
    <row r="648" spans="4:5" x14ac:dyDescent="0.3">
      <c r="D648" s="2"/>
      <c r="E648" s="3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6D4A-108D-472F-9810-478F951E0CD1}">
  <dimension ref="B2:D11"/>
  <sheetViews>
    <sheetView workbookViewId="0">
      <selection activeCell="D12" sqref="D12"/>
    </sheetView>
  </sheetViews>
  <sheetFormatPr defaultRowHeight="14.4" x14ac:dyDescent="0.3"/>
  <cols>
    <col min="2" max="2" width="12.44140625" bestFit="1" customWidth="1"/>
  </cols>
  <sheetData>
    <row r="2" spans="2:4" x14ac:dyDescent="0.3">
      <c r="C2" t="s">
        <v>1</v>
      </c>
      <c r="D2" t="s">
        <v>49</v>
      </c>
    </row>
    <row r="3" spans="2:4" x14ac:dyDescent="0.3">
      <c r="B3" t="s">
        <v>55</v>
      </c>
      <c r="C3">
        <f>AVERAGE(data[Amount])</f>
        <v>4136.2299999999996</v>
      </c>
      <c r="D3">
        <f>AVERAGE(data[Units])</f>
        <v>152.19999999999999</v>
      </c>
    </row>
    <row r="4" spans="2:4" x14ac:dyDescent="0.3">
      <c r="B4" t="s">
        <v>56</v>
      </c>
      <c r="C4">
        <f>MEDIAN(data[Amount])</f>
        <v>3437</v>
      </c>
      <c r="D4">
        <f>MEDIAN(data[Units])</f>
        <v>124.5</v>
      </c>
    </row>
    <row r="5" spans="2:4" x14ac:dyDescent="0.3">
      <c r="B5" t="s">
        <v>57</v>
      </c>
      <c r="C5">
        <f>MIN(data[Amount])</f>
        <v>0</v>
      </c>
      <c r="D5">
        <f>MIN(data[Units])</f>
        <v>0</v>
      </c>
    </row>
    <row r="6" spans="2:4" x14ac:dyDescent="0.3">
      <c r="B6" t="s">
        <v>58</v>
      </c>
      <c r="C6">
        <f>MAX(data[Amount])</f>
        <v>16184</v>
      </c>
      <c r="D6">
        <f>MAX(data[Units])</f>
        <v>525</v>
      </c>
    </row>
    <row r="7" spans="2:4" x14ac:dyDescent="0.3">
      <c r="B7" t="s">
        <v>59</v>
      </c>
      <c r="C7">
        <f>C6-C5</f>
        <v>16184</v>
      </c>
      <c r="D7">
        <f>D6-D5</f>
        <v>525</v>
      </c>
    </row>
    <row r="8" spans="2:4" x14ac:dyDescent="0.3">
      <c r="B8" t="s">
        <v>60</v>
      </c>
      <c r="C8">
        <f>_xlfn.PERCENTILE.EXC(data[Amount], 0.25)</f>
        <v>1652</v>
      </c>
      <c r="D8">
        <f>_xlfn.PERCENTILE.EXC(data[Units], 0.25)</f>
        <v>54</v>
      </c>
    </row>
    <row r="9" spans="2:4" x14ac:dyDescent="0.3">
      <c r="B9" t="s">
        <v>61</v>
      </c>
      <c r="C9">
        <f>_xlfn.PERCENTILE.EXC(data[Amount],0.5)</f>
        <v>3437</v>
      </c>
      <c r="D9">
        <f>_xlfn.PERCENTILE.EXC(data[Units],0.5)</f>
        <v>124.5</v>
      </c>
    </row>
    <row r="10" spans="2:4" x14ac:dyDescent="0.3">
      <c r="B10" t="s">
        <v>62</v>
      </c>
      <c r="C10">
        <f>_xlfn.PERCENTILE.EXC(data[Amount],0.75)</f>
        <v>6245.75</v>
      </c>
      <c r="D10">
        <f>_xlfn.PERCENTILE.EXC(data[Units],0.75)</f>
        <v>223.5</v>
      </c>
    </row>
    <row r="11" spans="2:4" x14ac:dyDescent="0.3">
      <c r="B11" t="s">
        <v>63</v>
      </c>
      <c r="C11">
        <f>COUNT(_xlfn.UNIQUE(data[Amount]))</f>
        <v>268</v>
      </c>
      <c r="D11">
        <f>COUNT(_xlfn.UNIQUE(data[Units]))</f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90DF-678D-40A5-9F3A-7CD958A29DE4}">
  <dimension ref="A1:AH302"/>
  <sheetViews>
    <sheetView tabSelected="1" topLeftCell="P1" workbookViewId="0">
      <selection activeCell="AG20" sqref="AG20"/>
    </sheetView>
  </sheetViews>
  <sheetFormatPr defaultRowHeight="14.4" x14ac:dyDescent="0.3"/>
  <cols>
    <col min="1" max="1" width="15.109375" bestFit="1" customWidth="1"/>
    <col min="2" max="2" width="11.5546875" bestFit="1" customWidth="1"/>
    <col min="3" max="3" width="20.21875" bestFit="1" customWidth="1"/>
    <col min="4" max="4" width="7.44140625" bestFit="1" customWidth="1"/>
    <col min="5" max="5" width="5.21875" bestFit="1" customWidth="1"/>
    <col min="6" max="6" width="5.21875" customWidth="1"/>
    <col min="7" max="7" width="8.88671875" style="10"/>
    <col min="8" max="8" width="21.109375" bestFit="1" customWidth="1"/>
    <col min="9" max="9" width="11.5546875" bestFit="1" customWidth="1"/>
    <col min="10" max="10" width="20.21875" bestFit="1" customWidth="1"/>
    <col min="12" max="12" width="5.21875" bestFit="1" customWidth="1"/>
    <col min="13" max="13" width="5.21875" customWidth="1"/>
    <col min="14" max="14" width="8.88671875" style="10"/>
    <col min="15" max="15" width="17" bestFit="1" customWidth="1"/>
    <col min="21" max="21" width="8.88671875" style="10"/>
    <col min="22" max="22" width="17.33203125" bestFit="1" customWidth="1"/>
    <col min="23" max="23" width="11.5546875" bestFit="1" customWidth="1"/>
    <col min="24" max="24" width="20.21875" bestFit="1" customWidth="1"/>
    <col min="29" max="29" width="8.109375" style="10" bestFit="1" customWidth="1"/>
    <col min="30" max="30" width="4.44140625" bestFit="1" customWidth="1"/>
    <col min="31" max="31" width="11.5546875" bestFit="1" customWidth="1"/>
    <col min="33" max="33" width="12.21875" style="10" bestFit="1" customWidth="1"/>
    <col min="34" max="34" width="9.44140625" bestFit="1" customWidth="1"/>
  </cols>
  <sheetData>
    <row r="1" spans="1:34" ht="18" x14ac:dyDescent="0.35">
      <c r="A1" s="11" t="s">
        <v>64</v>
      </c>
      <c r="H1" s="11" t="s">
        <v>65</v>
      </c>
      <c r="O1" s="11" t="s">
        <v>66</v>
      </c>
      <c r="V1" s="11" t="s">
        <v>67</v>
      </c>
      <c r="AC1" s="12" t="s">
        <v>68</v>
      </c>
      <c r="AG1" s="12" t="s">
        <v>71</v>
      </c>
    </row>
    <row r="2" spans="1:34" x14ac:dyDescent="0.3">
      <c r="A2" t="str" cm="1">
        <f t="array" ref="A2:E302">data[#All]</f>
        <v>Sales Person</v>
      </c>
      <c r="B2" t="str">
        <v>Geography</v>
      </c>
      <c r="C2" t="str">
        <v>Product</v>
      </c>
      <c r="D2" t="str">
        <v>Amount</v>
      </c>
      <c r="E2" t="str">
        <v>Units</v>
      </c>
      <c r="H2" t="str" cm="1">
        <f t="array" ref="H2:L301">_xlfn._xlws.SORT(A2:E301, 4,-1)</f>
        <v>Sales Person</v>
      </c>
      <c r="I2" t="str">
        <v>Geography</v>
      </c>
      <c r="J2" t="str">
        <v>Product</v>
      </c>
      <c r="K2" t="str">
        <v>Amount</v>
      </c>
      <c r="L2" t="str">
        <v>Units</v>
      </c>
      <c r="O2" t="str" cm="1">
        <f t="array" ref="O2:S301">_xlfn._xlws.SORT(A2:E301, 5,-1)</f>
        <v>Sales Person</v>
      </c>
      <c r="P2" t="str">
        <v>Geography</v>
      </c>
      <c r="Q2" t="str">
        <v>Product</v>
      </c>
      <c r="R2" t="str">
        <v>Amount</v>
      </c>
      <c r="S2" t="str">
        <v>Units</v>
      </c>
      <c r="V2" t="str" cm="1">
        <f t="array" ref="V2:Z302">data[#All]</f>
        <v>Sales Person</v>
      </c>
      <c r="W2" t="str">
        <v>Geography</v>
      </c>
      <c r="X2" t="str">
        <v>Product</v>
      </c>
      <c r="Y2" t="str">
        <v>Amount</v>
      </c>
      <c r="Z2" t="str">
        <v>Units</v>
      </c>
      <c r="AC2" s="10" t="s">
        <v>1</v>
      </c>
      <c r="AD2" t="s">
        <v>69</v>
      </c>
      <c r="AE2" t="s">
        <v>70</v>
      </c>
      <c r="AG2" s="10" t="s">
        <v>70</v>
      </c>
      <c r="AH2" s="13" t="s">
        <v>72</v>
      </c>
    </row>
    <row r="3" spans="1:34" x14ac:dyDescent="0.3">
      <c r="A3" t="str">
        <v>Ram Mahesh</v>
      </c>
      <c r="B3" t="str">
        <v>New Zealand</v>
      </c>
      <c r="C3" t="str">
        <v>70% Dark Bites</v>
      </c>
      <c r="D3">
        <v>1624</v>
      </c>
      <c r="E3">
        <v>114</v>
      </c>
      <c r="H3" t="str">
        <v>Gigi Bohling</v>
      </c>
      <c r="I3" t="str">
        <v>Canada</v>
      </c>
      <c r="J3" t="str">
        <v>Mint Chip Choco</v>
      </c>
      <c r="K3">
        <v>16184</v>
      </c>
      <c r="L3">
        <v>39</v>
      </c>
      <c r="O3" t="str">
        <v>Oby Sorrel</v>
      </c>
      <c r="P3" t="str">
        <v>Australia</v>
      </c>
      <c r="Q3" t="str">
        <v>50% Dark Bites</v>
      </c>
      <c r="R3">
        <v>5586</v>
      </c>
      <c r="S3">
        <v>525</v>
      </c>
      <c r="V3" t="str">
        <v>Ram Mahesh</v>
      </c>
      <c r="W3" t="str">
        <v>New Zealand</v>
      </c>
      <c r="X3" t="str">
        <v>70% Dark Bites</v>
      </c>
      <c r="Y3">
        <v>1624</v>
      </c>
      <c r="Z3">
        <v>114</v>
      </c>
      <c r="AC3" s="10">
        <f>LARGE(D3:D302, ROWS(A$2:A2))</f>
        <v>16184</v>
      </c>
      <c r="AD3" s="10">
        <f>LARGE(E3:E302, ROWS(B$2:B2))</f>
        <v>525</v>
      </c>
      <c r="AE3" t="str">
        <f>_xlfn.XLOOKUP(AC3, $D$3:$D$302,$A$3:$A$302)</f>
        <v>Gigi Bohling</v>
      </c>
      <c r="AG3" s="10" t="str" cm="1">
        <f t="array" ref="AG3:AG12">_xlfn.UNIQUE(A3:A302)</f>
        <v>Ram Mahesh</v>
      </c>
      <c r="AH3">
        <f>COUNTIF($A$3:$A$302, AG3)</f>
        <v>34</v>
      </c>
    </row>
    <row r="4" spans="1:34" x14ac:dyDescent="0.3">
      <c r="A4" t="str">
        <v>Brien Boise</v>
      </c>
      <c r="B4" t="str">
        <v>USA</v>
      </c>
      <c r="C4" t="str">
        <v>Choco Coated Almonds</v>
      </c>
      <c r="D4">
        <v>6706</v>
      </c>
      <c r="E4">
        <v>459</v>
      </c>
      <c r="H4" t="str">
        <v>Gigi Bohling</v>
      </c>
      <c r="I4" t="str">
        <v>India</v>
      </c>
      <c r="J4" t="str">
        <v>Orange Choco</v>
      </c>
      <c r="K4">
        <v>15610</v>
      </c>
      <c r="L4">
        <v>339</v>
      </c>
      <c r="O4" t="str">
        <v>Barr Faughny</v>
      </c>
      <c r="P4" t="str">
        <v>Canada</v>
      </c>
      <c r="Q4" t="str">
        <v>Organic Choco Syrup</v>
      </c>
      <c r="R4">
        <v>798</v>
      </c>
      <c r="S4">
        <v>519</v>
      </c>
      <c r="V4" t="str">
        <v>Brien Boise</v>
      </c>
      <c r="W4" t="str">
        <v>USA</v>
      </c>
      <c r="X4" t="str">
        <v>Choco Coated Almonds</v>
      </c>
      <c r="Y4">
        <v>6706</v>
      </c>
      <c r="Z4">
        <v>459</v>
      </c>
      <c r="AC4" s="10">
        <f>LARGE(D4:D303, ROWS(A$2:A3))</f>
        <v>15610</v>
      </c>
      <c r="AD4" s="10">
        <f>LARGE(E4:E303, ROWS(B$2:B3))</f>
        <v>519</v>
      </c>
      <c r="AE4" t="str">
        <f t="shared" ref="AE4:AE11" si="0">_xlfn.XLOOKUP(AC4, $D$3:$D$302,$A$3:$A$302)</f>
        <v>Gigi Bohling</v>
      </c>
      <c r="AG4" s="10" t="str">
        <v>Brien Boise</v>
      </c>
      <c r="AH4">
        <f t="shared" ref="AH4:AH12" si="1">COUNTIF($A$3:$A$302, AG4)</f>
        <v>26</v>
      </c>
    </row>
    <row r="5" spans="1:34" x14ac:dyDescent="0.3">
      <c r="A5" t="str">
        <v>Husein Augar</v>
      </c>
      <c r="B5" t="str">
        <v>USA</v>
      </c>
      <c r="C5" t="str">
        <v>Almond Choco</v>
      </c>
      <c r="D5">
        <v>959</v>
      </c>
      <c r="E5">
        <v>147</v>
      </c>
      <c r="H5" t="str">
        <v>Husein Augar</v>
      </c>
      <c r="I5" t="str">
        <v>India</v>
      </c>
      <c r="J5" t="str">
        <v>Caramel Stuffed Bars</v>
      </c>
      <c r="K5">
        <v>14329</v>
      </c>
      <c r="L5">
        <v>150</v>
      </c>
      <c r="O5" t="str">
        <v>Brien Boise</v>
      </c>
      <c r="P5" t="str">
        <v>Australia</v>
      </c>
      <c r="Q5" t="str">
        <v>Milk Bars</v>
      </c>
      <c r="R5">
        <v>819</v>
      </c>
      <c r="S5">
        <v>510</v>
      </c>
      <c r="V5" t="str">
        <v>Husein Augar</v>
      </c>
      <c r="W5" t="str">
        <v>USA</v>
      </c>
      <c r="X5" t="str">
        <v>Almond Choco</v>
      </c>
      <c r="Y5">
        <v>959</v>
      </c>
      <c r="Z5">
        <v>147</v>
      </c>
      <c r="AC5" s="10">
        <f>LARGE(D5:D304, ROWS(A$2:A4))</f>
        <v>14329</v>
      </c>
      <c r="AD5" s="10">
        <f>LARGE(E5:E304, ROWS(B$2:B4))</f>
        <v>510</v>
      </c>
      <c r="AE5" t="str">
        <f t="shared" si="0"/>
        <v>Husein Augar</v>
      </c>
      <c r="AG5" s="10" t="str">
        <v>Husein Augar</v>
      </c>
      <c r="AH5">
        <f t="shared" si="1"/>
        <v>30</v>
      </c>
    </row>
    <row r="6" spans="1:34" x14ac:dyDescent="0.3">
      <c r="A6" t="str">
        <v>Carla Molina</v>
      </c>
      <c r="B6" t="str">
        <v>Canada</v>
      </c>
      <c r="C6" t="str">
        <v>Drinking Coco</v>
      </c>
      <c r="D6">
        <v>9632</v>
      </c>
      <c r="E6">
        <v>288</v>
      </c>
      <c r="H6" t="str">
        <v>Gigi Bohling</v>
      </c>
      <c r="I6" t="str">
        <v>USA</v>
      </c>
      <c r="J6" t="str">
        <v>Raspberry Choco</v>
      </c>
      <c r="K6">
        <v>13391</v>
      </c>
      <c r="L6">
        <v>201</v>
      </c>
      <c r="O6" t="str">
        <v>Gunar Cockshoot</v>
      </c>
      <c r="P6" t="str">
        <v>India</v>
      </c>
      <c r="Q6" t="str">
        <v>Choco Coated Almonds</v>
      </c>
      <c r="R6">
        <v>7777</v>
      </c>
      <c r="S6">
        <v>504</v>
      </c>
      <c r="V6" t="str">
        <v>Carla Molina</v>
      </c>
      <c r="W6" t="str">
        <v>Canada</v>
      </c>
      <c r="X6" t="str">
        <v>Drinking Coco</v>
      </c>
      <c r="Y6">
        <v>9632</v>
      </c>
      <c r="Z6">
        <v>288</v>
      </c>
      <c r="AC6" s="10">
        <f>LARGE(D6:D305, ROWS(A$2:A5))</f>
        <v>13391</v>
      </c>
      <c r="AD6" s="10">
        <f>LARGE(E6:E305, ROWS(B$2:B5))</f>
        <v>504</v>
      </c>
      <c r="AE6" t="str">
        <f t="shared" si="0"/>
        <v>Gigi Bohling</v>
      </c>
      <c r="AG6" s="10" t="str">
        <v>Carla Molina</v>
      </c>
      <c r="AH6">
        <f t="shared" si="1"/>
        <v>26</v>
      </c>
    </row>
    <row r="7" spans="1:34" x14ac:dyDescent="0.3">
      <c r="A7" t="str">
        <v>Curtice Advani</v>
      </c>
      <c r="B7" t="str">
        <v>UK</v>
      </c>
      <c r="C7" t="str">
        <v>White Choc</v>
      </c>
      <c r="D7">
        <v>2100</v>
      </c>
      <c r="E7">
        <v>414</v>
      </c>
      <c r="H7" t="str">
        <v>Oby Sorrel</v>
      </c>
      <c r="I7" t="str">
        <v>UK</v>
      </c>
      <c r="J7" t="str">
        <v>Peanut Butter Cubes</v>
      </c>
      <c r="K7">
        <v>12950</v>
      </c>
      <c r="L7">
        <v>30</v>
      </c>
      <c r="O7" t="str">
        <v>Husein Augar</v>
      </c>
      <c r="P7" t="str">
        <v>India</v>
      </c>
      <c r="Q7" t="str">
        <v>Orange Choco</v>
      </c>
      <c r="R7">
        <v>8463</v>
      </c>
      <c r="S7">
        <v>492</v>
      </c>
      <c r="V7" t="str">
        <v>Curtice Advani</v>
      </c>
      <c r="W7" t="str">
        <v>UK</v>
      </c>
      <c r="X7" t="str">
        <v>White Choc</v>
      </c>
      <c r="Y7">
        <v>2100</v>
      </c>
      <c r="Z7">
        <v>414</v>
      </c>
      <c r="AC7" s="10">
        <f>LARGE(D7:D306, ROWS(A$2:A6))</f>
        <v>12950</v>
      </c>
      <c r="AD7" s="10">
        <f>LARGE(E7:E306, ROWS(B$2:B6))</f>
        <v>492</v>
      </c>
      <c r="AE7" t="str">
        <f t="shared" si="0"/>
        <v>Oby Sorrel</v>
      </c>
      <c r="AG7" s="10" t="str">
        <v>Curtice Advani</v>
      </c>
      <c r="AH7">
        <f t="shared" si="1"/>
        <v>38</v>
      </c>
    </row>
    <row r="8" spans="1:34" x14ac:dyDescent="0.3">
      <c r="A8" t="str">
        <v>Ram Mahesh</v>
      </c>
      <c r="B8" t="str">
        <v>USA</v>
      </c>
      <c r="C8" t="str">
        <v>Peanut Butter Cubes</v>
      </c>
      <c r="D8">
        <v>8869</v>
      </c>
      <c r="E8">
        <v>432</v>
      </c>
      <c r="H8" t="str">
        <v>Ram Mahesh</v>
      </c>
      <c r="I8" t="str">
        <v>USA</v>
      </c>
      <c r="J8" t="str">
        <v>Choco Coated Almonds</v>
      </c>
      <c r="K8">
        <v>12348</v>
      </c>
      <c r="L8">
        <v>234</v>
      </c>
      <c r="O8" t="str">
        <v>Barr Faughny</v>
      </c>
      <c r="P8" t="str">
        <v>UK</v>
      </c>
      <c r="Q8" t="str">
        <v>White Choc</v>
      </c>
      <c r="R8">
        <v>1785</v>
      </c>
      <c r="S8">
        <v>462</v>
      </c>
      <c r="V8" t="str">
        <v>Ram Mahesh</v>
      </c>
      <c r="W8" t="str">
        <v>USA</v>
      </c>
      <c r="X8" t="str">
        <v>Peanut Butter Cubes</v>
      </c>
      <c r="Y8">
        <v>8869</v>
      </c>
      <c r="Z8">
        <v>432</v>
      </c>
      <c r="AC8" s="10">
        <f>LARGE(D8:D307, ROWS(A$2:A7))</f>
        <v>12348</v>
      </c>
      <c r="AD8" s="10">
        <f>LARGE(E8:E307, ROWS(B$2:B7))</f>
        <v>462</v>
      </c>
      <c r="AE8" t="str">
        <f t="shared" si="0"/>
        <v>Ram Mahesh</v>
      </c>
      <c r="AG8" s="10" t="str">
        <v>Ches Bonnell</v>
      </c>
      <c r="AH8">
        <f t="shared" si="1"/>
        <v>34</v>
      </c>
    </row>
    <row r="9" spans="1:34" x14ac:dyDescent="0.3">
      <c r="A9" t="str">
        <v>Curtice Advani</v>
      </c>
      <c r="B9" t="str">
        <v>Australia</v>
      </c>
      <c r="C9" t="str">
        <v>Smooth Sliky Salty</v>
      </c>
      <c r="D9">
        <v>2681</v>
      </c>
      <c r="E9">
        <v>54</v>
      </c>
      <c r="H9" t="str">
        <v>Barr Faughny</v>
      </c>
      <c r="I9" t="str">
        <v>New Zealand</v>
      </c>
      <c r="J9" t="str">
        <v>Drinking Coco</v>
      </c>
      <c r="K9">
        <v>11571</v>
      </c>
      <c r="L9">
        <v>138</v>
      </c>
      <c r="O9" t="str">
        <v>Brien Boise</v>
      </c>
      <c r="P9" t="str">
        <v>USA</v>
      </c>
      <c r="Q9" t="str">
        <v>Choco Coated Almonds</v>
      </c>
      <c r="R9">
        <v>6706</v>
      </c>
      <c r="S9">
        <v>459</v>
      </c>
      <c r="V9" t="str">
        <v>Curtice Advani</v>
      </c>
      <c r="W9" t="str">
        <v>Australia</v>
      </c>
      <c r="X9" t="str">
        <v>Smooth Sliky Salty</v>
      </c>
      <c r="Y9">
        <v>2681</v>
      </c>
      <c r="Z9">
        <v>54</v>
      </c>
      <c r="AC9" s="10">
        <f>LARGE(D9:D308, ROWS(A$2:A8))</f>
        <v>11571</v>
      </c>
      <c r="AD9" s="10">
        <f>LARGE(E9:E308, ROWS(B$2:B8))</f>
        <v>459</v>
      </c>
      <c r="AE9" t="str">
        <f t="shared" si="0"/>
        <v>Barr Faughny</v>
      </c>
      <c r="AG9" s="10" t="str">
        <v>Gigi Bohling</v>
      </c>
      <c r="AH9">
        <f t="shared" si="1"/>
        <v>31</v>
      </c>
    </row>
    <row r="10" spans="1:34" x14ac:dyDescent="0.3">
      <c r="A10" t="str">
        <v>Brien Boise</v>
      </c>
      <c r="B10" t="str">
        <v>USA</v>
      </c>
      <c r="C10" t="str">
        <v>After Nines</v>
      </c>
      <c r="D10">
        <v>5012</v>
      </c>
      <c r="E10">
        <v>210</v>
      </c>
      <c r="H10" t="str">
        <v>Husein Augar</v>
      </c>
      <c r="I10" t="str">
        <v>Canada</v>
      </c>
      <c r="J10" t="str">
        <v>Organic Choco Syrup</v>
      </c>
      <c r="K10">
        <v>11522</v>
      </c>
      <c r="L10">
        <v>204</v>
      </c>
      <c r="O10" t="str">
        <v>Curtice Advani</v>
      </c>
      <c r="P10" t="str">
        <v>New Zealand</v>
      </c>
      <c r="Q10" t="str">
        <v>Caramel Stuffed Bars</v>
      </c>
      <c r="R10">
        <v>3556</v>
      </c>
      <c r="S10">
        <v>459</v>
      </c>
      <c r="V10" t="str">
        <v>Brien Boise</v>
      </c>
      <c r="W10" t="str">
        <v>USA</v>
      </c>
      <c r="X10" t="str">
        <v>After Nines</v>
      </c>
      <c r="Y10">
        <v>5012</v>
      </c>
      <c r="Z10">
        <v>210</v>
      </c>
      <c r="AC10" s="10">
        <f>LARGE(D10:D309, ROWS(A$2:A9))</f>
        <v>11522</v>
      </c>
      <c r="AD10" s="10">
        <f>LARGE(E10:E309, ROWS(B$2:B9))</f>
        <v>456</v>
      </c>
      <c r="AE10" t="str">
        <f t="shared" si="0"/>
        <v>Husein Augar</v>
      </c>
      <c r="AG10" s="10" t="str">
        <v>Barr Faughny</v>
      </c>
      <c r="AH10">
        <f t="shared" si="1"/>
        <v>29</v>
      </c>
    </row>
    <row r="11" spans="1:34" x14ac:dyDescent="0.3">
      <c r="A11" t="str">
        <v>Ches Bonnell</v>
      </c>
      <c r="B11" t="str">
        <v>Australia</v>
      </c>
      <c r="C11" t="str">
        <v>50% Dark Bites</v>
      </c>
      <c r="D11">
        <v>1281</v>
      </c>
      <c r="E11">
        <v>75</v>
      </c>
      <c r="H11" t="str">
        <v>Barr Faughny</v>
      </c>
      <c r="I11" t="str">
        <v>Canada</v>
      </c>
      <c r="J11" t="str">
        <v>Mint Chip Choco</v>
      </c>
      <c r="K11">
        <v>11417</v>
      </c>
      <c r="L11">
        <v>21</v>
      </c>
      <c r="O11" t="str">
        <v>Curtice Advani</v>
      </c>
      <c r="P11" t="str">
        <v>India</v>
      </c>
      <c r="Q11" t="str">
        <v>Baker's Choco Chips</v>
      </c>
      <c r="R11">
        <v>8008</v>
      </c>
      <c r="S11">
        <v>456</v>
      </c>
      <c r="V11" t="str">
        <v>Ches Bonnell</v>
      </c>
      <c r="W11" t="str">
        <v>Australia</v>
      </c>
      <c r="X11" t="str">
        <v>50% Dark Bites</v>
      </c>
      <c r="Y11">
        <v>1281</v>
      </c>
      <c r="Z11">
        <v>75</v>
      </c>
      <c r="AC11" s="10">
        <f>LARGE(D11:D310, ROWS(A$2:A10))</f>
        <v>11417</v>
      </c>
      <c r="AD11" s="10">
        <f>LARGE(E11:E310, ROWS(B$2:B10))</f>
        <v>447</v>
      </c>
      <c r="AE11" t="str">
        <f t="shared" si="0"/>
        <v>Barr Faughny</v>
      </c>
      <c r="AG11" s="10" t="str">
        <v>Gunar Cockshoot</v>
      </c>
      <c r="AH11">
        <f t="shared" si="1"/>
        <v>28</v>
      </c>
    </row>
    <row r="12" spans="1:34" x14ac:dyDescent="0.3">
      <c r="A12" t="str">
        <v>Gigi Bohling</v>
      </c>
      <c r="B12" t="str">
        <v>New Zealand</v>
      </c>
      <c r="C12" t="str">
        <v>50% Dark Bites</v>
      </c>
      <c r="D12">
        <v>4991</v>
      </c>
      <c r="E12">
        <v>12</v>
      </c>
      <c r="H12" t="str">
        <v>Carla Molina</v>
      </c>
      <c r="I12" t="str">
        <v>Canada</v>
      </c>
      <c r="J12" t="str">
        <v>Milk Bars</v>
      </c>
      <c r="K12">
        <v>10311</v>
      </c>
      <c r="L12">
        <v>231</v>
      </c>
      <c r="O12" t="str">
        <v>Ram Mahesh</v>
      </c>
      <c r="P12" t="str">
        <v>USA</v>
      </c>
      <c r="Q12" t="str">
        <v>70% Dark Bites</v>
      </c>
      <c r="R12">
        <v>2275</v>
      </c>
      <c r="S12">
        <v>447</v>
      </c>
      <c r="V12" t="str">
        <v>Gigi Bohling</v>
      </c>
      <c r="W12" t="str">
        <v>New Zealand</v>
      </c>
      <c r="X12" t="str">
        <v>50% Dark Bites</v>
      </c>
      <c r="Y12">
        <v>4991</v>
      </c>
      <c r="Z12">
        <v>12</v>
      </c>
      <c r="AG12" s="10" t="str">
        <v>Oby Sorrel</v>
      </c>
      <c r="AH12">
        <f t="shared" si="1"/>
        <v>24</v>
      </c>
    </row>
    <row r="13" spans="1:34" x14ac:dyDescent="0.3">
      <c r="A13" t="str">
        <v>Barr Faughny</v>
      </c>
      <c r="B13" t="str">
        <v>UK</v>
      </c>
      <c r="C13" t="str">
        <v>White Choc</v>
      </c>
      <c r="D13">
        <v>1785</v>
      </c>
      <c r="E13">
        <v>462</v>
      </c>
      <c r="H13" t="str">
        <v>Carla Molina</v>
      </c>
      <c r="I13" t="str">
        <v>Canada</v>
      </c>
      <c r="J13" t="str">
        <v>Choco Coated Almonds</v>
      </c>
      <c r="K13">
        <v>10304</v>
      </c>
      <c r="L13">
        <v>84</v>
      </c>
      <c r="O13" t="str">
        <v>Ram Mahesh</v>
      </c>
      <c r="P13" t="str">
        <v>USA</v>
      </c>
      <c r="Q13" t="str">
        <v>Peanut Butter Cubes</v>
      </c>
      <c r="R13">
        <v>8869</v>
      </c>
      <c r="S13">
        <v>432</v>
      </c>
      <c r="V13" t="str">
        <v>Barr Faughny</v>
      </c>
      <c r="W13" t="str">
        <v>UK</v>
      </c>
      <c r="X13" t="str">
        <v>White Choc</v>
      </c>
      <c r="Y13">
        <v>1785</v>
      </c>
      <c r="Z13">
        <v>462</v>
      </c>
    </row>
    <row r="14" spans="1:34" x14ac:dyDescent="0.3">
      <c r="A14" t="str">
        <v>Gunar Cockshoot</v>
      </c>
      <c r="B14" t="str">
        <v>New Zealand</v>
      </c>
      <c r="C14" t="str">
        <v>Eclairs</v>
      </c>
      <c r="D14">
        <v>3983</v>
      </c>
      <c r="E14">
        <v>144</v>
      </c>
      <c r="H14" t="str">
        <v>Ches Bonnell</v>
      </c>
      <c r="I14" t="str">
        <v>Australia</v>
      </c>
      <c r="J14" t="str">
        <v>70% Dark Bites</v>
      </c>
      <c r="K14">
        <v>10129</v>
      </c>
      <c r="L14">
        <v>312</v>
      </c>
      <c r="O14" t="str">
        <v>Curtice Advani</v>
      </c>
      <c r="P14" t="str">
        <v>UK</v>
      </c>
      <c r="Q14" t="str">
        <v>White Choc</v>
      </c>
      <c r="R14">
        <v>2100</v>
      </c>
      <c r="S14">
        <v>414</v>
      </c>
      <c r="V14" t="str">
        <v>Gunar Cockshoot</v>
      </c>
      <c r="W14" t="str">
        <v>New Zealand</v>
      </c>
      <c r="X14" t="str">
        <v>Eclairs</v>
      </c>
      <c r="Y14">
        <v>3983</v>
      </c>
      <c r="Z14">
        <v>144</v>
      </c>
    </row>
    <row r="15" spans="1:34" x14ac:dyDescent="0.3">
      <c r="A15" t="str">
        <v>Husein Augar</v>
      </c>
      <c r="B15" t="str">
        <v>Australia</v>
      </c>
      <c r="C15" t="str">
        <v>Mint Chip Choco</v>
      </c>
      <c r="D15">
        <v>2646</v>
      </c>
      <c r="E15">
        <v>120</v>
      </c>
      <c r="H15" t="str">
        <v>Curtice Advani</v>
      </c>
      <c r="I15" t="str">
        <v>Canada</v>
      </c>
      <c r="J15" t="str">
        <v>Almond Choco</v>
      </c>
      <c r="K15">
        <v>10073</v>
      </c>
      <c r="L15">
        <v>120</v>
      </c>
      <c r="O15" t="str">
        <v>Curtice Advani</v>
      </c>
      <c r="P15" t="str">
        <v>New Zealand</v>
      </c>
      <c r="Q15" t="str">
        <v>Mint Chip Choco</v>
      </c>
      <c r="R15">
        <v>1904</v>
      </c>
      <c r="S15">
        <v>405</v>
      </c>
      <c r="V15" t="str">
        <v>Husein Augar</v>
      </c>
      <c r="W15" t="str">
        <v>Australia</v>
      </c>
      <c r="X15" t="str">
        <v>Mint Chip Choco</v>
      </c>
      <c r="Y15">
        <v>2646</v>
      </c>
      <c r="Z15">
        <v>120</v>
      </c>
    </row>
    <row r="16" spans="1:34" x14ac:dyDescent="0.3">
      <c r="A16" t="str">
        <v>Barr Faughny</v>
      </c>
      <c r="B16" t="str">
        <v>India</v>
      </c>
      <c r="C16" t="str">
        <v>Milk Bars</v>
      </c>
      <c r="D16">
        <v>252</v>
      </c>
      <c r="E16">
        <v>54</v>
      </c>
      <c r="H16" t="str">
        <v>Barr Faughny</v>
      </c>
      <c r="I16" t="str">
        <v>New Zealand</v>
      </c>
      <c r="J16" t="str">
        <v>Eclairs</v>
      </c>
      <c r="K16">
        <v>9926</v>
      </c>
      <c r="L16">
        <v>201</v>
      </c>
      <c r="O16" t="str">
        <v>Curtice Advani</v>
      </c>
      <c r="P16" t="str">
        <v>USA</v>
      </c>
      <c r="Q16" t="str">
        <v>Almond Choco</v>
      </c>
      <c r="R16">
        <v>1302</v>
      </c>
      <c r="S16">
        <v>402</v>
      </c>
      <c r="V16" t="str">
        <v>Barr Faughny</v>
      </c>
      <c r="W16" t="str">
        <v>India</v>
      </c>
      <c r="X16" t="str">
        <v>Milk Bars</v>
      </c>
      <c r="Y16">
        <v>252</v>
      </c>
      <c r="Z16">
        <v>54</v>
      </c>
    </row>
    <row r="17" spans="1:26" x14ac:dyDescent="0.3">
      <c r="A17" t="str">
        <v>Gunar Cockshoot</v>
      </c>
      <c r="B17" t="str">
        <v>USA</v>
      </c>
      <c r="C17" t="str">
        <v>White Choc</v>
      </c>
      <c r="D17">
        <v>2464</v>
      </c>
      <c r="E17">
        <v>234</v>
      </c>
      <c r="H17" t="str">
        <v>Ches Bonnell</v>
      </c>
      <c r="I17" t="str">
        <v>New Zealand</v>
      </c>
      <c r="J17" t="str">
        <v>After Nines</v>
      </c>
      <c r="K17">
        <v>9835</v>
      </c>
      <c r="L17">
        <v>207</v>
      </c>
      <c r="O17" t="str">
        <v>Curtice Advani</v>
      </c>
      <c r="P17" t="str">
        <v>UK</v>
      </c>
      <c r="Q17" t="str">
        <v>Manuka Honey Choco</v>
      </c>
      <c r="R17">
        <v>3052</v>
      </c>
      <c r="S17">
        <v>378</v>
      </c>
      <c r="V17" t="str">
        <v>Gunar Cockshoot</v>
      </c>
      <c r="W17" t="str">
        <v>USA</v>
      </c>
      <c r="X17" t="str">
        <v>White Choc</v>
      </c>
      <c r="Y17">
        <v>2464</v>
      </c>
      <c r="Z17">
        <v>234</v>
      </c>
    </row>
    <row r="18" spans="1:26" x14ac:dyDescent="0.3">
      <c r="A18" t="str">
        <v>Gunar Cockshoot</v>
      </c>
      <c r="B18" t="str">
        <v>USA</v>
      </c>
      <c r="C18" t="str">
        <v>Manuka Honey Choco</v>
      </c>
      <c r="D18">
        <v>2114</v>
      </c>
      <c r="E18">
        <v>66</v>
      </c>
      <c r="H18" t="str">
        <v>Ram Mahesh</v>
      </c>
      <c r="I18" t="str">
        <v>Canada</v>
      </c>
      <c r="J18" t="str">
        <v>Peanut Butter Cubes</v>
      </c>
      <c r="K18">
        <v>9772</v>
      </c>
      <c r="L18">
        <v>90</v>
      </c>
      <c r="O18" t="str">
        <v>Ram Mahesh</v>
      </c>
      <c r="P18" t="str">
        <v>USA</v>
      </c>
      <c r="Q18" t="str">
        <v>After Nines</v>
      </c>
      <c r="R18">
        <v>6853</v>
      </c>
      <c r="S18">
        <v>372</v>
      </c>
      <c r="V18" t="str">
        <v>Gunar Cockshoot</v>
      </c>
      <c r="W18" t="str">
        <v>USA</v>
      </c>
      <c r="X18" t="str">
        <v>Manuka Honey Choco</v>
      </c>
      <c r="Y18">
        <v>2114</v>
      </c>
      <c r="Z18">
        <v>66</v>
      </c>
    </row>
    <row r="19" spans="1:26" x14ac:dyDescent="0.3">
      <c r="A19" t="str">
        <v>Curtice Advani</v>
      </c>
      <c r="B19" t="str">
        <v>New Zealand</v>
      </c>
      <c r="C19" t="str">
        <v>Smooth Sliky Salty</v>
      </c>
      <c r="D19">
        <v>7693</v>
      </c>
      <c r="E19">
        <v>87</v>
      </c>
      <c r="H19" t="str">
        <v>Brien Boise</v>
      </c>
      <c r="I19" t="str">
        <v>New Zealand</v>
      </c>
      <c r="J19" t="str">
        <v>Raspberry Choco</v>
      </c>
      <c r="K19">
        <v>9709</v>
      </c>
      <c r="L19">
        <v>30</v>
      </c>
      <c r="O19" t="str">
        <v>Ches Bonnell</v>
      </c>
      <c r="P19" t="str">
        <v>India</v>
      </c>
      <c r="Q19" t="str">
        <v>50% Dark Bites</v>
      </c>
      <c r="R19">
        <v>1932</v>
      </c>
      <c r="S19">
        <v>369</v>
      </c>
      <c r="V19" t="str">
        <v>Curtice Advani</v>
      </c>
      <c r="W19" t="str">
        <v>New Zealand</v>
      </c>
      <c r="X19" t="str">
        <v>Smooth Sliky Salty</v>
      </c>
      <c r="Y19">
        <v>7693</v>
      </c>
      <c r="Z19">
        <v>87</v>
      </c>
    </row>
    <row r="20" spans="1:26" x14ac:dyDescent="0.3">
      <c r="A20" t="str">
        <v>Gigi Bohling</v>
      </c>
      <c r="B20" t="str">
        <v>India</v>
      </c>
      <c r="C20" t="str">
        <v>Orange Choco</v>
      </c>
      <c r="D20">
        <v>15610</v>
      </c>
      <c r="E20">
        <v>339</v>
      </c>
      <c r="H20" t="str">
        <v>Brien Boise</v>
      </c>
      <c r="I20" t="str">
        <v>UK</v>
      </c>
      <c r="J20" t="str">
        <v>Drinking Coco</v>
      </c>
      <c r="K20">
        <v>9660</v>
      </c>
      <c r="L20">
        <v>27</v>
      </c>
      <c r="O20" t="str">
        <v>Curtice Advani</v>
      </c>
      <c r="P20" t="str">
        <v>India</v>
      </c>
      <c r="Q20" t="str">
        <v>70% Dark Bites</v>
      </c>
      <c r="R20">
        <v>3402</v>
      </c>
      <c r="S20">
        <v>366</v>
      </c>
      <c r="V20" t="str">
        <v>Gigi Bohling</v>
      </c>
      <c r="W20" t="str">
        <v>India</v>
      </c>
      <c r="X20" t="str">
        <v>Orange Choco</v>
      </c>
      <c r="Y20">
        <v>15610</v>
      </c>
      <c r="Z20">
        <v>339</v>
      </c>
    </row>
    <row r="21" spans="1:26" x14ac:dyDescent="0.3">
      <c r="A21" t="str">
        <v>Carla Molina</v>
      </c>
      <c r="B21" t="str">
        <v>India</v>
      </c>
      <c r="C21" t="str">
        <v>After Nines</v>
      </c>
      <c r="D21">
        <v>336</v>
      </c>
      <c r="E21">
        <v>144</v>
      </c>
      <c r="H21" t="str">
        <v>Carla Molina</v>
      </c>
      <c r="I21" t="str">
        <v>Canada</v>
      </c>
      <c r="J21" t="str">
        <v>Drinking Coco</v>
      </c>
      <c r="K21">
        <v>9632</v>
      </c>
      <c r="L21">
        <v>288</v>
      </c>
      <c r="O21" t="str">
        <v>Gunar Cockshoot</v>
      </c>
      <c r="P21" t="str">
        <v>New Zealand</v>
      </c>
      <c r="Q21" t="str">
        <v>Almond Choco</v>
      </c>
      <c r="R21">
        <v>938</v>
      </c>
      <c r="S21">
        <v>366</v>
      </c>
      <c r="V21" t="str">
        <v>Carla Molina</v>
      </c>
      <c r="W21" t="str">
        <v>India</v>
      </c>
      <c r="X21" t="str">
        <v>After Nines</v>
      </c>
      <c r="Y21">
        <v>336</v>
      </c>
      <c r="Z21">
        <v>144</v>
      </c>
    </row>
    <row r="22" spans="1:26" x14ac:dyDescent="0.3">
      <c r="A22" t="str">
        <v>Barr Faughny</v>
      </c>
      <c r="B22" t="str">
        <v>UK</v>
      </c>
      <c r="C22" t="str">
        <v>Orange Choco</v>
      </c>
      <c r="D22">
        <v>9443</v>
      </c>
      <c r="E22">
        <v>162</v>
      </c>
      <c r="H22" t="str">
        <v>Husein Augar</v>
      </c>
      <c r="I22" t="str">
        <v>Australia</v>
      </c>
      <c r="J22" t="str">
        <v>Peanut Butter Cubes</v>
      </c>
      <c r="K22">
        <v>9506</v>
      </c>
      <c r="L22">
        <v>87</v>
      </c>
      <c r="O22" t="str">
        <v>Brien Boise</v>
      </c>
      <c r="P22" t="str">
        <v>USA</v>
      </c>
      <c r="Q22" t="str">
        <v>Orange Choco</v>
      </c>
      <c r="R22">
        <v>2702</v>
      </c>
      <c r="S22">
        <v>363</v>
      </c>
      <c r="V22" t="str">
        <v>Barr Faughny</v>
      </c>
      <c r="W22" t="str">
        <v>UK</v>
      </c>
      <c r="X22" t="str">
        <v>Orange Choco</v>
      </c>
      <c r="Y22">
        <v>9443</v>
      </c>
      <c r="Z22">
        <v>162</v>
      </c>
    </row>
    <row r="23" spans="1:26" x14ac:dyDescent="0.3">
      <c r="A23" t="str">
        <v>Husein Augar</v>
      </c>
      <c r="B23" t="str">
        <v>India</v>
      </c>
      <c r="C23" t="str">
        <v>Fruit &amp; Nut Bars</v>
      </c>
      <c r="D23">
        <v>8155</v>
      </c>
      <c r="E23">
        <v>90</v>
      </c>
      <c r="H23" t="str">
        <v>Barr Faughny</v>
      </c>
      <c r="I23" t="str">
        <v>UK</v>
      </c>
      <c r="J23" t="str">
        <v>Orange Choco</v>
      </c>
      <c r="K23">
        <v>9443</v>
      </c>
      <c r="L23">
        <v>162</v>
      </c>
      <c r="O23" t="str">
        <v>Gigi Bohling</v>
      </c>
      <c r="P23" t="str">
        <v>USA</v>
      </c>
      <c r="Q23" t="str">
        <v>Manuka Honey Choco</v>
      </c>
      <c r="R23">
        <v>4480</v>
      </c>
      <c r="S23">
        <v>357</v>
      </c>
      <c r="V23" t="str">
        <v>Husein Augar</v>
      </c>
      <c r="W23" t="str">
        <v>India</v>
      </c>
      <c r="X23" t="str">
        <v>Fruit &amp; Nut Bars</v>
      </c>
      <c r="Y23">
        <v>8155</v>
      </c>
      <c r="Z23">
        <v>90</v>
      </c>
    </row>
    <row r="24" spans="1:26" x14ac:dyDescent="0.3">
      <c r="A24" t="str">
        <v>Brien Boise</v>
      </c>
      <c r="B24" t="str">
        <v>Australia</v>
      </c>
      <c r="C24" t="str">
        <v>Fruit &amp; Nut Bars</v>
      </c>
      <c r="D24">
        <v>1701</v>
      </c>
      <c r="E24">
        <v>234</v>
      </c>
      <c r="H24" t="str">
        <v>Gunar Cockshoot</v>
      </c>
      <c r="I24" t="str">
        <v>Canada</v>
      </c>
      <c r="J24" t="str">
        <v>Mint Chip Choco</v>
      </c>
      <c r="K24">
        <v>9198</v>
      </c>
      <c r="L24">
        <v>36</v>
      </c>
      <c r="O24" t="str">
        <v>Gigi Bohling</v>
      </c>
      <c r="P24" t="str">
        <v>Canada</v>
      </c>
      <c r="Q24" t="str">
        <v>Eclairs</v>
      </c>
      <c r="R24">
        <v>3339</v>
      </c>
      <c r="S24">
        <v>348</v>
      </c>
      <c r="V24" t="str">
        <v>Brien Boise</v>
      </c>
      <c r="W24" t="str">
        <v>Australia</v>
      </c>
      <c r="X24" t="str">
        <v>Fruit &amp; Nut Bars</v>
      </c>
      <c r="Y24">
        <v>1701</v>
      </c>
      <c r="Z24">
        <v>234</v>
      </c>
    </row>
    <row r="25" spans="1:26" x14ac:dyDescent="0.3">
      <c r="A25" t="str">
        <v>Oby Sorrel</v>
      </c>
      <c r="B25" t="str">
        <v>Australia</v>
      </c>
      <c r="C25" t="str">
        <v>After Nines</v>
      </c>
      <c r="D25">
        <v>2205</v>
      </c>
      <c r="E25">
        <v>141</v>
      </c>
      <c r="H25" t="str">
        <v>Husein Augar</v>
      </c>
      <c r="I25" t="str">
        <v>Canada</v>
      </c>
      <c r="J25" t="str">
        <v>70% Dark Bites</v>
      </c>
      <c r="K25">
        <v>9051</v>
      </c>
      <c r="L25">
        <v>57</v>
      </c>
      <c r="O25" t="str">
        <v>Barr Faughny</v>
      </c>
      <c r="P25" t="str">
        <v>Australia</v>
      </c>
      <c r="Q25" t="str">
        <v>Smooth Sliky Salty</v>
      </c>
      <c r="R25">
        <v>4326</v>
      </c>
      <c r="S25">
        <v>348</v>
      </c>
      <c r="V25" t="str">
        <v>Oby Sorrel</v>
      </c>
      <c r="W25" t="str">
        <v>Australia</v>
      </c>
      <c r="X25" t="str">
        <v>After Nines</v>
      </c>
      <c r="Y25">
        <v>2205</v>
      </c>
      <c r="Z25">
        <v>141</v>
      </c>
    </row>
    <row r="26" spans="1:26" x14ac:dyDescent="0.3">
      <c r="A26" t="str">
        <v>Brien Boise</v>
      </c>
      <c r="B26" t="str">
        <v>New Zealand</v>
      </c>
      <c r="C26" t="str">
        <v>99% Dark &amp; Pure</v>
      </c>
      <c r="D26">
        <v>1771</v>
      </c>
      <c r="E26">
        <v>204</v>
      </c>
      <c r="H26" t="str">
        <v>Ram Mahesh</v>
      </c>
      <c r="I26" t="str">
        <v>New Zealand</v>
      </c>
      <c r="J26" t="str">
        <v>Manuka Honey Choco</v>
      </c>
      <c r="K26">
        <v>9002</v>
      </c>
      <c r="L26">
        <v>72</v>
      </c>
      <c r="O26" t="str">
        <v>Oby Sorrel</v>
      </c>
      <c r="P26" t="str">
        <v>Canada</v>
      </c>
      <c r="Q26" t="str">
        <v>Manuka Honey Choco</v>
      </c>
      <c r="R26">
        <v>2471</v>
      </c>
      <c r="S26">
        <v>342</v>
      </c>
      <c r="V26" t="str">
        <v>Brien Boise</v>
      </c>
      <c r="W26" t="str">
        <v>New Zealand</v>
      </c>
      <c r="X26" t="str">
        <v>99% Dark &amp; Pure</v>
      </c>
      <c r="Y26">
        <v>1771</v>
      </c>
      <c r="Z26">
        <v>204</v>
      </c>
    </row>
    <row r="27" spans="1:26" x14ac:dyDescent="0.3">
      <c r="A27" t="str">
        <v>Carla Molina</v>
      </c>
      <c r="B27" t="str">
        <v>USA</v>
      </c>
      <c r="C27" t="str">
        <v>Raspberry Choco</v>
      </c>
      <c r="D27">
        <v>2114</v>
      </c>
      <c r="E27">
        <v>186</v>
      </c>
      <c r="H27" t="str">
        <v>Brien Boise</v>
      </c>
      <c r="I27" t="str">
        <v>UK</v>
      </c>
      <c r="J27" t="str">
        <v>Smooth Sliky Salty</v>
      </c>
      <c r="K27">
        <v>8890</v>
      </c>
      <c r="L27">
        <v>210</v>
      </c>
      <c r="O27" t="str">
        <v>Gigi Bohling</v>
      </c>
      <c r="P27" t="str">
        <v>India</v>
      </c>
      <c r="Q27" t="str">
        <v>Orange Choco</v>
      </c>
      <c r="R27">
        <v>15610</v>
      </c>
      <c r="S27">
        <v>339</v>
      </c>
      <c r="V27" t="str">
        <v>Carla Molina</v>
      </c>
      <c r="W27" t="str">
        <v>USA</v>
      </c>
      <c r="X27" t="str">
        <v>Raspberry Choco</v>
      </c>
      <c r="Y27">
        <v>2114</v>
      </c>
      <c r="Z27">
        <v>186</v>
      </c>
    </row>
    <row r="28" spans="1:26" x14ac:dyDescent="0.3">
      <c r="A28" t="str">
        <v>Carla Molina</v>
      </c>
      <c r="B28" t="str">
        <v>Canada</v>
      </c>
      <c r="C28" t="str">
        <v>Milk Bars</v>
      </c>
      <c r="D28">
        <v>10311</v>
      </c>
      <c r="E28">
        <v>231</v>
      </c>
      <c r="H28" t="str">
        <v>Ram Mahesh</v>
      </c>
      <c r="I28" t="str">
        <v>USA</v>
      </c>
      <c r="J28" t="str">
        <v>Peanut Butter Cubes</v>
      </c>
      <c r="K28">
        <v>8869</v>
      </c>
      <c r="L28">
        <v>432</v>
      </c>
      <c r="O28" t="str">
        <v>Ches Bonnell</v>
      </c>
      <c r="P28" t="str">
        <v>New Zealand</v>
      </c>
      <c r="Q28" t="str">
        <v>Mint Chip Choco</v>
      </c>
      <c r="R28">
        <v>4487</v>
      </c>
      <c r="S28">
        <v>333</v>
      </c>
      <c r="V28" t="str">
        <v>Carla Molina</v>
      </c>
      <c r="W28" t="str">
        <v>Canada</v>
      </c>
      <c r="X28" t="str">
        <v>Milk Bars</v>
      </c>
      <c r="Y28">
        <v>10311</v>
      </c>
      <c r="Z28">
        <v>231</v>
      </c>
    </row>
    <row r="29" spans="1:26" x14ac:dyDescent="0.3">
      <c r="A29" t="str">
        <v>Gunar Cockshoot</v>
      </c>
      <c r="B29" t="str">
        <v>UK</v>
      </c>
      <c r="C29" t="str">
        <v>Mint Chip Choco</v>
      </c>
      <c r="D29">
        <v>21</v>
      </c>
      <c r="E29">
        <v>168</v>
      </c>
      <c r="H29" t="str">
        <v>Ches Bonnell</v>
      </c>
      <c r="I29" t="str">
        <v>India</v>
      </c>
      <c r="J29" t="str">
        <v>85% Dark Bars</v>
      </c>
      <c r="K29">
        <v>8862</v>
      </c>
      <c r="L29">
        <v>189</v>
      </c>
      <c r="O29" t="str">
        <v>Gunar Cockshoot</v>
      </c>
      <c r="P29" t="str">
        <v>New Zealand</v>
      </c>
      <c r="Q29" t="str">
        <v>Caramel Stuffed Bars</v>
      </c>
      <c r="R29">
        <v>7308</v>
      </c>
      <c r="S29">
        <v>327</v>
      </c>
      <c r="V29" t="str">
        <v>Gunar Cockshoot</v>
      </c>
      <c r="W29" t="str">
        <v>UK</v>
      </c>
      <c r="X29" t="str">
        <v>Mint Chip Choco</v>
      </c>
      <c r="Y29">
        <v>21</v>
      </c>
      <c r="Z29">
        <v>168</v>
      </c>
    </row>
    <row r="30" spans="1:26" x14ac:dyDescent="0.3">
      <c r="A30" t="str">
        <v>Oby Sorrel</v>
      </c>
      <c r="B30" t="str">
        <v>USA</v>
      </c>
      <c r="C30" t="str">
        <v>Orange Choco</v>
      </c>
      <c r="D30">
        <v>1974</v>
      </c>
      <c r="E30">
        <v>195</v>
      </c>
      <c r="H30" t="str">
        <v>Gunar Cockshoot</v>
      </c>
      <c r="I30" t="str">
        <v>Australia</v>
      </c>
      <c r="J30" t="str">
        <v>Baker's Choco Chips</v>
      </c>
      <c r="K30">
        <v>8841</v>
      </c>
      <c r="L30">
        <v>303</v>
      </c>
      <c r="O30" t="str">
        <v>Gunar Cockshoot</v>
      </c>
      <c r="P30" t="str">
        <v>New Zealand</v>
      </c>
      <c r="Q30" t="str">
        <v>Manuka Honey Choco</v>
      </c>
      <c r="R30">
        <v>4592</v>
      </c>
      <c r="S30">
        <v>324</v>
      </c>
      <c r="V30" t="str">
        <v>Oby Sorrel</v>
      </c>
      <c r="W30" t="str">
        <v>USA</v>
      </c>
      <c r="X30" t="str">
        <v>Orange Choco</v>
      </c>
      <c r="Y30">
        <v>1974</v>
      </c>
      <c r="Z30">
        <v>195</v>
      </c>
    </row>
    <row r="31" spans="1:26" x14ac:dyDescent="0.3">
      <c r="A31" t="str">
        <v>Gigi Bohling</v>
      </c>
      <c r="B31" t="str">
        <v>Canada</v>
      </c>
      <c r="C31" t="str">
        <v>Fruit &amp; Nut Bars</v>
      </c>
      <c r="D31">
        <v>6314</v>
      </c>
      <c r="E31">
        <v>15</v>
      </c>
      <c r="H31" t="str">
        <v>Gigi Bohling</v>
      </c>
      <c r="I31" t="str">
        <v>New Zealand</v>
      </c>
      <c r="J31" t="str">
        <v>White Choc</v>
      </c>
      <c r="K31">
        <v>8813</v>
      </c>
      <c r="L31">
        <v>21</v>
      </c>
      <c r="O31" t="str">
        <v>Gunar Cockshoot</v>
      </c>
      <c r="P31" t="str">
        <v>India</v>
      </c>
      <c r="Q31" t="str">
        <v>Caramel Stuffed Bars</v>
      </c>
      <c r="R31">
        <v>3689</v>
      </c>
      <c r="S31">
        <v>312</v>
      </c>
      <c r="V31" t="str">
        <v>Gigi Bohling</v>
      </c>
      <c r="W31" t="str">
        <v>Canada</v>
      </c>
      <c r="X31" t="str">
        <v>Fruit &amp; Nut Bars</v>
      </c>
      <c r="Y31">
        <v>6314</v>
      </c>
      <c r="Z31">
        <v>15</v>
      </c>
    </row>
    <row r="32" spans="1:26" x14ac:dyDescent="0.3">
      <c r="A32" t="str">
        <v>Oby Sorrel</v>
      </c>
      <c r="B32" t="str">
        <v>New Zealand</v>
      </c>
      <c r="C32" t="str">
        <v>Fruit &amp; Nut Bars</v>
      </c>
      <c r="D32">
        <v>4683</v>
      </c>
      <c r="E32">
        <v>30</v>
      </c>
      <c r="H32" t="str">
        <v>Husein Augar</v>
      </c>
      <c r="I32" t="str">
        <v>India</v>
      </c>
      <c r="J32" t="str">
        <v>Orange Choco</v>
      </c>
      <c r="K32">
        <v>8463</v>
      </c>
      <c r="L32">
        <v>492</v>
      </c>
      <c r="O32" t="str">
        <v>Ches Bonnell</v>
      </c>
      <c r="P32" t="str">
        <v>Australia</v>
      </c>
      <c r="Q32" t="str">
        <v>70% Dark Bites</v>
      </c>
      <c r="R32">
        <v>10129</v>
      </c>
      <c r="S32">
        <v>312</v>
      </c>
      <c r="V32" t="str">
        <v>Oby Sorrel</v>
      </c>
      <c r="W32" t="str">
        <v>New Zealand</v>
      </c>
      <c r="X32" t="str">
        <v>Fruit &amp; Nut Bars</v>
      </c>
      <c r="Y32">
        <v>4683</v>
      </c>
      <c r="Z32">
        <v>30</v>
      </c>
    </row>
    <row r="33" spans="1:26" x14ac:dyDescent="0.3">
      <c r="A33" t="str">
        <v>Carla Molina</v>
      </c>
      <c r="B33" t="str">
        <v>New Zealand</v>
      </c>
      <c r="C33" t="str">
        <v>85% Dark Bars</v>
      </c>
      <c r="D33">
        <v>6398</v>
      </c>
      <c r="E33">
        <v>102</v>
      </c>
      <c r="H33" t="str">
        <v>Ches Bonnell</v>
      </c>
      <c r="I33" t="str">
        <v>Canada</v>
      </c>
      <c r="J33" t="str">
        <v>After Nines</v>
      </c>
      <c r="K33">
        <v>8435</v>
      </c>
      <c r="L33">
        <v>42</v>
      </c>
      <c r="O33" t="str">
        <v>Carla Molina</v>
      </c>
      <c r="P33" t="str">
        <v>Canada</v>
      </c>
      <c r="Q33" t="str">
        <v>Caramel Stuffed Bars</v>
      </c>
      <c r="R33">
        <v>854</v>
      </c>
      <c r="S33">
        <v>309</v>
      </c>
      <c r="V33" t="str">
        <v>Carla Molina</v>
      </c>
      <c r="W33" t="str">
        <v>New Zealand</v>
      </c>
      <c r="X33" t="str">
        <v>85% Dark Bars</v>
      </c>
      <c r="Y33">
        <v>6398</v>
      </c>
      <c r="Z33">
        <v>102</v>
      </c>
    </row>
    <row r="34" spans="1:26" x14ac:dyDescent="0.3">
      <c r="A34" t="str">
        <v>Barr Faughny</v>
      </c>
      <c r="B34" t="str">
        <v>USA</v>
      </c>
      <c r="C34" t="str">
        <v>99% Dark &amp; Pure</v>
      </c>
      <c r="D34">
        <v>553</v>
      </c>
      <c r="E34">
        <v>15</v>
      </c>
      <c r="H34" t="str">
        <v>Barr Faughny</v>
      </c>
      <c r="I34" t="str">
        <v>Canada</v>
      </c>
      <c r="J34" t="str">
        <v>Manuka Honey Choco</v>
      </c>
      <c r="K34">
        <v>8211</v>
      </c>
      <c r="L34">
        <v>75</v>
      </c>
      <c r="O34" t="str">
        <v>Gunar Cockshoot</v>
      </c>
      <c r="P34" t="str">
        <v>USA</v>
      </c>
      <c r="Q34" t="str">
        <v>Peanut Butter Cubes</v>
      </c>
      <c r="R34">
        <v>819</v>
      </c>
      <c r="S34">
        <v>306</v>
      </c>
      <c r="V34" t="str">
        <v>Barr Faughny</v>
      </c>
      <c r="W34" t="str">
        <v>USA</v>
      </c>
      <c r="X34" t="str">
        <v>99% Dark &amp; Pure</v>
      </c>
      <c r="Y34">
        <v>553</v>
      </c>
      <c r="Z34">
        <v>15</v>
      </c>
    </row>
    <row r="35" spans="1:26" x14ac:dyDescent="0.3">
      <c r="A35" t="str">
        <v>Brien Boise</v>
      </c>
      <c r="B35" t="str">
        <v>UK</v>
      </c>
      <c r="C35" t="str">
        <v>70% Dark Bites</v>
      </c>
      <c r="D35">
        <v>7021</v>
      </c>
      <c r="E35">
        <v>183</v>
      </c>
      <c r="H35" t="str">
        <v>Husein Augar</v>
      </c>
      <c r="I35" t="str">
        <v>India</v>
      </c>
      <c r="J35" t="str">
        <v>Fruit &amp; Nut Bars</v>
      </c>
      <c r="K35">
        <v>8155</v>
      </c>
      <c r="L35">
        <v>90</v>
      </c>
      <c r="O35" t="str">
        <v>Husein Augar</v>
      </c>
      <c r="P35" t="str">
        <v>UK</v>
      </c>
      <c r="Q35" t="str">
        <v>85% Dark Bars</v>
      </c>
      <c r="R35">
        <v>3920</v>
      </c>
      <c r="S35">
        <v>306</v>
      </c>
      <c r="V35" t="str">
        <v>Brien Boise</v>
      </c>
      <c r="W35" t="str">
        <v>UK</v>
      </c>
      <c r="X35" t="str">
        <v>70% Dark Bites</v>
      </c>
      <c r="Y35">
        <v>7021</v>
      </c>
      <c r="Z35">
        <v>183</v>
      </c>
    </row>
    <row r="36" spans="1:26" x14ac:dyDescent="0.3">
      <c r="A36" t="str">
        <v>Ram Mahesh</v>
      </c>
      <c r="B36" t="str">
        <v>UK</v>
      </c>
      <c r="C36" t="str">
        <v>After Nines</v>
      </c>
      <c r="D36">
        <v>5817</v>
      </c>
      <c r="E36">
        <v>12</v>
      </c>
      <c r="H36" t="str">
        <v>Curtice Advani</v>
      </c>
      <c r="I36" t="str">
        <v>India</v>
      </c>
      <c r="J36" t="str">
        <v>Baker's Choco Chips</v>
      </c>
      <c r="K36">
        <v>8008</v>
      </c>
      <c r="L36">
        <v>456</v>
      </c>
      <c r="O36" t="str">
        <v>Ram Mahesh</v>
      </c>
      <c r="P36" t="str">
        <v>Canada</v>
      </c>
      <c r="Q36" t="str">
        <v>Organic Choco Syrup</v>
      </c>
      <c r="R36">
        <v>3164</v>
      </c>
      <c r="S36">
        <v>306</v>
      </c>
      <c r="V36" t="str">
        <v>Ram Mahesh</v>
      </c>
      <c r="W36" t="str">
        <v>UK</v>
      </c>
      <c r="X36" t="str">
        <v>After Nines</v>
      </c>
      <c r="Y36">
        <v>5817</v>
      </c>
      <c r="Z36">
        <v>12</v>
      </c>
    </row>
    <row r="37" spans="1:26" x14ac:dyDescent="0.3">
      <c r="A37" t="str">
        <v>Carla Molina</v>
      </c>
      <c r="B37" t="str">
        <v>UK</v>
      </c>
      <c r="C37" t="str">
        <v>50% Dark Bites</v>
      </c>
      <c r="D37">
        <v>3976</v>
      </c>
      <c r="E37">
        <v>72</v>
      </c>
      <c r="H37" t="str">
        <v>Carla Molina</v>
      </c>
      <c r="I37" t="str">
        <v>India</v>
      </c>
      <c r="J37" t="str">
        <v>Peanut Butter Cubes</v>
      </c>
      <c r="K37">
        <v>7847</v>
      </c>
      <c r="L37">
        <v>174</v>
      </c>
      <c r="O37" t="str">
        <v>Oby Sorrel</v>
      </c>
      <c r="P37" t="str">
        <v>Canada</v>
      </c>
      <c r="Q37" t="str">
        <v>Choco Coated Almonds</v>
      </c>
      <c r="R37">
        <v>6657</v>
      </c>
      <c r="S37">
        <v>303</v>
      </c>
      <c r="V37" t="str">
        <v>Carla Molina</v>
      </c>
      <c r="W37" t="str">
        <v>UK</v>
      </c>
      <c r="X37" t="str">
        <v>50% Dark Bites</v>
      </c>
      <c r="Y37">
        <v>3976</v>
      </c>
      <c r="Z37">
        <v>72</v>
      </c>
    </row>
    <row r="38" spans="1:26" x14ac:dyDescent="0.3">
      <c r="A38" t="str">
        <v>Curtice Advani</v>
      </c>
      <c r="B38" t="str">
        <v>Australia</v>
      </c>
      <c r="C38" t="str">
        <v>Organic Choco Syrup</v>
      </c>
      <c r="D38">
        <v>1134</v>
      </c>
      <c r="E38">
        <v>282</v>
      </c>
      <c r="H38" t="str">
        <v>Husein Augar</v>
      </c>
      <c r="I38" t="str">
        <v>USA</v>
      </c>
      <c r="J38" t="str">
        <v>Raspberry Choco</v>
      </c>
      <c r="K38">
        <v>7833</v>
      </c>
      <c r="L38">
        <v>243</v>
      </c>
      <c r="O38" t="str">
        <v>Barr Faughny</v>
      </c>
      <c r="P38" t="str">
        <v>USA</v>
      </c>
      <c r="Q38" t="str">
        <v>Eclairs</v>
      </c>
      <c r="R38">
        <v>1589</v>
      </c>
      <c r="S38">
        <v>303</v>
      </c>
      <c r="V38" t="str">
        <v>Curtice Advani</v>
      </c>
      <c r="W38" t="str">
        <v>Australia</v>
      </c>
      <c r="X38" t="str">
        <v>Organic Choco Syrup</v>
      </c>
      <c r="Y38">
        <v>1134</v>
      </c>
      <c r="Z38">
        <v>282</v>
      </c>
    </row>
    <row r="39" spans="1:26" x14ac:dyDescent="0.3">
      <c r="A39" t="str">
        <v>Barr Faughny</v>
      </c>
      <c r="B39" t="str">
        <v>UK</v>
      </c>
      <c r="C39" t="str">
        <v>Caramel Stuffed Bars</v>
      </c>
      <c r="D39">
        <v>6027</v>
      </c>
      <c r="E39">
        <v>144</v>
      </c>
      <c r="H39" t="str">
        <v>Barr Faughny</v>
      </c>
      <c r="I39" t="str">
        <v>UK</v>
      </c>
      <c r="J39" t="str">
        <v>Organic Choco Syrup</v>
      </c>
      <c r="K39">
        <v>7812</v>
      </c>
      <c r="L39">
        <v>81</v>
      </c>
      <c r="O39" t="str">
        <v>Gunar Cockshoot</v>
      </c>
      <c r="P39" t="str">
        <v>Australia</v>
      </c>
      <c r="Q39" t="str">
        <v>Baker's Choco Chips</v>
      </c>
      <c r="R39">
        <v>8841</v>
      </c>
      <c r="S39">
        <v>303</v>
      </c>
      <c r="V39" t="str">
        <v>Barr Faughny</v>
      </c>
      <c r="W39" t="str">
        <v>UK</v>
      </c>
      <c r="X39" t="str">
        <v>Caramel Stuffed Bars</v>
      </c>
      <c r="Y39">
        <v>6027</v>
      </c>
      <c r="Z39">
        <v>144</v>
      </c>
    </row>
    <row r="40" spans="1:26" x14ac:dyDescent="0.3">
      <c r="A40" t="str">
        <v>Curtice Advani</v>
      </c>
      <c r="B40" t="str">
        <v>New Zealand</v>
      </c>
      <c r="C40" t="str">
        <v>Mint Chip Choco</v>
      </c>
      <c r="D40">
        <v>1904</v>
      </c>
      <c r="E40">
        <v>405</v>
      </c>
      <c r="H40" t="str">
        <v>Gunar Cockshoot</v>
      </c>
      <c r="I40" t="str">
        <v>India</v>
      </c>
      <c r="J40" t="str">
        <v>Choco Coated Almonds</v>
      </c>
      <c r="K40">
        <v>7777</v>
      </c>
      <c r="L40">
        <v>504</v>
      </c>
      <c r="O40" t="str">
        <v>Ches Bonnell</v>
      </c>
      <c r="P40" t="str">
        <v>Canada</v>
      </c>
      <c r="Q40" t="str">
        <v>99% Dark &amp; Pure</v>
      </c>
      <c r="R40">
        <v>2870</v>
      </c>
      <c r="S40">
        <v>300</v>
      </c>
      <c r="V40" t="str">
        <v>Curtice Advani</v>
      </c>
      <c r="W40" t="str">
        <v>New Zealand</v>
      </c>
      <c r="X40" t="str">
        <v>Mint Chip Choco</v>
      </c>
      <c r="Y40">
        <v>1904</v>
      </c>
      <c r="Z40">
        <v>405</v>
      </c>
    </row>
    <row r="41" spans="1:26" x14ac:dyDescent="0.3">
      <c r="A41" t="str">
        <v>Ches Bonnell</v>
      </c>
      <c r="B41" t="str">
        <v>India</v>
      </c>
      <c r="C41" t="str">
        <v>Choco Coated Almonds</v>
      </c>
      <c r="D41">
        <v>3262</v>
      </c>
      <c r="E41">
        <v>75</v>
      </c>
      <c r="H41" t="str">
        <v>Ches Bonnell</v>
      </c>
      <c r="I41" t="str">
        <v>India</v>
      </c>
      <c r="J41" t="str">
        <v>Eclairs</v>
      </c>
      <c r="K41">
        <v>7777</v>
      </c>
      <c r="L41">
        <v>39</v>
      </c>
      <c r="O41" t="str">
        <v>Brien Boise</v>
      </c>
      <c r="P41" t="str">
        <v>USA</v>
      </c>
      <c r="Q41" t="str">
        <v>Organic Choco Syrup</v>
      </c>
      <c r="R41">
        <v>4753</v>
      </c>
      <c r="S41">
        <v>300</v>
      </c>
      <c r="V41" t="str">
        <v>Ches Bonnell</v>
      </c>
      <c r="W41" t="str">
        <v>India</v>
      </c>
      <c r="X41" t="str">
        <v>Choco Coated Almonds</v>
      </c>
      <c r="Y41">
        <v>3262</v>
      </c>
      <c r="Z41">
        <v>75</v>
      </c>
    </row>
    <row r="42" spans="1:26" x14ac:dyDescent="0.3">
      <c r="A42" t="str">
        <v>Ram Mahesh</v>
      </c>
      <c r="B42" t="str">
        <v>India</v>
      </c>
      <c r="C42" t="str">
        <v>Organic Choco Syrup</v>
      </c>
      <c r="D42">
        <v>2289</v>
      </c>
      <c r="E42">
        <v>135</v>
      </c>
      <c r="H42" t="str">
        <v>Curtice Advani</v>
      </c>
      <c r="I42" t="str">
        <v>New Zealand</v>
      </c>
      <c r="J42" t="str">
        <v>Smooth Sliky Salty</v>
      </c>
      <c r="K42">
        <v>7693</v>
      </c>
      <c r="L42">
        <v>87</v>
      </c>
      <c r="O42" t="str">
        <v>Ram Mahesh</v>
      </c>
      <c r="P42" t="str">
        <v>Australia</v>
      </c>
      <c r="Q42" t="str">
        <v>Milk Bars</v>
      </c>
      <c r="R42">
        <v>5670</v>
      </c>
      <c r="S42">
        <v>297</v>
      </c>
      <c r="V42" t="str">
        <v>Ram Mahesh</v>
      </c>
      <c r="W42" t="str">
        <v>India</v>
      </c>
      <c r="X42" t="str">
        <v>Organic Choco Syrup</v>
      </c>
      <c r="Y42">
        <v>2289</v>
      </c>
      <c r="Z42">
        <v>135</v>
      </c>
    </row>
    <row r="43" spans="1:26" x14ac:dyDescent="0.3">
      <c r="A43" t="str">
        <v>Gigi Bohling</v>
      </c>
      <c r="B43" t="str">
        <v>India</v>
      </c>
      <c r="C43" t="str">
        <v>Organic Choco Syrup</v>
      </c>
      <c r="D43">
        <v>6986</v>
      </c>
      <c r="E43">
        <v>21</v>
      </c>
      <c r="H43" t="str">
        <v>Ram Mahesh</v>
      </c>
      <c r="I43" t="str">
        <v>New Zealand</v>
      </c>
      <c r="J43" t="str">
        <v>99% Dark &amp; Pure</v>
      </c>
      <c r="K43">
        <v>7693</v>
      </c>
      <c r="L43">
        <v>21</v>
      </c>
      <c r="O43" t="str">
        <v>Carla Molina</v>
      </c>
      <c r="P43" t="str">
        <v>Canada</v>
      </c>
      <c r="Q43" t="str">
        <v>Drinking Coco</v>
      </c>
      <c r="R43">
        <v>9632</v>
      </c>
      <c r="S43">
        <v>288</v>
      </c>
      <c r="V43" t="str">
        <v>Gigi Bohling</v>
      </c>
      <c r="W43" t="str">
        <v>India</v>
      </c>
      <c r="X43" t="str">
        <v>Organic Choco Syrup</v>
      </c>
      <c r="Y43">
        <v>6986</v>
      </c>
      <c r="Z43">
        <v>21</v>
      </c>
    </row>
    <row r="44" spans="1:26" x14ac:dyDescent="0.3">
      <c r="A44" t="str">
        <v>Barr Faughny</v>
      </c>
      <c r="B44" t="str">
        <v>Australia</v>
      </c>
      <c r="C44" t="str">
        <v>Fruit &amp; Nut Bars</v>
      </c>
      <c r="D44">
        <v>4417</v>
      </c>
      <c r="E44">
        <v>153</v>
      </c>
      <c r="H44" t="str">
        <v>Barr Faughny</v>
      </c>
      <c r="I44" t="str">
        <v>UK</v>
      </c>
      <c r="J44" t="str">
        <v>Spicy Special Slims</v>
      </c>
      <c r="K44">
        <v>7651</v>
      </c>
      <c r="L44">
        <v>213</v>
      </c>
      <c r="O44" t="str">
        <v>Brien Boise</v>
      </c>
      <c r="P44" t="str">
        <v>India</v>
      </c>
      <c r="Q44" t="str">
        <v>Smooth Sliky Salty</v>
      </c>
      <c r="R44">
        <v>3507</v>
      </c>
      <c r="S44">
        <v>288</v>
      </c>
      <c r="V44" t="str">
        <v>Barr Faughny</v>
      </c>
      <c r="W44" t="str">
        <v>Australia</v>
      </c>
      <c r="X44" t="str">
        <v>Fruit &amp; Nut Bars</v>
      </c>
      <c r="Y44">
        <v>4417</v>
      </c>
      <c r="Z44">
        <v>153</v>
      </c>
    </row>
    <row r="45" spans="1:26" x14ac:dyDescent="0.3">
      <c r="A45" t="str">
        <v>Curtice Advani</v>
      </c>
      <c r="B45" t="str">
        <v>India</v>
      </c>
      <c r="C45" t="str">
        <v>Raspberry Choco</v>
      </c>
      <c r="D45">
        <v>1442</v>
      </c>
      <c r="E45">
        <v>15</v>
      </c>
      <c r="H45" t="str">
        <v>Barr Faughny</v>
      </c>
      <c r="I45" t="str">
        <v>India</v>
      </c>
      <c r="J45" t="str">
        <v>99% Dark &amp; Pure</v>
      </c>
      <c r="K45">
        <v>7511</v>
      </c>
      <c r="L45">
        <v>120</v>
      </c>
      <c r="O45" t="str">
        <v>Oby Sorrel</v>
      </c>
      <c r="P45" t="str">
        <v>New Zealand</v>
      </c>
      <c r="Q45" t="str">
        <v>Spicy Special Slims</v>
      </c>
      <c r="R45">
        <v>245</v>
      </c>
      <c r="S45">
        <v>288</v>
      </c>
      <c r="V45" t="str">
        <v>Curtice Advani</v>
      </c>
      <c r="W45" t="str">
        <v>India</v>
      </c>
      <c r="X45" t="str">
        <v>Raspberry Choco</v>
      </c>
      <c r="Y45">
        <v>1442</v>
      </c>
      <c r="Z45">
        <v>15</v>
      </c>
    </row>
    <row r="46" spans="1:26" x14ac:dyDescent="0.3">
      <c r="A46" t="str">
        <v>Gunar Cockshoot</v>
      </c>
      <c r="B46" t="str">
        <v>USA</v>
      </c>
      <c r="C46" t="str">
        <v>50% Dark Bites</v>
      </c>
      <c r="D46">
        <v>2415</v>
      </c>
      <c r="E46">
        <v>255</v>
      </c>
      <c r="H46" t="str">
        <v>Gigi Bohling</v>
      </c>
      <c r="I46" t="str">
        <v>Australia</v>
      </c>
      <c r="J46" t="str">
        <v>White Choc</v>
      </c>
      <c r="K46">
        <v>7483</v>
      </c>
      <c r="L46">
        <v>45</v>
      </c>
      <c r="O46" t="str">
        <v>Ches Bonnell</v>
      </c>
      <c r="P46" t="str">
        <v>USA</v>
      </c>
      <c r="Q46" t="str">
        <v>Caramel Stuffed Bars</v>
      </c>
      <c r="R46">
        <v>5194</v>
      </c>
      <c r="S46">
        <v>288</v>
      </c>
      <c r="V46" t="str">
        <v>Gunar Cockshoot</v>
      </c>
      <c r="W46" t="str">
        <v>USA</v>
      </c>
      <c r="X46" t="str">
        <v>50% Dark Bites</v>
      </c>
      <c r="Y46">
        <v>2415</v>
      </c>
      <c r="Z46">
        <v>255</v>
      </c>
    </row>
    <row r="47" spans="1:26" x14ac:dyDescent="0.3">
      <c r="A47" t="str">
        <v>Barr Faughny</v>
      </c>
      <c r="B47" t="str">
        <v>New Zealand</v>
      </c>
      <c r="C47" t="str">
        <v>99% Dark &amp; Pure</v>
      </c>
      <c r="D47">
        <v>238</v>
      </c>
      <c r="E47">
        <v>18</v>
      </c>
      <c r="H47" t="str">
        <v>Carla Molina</v>
      </c>
      <c r="I47" t="str">
        <v>USA</v>
      </c>
      <c r="J47" t="str">
        <v>Caramel Stuffed Bars</v>
      </c>
      <c r="K47">
        <v>7455</v>
      </c>
      <c r="L47">
        <v>216</v>
      </c>
      <c r="O47" t="str">
        <v>Curtice Advani</v>
      </c>
      <c r="P47" t="str">
        <v>Australia</v>
      </c>
      <c r="Q47" t="str">
        <v>Organic Choco Syrup</v>
      </c>
      <c r="R47">
        <v>1134</v>
      </c>
      <c r="S47">
        <v>282</v>
      </c>
      <c r="V47" t="str">
        <v>Barr Faughny</v>
      </c>
      <c r="W47" t="str">
        <v>New Zealand</v>
      </c>
      <c r="X47" t="str">
        <v>99% Dark &amp; Pure</v>
      </c>
      <c r="Y47">
        <v>238</v>
      </c>
      <c r="Z47">
        <v>18</v>
      </c>
    </row>
    <row r="48" spans="1:26" x14ac:dyDescent="0.3">
      <c r="A48" t="str">
        <v>Curtice Advani</v>
      </c>
      <c r="B48" t="str">
        <v>New Zealand</v>
      </c>
      <c r="C48" t="str">
        <v>Fruit &amp; Nut Bars</v>
      </c>
      <c r="D48">
        <v>4949</v>
      </c>
      <c r="E48">
        <v>189</v>
      </c>
      <c r="H48" t="str">
        <v>Curtice Advani</v>
      </c>
      <c r="I48" t="str">
        <v>Australia</v>
      </c>
      <c r="J48" t="str">
        <v>Spicy Special Slims</v>
      </c>
      <c r="K48">
        <v>7322</v>
      </c>
      <c r="L48">
        <v>36</v>
      </c>
      <c r="O48" t="str">
        <v>Oby Sorrel</v>
      </c>
      <c r="P48" t="str">
        <v>USA</v>
      </c>
      <c r="Q48" t="str">
        <v>Drinking Coco</v>
      </c>
      <c r="R48">
        <v>3808</v>
      </c>
      <c r="S48">
        <v>279</v>
      </c>
      <c r="V48" t="str">
        <v>Curtice Advani</v>
      </c>
      <c r="W48" t="str">
        <v>New Zealand</v>
      </c>
      <c r="X48" t="str">
        <v>Fruit &amp; Nut Bars</v>
      </c>
      <c r="Y48">
        <v>4949</v>
      </c>
      <c r="Z48">
        <v>189</v>
      </c>
    </row>
    <row r="49" spans="1:26" x14ac:dyDescent="0.3">
      <c r="A49" t="str">
        <v>Gigi Bohling</v>
      </c>
      <c r="B49" t="str">
        <v>Australia</v>
      </c>
      <c r="C49" t="str">
        <v>Choco Coated Almonds</v>
      </c>
      <c r="D49">
        <v>5075</v>
      </c>
      <c r="E49">
        <v>21</v>
      </c>
      <c r="H49" t="str">
        <v>Gunar Cockshoot</v>
      </c>
      <c r="I49" t="str">
        <v>New Zealand</v>
      </c>
      <c r="J49" t="str">
        <v>Caramel Stuffed Bars</v>
      </c>
      <c r="K49">
        <v>7308</v>
      </c>
      <c r="L49">
        <v>327</v>
      </c>
      <c r="O49" t="str">
        <v>Oby Sorrel</v>
      </c>
      <c r="P49" t="str">
        <v>UK</v>
      </c>
      <c r="Q49" t="str">
        <v>Spicy Special Slims</v>
      </c>
      <c r="R49">
        <v>4858</v>
      </c>
      <c r="S49">
        <v>279</v>
      </c>
      <c r="V49" t="str">
        <v>Gigi Bohling</v>
      </c>
      <c r="W49" t="str">
        <v>Australia</v>
      </c>
      <c r="X49" t="str">
        <v>Choco Coated Almonds</v>
      </c>
      <c r="Y49">
        <v>5075</v>
      </c>
      <c r="Z49">
        <v>21</v>
      </c>
    </row>
    <row r="50" spans="1:26" x14ac:dyDescent="0.3">
      <c r="A50" t="str">
        <v>Gunar Cockshoot</v>
      </c>
      <c r="B50" t="str">
        <v>Canada</v>
      </c>
      <c r="C50" t="str">
        <v>Mint Chip Choco</v>
      </c>
      <c r="D50">
        <v>9198</v>
      </c>
      <c r="E50">
        <v>36</v>
      </c>
      <c r="H50" t="str">
        <v>Gigi Bohling</v>
      </c>
      <c r="I50" t="str">
        <v>India</v>
      </c>
      <c r="J50" t="str">
        <v>Raspberry Choco</v>
      </c>
      <c r="K50">
        <v>7280</v>
      </c>
      <c r="L50">
        <v>201</v>
      </c>
      <c r="O50" t="str">
        <v>Gunar Cockshoot</v>
      </c>
      <c r="P50" t="str">
        <v>India</v>
      </c>
      <c r="Q50" t="str">
        <v>50% Dark Bites</v>
      </c>
      <c r="R50">
        <v>7259</v>
      </c>
      <c r="S50">
        <v>276</v>
      </c>
      <c r="V50" t="str">
        <v>Gunar Cockshoot</v>
      </c>
      <c r="W50" t="str">
        <v>Canada</v>
      </c>
      <c r="X50" t="str">
        <v>Mint Chip Choco</v>
      </c>
      <c r="Y50">
        <v>9198</v>
      </c>
      <c r="Z50">
        <v>36</v>
      </c>
    </row>
    <row r="51" spans="1:26" x14ac:dyDescent="0.3">
      <c r="A51" t="str">
        <v>Curtice Advani</v>
      </c>
      <c r="B51" t="str">
        <v>India</v>
      </c>
      <c r="C51" t="str">
        <v>Manuka Honey Choco</v>
      </c>
      <c r="D51">
        <v>3339</v>
      </c>
      <c r="E51">
        <v>75</v>
      </c>
      <c r="H51" t="str">
        <v>Husein Augar</v>
      </c>
      <c r="I51" t="str">
        <v>New Zealand</v>
      </c>
      <c r="J51" t="str">
        <v>Orange Choco</v>
      </c>
      <c r="K51">
        <v>7273</v>
      </c>
      <c r="L51">
        <v>96</v>
      </c>
      <c r="O51" t="str">
        <v>Gunar Cockshoot</v>
      </c>
      <c r="P51" t="str">
        <v>USA</v>
      </c>
      <c r="Q51" t="str">
        <v>Raspberry Choco</v>
      </c>
      <c r="R51">
        <v>6657</v>
      </c>
      <c r="S51">
        <v>276</v>
      </c>
      <c r="V51" t="str">
        <v>Curtice Advani</v>
      </c>
      <c r="W51" t="str">
        <v>India</v>
      </c>
      <c r="X51" t="str">
        <v>Manuka Honey Choco</v>
      </c>
      <c r="Y51">
        <v>3339</v>
      </c>
      <c r="Z51">
        <v>75</v>
      </c>
    </row>
    <row r="52" spans="1:26" x14ac:dyDescent="0.3">
      <c r="A52" t="str">
        <v>Ram Mahesh</v>
      </c>
      <c r="B52" t="str">
        <v>India</v>
      </c>
      <c r="C52" t="str">
        <v>Eclairs</v>
      </c>
      <c r="D52">
        <v>5019</v>
      </c>
      <c r="E52">
        <v>156</v>
      </c>
      <c r="H52" t="str">
        <v>Gunar Cockshoot</v>
      </c>
      <c r="I52" t="str">
        <v>India</v>
      </c>
      <c r="J52" t="str">
        <v>50% Dark Bites</v>
      </c>
      <c r="K52">
        <v>7259</v>
      </c>
      <c r="L52">
        <v>276</v>
      </c>
      <c r="O52" t="str">
        <v>Husein Augar</v>
      </c>
      <c r="P52" t="str">
        <v>New Zealand</v>
      </c>
      <c r="Q52" t="str">
        <v>Manuka Honey Choco</v>
      </c>
      <c r="R52">
        <v>1085</v>
      </c>
      <c r="S52">
        <v>273</v>
      </c>
      <c r="V52" t="str">
        <v>Ram Mahesh</v>
      </c>
      <c r="W52" t="str">
        <v>India</v>
      </c>
      <c r="X52" t="str">
        <v>Eclairs</v>
      </c>
      <c r="Y52">
        <v>5019</v>
      </c>
      <c r="Z52">
        <v>156</v>
      </c>
    </row>
    <row r="53" spans="1:26" x14ac:dyDescent="0.3">
      <c r="A53" t="str">
        <v>Gigi Bohling</v>
      </c>
      <c r="B53" t="str">
        <v>Canada</v>
      </c>
      <c r="C53" t="str">
        <v>Mint Chip Choco</v>
      </c>
      <c r="D53">
        <v>16184</v>
      </c>
      <c r="E53">
        <v>39</v>
      </c>
      <c r="H53" t="str">
        <v>Gigi Bohling</v>
      </c>
      <c r="I53" t="str">
        <v>Australia</v>
      </c>
      <c r="J53" t="str">
        <v>Milk Bars</v>
      </c>
      <c r="K53">
        <v>7189</v>
      </c>
      <c r="L53">
        <v>54</v>
      </c>
      <c r="O53" t="str">
        <v>Ches Bonnell</v>
      </c>
      <c r="P53" t="str">
        <v>Australia</v>
      </c>
      <c r="Q53" t="str">
        <v>Drinking Coco</v>
      </c>
      <c r="R53">
        <v>1778</v>
      </c>
      <c r="S53">
        <v>270</v>
      </c>
      <c r="V53" t="str">
        <v>Gigi Bohling</v>
      </c>
      <c r="W53" t="str">
        <v>Canada</v>
      </c>
      <c r="X53" t="str">
        <v>Mint Chip Choco</v>
      </c>
      <c r="Y53">
        <v>16184</v>
      </c>
      <c r="Z53">
        <v>39</v>
      </c>
    </row>
    <row r="54" spans="1:26" x14ac:dyDescent="0.3">
      <c r="A54" t="str">
        <v>Curtice Advani</v>
      </c>
      <c r="B54" t="str">
        <v>Canada</v>
      </c>
      <c r="C54" t="str">
        <v>Spicy Special Slims</v>
      </c>
      <c r="D54">
        <v>497</v>
      </c>
      <c r="E54">
        <v>63</v>
      </c>
      <c r="H54" t="str">
        <v>Brien Boise</v>
      </c>
      <c r="I54" t="str">
        <v>UK</v>
      </c>
      <c r="J54" t="str">
        <v>70% Dark Bites</v>
      </c>
      <c r="K54">
        <v>7021</v>
      </c>
      <c r="L54">
        <v>183</v>
      </c>
      <c r="O54" t="str">
        <v>Curtice Advani</v>
      </c>
      <c r="P54" t="str">
        <v>USA</v>
      </c>
      <c r="Q54" t="str">
        <v>Orange Choco</v>
      </c>
      <c r="R54">
        <v>1071</v>
      </c>
      <c r="S54">
        <v>270</v>
      </c>
      <c r="V54" t="str">
        <v>Curtice Advani</v>
      </c>
      <c r="W54" t="str">
        <v>Canada</v>
      </c>
      <c r="X54" t="str">
        <v>Spicy Special Slims</v>
      </c>
      <c r="Y54">
        <v>497</v>
      </c>
      <c r="Z54">
        <v>63</v>
      </c>
    </row>
    <row r="55" spans="1:26" x14ac:dyDescent="0.3">
      <c r="A55" t="str">
        <v>Barr Faughny</v>
      </c>
      <c r="B55" t="str">
        <v>Canada</v>
      </c>
      <c r="C55" t="str">
        <v>Manuka Honey Choco</v>
      </c>
      <c r="D55">
        <v>8211</v>
      </c>
      <c r="E55">
        <v>75</v>
      </c>
      <c r="H55" t="str">
        <v>Gigi Bohling</v>
      </c>
      <c r="I55" t="str">
        <v>India</v>
      </c>
      <c r="J55" t="str">
        <v>Organic Choco Syrup</v>
      </c>
      <c r="K55">
        <v>6986</v>
      </c>
      <c r="L55">
        <v>21</v>
      </c>
      <c r="O55" t="str">
        <v>Oby Sorrel</v>
      </c>
      <c r="P55" t="str">
        <v>Canada</v>
      </c>
      <c r="Q55" t="str">
        <v>Fruit &amp; Nut Bars</v>
      </c>
      <c r="R55">
        <v>2317</v>
      </c>
      <c r="S55">
        <v>261</v>
      </c>
      <c r="V55" t="str">
        <v>Barr Faughny</v>
      </c>
      <c r="W55" t="str">
        <v>Canada</v>
      </c>
      <c r="X55" t="str">
        <v>Manuka Honey Choco</v>
      </c>
      <c r="Y55">
        <v>8211</v>
      </c>
      <c r="Z55">
        <v>75</v>
      </c>
    </row>
    <row r="56" spans="1:26" x14ac:dyDescent="0.3">
      <c r="A56" t="str">
        <v>Barr Faughny</v>
      </c>
      <c r="B56" t="str">
        <v>Australia</v>
      </c>
      <c r="C56" t="str">
        <v>Caramel Stuffed Bars</v>
      </c>
      <c r="D56">
        <v>6580</v>
      </c>
      <c r="E56">
        <v>183</v>
      </c>
      <c r="H56" t="str">
        <v>Gigi Bohling</v>
      </c>
      <c r="I56" t="str">
        <v>UK</v>
      </c>
      <c r="J56" t="str">
        <v>After Nines</v>
      </c>
      <c r="K56">
        <v>6909</v>
      </c>
      <c r="L56">
        <v>81</v>
      </c>
      <c r="O56" t="str">
        <v>Ches Bonnell</v>
      </c>
      <c r="P56" t="str">
        <v>Australia</v>
      </c>
      <c r="Q56" t="str">
        <v>Caramel Stuffed Bars</v>
      </c>
      <c r="R56">
        <v>5677</v>
      </c>
      <c r="S56">
        <v>258</v>
      </c>
      <c r="V56" t="str">
        <v>Barr Faughny</v>
      </c>
      <c r="W56" t="str">
        <v>Australia</v>
      </c>
      <c r="X56" t="str">
        <v>Caramel Stuffed Bars</v>
      </c>
      <c r="Y56">
        <v>6580</v>
      </c>
      <c r="Z56">
        <v>183</v>
      </c>
    </row>
    <row r="57" spans="1:26" x14ac:dyDescent="0.3">
      <c r="A57" t="str">
        <v>Carla Molina</v>
      </c>
      <c r="B57" t="str">
        <v>USA</v>
      </c>
      <c r="C57" t="str">
        <v>Milk Bars</v>
      </c>
      <c r="D57">
        <v>4760</v>
      </c>
      <c r="E57">
        <v>69</v>
      </c>
      <c r="H57" t="str">
        <v>Oby Sorrel</v>
      </c>
      <c r="I57" t="str">
        <v>Australia</v>
      </c>
      <c r="J57" t="str">
        <v>Almond Choco</v>
      </c>
      <c r="K57">
        <v>6860</v>
      </c>
      <c r="L57">
        <v>126</v>
      </c>
      <c r="O57" t="str">
        <v>Gunar Cockshoot</v>
      </c>
      <c r="P57" t="str">
        <v>USA</v>
      </c>
      <c r="Q57" t="str">
        <v>50% Dark Bites</v>
      </c>
      <c r="R57">
        <v>2415</v>
      </c>
      <c r="S57">
        <v>255</v>
      </c>
      <c r="V57" t="str">
        <v>Carla Molina</v>
      </c>
      <c r="W57" t="str">
        <v>USA</v>
      </c>
      <c r="X57" t="str">
        <v>Milk Bars</v>
      </c>
      <c r="Y57">
        <v>4760</v>
      </c>
      <c r="Z57">
        <v>69</v>
      </c>
    </row>
    <row r="58" spans="1:26" x14ac:dyDescent="0.3">
      <c r="A58" t="str">
        <v>Ram Mahesh</v>
      </c>
      <c r="B58" t="str">
        <v>Canada</v>
      </c>
      <c r="C58" t="str">
        <v>White Choc</v>
      </c>
      <c r="D58">
        <v>5439</v>
      </c>
      <c r="E58">
        <v>30</v>
      </c>
      <c r="H58" t="str">
        <v>Ram Mahesh</v>
      </c>
      <c r="I58" t="str">
        <v>USA</v>
      </c>
      <c r="J58" t="str">
        <v>After Nines</v>
      </c>
      <c r="K58">
        <v>6853</v>
      </c>
      <c r="L58">
        <v>372</v>
      </c>
      <c r="O58" t="str">
        <v>Ches Bonnell</v>
      </c>
      <c r="P58" t="str">
        <v>USA</v>
      </c>
      <c r="Q58" t="str">
        <v>70% Dark Bites</v>
      </c>
      <c r="R58">
        <v>6755</v>
      </c>
      <c r="S58">
        <v>252</v>
      </c>
      <c r="V58" t="str">
        <v>Ram Mahesh</v>
      </c>
      <c r="W58" t="str">
        <v>Canada</v>
      </c>
      <c r="X58" t="str">
        <v>White Choc</v>
      </c>
      <c r="Y58">
        <v>5439</v>
      </c>
      <c r="Z58">
        <v>30</v>
      </c>
    </row>
    <row r="59" spans="1:26" x14ac:dyDescent="0.3">
      <c r="A59" t="str">
        <v>Carla Molina</v>
      </c>
      <c r="B59" t="str">
        <v>India</v>
      </c>
      <c r="C59" t="str">
        <v>Eclairs</v>
      </c>
      <c r="D59">
        <v>1463</v>
      </c>
      <c r="E59">
        <v>39</v>
      </c>
      <c r="H59" t="str">
        <v>Husein Augar</v>
      </c>
      <c r="I59" t="str">
        <v>India</v>
      </c>
      <c r="J59" t="str">
        <v>Spicy Special Slims</v>
      </c>
      <c r="K59">
        <v>6832</v>
      </c>
      <c r="L59">
        <v>27</v>
      </c>
      <c r="O59" t="str">
        <v>Ches Bonnell</v>
      </c>
      <c r="P59" t="str">
        <v>Canada</v>
      </c>
      <c r="Q59" t="str">
        <v>Manuka Honey Choco</v>
      </c>
      <c r="R59">
        <v>5551</v>
      </c>
      <c r="S59">
        <v>252</v>
      </c>
      <c r="V59" t="str">
        <v>Carla Molina</v>
      </c>
      <c r="W59" t="str">
        <v>India</v>
      </c>
      <c r="X59" t="str">
        <v>Eclairs</v>
      </c>
      <c r="Y59">
        <v>1463</v>
      </c>
      <c r="Z59">
        <v>39</v>
      </c>
    </row>
    <row r="60" spans="1:26" x14ac:dyDescent="0.3">
      <c r="A60" t="str">
        <v>Gunar Cockshoot</v>
      </c>
      <c r="B60" t="str">
        <v>India</v>
      </c>
      <c r="C60" t="str">
        <v>Choco Coated Almonds</v>
      </c>
      <c r="D60">
        <v>7777</v>
      </c>
      <c r="E60">
        <v>504</v>
      </c>
      <c r="H60" t="str">
        <v>Curtice Advani</v>
      </c>
      <c r="I60" t="str">
        <v>New Zealand</v>
      </c>
      <c r="J60" t="str">
        <v>Baker's Choco Chips</v>
      </c>
      <c r="K60">
        <v>6818</v>
      </c>
      <c r="L60">
        <v>6</v>
      </c>
      <c r="O60" t="str">
        <v>Gigi Bohling</v>
      </c>
      <c r="P60" t="str">
        <v>UK</v>
      </c>
      <c r="Q60" t="str">
        <v>Drinking Coco</v>
      </c>
      <c r="R60">
        <v>385</v>
      </c>
      <c r="S60">
        <v>249</v>
      </c>
      <c r="V60" t="str">
        <v>Gunar Cockshoot</v>
      </c>
      <c r="W60" t="str">
        <v>India</v>
      </c>
      <c r="X60" t="str">
        <v>Choco Coated Almonds</v>
      </c>
      <c r="Y60">
        <v>7777</v>
      </c>
      <c r="Z60">
        <v>504</v>
      </c>
    </row>
    <row r="61" spans="1:26" x14ac:dyDescent="0.3">
      <c r="A61" t="str">
        <v>Husein Augar</v>
      </c>
      <c r="B61" t="str">
        <v>New Zealand</v>
      </c>
      <c r="C61" t="str">
        <v>Manuka Honey Choco</v>
      </c>
      <c r="D61">
        <v>1085</v>
      </c>
      <c r="E61">
        <v>273</v>
      </c>
      <c r="H61" t="str">
        <v>Ches Bonnell</v>
      </c>
      <c r="I61" t="str">
        <v>USA</v>
      </c>
      <c r="J61" t="str">
        <v>70% Dark Bites</v>
      </c>
      <c r="K61">
        <v>6755</v>
      </c>
      <c r="L61">
        <v>252</v>
      </c>
      <c r="O61" t="str">
        <v>Ches Bonnell</v>
      </c>
      <c r="P61" t="str">
        <v>UK</v>
      </c>
      <c r="Q61" t="str">
        <v>Eclairs</v>
      </c>
      <c r="R61">
        <v>4438</v>
      </c>
      <c r="S61">
        <v>246</v>
      </c>
      <c r="V61" t="str">
        <v>Husein Augar</v>
      </c>
      <c r="W61" t="str">
        <v>New Zealand</v>
      </c>
      <c r="X61" t="str">
        <v>Manuka Honey Choco</v>
      </c>
      <c r="Y61">
        <v>1085</v>
      </c>
      <c r="Z61">
        <v>273</v>
      </c>
    </row>
    <row r="62" spans="1:26" x14ac:dyDescent="0.3">
      <c r="A62" t="str">
        <v>Gigi Bohling</v>
      </c>
      <c r="B62" t="str">
        <v>New Zealand</v>
      </c>
      <c r="C62" t="str">
        <v>Smooth Sliky Salty</v>
      </c>
      <c r="D62">
        <v>182</v>
      </c>
      <c r="E62">
        <v>48</v>
      </c>
      <c r="H62" t="str">
        <v>Ram Mahesh</v>
      </c>
      <c r="I62" t="str">
        <v>India</v>
      </c>
      <c r="J62" t="str">
        <v>Baker's Choco Chips</v>
      </c>
      <c r="K62">
        <v>6748</v>
      </c>
      <c r="L62">
        <v>48</v>
      </c>
      <c r="O62" t="str">
        <v>Husein Augar</v>
      </c>
      <c r="P62" t="str">
        <v>New Zealand</v>
      </c>
      <c r="Q62" t="str">
        <v>Baker's Choco Chips</v>
      </c>
      <c r="R62">
        <v>2856</v>
      </c>
      <c r="S62">
        <v>246</v>
      </c>
      <c r="V62" t="str">
        <v>Gigi Bohling</v>
      </c>
      <c r="W62" t="str">
        <v>New Zealand</v>
      </c>
      <c r="X62" t="str">
        <v>Smooth Sliky Salty</v>
      </c>
      <c r="Y62">
        <v>182</v>
      </c>
      <c r="Z62">
        <v>48</v>
      </c>
    </row>
    <row r="63" spans="1:26" x14ac:dyDescent="0.3">
      <c r="A63" t="str">
        <v>Curtice Advani</v>
      </c>
      <c r="B63" t="str">
        <v>India</v>
      </c>
      <c r="C63" t="str">
        <v>Organic Choco Syrup</v>
      </c>
      <c r="D63">
        <v>4242</v>
      </c>
      <c r="E63">
        <v>207</v>
      </c>
      <c r="H63" t="str">
        <v>Curtice Advani</v>
      </c>
      <c r="I63" t="str">
        <v>India</v>
      </c>
      <c r="J63" t="str">
        <v>Choco Coated Almonds</v>
      </c>
      <c r="K63">
        <v>6734</v>
      </c>
      <c r="L63">
        <v>123</v>
      </c>
      <c r="O63" t="str">
        <v>Barr Faughny</v>
      </c>
      <c r="P63" t="str">
        <v>Canada</v>
      </c>
      <c r="Q63" t="str">
        <v>Smooth Sliky Salty</v>
      </c>
      <c r="R63">
        <v>3094</v>
      </c>
      <c r="S63">
        <v>246</v>
      </c>
      <c r="V63" t="str">
        <v>Curtice Advani</v>
      </c>
      <c r="W63" t="str">
        <v>India</v>
      </c>
      <c r="X63" t="str">
        <v>Organic Choco Syrup</v>
      </c>
      <c r="Y63">
        <v>4242</v>
      </c>
      <c r="Z63">
        <v>207</v>
      </c>
    </row>
    <row r="64" spans="1:26" x14ac:dyDescent="0.3">
      <c r="A64" t="str">
        <v>Curtice Advani</v>
      </c>
      <c r="B64" t="str">
        <v>Canada</v>
      </c>
      <c r="C64" t="str">
        <v>Choco Coated Almonds</v>
      </c>
      <c r="D64">
        <v>6118</v>
      </c>
      <c r="E64">
        <v>9</v>
      </c>
      <c r="H64" t="str">
        <v>Brien Boise</v>
      </c>
      <c r="I64" t="str">
        <v>USA</v>
      </c>
      <c r="J64" t="str">
        <v>Choco Coated Almonds</v>
      </c>
      <c r="K64">
        <v>6706</v>
      </c>
      <c r="L64">
        <v>459</v>
      </c>
      <c r="O64" t="str">
        <v>Gigi Bohling</v>
      </c>
      <c r="P64" t="str">
        <v>USA</v>
      </c>
      <c r="Q64" t="str">
        <v>Smooth Sliky Salty</v>
      </c>
      <c r="R64">
        <v>4753</v>
      </c>
      <c r="S64">
        <v>246</v>
      </c>
      <c r="V64" t="str">
        <v>Curtice Advani</v>
      </c>
      <c r="W64" t="str">
        <v>Canada</v>
      </c>
      <c r="X64" t="str">
        <v>Choco Coated Almonds</v>
      </c>
      <c r="Y64">
        <v>6118</v>
      </c>
      <c r="Z64">
        <v>9</v>
      </c>
    </row>
    <row r="65" spans="1:26" x14ac:dyDescent="0.3">
      <c r="A65" t="str">
        <v>Oby Sorrel</v>
      </c>
      <c r="B65" t="str">
        <v>Canada</v>
      </c>
      <c r="C65" t="str">
        <v>Fruit &amp; Nut Bars</v>
      </c>
      <c r="D65">
        <v>2317</v>
      </c>
      <c r="E65">
        <v>261</v>
      </c>
      <c r="H65" t="str">
        <v>Oby Sorrel</v>
      </c>
      <c r="I65" t="str">
        <v>Canada</v>
      </c>
      <c r="J65" t="str">
        <v>Choco Coated Almonds</v>
      </c>
      <c r="K65">
        <v>6657</v>
      </c>
      <c r="L65">
        <v>303</v>
      </c>
      <c r="O65" t="str">
        <v>Husein Augar</v>
      </c>
      <c r="P65" t="str">
        <v>USA</v>
      </c>
      <c r="Q65" t="str">
        <v>Raspberry Choco</v>
      </c>
      <c r="R65">
        <v>7833</v>
      </c>
      <c r="S65">
        <v>243</v>
      </c>
      <c r="V65" t="str">
        <v>Oby Sorrel</v>
      </c>
      <c r="W65" t="str">
        <v>Canada</v>
      </c>
      <c r="X65" t="str">
        <v>Fruit &amp; Nut Bars</v>
      </c>
      <c r="Y65">
        <v>2317</v>
      </c>
      <c r="Z65">
        <v>261</v>
      </c>
    </row>
    <row r="66" spans="1:26" x14ac:dyDescent="0.3">
      <c r="A66" t="str">
        <v>Curtice Advani</v>
      </c>
      <c r="B66" t="str">
        <v>Australia</v>
      </c>
      <c r="C66" t="str">
        <v>Mint Chip Choco</v>
      </c>
      <c r="D66">
        <v>938</v>
      </c>
      <c r="E66">
        <v>6</v>
      </c>
      <c r="H66" t="str">
        <v>Gunar Cockshoot</v>
      </c>
      <c r="I66" t="str">
        <v>USA</v>
      </c>
      <c r="J66" t="str">
        <v>Raspberry Choco</v>
      </c>
      <c r="K66">
        <v>6657</v>
      </c>
      <c r="L66">
        <v>276</v>
      </c>
      <c r="O66" t="str">
        <v>Carla Molina</v>
      </c>
      <c r="P66" t="str">
        <v>New Zealand</v>
      </c>
      <c r="Q66" t="str">
        <v>70% Dark Bites</v>
      </c>
      <c r="R66">
        <v>1526</v>
      </c>
      <c r="S66">
        <v>240</v>
      </c>
      <c r="V66" t="str">
        <v>Curtice Advani</v>
      </c>
      <c r="W66" t="str">
        <v>Australia</v>
      </c>
      <c r="X66" t="str">
        <v>Mint Chip Choco</v>
      </c>
      <c r="Y66">
        <v>938</v>
      </c>
      <c r="Z66">
        <v>6</v>
      </c>
    </row>
    <row r="67" spans="1:26" x14ac:dyDescent="0.3">
      <c r="A67" t="str">
        <v>Brien Boise</v>
      </c>
      <c r="B67" t="str">
        <v>New Zealand</v>
      </c>
      <c r="C67" t="str">
        <v>Raspberry Choco</v>
      </c>
      <c r="D67">
        <v>9709</v>
      </c>
      <c r="E67">
        <v>30</v>
      </c>
      <c r="H67" t="str">
        <v>Ches Bonnell</v>
      </c>
      <c r="I67" t="str">
        <v>New Zealand</v>
      </c>
      <c r="J67" t="str">
        <v>50% Dark Bites</v>
      </c>
      <c r="K67">
        <v>6608</v>
      </c>
      <c r="L67">
        <v>225</v>
      </c>
      <c r="O67" t="str">
        <v>Ches Bonnell</v>
      </c>
      <c r="P67" t="str">
        <v>USA</v>
      </c>
      <c r="Q67" t="str">
        <v>99% Dark &amp; Pure</v>
      </c>
      <c r="R67">
        <v>4585</v>
      </c>
      <c r="S67">
        <v>240</v>
      </c>
      <c r="V67" t="str">
        <v>Brien Boise</v>
      </c>
      <c r="W67" t="str">
        <v>New Zealand</v>
      </c>
      <c r="X67" t="str">
        <v>Raspberry Choco</v>
      </c>
      <c r="Y67">
        <v>9709</v>
      </c>
      <c r="Z67">
        <v>30</v>
      </c>
    </row>
    <row r="68" spans="1:26" x14ac:dyDescent="0.3">
      <c r="A68" t="str">
        <v>Ches Bonnell</v>
      </c>
      <c r="B68" t="str">
        <v>India</v>
      </c>
      <c r="C68" t="str">
        <v>Orange Choco</v>
      </c>
      <c r="D68">
        <v>2205</v>
      </c>
      <c r="E68">
        <v>138</v>
      </c>
      <c r="H68" t="str">
        <v>Barr Faughny</v>
      </c>
      <c r="I68" t="str">
        <v>Australia</v>
      </c>
      <c r="J68" t="str">
        <v>Caramel Stuffed Bars</v>
      </c>
      <c r="K68">
        <v>6580</v>
      </c>
      <c r="L68">
        <v>183</v>
      </c>
      <c r="O68" t="str">
        <v>Gigi Bohling</v>
      </c>
      <c r="P68" t="str">
        <v>India</v>
      </c>
      <c r="Q68" t="str">
        <v>After Nines</v>
      </c>
      <c r="R68">
        <v>6279</v>
      </c>
      <c r="S68">
        <v>237</v>
      </c>
      <c r="V68" t="str">
        <v>Ches Bonnell</v>
      </c>
      <c r="W68" t="str">
        <v>India</v>
      </c>
      <c r="X68" t="str">
        <v>Orange Choco</v>
      </c>
      <c r="Y68">
        <v>2205</v>
      </c>
      <c r="Z68">
        <v>138</v>
      </c>
    </row>
    <row r="69" spans="1:26" x14ac:dyDescent="0.3">
      <c r="A69" t="str">
        <v>Ches Bonnell</v>
      </c>
      <c r="B69" t="str">
        <v>New Zealand</v>
      </c>
      <c r="C69" t="str">
        <v>Eclairs</v>
      </c>
      <c r="D69">
        <v>4487</v>
      </c>
      <c r="E69">
        <v>111</v>
      </c>
      <c r="H69" t="str">
        <v>Ches Bonnell</v>
      </c>
      <c r="I69" t="str">
        <v>New Zealand</v>
      </c>
      <c r="J69" t="str">
        <v>70% Dark Bites</v>
      </c>
      <c r="K69">
        <v>6454</v>
      </c>
      <c r="L69">
        <v>54</v>
      </c>
      <c r="O69" t="str">
        <v>Gunar Cockshoot</v>
      </c>
      <c r="P69" t="str">
        <v>USA</v>
      </c>
      <c r="Q69" t="str">
        <v>White Choc</v>
      </c>
      <c r="R69">
        <v>2464</v>
      </c>
      <c r="S69">
        <v>234</v>
      </c>
      <c r="V69" t="str">
        <v>Ches Bonnell</v>
      </c>
      <c r="W69" t="str">
        <v>New Zealand</v>
      </c>
      <c r="X69" t="str">
        <v>Eclairs</v>
      </c>
      <c r="Y69">
        <v>4487</v>
      </c>
      <c r="Z69">
        <v>111</v>
      </c>
    </row>
    <row r="70" spans="1:26" x14ac:dyDescent="0.3">
      <c r="A70" t="str">
        <v>Gigi Bohling</v>
      </c>
      <c r="B70" t="str">
        <v>USA</v>
      </c>
      <c r="C70" t="str">
        <v>Drinking Coco</v>
      </c>
      <c r="D70">
        <v>2415</v>
      </c>
      <c r="E70">
        <v>15</v>
      </c>
      <c r="H70" t="str">
        <v>Brien Boise</v>
      </c>
      <c r="I70" t="str">
        <v>Australia</v>
      </c>
      <c r="J70" t="str">
        <v>Spicy Special Slims</v>
      </c>
      <c r="K70">
        <v>6433</v>
      </c>
      <c r="L70">
        <v>78</v>
      </c>
      <c r="O70" t="str">
        <v>Brien Boise</v>
      </c>
      <c r="P70" t="str">
        <v>Australia</v>
      </c>
      <c r="Q70" t="str">
        <v>Fruit &amp; Nut Bars</v>
      </c>
      <c r="R70">
        <v>1701</v>
      </c>
      <c r="S70">
        <v>234</v>
      </c>
      <c r="V70" t="str">
        <v>Gigi Bohling</v>
      </c>
      <c r="W70" t="str">
        <v>USA</v>
      </c>
      <c r="X70" t="str">
        <v>Drinking Coco</v>
      </c>
      <c r="Y70">
        <v>2415</v>
      </c>
      <c r="Z70">
        <v>15</v>
      </c>
    </row>
    <row r="71" spans="1:26" x14ac:dyDescent="0.3">
      <c r="A71" t="str">
        <v>Ram Mahesh</v>
      </c>
      <c r="B71" t="str">
        <v>India</v>
      </c>
      <c r="C71" t="str">
        <v>99% Dark &amp; Pure</v>
      </c>
      <c r="D71">
        <v>4018</v>
      </c>
      <c r="E71">
        <v>162</v>
      </c>
      <c r="H71" t="str">
        <v>Carla Molina</v>
      </c>
      <c r="I71" t="str">
        <v>New Zealand</v>
      </c>
      <c r="J71" t="str">
        <v>85% Dark Bars</v>
      </c>
      <c r="K71">
        <v>6398</v>
      </c>
      <c r="L71">
        <v>102</v>
      </c>
      <c r="O71" t="str">
        <v>Ram Mahesh</v>
      </c>
      <c r="P71" t="str">
        <v>USA</v>
      </c>
      <c r="Q71" t="str">
        <v>Choco Coated Almonds</v>
      </c>
      <c r="R71">
        <v>12348</v>
      </c>
      <c r="S71">
        <v>234</v>
      </c>
      <c r="V71" t="str">
        <v>Ram Mahesh</v>
      </c>
      <c r="W71" t="str">
        <v>India</v>
      </c>
      <c r="X71" t="str">
        <v>99% Dark &amp; Pure</v>
      </c>
      <c r="Y71">
        <v>4018</v>
      </c>
      <c r="Z71">
        <v>162</v>
      </c>
    </row>
    <row r="72" spans="1:26" x14ac:dyDescent="0.3">
      <c r="A72" t="str">
        <v>Gigi Bohling</v>
      </c>
      <c r="B72" t="str">
        <v>India</v>
      </c>
      <c r="C72" t="str">
        <v>99% Dark &amp; Pure</v>
      </c>
      <c r="D72">
        <v>861</v>
      </c>
      <c r="E72">
        <v>195</v>
      </c>
      <c r="H72" t="str">
        <v>Ches Bonnell</v>
      </c>
      <c r="I72" t="str">
        <v>New Zealand</v>
      </c>
      <c r="J72" t="str">
        <v>Peanut Butter Cubes</v>
      </c>
      <c r="K72">
        <v>6391</v>
      </c>
      <c r="L72">
        <v>48</v>
      </c>
      <c r="O72" t="str">
        <v>Carla Molina</v>
      </c>
      <c r="P72" t="str">
        <v>Canada</v>
      </c>
      <c r="Q72" t="str">
        <v>Milk Bars</v>
      </c>
      <c r="R72">
        <v>10311</v>
      </c>
      <c r="S72">
        <v>231</v>
      </c>
      <c r="V72" t="str">
        <v>Gigi Bohling</v>
      </c>
      <c r="W72" t="str">
        <v>India</v>
      </c>
      <c r="X72" t="str">
        <v>99% Dark &amp; Pure</v>
      </c>
      <c r="Y72">
        <v>861</v>
      </c>
      <c r="Z72">
        <v>195</v>
      </c>
    </row>
    <row r="73" spans="1:26" x14ac:dyDescent="0.3">
      <c r="A73" t="str">
        <v>Oby Sorrel</v>
      </c>
      <c r="B73" t="str">
        <v>Australia</v>
      </c>
      <c r="C73" t="str">
        <v>50% Dark Bites</v>
      </c>
      <c r="D73">
        <v>5586</v>
      </c>
      <c r="E73">
        <v>525</v>
      </c>
      <c r="H73" t="str">
        <v>Ram Mahesh</v>
      </c>
      <c r="I73" t="str">
        <v>UK</v>
      </c>
      <c r="J73" t="str">
        <v>Organic Choco Syrup</v>
      </c>
      <c r="K73">
        <v>6370</v>
      </c>
      <c r="L73">
        <v>30</v>
      </c>
      <c r="O73" t="str">
        <v>Carla Molina</v>
      </c>
      <c r="P73" t="str">
        <v>New Zealand</v>
      </c>
      <c r="Q73" t="str">
        <v>Raspberry Choco</v>
      </c>
      <c r="R73">
        <v>714</v>
      </c>
      <c r="S73">
        <v>231</v>
      </c>
      <c r="V73" t="str">
        <v>Oby Sorrel</v>
      </c>
      <c r="W73" t="str">
        <v>Australia</v>
      </c>
      <c r="X73" t="str">
        <v>50% Dark Bites</v>
      </c>
      <c r="Y73">
        <v>5586</v>
      </c>
      <c r="Z73">
        <v>525</v>
      </c>
    </row>
    <row r="74" spans="1:26" x14ac:dyDescent="0.3">
      <c r="A74" t="str">
        <v>Ches Bonnell</v>
      </c>
      <c r="B74" t="str">
        <v>India</v>
      </c>
      <c r="C74" t="str">
        <v>Peanut Butter Cubes</v>
      </c>
      <c r="D74">
        <v>2226</v>
      </c>
      <c r="E74">
        <v>48</v>
      </c>
      <c r="H74" t="str">
        <v>Gigi Bohling</v>
      </c>
      <c r="I74" t="str">
        <v>Canada</v>
      </c>
      <c r="J74" t="str">
        <v>Fruit &amp; Nut Bars</v>
      </c>
      <c r="K74">
        <v>6314</v>
      </c>
      <c r="L74">
        <v>15</v>
      </c>
      <c r="O74" t="str">
        <v>Oby Sorrel</v>
      </c>
      <c r="P74" t="str">
        <v>USA</v>
      </c>
      <c r="Q74" t="str">
        <v>Spicy Special Slims</v>
      </c>
      <c r="R74">
        <v>567</v>
      </c>
      <c r="S74">
        <v>228</v>
      </c>
      <c r="V74" t="str">
        <v>Ches Bonnell</v>
      </c>
      <c r="W74" t="str">
        <v>India</v>
      </c>
      <c r="X74" t="str">
        <v>Peanut Butter Cubes</v>
      </c>
      <c r="Y74">
        <v>2226</v>
      </c>
      <c r="Z74">
        <v>48</v>
      </c>
    </row>
    <row r="75" spans="1:26" x14ac:dyDescent="0.3">
      <c r="A75" t="str">
        <v>Husein Augar</v>
      </c>
      <c r="B75" t="str">
        <v>India</v>
      </c>
      <c r="C75" t="str">
        <v>Caramel Stuffed Bars</v>
      </c>
      <c r="D75">
        <v>14329</v>
      </c>
      <c r="E75">
        <v>150</v>
      </c>
      <c r="H75" t="str">
        <v>Gunar Cockshoot</v>
      </c>
      <c r="I75" t="str">
        <v>India</v>
      </c>
      <c r="J75" t="str">
        <v>White Choc</v>
      </c>
      <c r="K75">
        <v>6300</v>
      </c>
      <c r="L75">
        <v>42</v>
      </c>
      <c r="O75" t="str">
        <v>Ches Bonnell</v>
      </c>
      <c r="P75" t="str">
        <v>New Zealand</v>
      </c>
      <c r="Q75" t="str">
        <v>50% Dark Bites</v>
      </c>
      <c r="R75">
        <v>6608</v>
      </c>
      <c r="S75">
        <v>225</v>
      </c>
      <c r="V75" t="str">
        <v>Husein Augar</v>
      </c>
      <c r="W75" t="str">
        <v>India</v>
      </c>
      <c r="X75" t="str">
        <v>Caramel Stuffed Bars</v>
      </c>
      <c r="Y75">
        <v>14329</v>
      </c>
      <c r="Z75">
        <v>150</v>
      </c>
    </row>
    <row r="76" spans="1:26" x14ac:dyDescent="0.3">
      <c r="A76" t="str">
        <v>Husein Augar</v>
      </c>
      <c r="B76" t="str">
        <v>India</v>
      </c>
      <c r="C76" t="str">
        <v>Orange Choco</v>
      </c>
      <c r="D76">
        <v>8463</v>
      </c>
      <c r="E76">
        <v>492</v>
      </c>
      <c r="H76" t="str">
        <v>Brien Boise</v>
      </c>
      <c r="I76" t="str">
        <v>New Zealand</v>
      </c>
      <c r="J76" t="str">
        <v>Baker's Choco Chips</v>
      </c>
      <c r="K76">
        <v>6279</v>
      </c>
      <c r="L76">
        <v>45</v>
      </c>
      <c r="O76" t="str">
        <v>Carla Molina</v>
      </c>
      <c r="P76" t="str">
        <v>India</v>
      </c>
      <c r="Q76" t="str">
        <v>Mint Chip Choco</v>
      </c>
      <c r="R76">
        <v>1274</v>
      </c>
      <c r="S76">
        <v>225</v>
      </c>
      <c r="V76" t="str">
        <v>Husein Augar</v>
      </c>
      <c r="W76" t="str">
        <v>India</v>
      </c>
      <c r="X76" t="str">
        <v>Orange Choco</v>
      </c>
      <c r="Y76">
        <v>8463</v>
      </c>
      <c r="Z76">
        <v>492</v>
      </c>
    </row>
    <row r="77" spans="1:26" x14ac:dyDescent="0.3">
      <c r="A77" t="str">
        <v>Gigi Bohling</v>
      </c>
      <c r="B77" t="str">
        <v>India</v>
      </c>
      <c r="C77" t="str">
        <v>Manuka Honey Choco</v>
      </c>
      <c r="D77">
        <v>2891</v>
      </c>
      <c r="E77">
        <v>102</v>
      </c>
      <c r="H77" t="str">
        <v>Gigi Bohling</v>
      </c>
      <c r="I77" t="str">
        <v>India</v>
      </c>
      <c r="J77" t="str">
        <v>After Nines</v>
      </c>
      <c r="K77">
        <v>6279</v>
      </c>
      <c r="L77">
        <v>237</v>
      </c>
      <c r="O77" t="str">
        <v>Ram Mahesh</v>
      </c>
      <c r="P77" t="str">
        <v>UK</v>
      </c>
      <c r="Q77" t="str">
        <v>Caramel Stuffed Bars</v>
      </c>
      <c r="R77">
        <v>3101</v>
      </c>
      <c r="S77">
        <v>225</v>
      </c>
      <c r="V77" t="str">
        <v>Gigi Bohling</v>
      </c>
      <c r="W77" t="str">
        <v>India</v>
      </c>
      <c r="X77" t="str">
        <v>Manuka Honey Choco</v>
      </c>
      <c r="Y77">
        <v>2891</v>
      </c>
      <c r="Z77">
        <v>102</v>
      </c>
    </row>
    <row r="78" spans="1:26" x14ac:dyDescent="0.3">
      <c r="A78" t="str">
        <v>Gunar Cockshoot</v>
      </c>
      <c r="B78" t="str">
        <v>Canada</v>
      </c>
      <c r="C78" t="str">
        <v>Fruit &amp; Nut Bars</v>
      </c>
      <c r="D78">
        <v>3773</v>
      </c>
      <c r="E78">
        <v>165</v>
      </c>
      <c r="H78" t="str">
        <v>Gigi Bohling</v>
      </c>
      <c r="I78" t="str">
        <v>Canada</v>
      </c>
      <c r="J78" t="str">
        <v>Milk Bars</v>
      </c>
      <c r="K78">
        <v>6146</v>
      </c>
      <c r="L78">
        <v>63</v>
      </c>
      <c r="O78" t="str">
        <v>Brien Boise</v>
      </c>
      <c r="P78" t="str">
        <v>India</v>
      </c>
      <c r="Q78" t="str">
        <v>Mint Chip Choco</v>
      </c>
      <c r="R78">
        <v>2009</v>
      </c>
      <c r="S78">
        <v>219</v>
      </c>
      <c r="V78" t="str">
        <v>Gunar Cockshoot</v>
      </c>
      <c r="W78" t="str">
        <v>Canada</v>
      </c>
      <c r="X78" t="str">
        <v>Fruit &amp; Nut Bars</v>
      </c>
      <c r="Y78">
        <v>3773</v>
      </c>
      <c r="Z78">
        <v>165</v>
      </c>
    </row>
    <row r="79" spans="1:26" x14ac:dyDescent="0.3">
      <c r="A79" t="str">
        <v>Carla Molina</v>
      </c>
      <c r="B79" t="str">
        <v>Canada</v>
      </c>
      <c r="C79" t="str">
        <v>Caramel Stuffed Bars</v>
      </c>
      <c r="D79">
        <v>854</v>
      </c>
      <c r="E79">
        <v>309</v>
      </c>
      <c r="H79" t="str">
        <v>Ram Mahesh</v>
      </c>
      <c r="I79" t="str">
        <v>New Zealand</v>
      </c>
      <c r="J79" t="str">
        <v>Organic Choco Syrup</v>
      </c>
      <c r="K79">
        <v>6132</v>
      </c>
      <c r="L79">
        <v>93</v>
      </c>
      <c r="O79" t="str">
        <v>Carla Molina</v>
      </c>
      <c r="P79" t="str">
        <v>USA</v>
      </c>
      <c r="Q79" t="str">
        <v>Caramel Stuffed Bars</v>
      </c>
      <c r="R79">
        <v>7455</v>
      </c>
      <c r="S79">
        <v>216</v>
      </c>
      <c r="V79" t="str">
        <v>Carla Molina</v>
      </c>
      <c r="W79" t="str">
        <v>Canada</v>
      </c>
      <c r="X79" t="str">
        <v>Caramel Stuffed Bars</v>
      </c>
      <c r="Y79">
        <v>854</v>
      </c>
      <c r="Z79">
        <v>309</v>
      </c>
    </row>
    <row r="80" spans="1:26" x14ac:dyDescent="0.3">
      <c r="A80" t="str">
        <v>Curtice Advani</v>
      </c>
      <c r="B80" t="str">
        <v>Canada</v>
      </c>
      <c r="C80" t="str">
        <v>Eclairs</v>
      </c>
      <c r="D80">
        <v>4970</v>
      </c>
      <c r="E80">
        <v>156</v>
      </c>
      <c r="H80" t="str">
        <v>Ram Mahesh</v>
      </c>
      <c r="I80" t="str">
        <v>Australia</v>
      </c>
      <c r="J80" t="str">
        <v>Almond Choco</v>
      </c>
      <c r="K80">
        <v>6125</v>
      </c>
      <c r="L80">
        <v>102</v>
      </c>
      <c r="O80" t="str">
        <v>Brien Boise</v>
      </c>
      <c r="P80" t="str">
        <v>Australia</v>
      </c>
      <c r="Q80" t="str">
        <v>Choco Coated Almonds</v>
      </c>
      <c r="R80">
        <v>3752</v>
      </c>
      <c r="S80">
        <v>213</v>
      </c>
      <c r="V80" t="str">
        <v>Curtice Advani</v>
      </c>
      <c r="W80" t="str">
        <v>Canada</v>
      </c>
      <c r="X80" t="str">
        <v>Eclairs</v>
      </c>
      <c r="Y80">
        <v>4970</v>
      </c>
      <c r="Z80">
        <v>156</v>
      </c>
    </row>
    <row r="81" spans="1:26" x14ac:dyDescent="0.3">
      <c r="A81" t="str">
        <v>Husein Augar</v>
      </c>
      <c r="B81" t="str">
        <v>USA</v>
      </c>
      <c r="C81" t="str">
        <v>Baker's Choco Chips</v>
      </c>
      <c r="D81">
        <v>98</v>
      </c>
      <c r="E81">
        <v>159</v>
      </c>
      <c r="H81" t="str">
        <v>Curtice Advani</v>
      </c>
      <c r="I81" t="str">
        <v>Canada</v>
      </c>
      <c r="J81" t="str">
        <v>Choco Coated Almonds</v>
      </c>
      <c r="K81">
        <v>6118</v>
      </c>
      <c r="L81">
        <v>9</v>
      </c>
      <c r="O81" t="str">
        <v>Barr Faughny</v>
      </c>
      <c r="P81" t="str">
        <v>UK</v>
      </c>
      <c r="Q81" t="str">
        <v>Spicy Special Slims</v>
      </c>
      <c r="R81">
        <v>7651</v>
      </c>
      <c r="S81">
        <v>213</v>
      </c>
      <c r="V81" t="str">
        <v>Husein Augar</v>
      </c>
      <c r="W81" t="str">
        <v>USA</v>
      </c>
      <c r="X81" t="str">
        <v>Baker's Choco Chips</v>
      </c>
      <c r="Y81">
        <v>98</v>
      </c>
      <c r="Z81">
        <v>159</v>
      </c>
    </row>
    <row r="82" spans="1:26" x14ac:dyDescent="0.3">
      <c r="A82" t="str">
        <v>Gigi Bohling</v>
      </c>
      <c r="B82" t="str">
        <v>USA</v>
      </c>
      <c r="C82" t="str">
        <v>Raspberry Choco</v>
      </c>
      <c r="D82">
        <v>13391</v>
      </c>
      <c r="E82">
        <v>201</v>
      </c>
      <c r="H82" t="str">
        <v>Carla Molina</v>
      </c>
      <c r="I82" t="str">
        <v>Canada</v>
      </c>
      <c r="J82" t="str">
        <v>70% Dark Bites</v>
      </c>
      <c r="K82">
        <v>6118</v>
      </c>
      <c r="L82">
        <v>174</v>
      </c>
      <c r="O82" t="str">
        <v>Brien Boise</v>
      </c>
      <c r="P82" t="str">
        <v>USA</v>
      </c>
      <c r="Q82" t="str">
        <v>After Nines</v>
      </c>
      <c r="R82">
        <v>5012</v>
      </c>
      <c r="S82">
        <v>210</v>
      </c>
      <c r="V82" t="str">
        <v>Gigi Bohling</v>
      </c>
      <c r="W82" t="str">
        <v>USA</v>
      </c>
      <c r="X82" t="str">
        <v>Raspberry Choco</v>
      </c>
      <c r="Y82">
        <v>13391</v>
      </c>
      <c r="Z82">
        <v>201</v>
      </c>
    </row>
    <row r="83" spans="1:26" x14ac:dyDescent="0.3">
      <c r="A83" t="str">
        <v>Brien Boise</v>
      </c>
      <c r="B83" t="str">
        <v>UK</v>
      </c>
      <c r="C83" t="str">
        <v>Smooth Sliky Salty</v>
      </c>
      <c r="D83">
        <v>8890</v>
      </c>
      <c r="E83">
        <v>210</v>
      </c>
      <c r="H83" t="str">
        <v>Gigi Bohling</v>
      </c>
      <c r="I83" t="str">
        <v>Canada</v>
      </c>
      <c r="J83" t="str">
        <v>Drinking Coco</v>
      </c>
      <c r="K83">
        <v>6111</v>
      </c>
      <c r="L83">
        <v>3</v>
      </c>
      <c r="O83" t="str">
        <v>Brien Boise</v>
      </c>
      <c r="P83" t="str">
        <v>UK</v>
      </c>
      <c r="Q83" t="str">
        <v>Smooth Sliky Salty</v>
      </c>
      <c r="R83">
        <v>8890</v>
      </c>
      <c r="S83">
        <v>210</v>
      </c>
      <c r="V83" t="str">
        <v>Brien Boise</v>
      </c>
      <c r="W83" t="str">
        <v>UK</v>
      </c>
      <c r="X83" t="str">
        <v>Smooth Sliky Salty</v>
      </c>
      <c r="Y83">
        <v>8890</v>
      </c>
      <c r="Z83">
        <v>210</v>
      </c>
    </row>
    <row r="84" spans="1:26" x14ac:dyDescent="0.3">
      <c r="A84" t="str">
        <v>Barr Faughny</v>
      </c>
      <c r="B84" t="str">
        <v>Australia</v>
      </c>
      <c r="C84" t="str">
        <v>Milk Bars</v>
      </c>
      <c r="D84">
        <v>56</v>
      </c>
      <c r="E84">
        <v>51</v>
      </c>
      <c r="H84" t="str">
        <v>Curtice Advani</v>
      </c>
      <c r="I84" t="str">
        <v>UK</v>
      </c>
      <c r="J84" t="str">
        <v>Eclairs</v>
      </c>
      <c r="K84">
        <v>6048</v>
      </c>
      <c r="L84">
        <v>27</v>
      </c>
      <c r="O84" t="str">
        <v>Curtice Advani</v>
      </c>
      <c r="P84" t="str">
        <v>India</v>
      </c>
      <c r="Q84" t="str">
        <v>Organic Choco Syrup</v>
      </c>
      <c r="R84">
        <v>4242</v>
      </c>
      <c r="S84">
        <v>207</v>
      </c>
      <c r="V84" t="str">
        <v>Barr Faughny</v>
      </c>
      <c r="W84" t="str">
        <v>Australia</v>
      </c>
      <c r="X84" t="str">
        <v>Milk Bars</v>
      </c>
      <c r="Y84">
        <v>56</v>
      </c>
      <c r="Z84">
        <v>51</v>
      </c>
    </row>
    <row r="85" spans="1:26" x14ac:dyDescent="0.3">
      <c r="A85" t="str">
        <v>Gunar Cockshoot</v>
      </c>
      <c r="B85" t="str">
        <v>Canada</v>
      </c>
      <c r="C85" t="str">
        <v>White Choc</v>
      </c>
      <c r="D85">
        <v>3339</v>
      </c>
      <c r="E85">
        <v>39</v>
      </c>
      <c r="H85" t="str">
        <v>Barr Faughny</v>
      </c>
      <c r="I85" t="str">
        <v>UK</v>
      </c>
      <c r="J85" t="str">
        <v>Caramel Stuffed Bars</v>
      </c>
      <c r="K85">
        <v>6027</v>
      </c>
      <c r="L85">
        <v>144</v>
      </c>
      <c r="O85" t="str">
        <v>Husein Augar</v>
      </c>
      <c r="P85" t="str">
        <v>New Zealand</v>
      </c>
      <c r="Q85" t="str">
        <v>Almond Choco</v>
      </c>
      <c r="R85">
        <v>259</v>
      </c>
      <c r="S85">
        <v>207</v>
      </c>
      <c r="V85" t="str">
        <v>Gunar Cockshoot</v>
      </c>
      <c r="W85" t="str">
        <v>Canada</v>
      </c>
      <c r="X85" t="str">
        <v>White Choc</v>
      </c>
      <c r="Y85">
        <v>3339</v>
      </c>
      <c r="Z85">
        <v>39</v>
      </c>
    </row>
    <row r="86" spans="1:26" x14ac:dyDescent="0.3">
      <c r="A86" t="str">
        <v>Oby Sorrel</v>
      </c>
      <c r="B86" t="str">
        <v>USA</v>
      </c>
      <c r="C86" t="str">
        <v>Drinking Coco</v>
      </c>
      <c r="D86">
        <v>3808</v>
      </c>
      <c r="E86">
        <v>279</v>
      </c>
      <c r="H86" t="str">
        <v>Carla Molina</v>
      </c>
      <c r="I86" t="str">
        <v>Australia</v>
      </c>
      <c r="J86" t="str">
        <v>After Nines</v>
      </c>
      <c r="K86">
        <v>5915</v>
      </c>
      <c r="L86">
        <v>3</v>
      </c>
      <c r="O86" t="str">
        <v>Ches Bonnell</v>
      </c>
      <c r="P86" t="str">
        <v>New Zealand</v>
      </c>
      <c r="Q86" t="str">
        <v>After Nines</v>
      </c>
      <c r="R86">
        <v>9835</v>
      </c>
      <c r="S86">
        <v>207</v>
      </c>
      <c r="V86" t="str">
        <v>Oby Sorrel</v>
      </c>
      <c r="W86" t="str">
        <v>USA</v>
      </c>
      <c r="X86" t="str">
        <v>Drinking Coco</v>
      </c>
      <c r="Y86">
        <v>3808</v>
      </c>
      <c r="Z86">
        <v>279</v>
      </c>
    </row>
    <row r="87" spans="1:26" x14ac:dyDescent="0.3">
      <c r="A87" t="str">
        <v>Oby Sorrel</v>
      </c>
      <c r="B87" t="str">
        <v>Australia</v>
      </c>
      <c r="C87" t="str">
        <v>Milk Bars</v>
      </c>
      <c r="D87">
        <v>63</v>
      </c>
      <c r="E87">
        <v>123</v>
      </c>
      <c r="H87" t="str">
        <v>Ram Mahesh</v>
      </c>
      <c r="I87" t="str">
        <v>UK</v>
      </c>
      <c r="J87" t="str">
        <v>After Nines</v>
      </c>
      <c r="K87">
        <v>5817</v>
      </c>
      <c r="L87">
        <v>12</v>
      </c>
      <c r="O87" t="str">
        <v>Brien Boise</v>
      </c>
      <c r="P87" t="str">
        <v>New Zealand</v>
      </c>
      <c r="Q87" t="str">
        <v>99% Dark &amp; Pure</v>
      </c>
      <c r="R87">
        <v>1771</v>
      </c>
      <c r="S87">
        <v>204</v>
      </c>
      <c r="V87" t="str">
        <v>Oby Sorrel</v>
      </c>
      <c r="W87" t="str">
        <v>Australia</v>
      </c>
      <c r="X87" t="str">
        <v>Milk Bars</v>
      </c>
      <c r="Y87">
        <v>63</v>
      </c>
      <c r="Z87">
        <v>123</v>
      </c>
    </row>
    <row r="88" spans="1:26" x14ac:dyDescent="0.3">
      <c r="A88" t="str">
        <v>Barr Faughny</v>
      </c>
      <c r="B88" t="str">
        <v>UK</v>
      </c>
      <c r="C88" t="str">
        <v>Organic Choco Syrup</v>
      </c>
      <c r="D88">
        <v>7812</v>
      </c>
      <c r="E88">
        <v>81</v>
      </c>
      <c r="H88" t="str">
        <v>Ram Mahesh</v>
      </c>
      <c r="I88" t="str">
        <v>UK</v>
      </c>
      <c r="J88" t="str">
        <v>Raspberry Choco</v>
      </c>
      <c r="K88">
        <v>5775</v>
      </c>
      <c r="L88">
        <v>42</v>
      </c>
      <c r="O88" t="str">
        <v>Carla Molina</v>
      </c>
      <c r="P88" t="str">
        <v>Canada</v>
      </c>
      <c r="Q88" t="str">
        <v>Baker's Choco Chips</v>
      </c>
      <c r="R88">
        <v>98</v>
      </c>
      <c r="S88">
        <v>204</v>
      </c>
      <c r="V88" t="str">
        <v>Barr Faughny</v>
      </c>
      <c r="W88" t="str">
        <v>UK</v>
      </c>
      <c r="X88" t="str">
        <v>Organic Choco Syrup</v>
      </c>
      <c r="Y88">
        <v>7812</v>
      </c>
      <c r="Z88">
        <v>81</v>
      </c>
    </row>
    <row r="89" spans="1:26" x14ac:dyDescent="0.3">
      <c r="A89" t="str">
        <v>Ram Mahesh</v>
      </c>
      <c r="B89" t="str">
        <v>New Zealand</v>
      </c>
      <c r="C89" t="str">
        <v>99% Dark &amp; Pure</v>
      </c>
      <c r="D89">
        <v>7693</v>
      </c>
      <c r="E89">
        <v>21</v>
      </c>
      <c r="H89" t="str">
        <v>Ches Bonnell</v>
      </c>
      <c r="I89" t="str">
        <v>Australia</v>
      </c>
      <c r="J89" t="str">
        <v>Caramel Stuffed Bars</v>
      </c>
      <c r="K89">
        <v>5677</v>
      </c>
      <c r="L89">
        <v>258</v>
      </c>
      <c r="O89" t="str">
        <v>Husein Augar</v>
      </c>
      <c r="P89" t="str">
        <v>Canada</v>
      </c>
      <c r="Q89" t="str">
        <v>Organic Choco Syrup</v>
      </c>
      <c r="R89">
        <v>11522</v>
      </c>
      <c r="S89">
        <v>204</v>
      </c>
      <c r="V89" t="str">
        <v>Ram Mahesh</v>
      </c>
      <c r="W89" t="str">
        <v>New Zealand</v>
      </c>
      <c r="X89" t="str">
        <v>99% Dark &amp; Pure</v>
      </c>
      <c r="Y89">
        <v>7693</v>
      </c>
      <c r="Z89">
        <v>21</v>
      </c>
    </row>
    <row r="90" spans="1:26" x14ac:dyDescent="0.3">
      <c r="A90" t="str">
        <v>Gunar Cockshoot</v>
      </c>
      <c r="B90" t="str">
        <v>Canada</v>
      </c>
      <c r="C90" t="str">
        <v>Caramel Stuffed Bars</v>
      </c>
      <c r="D90">
        <v>973</v>
      </c>
      <c r="E90">
        <v>162</v>
      </c>
      <c r="H90" t="str">
        <v>Ram Mahesh</v>
      </c>
      <c r="I90" t="str">
        <v>Australia</v>
      </c>
      <c r="J90" t="str">
        <v>Milk Bars</v>
      </c>
      <c r="K90">
        <v>5670</v>
      </c>
      <c r="L90">
        <v>297</v>
      </c>
      <c r="O90" t="str">
        <v>Oby Sorrel</v>
      </c>
      <c r="P90" t="str">
        <v>India</v>
      </c>
      <c r="Q90" t="str">
        <v>99% Dark &amp; Pure</v>
      </c>
      <c r="R90">
        <v>5355</v>
      </c>
      <c r="S90">
        <v>204</v>
      </c>
      <c r="V90" t="str">
        <v>Gunar Cockshoot</v>
      </c>
      <c r="W90" t="str">
        <v>Canada</v>
      </c>
      <c r="X90" t="str">
        <v>Caramel Stuffed Bars</v>
      </c>
      <c r="Y90">
        <v>973</v>
      </c>
      <c r="Z90">
        <v>162</v>
      </c>
    </row>
    <row r="91" spans="1:26" x14ac:dyDescent="0.3">
      <c r="A91" t="str">
        <v>Oby Sorrel</v>
      </c>
      <c r="B91" t="str">
        <v>USA</v>
      </c>
      <c r="C91" t="str">
        <v>Spicy Special Slims</v>
      </c>
      <c r="D91">
        <v>567</v>
      </c>
      <c r="E91">
        <v>228</v>
      </c>
      <c r="H91" t="str">
        <v>Oby Sorrel</v>
      </c>
      <c r="I91" t="str">
        <v>Australia</v>
      </c>
      <c r="J91" t="str">
        <v>50% Dark Bites</v>
      </c>
      <c r="K91">
        <v>5586</v>
      </c>
      <c r="L91">
        <v>525</v>
      </c>
      <c r="O91" t="str">
        <v>Husein Augar</v>
      </c>
      <c r="P91" t="str">
        <v>UK</v>
      </c>
      <c r="Q91" t="str">
        <v>Drinking Coco</v>
      </c>
      <c r="R91">
        <v>2639</v>
      </c>
      <c r="S91">
        <v>204</v>
      </c>
      <c r="V91" t="str">
        <v>Oby Sorrel</v>
      </c>
      <c r="W91" t="str">
        <v>USA</v>
      </c>
      <c r="X91" t="str">
        <v>Spicy Special Slims</v>
      </c>
      <c r="Y91">
        <v>567</v>
      </c>
      <c r="Z91">
        <v>228</v>
      </c>
    </row>
    <row r="92" spans="1:26" x14ac:dyDescent="0.3">
      <c r="A92" t="str">
        <v>Oby Sorrel</v>
      </c>
      <c r="B92" t="str">
        <v>Canada</v>
      </c>
      <c r="C92" t="str">
        <v>Manuka Honey Choco</v>
      </c>
      <c r="D92">
        <v>2471</v>
      </c>
      <c r="E92">
        <v>342</v>
      </c>
      <c r="H92" t="str">
        <v>Ches Bonnell</v>
      </c>
      <c r="I92" t="str">
        <v>Canada</v>
      </c>
      <c r="J92" t="str">
        <v>Manuka Honey Choco</v>
      </c>
      <c r="K92">
        <v>5551</v>
      </c>
      <c r="L92">
        <v>252</v>
      </c>
      <c r="O92" t="str">
        <v>Gigi Bohling</v>
      </c>
      <c r="P92" t="str">
        <v>USA</v>
      </c>
      <c r="Q92" t="str">
        <v>Raspberry Choco</v>
      </c>
      <c r="R92">
        <v>13391</v>
      </c>
      <c r="S92">
        <v>201</v>
      </c>
      <c r="V92" t="str">
        <v>Oby Sorrel</v>
      </c>
      <c r="W92" t="str">
        <v>Canada</v>
      </c>
      <c r="X92" t="str">
        <v>Manuka Honey Choco</v>
      </c>
      <c r="Y92">
        <v>2471</v>
      </c>
      <c r="Z92">
        <v>342</v>
      </c>
    </row>
    <row r="93" spans="1:26" x14ac:dyDescent="0.3">
      <c r="A93" t="str">
        <v>Gigi Bohling</v>
      </c>
      <c r="B93" t="str">
        <v>Australia</v>
      </c>
      <c r="C93" t="str">
        <v>Milk Bars</v>
      </c>
      <c r="D93">
        <v>7189</v>
      </c>
      <c r="E93">
        <v>54</v>
      </c>
      <c r="H93" t="str">
        <v>Gigi Bohling</v>
      </c>
      <c r="I93" t="str">
        <v>Australia</v>
      </c>
      <c r="J93" t="str">
        <v>99% Dark &amp; Pure</v>
      </c>
      <c r="K93">
        <v>5474</v>
      </c>
      <c r="L93">
        <v>168</v>
      </c>
      <c r="O93" t="str">
        <v>Barr Faughny</v>
      </c>
      <c r="P93" t="str">
        <v>New Zealand</v>
      </c>
      <c r="Q93" t="str">
        <v>Eclairs</v>
      </c>
      <c r="R93">
        <v>9926</v>
      </c>
      <c r="S93">
        <v>201</v>
      </c>
      <c r="V93" t="str">
        <v>Gigi Bohling</v>
      </c>
      <c r="W93" t="str">
        <v>Australia</v>
      </c>
      <c r="X93" t="str">
        <v>Milk Bars</v>
      </c>
      <c r="Y93">
        <v>7189</v>
      </c>
      <c r="Z93">
        <v>54</v>
      </c>
    </row>
    <row r="94" spans="1:26" x14ac:dyDescent="0.3">
      <c r="A94" t="str">
        <v>Carla Molina</v>
      </c>
      <c r="B94" t="str">
        <v>USA</v>
      </c>
      <c r="C94" t="str">
        <v>Caramel Stuffed Bars</v>
      </c>
      <c r="D94">
        <v>7455</v>
      </c>
      <c r="E94">
        <v>216</v>
      </c>
      <c r="H94" t="str">
        <v>Ram Mahesh</v>
      </c>
      <c r="I94" t="str">
        <v>Canada</v>
      </c>
      <c r="J94" t="str">
        <v>White Choc</v>
      </c>
      <c r="K94">
        <v>5439</v>
      </c>
      <c r="L94">
        <v>30</v>
      </c>
      <c r="O94" t="str">
        <v>Gigi Bohling</v>
      </c>
      <c r="P94" t="str">
        <v>India</v>
      </c>
      <c r="Q94" t="str">
        <v>Raspberry Choco</v>
      </c>
      <c r="R94">
        <v>7280</v>
      </c>
      <c r="S94">
        <v>201</v>
      </c>
      <c r="V94" t="str">
        <v>Carla Molina</v>
      </c>
      <c r="W94" t="str">
        <v>USA</v>
      </c>
      <c r="X94" t="str">
        <v>Caramel Stuffed Bars</v>
      </c>
      <c r="Y94">
        <v>7455</v>
      </c>
      <c r="Z94">
        <v>216</v>
      </c>
    </row>
    <row r="95" spans="1:26" x14ac:dyDescent="0.3">
      <c r="A95" t="str">
        <v>Gunar Cockshoot</v>
      </c>
      <c r="B95" t="str">
        <v>India</v>
      </c>
      <c r="C95" t="str">
        <v>Baker's Choco Chips</v>
      </c>
      <c r="D95">
        <v>3108</v>
      </c>
      <c r="E95">
        <v>54</v>
      </c>
      <c r="H95" t="str">
        <v>Oby Sorrel</v>
      </c>
      <c r="I95" t="str">
        <v>India</v>
      </c>
      <c r="J95" t="str">
        <v>99% Dark &amp; Pure</v>
      </c>
      <c r="K95">
        <v>5355</v>
      </c>
      <c r="L95">
        <v>204</v>
      </c>
      <c r="O95" t="str">
        <v>Ram Mahesh</v>
      </c>
      <c r="P95" t="str">
        <v>Canada</v>
      </c>
      <c r="Q95" t="str">
        <v>Milk Bars</v>
      </c>
      <c r="R95">
        <v>4424</v>
      </c>
      <c r="S95">
        <v>201</v>
      </c>
      <c r="V95" t="str">
        <v>Gunar Cockshoot</v>
      </c>
      <c r="W95" t="str">
        <v>India</v>
      </c>
      <c r="X95" t="str">
        <v>Baker's Choco Chips</v>
      </c>
      <c r="Y95">
        <v>3108</v>
      </c>
      <c r="Z95">
        <v>54</v>
      </c>
    </row>
    <row r="96" spans="1:26" x14ac:dyDescent="0.3">
      <c r="A96" t="str">
        <v>Curtice Advani</v>
      </c>
      <c r="B96" t="str">
        <v>Australia</v>
      </c>
      <c r="C96" t="str">
        <v>White Choc</v>
      </c>
      <c r="D96">
        <v>469</v>
      </c>
      <c r="E96">
        <v>75</v>
      </c>
      <c r="H96" t="str">
        <v>Ches Bonnell</v>
      </c>
      <c r="I96" t="str">
        <v>New Zealand</v>
      </c>
      <c r="J96" t="str">
        <v>Baker's Choco Chips</v>
      </c>
      <c r="K96">
        <v>5306</v>
      </c>
      <c r="L96">
        <v>0</v>
      </c>
      <c r="O96" t="str">
        <v>Ches Bonnell</v>
      </c>
      <c r="P96" t="str">
        <v>UK</v>
      </c>
      <c r="Q96" t="str">
        <v>Organic Choco Syrup</v>
      </c>
      <c r="R96">
        <v>966</v>
      </c>
      <c r="S96">
        <v>198</v>
      </c>
      <c r="V96" t="str">
        <v>Curtice Advani</v>
      </c>
      <c r="W96" t="str">
        <v>Australia</v>
      </c>
      <c r="X96" t="str">
        <v>White Choc</v>
      </c>
      <c r="Y96">
        <v>469</v>
      </c>
      <c r="Z96">
        <v>75</v>
      </c>
    </row>
    <row r="97" spans="1:26" x14ac:dyDescent="0.3">
      <c r="A97" t="str">
        <v>Husein Augar</v>
      </c>
      <c r="B97" t="str">
        <v>New Zealand</v>
      </c>
      <c r="C97" t="str">
        <v>Fruit &amp; Nut Bars</v>
      </c>
      <c r="D97">
        <v>2737</v>
      </c>
      <c r="E97">
        <v>93</v>
      </c>
      <c r="H97" t="str">
        <v>Gigi Bohling</v>
      </c>
      <c r="I97" t="str">
        <v>UK</v>
      </c>
      <c r="J97" t="str">
        <v>Baker's Choco Chips</v>
      </c>
      <c r="K97">
        <v>5236</v>
      </c>
      <c r="L97">
        <v>51</v>
      </c>
      <c r="O97" t="str">
        <v>Oby Sorrel</v>
      </c>
      <c r="P97" t="str">
        <v>USA</v>
      </c>
      <c r="Q97" t="str">
        <v>Orange Choco</v>
      </c>
      <c r="R97">
        <v>1974</v>
      </c>
      <c r="S97">
        <v>195</v>
      </c>
      <c r="V97" t="str">
        <v>Husein Augar</v>
      </c>
      <c r="W97" t="str">
        <v>New Zealand</v>
      </c>
      <c r="X97" t="str">
        <v>Fruit &amp; Nut Bars</v>
      </c>
      <c r="Y97">
        <v>2737</v>
      </c>
      <c r="Z97">
        <v>93</v>
      </c>
    </row>
    <row r="98" spans="1:26" x14ac:dyDescent="0.3">
      <c r="A98" t="str">
        <v>Husein Augar</v>
      </c>
      <c r="B98" t="str">
        <v>New Zealand</v>
      </c>
      <c r="C98" t="str">
        <v>White Choc</v>
      </c>
      <c r="D98">
        <v>4305</v>
      </c>
      <c r="E98">
        <v>156</v>
      </c>
      <c r="H98" t="str">
        <v>Ches Bonnell</v>
      </c>
      <c r="I98" t="str">
        <v>USA</v>
      </c>
      <c r="J98" t="str">
        <v>Caramel Stuffed Bars</v>
      </c>
      <c r="K98">
        <v>5194</v>
      </c>
      <c r="L98">
        <v>288</v>
      </c>
      <c r="O98" t="str">
        <v>Gigi Bohling</v>
      </c>
      <c r="P98" t="str">
        <v>India</v>
      </c>
      <c r="Q98" t="str">
        <v>99% Dark &amp; Pure</v>
      </c>
      <c r="R98">
        <v>861</v>
      </c>
      <c r="S98">
        <v>195</v>
      </c>
      <c r="V98" t="str">
        <v>Husein Augar</v>
      </c>
      <c r="W98" t="str">
        <v>New Zealand</v>
      </c>
      <c r="X98" t="str">
        <v>White Choc</v>
      </c>
      <c r="Y98">
        <v>4305</v>
      </c>
      <c r="Z98">
        <v>156</v>
      </c>
    </row>
    <row r="99" spans="1:26" x14ac:dyDescent="0.3">
      <c r="A99" t="str">
        <v>Husein Augar</v>
      </c>
      <c r="B99" t="str">
        <v>Australia</v>
      </c>
      <c r="C99" t="str">
        <v>Eclairs</v>
      </c>
      <c r="D99">
        <v>2408</v>
      </c>
      <c r="E99">
        <v>9</v>
      </c>
      <c r="H99" t="str">
        <v>Gigi Bohling</v>
      </c>
      <c r="I99" t="str">
        <v>Australia</v>
      </c>
      <c r="J99" t="str">
        <v>Choco Coated Almonds</v>
      </c>
      <c r="K99">
        <v>5075</v>
      </c>
      <c r="L99">
        <v>21</v>
      </c>
      <c r="O99" t="str">
        <v>Brien Boise</v>
      </c>
      <c r="P99" t="str">
        <v>New Zealand</v>
      </c>
      <c r="Q99" t="str">
        <v>After Nines</v>
      </c>
      <c r="R99">
        <v>1890</v>
      </c>
      <c r="S99">
        <v>195</v>
      </c>
      <c r="V99" t="str">
        <v>Husein Augar</v>
      </c>
      <c r="W99" t="str">
        <v>Australia</v>
      </c>
      <c r="X99" t="str">
        <v>Eclairs</v>
      </c>
      <c r="Y99">
        <v>2408</v>
      </c>
      <c r="Z99">
        <v>9</v>
      </c>
    </row>
    <row r="100" spans="1:26" x14ac:dyDescent="0.3">
      <c r="A100" t="str">
        <v>Gunar Cockshoot</v>
      </c>
      <c r="B100" t="str">
        <v>Canada</v>
      </c>
      <c r="C100" t="str">
        <v>99% Dark &amp; Pure</v>
      </c>
      <c r="D100">
        <v>1281</v>
      </c>
      <c r="E100">
        <v>18</v>
      </c>
      <c r="H100" t="str">
        <v>Ram Mahesh</v>
      </c>
      <c r="I100" t="str">
        <v>India</v>
      </c>
      <c r="J100" t="str">
        <v>Eclairs</v>
      </c>
      <c r="K100">
        <v>5019</v>
      </c>
      <c r="L100">
        <v>156</v>
      </c>
      <c r="O100" t="str">
        <v>Carla Molina</v>
      </c>
      <c r="P100" t="str">
        <v>Canada</v>
      </c>
      <c r="Q100" t="str">
        <v>99% Dark &amp; Pure</v>
      </c>
      <c r="R100">
        <v>1925</v>
      </c>
      <c r="S100">
        <v>192</v>
      </c>
      <c r="V100" t="str">
        <v>Gunar Cockshoot</v>
      </c>
      <c r="W100" t="str">
        <v>Canada</v>
      </c>
      <c r="X100" t="str">
        <v>99% Dark &amp; Pure</v>
      </c>
      <c r="Y100">
        <v>1281</v>
      </c>
      <c r="Z100">
        <v>18</v>
      </c>
    </row>
    <row r="101" spans="1:26" x14ac:dyDescent="0.3">
      <c r="A101" t="str">
        <v>Ram Mahesh</v>
      </c>
      <c r="B101" t="str">
        <v>USA</v>
      </c>
      <c r="C101" t="str">
        <v>Choco Coated Almonds</v>
      </c>
      <c r="D101">
        <v>12348</v>
      </c>
      <c r="E101">
        <v>234</v>
      </c>
      <c r="H101" t="str">
        <v>Brien Boise</v>
      </c>
      <c r="I101" t="str">
        <v>Canada</v>
      </c>
      <c r="J101" t="str">
        <v>Fruit &amp; Nut Bars</v>
      </c>
      <c r="K101">
        <v>5019</v>
      </c>
      <c r="L101">
        <v>150</v>
      </c>
      <c r="O101" t="str">
        <v>Curtice Advani</v>
      </c>
      <c r="P101" t="str">
        <v>New Zealand</v>
      </c>
      <c r="Q101" t="str">
        <v>Fruit &amp; Nut Bars</v>
      </c>
      <c r="R101">
        <v>4949</v>
      </c>
      <c r="S101">
        <v>189</v>
      </c>
      <c r="V101" t="str">
        <v>Ram Mahesh</v>
      </c>
      <c r="W101" t="str">
        <v>USA</v>
      </c>
      <c r="X101" t="str">
        <v>Choco Coated Almonds</v>
      </c>
      <c r="Y101">
        <v>12348</v>
      </c>
      <c r="Z101">
        <v>234</v>
      </c>
    </row>
    <row r="102" spans="1:26" x14ac:dyDescent="0.3">
      <c r="A102" t="str">
        <v>Gunar Cockshoot</v>
      </c>
      <c r="B102" t="str">
        <v>India</v>
      </c>
      <c r="C102" t="str">
        <v>Caramel Stuffed Bars</v>
      </c>
      <c r="D102">
        <v>3689</v>
      </c>
      <c r="E102">
        <v>312</v>
      </c>
      <c r="H102" t="str">
        <v>Brien Boise</v>
      </c>
      <c r="I102" t="str">
        <v>USA</v>
      </c>
      <c r="J102" t="str">
        <v>After Nines</v>
      </c>
      <c r="K102">
        <v>5012</v>
      </c>
      <c r="L102">
        <v>210</v>
      </c>
      <c r="O102" t="str">
        <v>Ches Bonnell</v>
      </c>
      <c r="P102" t="str">
        <v>India</v>
      </c>
      <c r="Q102" t="str">
        <v>85% Dark Bars</v>
      </c>
      <c r="R102">
        <v>8862</v>
      </c>
      <c r="S102">
        <v>189</v>
      </c>
      <c r="V102" t="str">
        <v>Gunar Cockshoot</v>
      </c>
      <c r="W102" t="str">
        <v>India</v>
      </c>
      <c r="X102" t="str">
        <v>Caramel Stuffed Bars</v>
      </c>
      <c r="Y102">
        <v>3689</v>
      </c>
      <c r="Z102">
        <v>312</v>
      </c>
    </row>
    <row r="103" spans="1:26" x14ac:dyDescent="0.3">
      <c r="A103" t="str">
        <v>Ches Bonnell</v>
      </c>
      <c r="B103" t="str">
        <v>Canada</v>
      </c>
      <c r="C103" t="str">
        <v>99% Dark &amp; Pure</v>
      </c>
      <c r="D103">
        <v>2870</v>
      </c>
      <c r="E103">
        <v>300</v>
      </c>
      <c r="H103" t="str">
        <v>Gigi Bohling</v>
      </c>
      <c r="I103" t="str">
        <v>New Zealand</v>
      </c>
      <c r="J103" t="str">
        <v>50% Dark Bites</v>
      </c>
      <c r="K103">
        <v>4991</v>
      </c>
      <c r="L103">
        <v>12</v>
      </c>
      <c r="O103" t="str">
        <v>Husein Augar</v>
      </c>
      <c r="P103" t="str">
        <v>India</v>
      </c>
      <c r="Q103" t="str">
        <v>Mint Chip Choco</v>
      </c>
      <c r="R103">
        <v>938</v>
      </c>
      <c r="S103">
        <v>189</v>
      </c>
      <c r="V103" t="str">
        <v>Ches Bonnell</v>
      </c>
      <c r="W103" t="str">
        <v>Canada</v>
      </c>
      <c r="X103" t="str">
        <v>99% Dark &amp; Pure</v>
      </c>
      <c r="Y103">
        <v>2870</v>
      </c>
      <c r="Z103">
        <v>300</v>
      </c>
    </row>
    <row r="104" spans="1:26" x14ac:dyDescent="0.3">
      <c r="A104" t="str">
        <v>Barr Faughny</v>
      </c>
      <c r="B104" t="str">
        <v>Canada</v>
      </c>
      <c r="C104" t="str">
        <v>Organic Choco Syrup</v>
      </c>
      <c r="D104">
        <v>798</v>
      </c>
      <c r="E104">
        <v>519</v>
      </c>
      <c r="H104" t="str">
        <v>Oby Sorrel</v>
      </c>
      <c r="I104" t="str">
        <v>India</v>
      </c>
      <c r="J104" t="str">
        <v>Baker's Choco Chips</v>
      </c>
      <c r="K104">
        <v>4991</v>
      </c>
      <c r="L104">
        <v>9</v>
      </c>
      <c r="O104" t="str">
        <v>Husein Augar</v>
      </c>
      <c r="P104" t="str">
        <v>Canada</v>
      </c>
      <c r="Q104" t="str">
        <v>Choco Coated Almonds</v>
      </c>
      <c r="R104">
        <v>2954</v>
      </c>
      <c r="S104">
        <v>189</v>
      </c>
      <c r="V104" t="str">
        <v>Barr Faughny</v>
      </c>
      <c r="W104" t="str">
        <v>Canada</v>
      </c>
      <c r="X104" t="str">
        <v>Organic Choco Syrup</v>
      </c>
      <c r="Y104">
        <v>798</v>
      </c>
      <c r="Z104">
        <v>519</v>
      </c>
    </row>
    <row r="105" spans="1:26" x14ac:dyDescent="0.3">
      <c r="A105" t="str">
        <v>Carla Molina</v>
      </c>
      <c r="B105" t="str">
        <v>New Zealand</v>
      </c>
      <c r="C105" t="str">
        <v>Spicy Special Slims</v>
      </c>
      <c r="D105">
        <v>2933</v>
      </c>
      <c r="E105">
        <v>9</v>
      </c>
      <c r="H105" t="str">
        <v>Curtice Advani</v>
      </c>
      <c r="I105" t="str">
        <v>Canada</v>
      </c>
      <c r="J105" t="str">
        <v>Eclairs</v>
      </c>
      <c r="K105">
        <v>4970</v>
      </c>
      <c r="L105">
        <v>156</v>
      </c>
      <c r="O105" t="str">
        <v>Carla Molina</v>
      </c>
      <c r="P105" t="str">
        <v>USA</v>
      </c>
      <c r="Q105" t="str">
        <v>Raspberry Choco</v>
      </c>
      <c r="R105">
        <v>2114</v>
      </c>
      <c r="S105">
        <v>186</v>
      </c>
      <c r="V105" t="str">
        <v>Carla Molina</v>
      </c>
      <c r="W105" t="str">
        <v>New Zealand</v>
      </c>
      <c r="X105" t="str">
        <v>Spicy Special Slims</v>
      </c>
      <c r="Y105">
        <v>2933</v>
      </c>
      <c r="Z105">
        <v>9</v>
      </c>
    </row>
    <row r="106" spans="1:26" x14ac:dyDescent="0.3">
      <c r="A106" t="str">
        <v>Gigi Bohling</v>
      </c>
      <c r="B106" t="str">
        <v>USA</v>
      </c>
      <c r="C106" t="str">
        <v>Almond Choco</v>
      </c>
      <c r="D106">
        <v>2744</v>
      </c>
      <c r="E106">
        <v>9</v>
      </c>
      <c r="H106" t="str">
        <v>Gunar Cockshoot</v>
      </c>
      <c r="I106" t="str">
        <v>UK</v>
      </c>
      <c r="J106" t="str">
        <v>Baker's Choco Chips</v>
      </c>
      <c r="K106">
        <v>4956</v>
      </c>
      <c r="L106">
        <v>171</v>
      </c>
      <c r="O106" t="str">
        <v>Brien Boise</v>
      </c>
      <c r="P106" t="str">
        <v>UK</v>
      </c>
      <c r="Q106" t="str">
        <v>70% Dark Bites</v>
      </c>
      <c r="R106">
        <v>7021</v>
      </c>
      <c r="S106">
        <v>183</v>
      </c>
      <c r="V106" t="str">
        <v>Gigi Bohling</v>
      </c>
      <c r="W106" t="str">
        <v>USA</v>
      </c>
      <c r="X106" t="str">
        <v>Almond Choco</v>
      </c>
      <c r="Y106">
        <v>2744</v>
      </c>
      <c r="Z106">
        <v>9</v>
      </c>
    </row>
    <row r="107" spans="1:26" x14ac:dyDescent="0.3">
      <c r="A107" t="str">
        <v>Ram Mahesh</v>
      </c>
      <c r="B107" t="str">
        <v>Canada</v>
      </c>
      <c r="C107" t="str">
        <v>Peanut Butter Cubes</v>
      </c>
      <c r="D107">
        <v>9772</v>
      </c>
      <c r="E107">
        <v>90</v>
      </c>
      <c r="H107" t="str">
        <v>Curtice Advani</v>
      </c>
      <c r="I107" t="str">
        <v>New Zealand</v>
      </c>
      <c r="J107" t="str">
        <v>Fruit &amp; Nut Bars</v>
      </c>
      <c r="K107">
        <v>4949</v>
      </c>
      <c r="L107">
        <v>189</v>
      </c>
      <c r="O107" t="str">
        <v>Barr Faughny</v>
      </c>
      <c r="P107" t="str">
        <v>Australia</v>
      </c>
      <c r="Q107" t="str">
        <v>Caramel Stuffed Bars</v>
      </c>
      <c r="R107">
        <v>6580</v>
      </c>
      <c r="S107">
        <v>183</v>
      </c>
      <c r="V107" t="str">
        <v>Ram Mahesh</v>
      </c>
      <c r="W107" t="str">
        <v>Canada</v>
      </c>
      <c r="X107" t="str">
        <v>Peanut Butter Cubes</v>
      </c>
      <c r="Y107">
        <v>9772</v>
      </c>
      <c r="Z107">
        <v>90</v>
      </c>
    </row>
    <row r="108" spans="1:26" x14ac:dyDescent="0.3">
      <c r="A108" t="str">
        <v>Ches Bonnell</v>
      </c>
      <c r="B108" t="str">
        <v>India</v>
      </c>
      <c r="C108" t="str">
        <v>White Choc</v>
      </c>
      <c r="D108">
        <v>1568</v>
      </c>
      <c r="E108">
        <v>96</v>
      </c>
      <c r="H108" t="str">
        <v>Carla Molina</v>
      </c>
      <c r="I108" t="str">
        <v>India</v>
      </c>
      <c r="J108" t="str">
        <v>Fruit &amp; Nut Bars</v>
      </c>
      <c r="K108">
        <v>4935</v>
      </c>
      <c r="L108">
        <v>126</v>
      </c>
      <c r="O108" t="str">
        <v>Ches Bonnell</v>
      </c>
      <c r="P108" t="str">
        <v>Canada</v>
      </c>
      <c r="Q108" t="str">
        <v>Drinking Coco</v>
      </c>
      <c r="R108">
        <v>2646</v>
      </c>
      <c r="S108">
        <v>177</v>
      </c>
      <c r="V108" t="str">
        <v>Ches Bonnell</v>
      </c>
      <c r="W108" t="str">
        <v>India</v>
      </c>
      <c r="X108" t="str">
        <v>White Choc</v>
      </c>
      <c r="Y108">
        <v>1568</v>
      </c>
      <c r="Z108">
        <v>96</v>
      </c>
    </row>
    <row r="109" spans="1:26" x14ac:dyDescent="0.3">
      <c r="A109" t="str">
        <v>Barr Faughny</v>
      </c>
      <c r="B109" t="str">
        <v>Canada</v>
      </c>
      <c r="C109" t="str">
        <v>Mint Chip Choco</v>
      </c>
      <c r="D109">
        <v>11417</v>
      </c>
      <c r="E109">
        <v>21</v>
      </c>
      <c r="H109" t="str">
        <v>Oby Sorrel</v>
      </c>
      <c r="I109" t="str">
        <v>UK</v>
      </c>
      <c r="J109" t="str">
        <v>Spicy Special Slims</v>
      </c>
      <c r="K109">
        <v>4858</v>
      </c>
      <c r="L109">
        <v>279</v>
      </c>
      <c r="O109" t="str">
        <v>Carla Molina</v>
      </c>
      <c r="P109" t="str">
        <v>New Zealand</v>
      </c>
      <c r="Q109" t="str">
        <v>Baker's Choco Chips</v>
      </c>
      <c r="R109">
        <v>2324</v>
      </c>
      <c r="S109">
        <v>177</v>
      </c>
      <c r="V109" t="str">
        <v>Barr Faughny</v>
      </c>
      <c r="W109" t="str">
        <v>Canada</v>
      </c>
      <c r="X109" t="str">
        <v>Mint Chip Choco</v>
      </c>
      <c r="Y109">
        <v>11417</v>
      </c>
      <c r="Z109">
        <v>21</v>
      </c>
    </row>
    <row r="110" spans="1:26" x14ac:dyDescent="0.3">
      <c r="A110" t="str">
        <v>Ram Mahesh</v>
      </c>
      <c r="B110" t="str">
        <v>India</v>
      </c>
      <c r="C110" t="str">
        <v>Baker's Choco Chips</v>
      </c>
      <c r="D110">
        <v>6748</v>
      </c>
      <c r="E110">
        <v>48</v>
      </c>
      <c r="H110" t="str">
        <v>Barr Faughny</v>
      </c>
      <c r="I110" t="str">
        <v>UK</v>
      </c>
      <c r="J110" t="str">
        <v>Raspberry Choco</v>
      </c>
      <c r="K110">
        <v>4802</v>
      </c>
      <c r="L110">
        <v>36</v>
      </c>
      <c r="O110" t="str">
        <v>Curtice Advani</v>
      </c>
      <c r="P110" t="str">
        <v>USA</v>
      </c>
      <c r="Q110" t="str">
        <v>Organic Choco Syrup</v>
      </c>
      <c r="R110">
        <v>3864</v>
      </c>
      <c r="S110">
        <v>177</v>
      </c>
      <c r="V110" t="str">
        <v>Ram Mahesh</v>
      </c>
      <c r="W110" t="str">
        <v>India</v>
      </c>
      <c r="X110" t="str">
        <v>Baker's Choco Chips</v>
      </c>
      <c r="Y110">
        <v>6748</v>
      </c>
      <c r="Z110">
        <v>48</v>
      </c>
    </row>
    <row r="111" spans="1:26" x14ac:dyDescent="0.3">
      <c r="A111" t="str">
        <v>Oby Sorrel</v>
      </c>
      <c r="B111" t="str">
        <v>Canada</v>
      </c>
      <c r="C111" t="str">
        <v>Organic Choco Syrup</v>
      </c>
      <c r="D111">
        <v>1407</v>
      </c>
      <c r="E111">
        <v>72</v>
      </c>
      <c r="H111" t="str">
        <v>Curtice Advani</v>
      </c>
      <c r="I111" t="str">
        <v>USA</v>
      </c>
      <c r="J111" t="str">
        <v>70% Dark Bites</v>
      </c>
      <c r="K111">
        <v>4781</v>
      </c>
      <c r="L111">
        <v>123</v>
      </c>
      <c r="O111" t="str">
        <v>Carla Molina</v>
      </c>
      <c r="P111" t="str">
        <v>India</v>
      </c>
      <c r="Q111" t="str">
        <v>Peanut Butter Cubes</v>
      </c>
      <c r="R111">
        <v>7847</v>
      </c>
      <c r="S111">
        <v>174</v>
      </c>
      <c r="V111" t="str">
        <v>Oby Sorrel</v>
      </c>
      <c r="W111" t="str">
        <v>Canada</v>
      </c>
      <c r="X111" t="str">
        <v>Organic Choco Syrup</v>
      </c>
      <c r="Y111">
        <v>1407</v>
      </c>
      <c r="Z111">
        <v>72</v>
      </c>
    </row>
    <row r="112" spans="1:26" x14ac:dyDescent="0.3">
      <c r="A112" t="str">
        <v>Brien Boise</v>
      </c>
      <c r="B112" t="str">
        <v>USA</v>
      </c>
      <c r="C112" t="str">
        <v>Manuka Honey Choco</v>
      </c>
      <c r="D112">
        <v>2023</v>
      </c>
      <c r="E112">
        <v>168</v>
      </c>
      <c r="H112" t="str">
        <v>Carla Molina</v>
      </c>
      <c r="I112" t="str">
        <v>USA</v>
      </c>
      <c r="J112" t="str">
        <v>Milk Bars</v>
      </c>
      <c r="K112">
        <v>4760</v>
      </c>
      <c r="L112">
        <v>69</v>
      </c>
      <c r="O112" t="str">
        <v>Husein Augar</v>
      </c>
      <c r="P112" t="str">
        <v>India</v>
      </c>
      <c r="Q112" t="str">
        <v>Eclairs</v>
      </c>
      <c r="R112">
        <v>707</v>
      </c>
      <c r="S112">
        <v>174</v>
      </c>
      <c r="V112" t="str">
        <v>Brien Boise</v>
      </c>
      <c r="W112" t="str">
        <v>USA</v>
      </c>
      <c r="X112" t="str">
        <v>Manuka Honey Choco</v>
      </c>
      <c r="Y112">
        <v>2023</v>
      </c>
      <c r="Z112">
        <v>168</v>
      </c>
    </row>
    <row r="113" spans="1:26" x14ac:dyDescent="0.3">
      <c r="A113" t="str">
        <v>Gigi Bohling</v>
      </c>
      <c r="B113" t="str">
        <v>UK</v>
      </c>
      <c r="C113" t="str">
        <v>Baker's Choco Chips</v>
      </c>
      <c r="D113">
        <v>5236</v>
      </c>
      <c r="E113">
        <v>51</v>
      </c>
      <c r="H113" t="str">
        <v>Brien Boise</v>
      </c>
      <c r="I113" t="str">
        <v>USA</v>
      </c>
      <c r="J113" t="str">
        <v>Organic Choco Syrup</v>
      </c>
      <c r="K113">
        <v>4753</v>
      </c>
      <c r="L113">
        <v>300</v>
      </c>
      <c r="O113" t="str">
        <v>Ram Mahesh</v>
      </c>
      <c r="P113" t="str">
        <v>USA</v>
      </c>
      <c r="Q113" t="str">
        <v>Mint Chip Choco</v>
      </c>
      <c r="R113">
        <v>4725</v>
      </c>
      <c r="S113">
        <v>174</v>
      </c>
      <c r="V113" t="str">
        <v>Gigi Bohling</v>
      </c>
      <c r="W113" t="str">
        <v>UK</v>
      </c>
      <c r="X113" t="str">
        <v>Baker's Choco Chips</v>
      </c>
      <c r="Y113">
        <v>5236</v>
      </c>
      <c r="Z113">
        <v>51</v>
      </c>
    </row>
    <row r="114" spans="1:26" x14ac:dyDescent="0.3">
      <c r="A114" t="str">
        <v>Carla Molina</v>
      </c>
      <c r="B114" t="str">
        <v>Canada</v>
      </c>
      <c r="C114" t="str">
        <v>99% Dark &amp; Pure</v>
      </c>
      <c r="D114">
        <v>1925</v>
      </c>
      <c r="E114">
        <v>192</v>
      </c>
      <c r="H114" t="str">
        <v>Gigi Bohling</v>
      </c>
      <c r="I114" t="str">
        <v>USA</v>
      </c>
      <c r="J114" t="str">
        <v>Smooth Sliky Salty</v>
      </c>
      <c r="K114">
        <v>4753</v>
      </c>
      <c r="L114">
        <v>246</v>
      </c>
      <c r="O114" t="str">
        <v>Carla Molina</v>
      </c>
      <c r="P114" t="str">
        <v>Canada</v>
      </c>
      <c r="Q114" t="str">
        <v>70% Dark Bites</v>
      </c>
      <c r="R114">
        <v>6118</v>
      </c>
      <c r="S114">
        <v>174</v>
      </c>
      <c r="V114" t="str">
        <v>Carla Molina</v>
      </c>
      <c r="W114" t="str">
        <v>Canada</v>
      </c>
      <c r="X114" t="str">
        <v>99% Dark &amp; Pure</v>
      </c>
      <c r="Y114">
        <v>1925</v>
      </c>
      <c r="Z114">
        <v>192</v>
      </c>
    </row>
    <row r="115" spans="1:26" x14ac:dyDescent="0.3">
      <c r="A115" t="str">
        <v>Ches Bonnell</v>
      </c>
      <c r="B115" t="str">
        <v>New Zealand</v>
      </c>
      <c r="C115" t="str">
        <v>50% Dark Bites</v>
      </c>
      <c r="D115">
        <v>6608</v>
      </c>
      <c r="E115">
        <v>225</v>
      </c>
      <c r="H115" t="str">
        <v>Ram Mahesh</v>
      </c>
      <c r="I115" t="str">
        <v>USA</v>
      </c>
      <c r="J115" t="str">
        <v>Mint Chip Choco</v>
      </c>
      <c r="K115">
        <v>4725</v>
      </c>
      <c r="L115">
        <v>174</v>
      </c>
      <c r="O115" t="str">
        <v>Gunar Cockshoot</v>
      </c>
      <c r="P115" t="str">
        <v>UK</v>
      </c>
      <c r="Q115" t="str">
        <v>Baker's Choco Chips</v>
      </c>
      <c r="R115">
        <v>4956</v>
      </c>
      <c r="S115">
        <v>171</v>
      </c>
      <c r="V115" t="str">
        <v>Ches Bonnell</v>
      </c>
      <c r="W115" t="str">
        <v>New Zealand</v>
      </c>
      <c r="X115" t="str">
        <v>50% Dark Bites</v>
      </c>
      <c r="Y115">
        <v>6608</v>
      </c>
      <c r="Z115">
        <v>225</v>
      </c>
    </row>
    <row r="116" spans="1:26" x14ac:dyDescent="0.3">
      <c r="A116" t="str">
        <v>Curtice Advani</v>
      </c>
      <c r="B116" t="str">
        <v>India</v>
      </c>
      <c r="C116" t="str">
        <v>Baker's Choco Chips</v>
      </c>
      <c r="D116">
        <v>8008</v>
      </c>
      <c r="E116">
        <v>456</v>
      </c>
      <c r="H116" t="str">
        <v>Oby Sorrel</v>
      </c>
      <c r="I116" t="str">
        <v>New Zealand</v>
      </c>
      <c r="J116" t="str">
        <v>Fruit &amp; Nut Bars</v>
      </c>
      <c r="K116">
        <v>4683</v>
      </c>
      <c r="L116">
        <v>30</v>
      </c>
      <c r="O116" t="str">
        <v>Gigi Bohling</v>
      </c>
      <c r="P116" t="str">
        <v>UK</v>
      </c>
      <c r="Q116" t="str">
        <v>85% Dark Bars</v>
      </c>
      <c r="R116">
        <v>4018</v>
      </c>
      <c r="S116">
        <v>171</v>
      </c>
      <c r="V116" t="str">
        <v>Curtice Advani</v>
      </c>
      <c r="W116" t="str">
        <v>India</v>
      </c>
      <c r="X116" t="str">
        <v>Baker's Choco Chips</v>
      </c>
      <c r="Y116">
        <v>8008</v>
      </c>
      <c r="Z116">
        <v>456</v>
      </c>
    </row>
    <row r="117" spans="1:26" x14ac:dyDescent="0.3">
      <c r="A117" t="str">
        <v>Oby Sorrel</v>
      </c>
      <c r="B117" t="str">
        <v>India</v>
      </c>
      <c r="C117" t="str">
        <v>White Choc</v>
      </c>
      <c r="D117">
        <v>1428</v>
      </c>
      <c r="E117">
        <v>93</v>
      </c>
      <c r="H117" t="str">
        <v>Ches Bonnell</v>
      </c>
      <c r="I117" t="str">
        <v>USA</v>
      </c>
      <c r="J117" t="str">
        <v>50% Dark Bites</v>
      </c>
      <c r="K117">
        <v>4606</v>
      </c>
      <c r="L117">
        <v>63</v>
      </c>
      <c r="O117" t="str">
        <v>Gunar Cockshoot</v>
      </c>
      <c r="P117" t="str">
        <v>UK</v>
      </c>
      <c r="Q117" t="str">
        <v>Mint Chip Choco</v>
      </c>
      <c r="R117">
        <v>21</v>
      </c>
      <c r="S117">
        <v>168</v>
      </c>
      <c r="V117" t="str">
        <v>Oby Sorrel</v>
      </c>
      <c r="W117" t="str">
        <v>India</v>
      </c>
      <c r="X117" t="str">
        <v>White Choc</v>
      </c>
      <c r="Y117">
        <v>1428</v>
      </c>
      <c r="Z117">
        <v>93</v>
      </c>
    </row>
    <row r="118" spans="1:26" x14ac:dyDescent="0.3">
      <c r="A118" t="str">
        <v>Curtice Advani</v>
      </c>
      <c r="B118" t="str">
        <v>India</v>
      </c>
      <c r="C118" t="str">
        <v>Almond Choco</v>
      </c>
      <c r="D118">
        <v>525</v>
      </c>
      <c r="E118">
        <v>48</v>
      </c>
      <c r="H118" t="str">
        <v>Gunar Cockshoot</v>
      </c>
      <c r="I118" t="str">
        <v>New Zealand</v>
      </c>
      <c r="J118" t="str">
        <v>Manuka Honey Choco</v>
      </c>
      <c r="K118">
        <v>4592</v>
      </c>
      <c r="L118">
        <v>324</v>
      </c>
      <c r="O118" t="str">
        <v>Brien Boise</v>
      </c>
      <c r="P118" t="str">
        <v>USA</v>
      </c>
      <c r="Q118" t="str">
        <v>Manuka Honey Choco</v>
      </c>
      <c r="R118">
        <v>2023</v>
      </c>
      <c r="S118">
        <v>168</v>
      </c>
      <c r="V118" t="str">
        <v>Curtice Advani</v>
      </c>
      <c r="W118" t="str">
        <v>India</v>
      </c>
      <c r="X118" t="str">
        <v>Almond Choco</v>
      </c>
      <c r="Y118">
        <v>525</v>
      </c>
      <c r="Z118">
        <v>48</v>
      </c>
    </row>
    <row r="119" spans="1:26" x14ac:dyDescent="0.3">
      <c r="A119" t="str">
        <v>Curtice Advani</v>
      </c>
      <c r="B119" t="str">
        <v>New Zealand</v>
      </c>
      <c r="C119" t="str">
        <v>Drinking Coco</v>
      </c>
      <c r="D119">
        <v>1505</v>
      </c>
      <c r="E119">
        <v>102</v>
      </c>
      <c r="H119" t="str">
        <v>Ches Bonnell</v>
      </c>
      <c r="I119" t="str">
        <v>USA</v>
      </c>
      <c r="J119" t="str">
        <v>99% Dark &amp; Pure</v>
      </c>
      <c r="K119">
        <v>4585</v>
      </c>
      <c r="L119">
        <v>240</v>
      </c>
      <c r="O119" t="str">
        <v>Gigi Bohling</v>
      </c>
      <c r="P119" t="str">
        <v>Australia</v>
      </c>
      <c r="Q119" t="str">
        <v>99% Dark &amp; Pure</v>
      </c>
      <c r="R119">
        <v>5474</v>
      </c>
      <c r="S119">
        <v>168</v>
      </c>
      <c r="V119" t="str">
        <v>Curtice Advani</v>
      </c>
      <c r="W119" t="str">
        <v>New Zealand</v>
      </c>
      <c r="X119" t="str">
        <v>Drinking Coco</v>
      </c>
      <c r="Y119">
        <v>1505</v>
      </c>
      <c r="Z119">
        <v>102</v>
      </c>
    </row>
    <row r="120" spans="1:26" x14ac:dyDescent="0.3">
      <c r="A120" t="str">
        <v>Ches Bonnell</v>
      </c>
      <c r="B120" t="str">
        <v>USA</v>
      </c>
      <c r="C120" t="str">
        <v>70% Dark Bites</v>
      </c>
      <c r="D120">
        <v>6755</v>
      </c>
      <c r="E120">
        <v>252</v>
      </c>
      <c r="H120" t="str">
        <v>Ches Bonnell</v>
      </c>
      <c r="I120" t="str">
        <v>New Zealand</v>
      </c>
      <c r="J120" t="str">
        <v>Eclairs</v>
      </c>
      <c r="K120">
        <v>4487</v>
      </c>
      <c r="L120">
        <v>111</v>
      </c>
      <c r="O120" t="str">
        <v>Gunar Cockshoot</v>
      </c>
      <c r="P120" t="str">
        <v>Canada</v>
      </c>
      <c r="Q120" t="str">
        <v>Fruit &amp; Nut Bars</v>
      </c>
      <c r="R120">
        <v>3773</v>
      </c>
      <c r="S120">
        <v>165</v>
      </c>
      <c r="V120" t="str">
        <v>Ches Bonnell</v>
      </c>
      <c r="W120" t="str">
        <v>USA</v>
      </c>
      <c r="X120" t="str">
        <v>70% Dark Bites</v>
      </c>
      <c r="Y120">
        <v>6755</v>
      </c>
      <c r="Z120">
        <v>252</v>
      </c>
    </row>
    <row r="121" spans="1:26" x14ac:dyDescent="0.3">
      <c r="A121" t="str">
        <v>Barr Faughny</v>
      </c>
      <c r="B121" t="str">
        <v>New Zealand</v>
      </c>
      <c r="C121" t="str">
        <v>Drinking Coco</v>
      </c>
      <c r="D121">
        <v>11571</v>
      </c>
      <c r="E121">
        <v>138</v>
      </c>
      <c r="H121" t="str">
        <v>Ches Bonnell</v>
      </c>
      <c r="I121" t="str">
        <v>New Zealand</v>
      </c>
      <c r="J121" t="str">
        <v>Mint Chip Choco</v>
      </c>
      <c r="K121">
        <v>4487</v>
      </c>
      <c r="L121">
        <v>333</v>
      </c>
      <c r="O121" t="str">
        <v>Barr Faughny</v>
      </c>
      <c r="P121" t="str">
        <v>UK</v>
      </c>
      <c r="Q121" t="str">
        <v>Orange Choco</v>
      </c>
      <c r="R121">
        <v>9443</v>
      </c>
      <c r="S121">
        <v>162</v>
      </c>
      <c r="V121" t="str">
        <v>Barr Faughny</v>
      </c>
      <c r="W121" t="str">
        <v>New Zealand</v>
      </c>
      <c r="X121" t="str">
        <v>Drinking Coco</v>
      </c>
      <c r="Y121">
        <v>11571</v>
      </c>
      <c r="Z121">
        <v>138</v>
      </c>
    </row>
    <row r="122" spans="1:26" x14ac:dyDescent="0.3">
      <c r="A122" t="str">
        <v>Ram Mahesh</v>
      </c>
      <c r="B122" t="str">
        <v>Australia</v>
      </c>
      <c r="C122" t="str">
        <v>White Choc</v>
      </c>
      <c r="D122">
        <v>2541</v>
      </c>
      <c r="E122">
        <v>90</v>
      </c>
      <c r="H122" t="str">
        <v>Gigi Bohling</v>
      </c>
      <c r="I122" t="str">
        <v>USA</v>
      </c>
      <c r="J122" t="str">
        <v>Manuka Honey Choco</v>
      </c>
      <c r="K122">
        <v>4480</v>
      </c>
      <c r="L122">
        <v>357</v>
      </c>
      <c r="O122" t="str">
        <v>Ram Mahesh</v>
      </c>
      <c r="P122" t="str">
        <v>India</v>
      </c>
      <c r="Q122" t="str">
        <v>99% Dark &amp; Pure</v>
      </c>
      <c r="R122">
        <v>4018</v>
      </c>
      <c r="S122">
        <v>162</v>
      </c>
      <c r="V122" t="str">
        <v>Ram Mahesh</v>
      </c>
      <c r="W122" t="str">
        <v>Australia</v>
      </c>
      <c r="X122" t="str">
        <v>White Choc</v>
      </c>
      <c r="Y122">
        <v>2541</v>
      </c>
      <c r="Z122">
        <v>90</v>
      </c>
    </row>
    <row r="123" spans="1:26" x14ac:dyDescent="0.3">
      <c r="A123" t="str">
        <v>Carla Molina</v>
      </c>
      <c r="B123" t="str">
        <v>New Zealand</v>
      </c>
      <c r="C123" t="str">
        <v>70% Dark Bites</v>
      </c>
      <c r="D123">
        <v>1526</v>
      </c>
      <c r="E123">
        <v>240</v>
      </c>
      <c r="H123" t="str">
        <v>Ches Bonnell</v>
      </c>
      <c r="I123" t="str">
        <v>UK</v>
      </c>
      <c r="J123" t="str">
        <v>Eclairs</v>
      </c>
      <c r="K123">
        <v>4438</v>
      </c>
      <c r="L123">
        <v>246</v>
      </c>
      <c r="O123" t="str">
        <v>Gunar Cockshoot</v>
      </c>
      <c r="P123" t="str">
        <v>Canada</v>
      </c>
      <c r="Q123" t="str">
        <v>Caramel Stuffed Bars</v>
      </c>
      <c r="R123">
        <v>973</v>
      </c>
      <c r="S123">
        <v>162</v>
      </c>
      <c r="V123" t="str">
        <v>Carla Molina</v>
      </c>
      <c r="W123" t="str">
        <v>New Zealand</v>
      </c>
      <c r="X123" t="str">
        <v>70% Dark Bites</v>
      </c>
      <c r="Y123">
        <v>1526</v>
      </c>
      <c r="Z123">
        <v>240</v>
      </c>
    </row>
    <row r="124" spans="1:26" x14ac:dyDescent="0.3">
      <c r="A124" t="str">
        <v>Ram Mahesh</v>
      </c>
      <c r="B124" t="str">
        <v>Australia</v>
      </c>
      <c r="C124" t="str">
        <v>Almond Choco</v>
      </c>
      <c r="D124">
        <v>6125</v>
      </c>
      <c r="E124">
        <v>102</v>
      </c>
      <c r="H124" t="str">
        <v>Ram Mahesh</v>
      </c>
      <c r="I124" t="str">
        <v>Canada</v>
      </c>
      <c r="J124" t="str">
        <v>Milk Bars</v>
      </c>
      <c r="K124">
        <v>4424</v>
      </c>
      <c r="L124">
        <v>201</v>
      </c>
      <c r="O124" t="str">
        <v>Husein Augar</v>
      </c>
      <c r="P124" t="str">
        <v>USA</v>
      </c>
      <c r="Q124" t="str">
        <v>Baker's Choco Chips</v>
      </c>
      <c r="R124">
        <v>98</v>
      </c>
      <c r="S124">
        <v>159</v>
      </c>
      <c r="V124" t="str">
        <v>Ram Mahesh</v>
      </c>
      <c r="W124" t="str">
        <v>Australia</v>
      </c>
      <c r="X124" t="str">
        <v>Almond Choco</v>
      </c>
      <c r="Y124">
        <v>6125</v>
      </c>
      <c r="Z124">
        <v>102</v>
      </c>
    </row>
    <row r="125" spans="1:26" x14ac:dyDescent="0.3">
      <c r="A125" t="str">
        <v>Carla Molina</v>
      </c>
      <c r="B125" t="str">
        <v>USA</v>
      </c>
      <c r="C125" t="str">
        <v>Organic Choco Syrup</v>
      </c>
      <c r="D125">
        <v>847</v>
      </c>
      <c r="E125">
        <v>129</v>
      </c>
      <c r="H125" t="str">
        <v>Barr Faughny</v>
      </c>
      <c r="I125" t="str">
        <v>Australia</v>
      </c>
      <c r="J125" t="str">
        <v>Fruit &amp; Nut Bars</v>
      </c>
      <c r="K125">
        <v>4417</v>
      </c>
      <c r="L125">
        <v>153</v>
      </c>
      <c r="O125" t="str">
        <v>Ram Mahesh</v>
      </c>
      <c r="P125" t="str">
        <v>India</v>
      </c>
      <c r="Q125" t="str">
        <v>Peanut Butter Cubes</v>
      </c>
      <c r="R125">
        <v>3794</v>
      </c>
      <c r="S125">
        <v>159</v>
      </c>
      <c r="V125" t="str">
        <v>Carla Molina</v>
      </c>
      <c r="W125" t="str">
        <v>USA</v>
      </c>
      <c r="X125" t="str">
        <v>Organic Choco Syrup</v>
      </c>
      <c r="Y125">
        <v>847</v>
      </c>
      <c r="Z125">
        <v>129</v>
      </c>
    </row>
    <row r="126" spans="1:26" x14ac:dyDescent="0.3">
      <c r="A126" t="str">
        <v>Brien Boise</v>
      </c>
      <c r="B126" t="str">
        <v>USA</v>
      </c>
      <c r="C126" t="str">
        <v>Organic Choco Syrup</v>
      </c>
      <c r="D126">
        <v>4753</v>
      </c>
      <c r="E126">
        <v>300</v>
      </c>
      <c r="H126" t="str">
        <v>Barr Faughny</v>
      </c>
      <c r="I126" t="str">
        <v>Australia</v>
      </c>
      <c r="J126" t="str">
        <v>Smooth Sliky Salty</v>
      </c>
      <c r="K126">
        <v>4326</v>
      </c>
      <c r="L126">
        <v>348</v>
      </c>
      <c r="O126" t="str">
        <v>Ram Mahesh</v>
      </c>
      <c r="P126" t="str">
        <v>India</v>
      </c>
      <c r="Q126" t="str">
        <v>Eclairs</v>
      </c>
      <c r="R126">
        <v>5019</v>
      </c>
      <c r="S126">
        <v>156</v>
      </c>
      <c r="V126" t="str">
        <v>Brien Boise</v>
      </c>
      <c r="W126" t="str">
        <v>USA</v>
      </c>
      <c r="X126" t="str">
        <v>Organic Choco Syrup</v>
      </c>
      <c r="Y126">
        <v>4753</v>
      </c>
      <c r="Z126">
        <v>300</v>
      </c>
    </row>
    <row r="127" spans="1:26" x14ac:dyDescent="0.3">
      <c r="A127" t="str">
        <v>Curtice Advani</v>
      </c>
      <c r="B127" t="str">
        <v>Australia</v>
      </c>
      <c r="C127" t="str">
        <v>Peanut Butter Cubes</v>
      </c>
      <c r="D127">
        <v>959</v>
      </c>
      <c r="E127">
        <v>135</v>
      </c>
      <c r="H127" t="str">
        <v>Curtice Advani</v>
      </c>
      <c r="I127" t="str">
        <v>Canada</v>
      </c>
      <c r="J127" t="str">
        <v>Milk Bars</v>
      </c>
      <c r="K127">
        <v>4319</v>
      </c>
      <c r="L127">
        <v>30</v>
      </c>
      <c r="O127" t="str">
        <v>Curtice Advani</v>
      </c>
      <c r="P127" t="str">
        <v>Canada</v>
      </c>
      <c r="Q127" t="str">
        <v>Eclairs</v>
      </c>
      <c r="R127">
        <v>4970</v>
      </c>
      <c r="S127">
        <v>156</v>
      </c>
      <c r="V127" t="str">
        <v>Curtice Advani</v>
      </c>
      <c r="W127" t="str">
        <v>Australia</v>
      </c>
      <c r="X127" t="str">
        <v>Peanut Butter Cubes</v>
      </c>
      <c r="Y127">
        <v>959</v>
      </c>
      <c r="Z127">
        <v>135</v>
      </c>
    </row>
    <row r="128" spans="1:26" x14ac:dyDescent="0.3">
      <c r="A128" t="str">
        <v>Ches Bonnell</v>
      </c>
      <c r="B128" t="str">
        <v>USA</v>
      </c>
      <c r="C128" t="str">
        <v>85% Dark Bars</v>
      </c>
      <c r="D128">
        <v>2793</v>
      </c>
      <c r="E128">
        <v>114</v>
      </c>
      <c r="H128" t="str">
        <v>Husein Augar</v>
      </c>
      <c r="I128" t="str">
        <v>New Zealand</v>
      </c>
      <c r="J128" t="str">
        <v>White Choc</v>
      </c>
      <c r="K128">
        <v>4305</v>
      </c>
      <c r="L128">
        <v>156</v>
      </c>
      <c r="O128" t="str">
        <v>Husein Augar</v>
      </c>
      <c r="P128" t="str">
        <v>New Zealand</v>
      </c>
      <c r="Q128" t="str">
        <v>White Choc</v>
      </c>
      <c r="R128">
        <v>4305</v>
      </c>
      <c r="S128">
        <v>156</v>
      </c>
      <c r="V128" t="str">
        <v>Ches Bonnell</v>
      </c>
      <c r="W128" t="str">
        <v>USA</v>
      </c>
      <c r="X128" t="str">
        <v>85% Dark Bars</v>
      </c>
      <c r="Y128">
        <v>2793</v>
      </c>
      <c r="Z128">
        <v>114</v>
      </c>
    </row>
    <row r="129" spans="1:26" x14ac:dyDescent="0.3">
      <c r="A129" t="str">
        <v>Ches Bonnell</v>
      </c>
      <c r="B129" t="str">
        <v>USA</v>
      </c>
      <c r="C129" t="str">
        <v>50% Dark Bites</v>
      </c>
      <c r="D129">
        <v>4606</v>
      </c>
      <c r="E129">
        <v>63</v>
      </c>
      <c r="H129" t="str">
        <v>Curtice Advani</v>
      </c>
      <c r="I129" t="str">
        <v>India</v>
      </c>
      <c r="J129" t="str">
        <v>Organic Choco Syrup</v>
      </c>
      <c r="K129">
        <v>4242</v>
      </c>
      <c r="L129">
        <v>207</v>
      </c>
      <c r="O129" t="str">
        <v>Barr Faughny</v>
      </c>
      <c r="P129" t="str">
        <v>Australia</v>
      </c>
      <c r="Q129" t="str">
        <v>Fruit &amp; Nut Bars</v>
      </c>
      <c r="R129">
        <v>4417</v>
      </c>
      <c r="S129">
        <v>153</v>
      </c>
      <c r="V129" t="str">
        <v>Ches Bonnell</v>
      </c>
      <c r="W129" t="str">
        <v>USA</v>
      </c>
      <c r="X129" t="str">
        <v>50% Dark Bites</v>
      </c>
      <c r="Y129">
        <v>4606</v>
      </c>
      <c r="Z129">
        <v>63</v>
      </c>
    </row>
    <row r="130" spans="1:26" x14ac:dyDescent="0.3">
      <c r="A130" t="str">
        <v>Ches Bonnell</v>
      </c>
      <c r="B130" t="str">
        <v>Canada</v>
      </c>
      <c r="C130" t="str">
        <v>Manuka Honey Choco</v>
      </c>
      <c r="D130">
        <v>5551</v>
      </c>
      <c r="E130">
        <v>252</v>
      </c>
      <c r="H130" t="str">
        <v>Husein Augar</v>
      </c>
      <c r="I130" t="str">
        <v>Australia</v>
      </c>
      <c r="J130" t="str">
        <v>85% Dark Bars</v>
      </c>
      <c r="K130">
        <v>4137</v>
      </c>
      <c r="L130">
        <v>60</v>
      </c>
      <c r="O130" t="str">
        <v>Husein Augar</v>
      </c>
      <c r="P130" t="str">
        <v>India</v>
      </c>
      <c r="Q130" t="str">
        <v>Caramel Stuffed Bars</v>
      </c>
      <c r="R130">
        <v>14329</v>
      </c>
      <c r="S130">
        <v>150</v>
      </c>
      <c r="V130" t="str">
        <v>Ches Bonnell</v>
      </c>
      <c r="W130" t="str">
        <v>Canada</v>
      </c>
      <c r="X130" t="str">
        <v>Manuka Honey Choco</v>
      </c>
      <c r="Y130">
        <v>5551</v>
      </c>
      <c r="Z130">
        <v>252</v>
      </c>
    </row>
    <row r="131" spans="1:26" x14ac:dyDescent="0.3">
      <c r="A131" t="str">
        <v>Oby Sorrel</v>
      </c>
      <c r="B131" t="str">
        <v>Canada</v>
      </c>
      <c r="C131" t="str">
        <v>Choco Coated Almonds</v>
      </c>
      <c r="D131">
        <v>6657</v>
      </c>
      <c r="E131">
        <v>303</v>
      </c>
      <c r="H131" t="str">
        <v>Oby Sorrel</v>
      </c>
      <c r="I131" t="str">
        <v>India</v>
      </c>
      <c r="J131" t="str">
        <v>After Nines</v>
      </c>
      <c r="K131">
        <v>4053</v>
      </c>
      <c r="L131">
        <v>24</v>
      </c>
      <c r="O131" t="str">
        <v>Brien Boise</v>
      </c>
      <c r="P131" t="str">
        <v>New Zealand</v>
      </c>
      <c r="Q131" t="str">
        <v>70% Dark Bites</v>
      </c>
      <c r="R131">
        <v>42</v>
      </c>
      <c r="S131">
        <v>150</v>
      </c>
      <c r="V131" t="str">
        <v>Oby Sorrel</v>
      </c>
      <c r="W131" t="str">
        <v>Canada</v>
      </c>
      <c r="X131" t="str">
        <v>Choco Coated Almonds</v>
      </c>
      <c r="Y131">
        <v>6657</v>
      </c>
      <c r="Z131">
        <v>303</v>
      </c>
    </row>
    <row r="132" spans="1:26" x14ac:dyDescent="0.3">
      <c r="A132" t="str">
        <v>Ches Bonnell</v>
      </c>
      <c r="B132" t="str">
        <v>UK</v>
      </c>
      <c r="C132" t="str">
        <v>Eclairs</v>
      </c>
      <c r="D132">
        <v>4438</v>
      </c>
      <c r="E132">
        <v>246</v>
      </c>
      <c r="H132" t="str">
        <v>Ram Mahesh</v>
      </c>
      <c r="I132" t="str">
        <v>India</v>
      </c>
      <c r="J132" t="str">
        <v>99% Dark &amp; Pure</v>
      </c>
      <c r="K132">
        <v>4018</v>
      </c>
      <c r="L132">
        <v>162</v>
      </c>
      <c r="O132" t="str">
        <v>Curtice Advani</v>
      </c>
      <c r="P132" t="str">
        <v>India</v>
      </c>
      <c r="Q132" t="str">
        <v>Eclairs</v>
      </c>
      <c r="R132">
        <v>3759</v>
      </c>
      <c r="S132">
        <v>150</v>
      </c>
      <c r="V132" t="str">
        <v>Ches Bonnell</v>
      </c>
      <c r="W132" t="str">
        <v>UK</v>
      </c>
      <c r="X132" t="str">
        <v>Eclairs</v>
      </c>
      <c r="Y132">
        <v>4438</v>
      </c>
      <c r="Z132">
        <v>246</v>
      </c>
    </row>
    <row r="133" spans="1:26" x14ac:dyDescent="0.3">
      <c r="A133" t="str">
        <v>Brien Boise</v>
      </c>
      <c r="B133" t="str">
        <v>Australia</v>
      </c>
      <c r="C133" t="str">
        <v>After Nines</v>
      </c>
      <c r="D133">
        <v>168</v>
      </c>
      <c r="E133">
        <v>84</v>
      </c>
      <c r="H133" t="str">
        <v>Gigi Bohling</v>
      </c>
      <c r="I133" t="str">
        <v>UK</v>
      </c>
      <c r="J133" t="str">
        <v>85% Dark Bars</v>
      </c>
      <c r="K133">
        <v>4018</v>
      </c>
      <c r="L133">
        <v>171</v>
      </c>
      <c r="O133" t="str">
        <v>Brien Boise</v>
      </c>
      <c r="P133" t="str">
        <v>Canada</v>
      </c>
      <c r="Q133" t="str">
        <v>Fruit &amp; Nut Bars</v>
      </c>
      <c r="R133">
        <v>5019</v>
      </c>
      <c r="S133">
        <v>150</v>
      </c>
      <c r="V133" t="str">
        <v>Brien Boise</v>
      </c>
      <c r="W133" t="str">
        <v>Australia</v>
      </c>
      <c r="X133" t="str">
        <v>After Nines</v>
      </c>
      <c r="Y133">
        <v>168</v>
      </c>
      <c r="Z133">
        <v>84</v>
      </c>
    </row>
    <row r="134" spans="1:26" x14ac:dyDescent="0.3">
      <c r="A134" t="str">
        <v>Ches Bonnell</v>
      </c>
      <c r="B134" t="str">
        <v>India</v>
      </c>
      <c r="C134" t="str">
        <v>Eclairs</v>
      </c>
      <c r="D134">
        <v>7777</v>
      </c>
      <c r="E134">
        <v>39</v>
      </c>
      <c r="H134" t="str">
        <v>Barr Faughny</v>
      </c>
      <c r="I134" t="str">
        <v>UK</v>
      </c>
      <c r="J134" t="str">
        <v>Peanut Butter Cubes</v>
      </c>
      <c r="K134">
        <v>4018</v>
      </c>
      <c r="L134">
        <v>126</v>
      </c>
      <c r="O134" t="str">
        <v>Husein Augar</v>
      </c>
      <c r="P134" t="str">
        <v>USA</v>
      </c>
      <c r="Q134" t="str">
        <v>Almond Choco</v>
      </c>
      <c r="R134">
        <v>959</v>
      </c>
      <c r="S134">
        <v>147</v>
      </c>
      <c r="V134" t="str">
        <v>Ches Bonnell</v>
      </c>
      <c r="W134" t="str">
        <v>India</v>
      </c>
      <c r="X134" t="str">
        <v>Eclairs</v>
      </c>
      <c r="Y134">
        <v>7777</v>
      </c>
      <c r="Z134">
        <v>39</v>
      </c>
    </row>
    <row r="135" spans="1:26" x14ac:dyDescent="0.3">
      <c r="A135" t="str">
        <v>Gigi Bohling</v>
      </c>
      <c r="B135" t="str">
        <v>Canada</v>
      </c>
      <c r="C135" t="str">
        <v>Eclairs</v>
      </c>
      <c r="D135">
        <v>3339</v>
      </c>
      <c r="E135">
        <v>348</v>
      </c>
      <c r="H135" t="str">
        <v>Gunar Cockshoot</v>
      </c>
      <c r="I135" t="str">
        <v>New Zealand</v>
      </c>
      <c r="J135" t="str">
        <v>Eclairs</v>
      </c>
      <c r="K135">
        <v>3983</v>
      </c>
      <c r="L135">
        <v>144</v>
      </c>
      <c r="O135" t="str">
        <v>Gunar Cockshoot</v>
      </c>
      <c r="P135" t="str">
        <v>New Zealand</v>
      </c>
      <c r="Q135" t="str">
        <v>Eclairs</v>
      </c>
      <c r="R135">
        <v>3983</v>
      </c>
      <c r="S135">
        <v>144</v>
      </c>
      <c r="V135" t="str">
        <v>Gigi Bohling</v>
      </c>
      <c r="W135" t="str">
        <v>Canada</v>
      </c>
      <c r="X135" t="str">
        <v>Eclairs</v>
      </c>
      <c r="Y135">
        <v>3339</v>
      </c>
      <c r="Z135">
        <v>348</v>
      </c>
    </row>
    <row r="136" spans="1:26" x14ac:dyDescent="0.3">
      <c r="A136" t="str">
        <v>Ches Bonnell</v>
      </c>
      <c r="B136" t="str">
        <v>New Zealand</v>
      </c>
      <c r="C136" t="str">
        <v>Peanut Butter Cubes</v>
      </c>
      <c r="D136">
        <v>6391</v>
      </c>
      <c r="E136">
        <v>48</v>
      </c>
      <c r="H136" t="str">
        <v>Carla Molina</v>
      </c>
      <c r="I136" t="str">
        <v>UK</v>
      </c>
      <c r="J136" t="str">
        <v>50% Dark Bites</v>
      </c>
      <c r="K136">
        <v>3976</v>
      </c>
      <c r="L136">
        <v>72</v>
      </c>
      <c r="O136" t="str">
        <v>Carla Molina</v>
      </c>
      <c r="P136" t="str">
        <v>India</v>
      </c>
      <c r="Q136" t="str">
        <v>After Nines</v>
      </c>
      <c r="R136">
        <v>336</v>
      </c>
      <c r="S136">
        <v>144</v>
      </c>
      <c r="V136" t="str">
        <v>Ches Bonnell</v>
      </c>
      <c r="W136" t="str">
        <v>New Zealand</v>
      </c>
      <c r="X136" t="str">
        <v>Peanut Butter Cubes</v>
      </c>
      <c r="Y136">
        <v>6391</v>
      </c>
      <c r="Z136">
        <v>48</v>
      </c>
    </row>
    <row r="137" spans="1:26" x14ac:dyDescent="0.3">
      <c r="A137" t="str">
        <v>Gigi Bohling</v>
      </c>
      <c r="B137" t="str">
        <v>New Zealand</v>
      </c>
      <c r="C137" t="str">
        <v>After Nines</v>
      </c>
      <c r="D137">
        <v>518</v>
      </c>
      <c r="E137">
        <v>75</v>
      </c>
      <c r="H137" t="str">
        <v>Husein Augar</v>
      </c>
      <c r="I137" t="str">
        <v>UK</v>
      </c>
      <c r="J137" t="str">
        <v>85% Dark Bars</v>
      </c>
      <c r="K137">
        <v>3920</v>
      </c>
      <c r="L137">
        <v>306</v>
      </c>
      <c r="O137" t="str">
        <v>Barr Faughny</v>
      </c>
      <c r="P137" t="str">
        <v>UK</v>
      </c>
      <c r="Q137" t="str">
        <v>Caramel Stuffed Bars</v>
      </c>
      <c r="R137">
        <v>6027</v>
      </c>
      <c r="S137">
        <v>144</v>
      </c>
      <c r="V137" t="str">
        <v>Gigi Bohling</v>
      </c>
      <c r="W137" t="str">
        <v>New Zealand</v>
      </c>
      <c r="X137" t="str">
        <v>After Nines</v>
      </c>
      <c r="Y137">
        <v>518</v>
      </c>
      <c r="Z137">
        <v>75</v>
      </c>
    </row>
    <row r="138" spans="1:26" x14ac:dyDescent="0.3">
      <c r="A138" t="str">
        <v>Ches Bonnell</v>
      </c>
      <c r="B138" t="str">
        <v>Australia</v>
      </c>
      <c r="C138" t="str">
        <v>Caramel Stuffed Bars</v>
      </c>
      <c r="D138">
        <v>5677</v>
      </c>
      <c r="E138">
        <v>258</v>
      </c>
      <c r="H138" t="str">
        <v>Curtice Advani</v>
      </c>
      <c r="I138" t="str">
        <v>USA</v>
      </c>
      <c r="J138" t="str">
        <v>Organic Choco Syrup</v>
      </c>
      <c r="K138">
        <v>3864</v>
      </c>
      <c r="L138">
        <v>177</v>
      </c>
      <c r="O138" t="str">
        <v>Husein Augar</v>
      </c>
      <c r="P138" t="str">
        <v>USA</v>
      </c>
      <c r="Q138" t="str">
        <v>Organic Choco Syrup</v>
      </c>
      <c r="R138">
        <v>2429</v>
      </c>
      <c r="S138">
        <v>144</v>
      </c>
      <c r="V138" t="str">
        <v>Ches Bonnell</v>
      </c>
      <c r="W138" t="str">
        <v>Australia</v>
      </c>
      <c r="X138" t="str">
        <v>Caramel Stuffed Bars</v>
      </c>
      <c r="Y138">
        <v>5677</v>
      </c>
      <c r="Z138">
        <v>258</v>
      </c>
    </row>
    <row r="139" spans="1:26" x14ac:dyDescent="0.3">
      <c r="A139" t="str">
        <v>Curtice Advani</v>
      </c>
      <c r="B139" t="str">
        <v>UK</v>
      </c>
      <c r="C139" t="str">
        <v>Eclairs</v>
      </c>
      <c r="D139">
        <v>6048</v>
      </c>
      <c r="E139">
        <v>27</v>
      </c>
      <c r="H139" t="str">
        <v>Ches Bonnell</v>
      </c>
      <c r="I139" t="str">
        <v>India</v>
      </c>
      <c r="J139" t="str">
        <v>Raspberry Choco</v>
      </c>
      <c r="K139">
        <v>3829</v>
      </c>
      <c r="L139">
        <v>24</v>
      </c>
      <c r="O139" t="str">
        <v>Oby Sorrel</v>
      </c>
      <c r="P139" t="str">
        <v>Australia</v>
      </c>
      <c r="Q139" t="str">
        <v>After Nines</v>
      </c>
      <c r="R139">
        <v>2205</v>
      </c>
      <c r="S139">
        <v>141</v>
      </c>
      <c r="V139" t="str">
        <v>Curtice Advani</v>
      </c>
      <c r="W139" t="str">
        <v>UK</v>
      </c>
      <c r="X139" t="str">
        <v>Eclairs</v>
      </c>
      <c r="Y139">
        <v>6048</v>
      </c>
      <c r="Z139">
        <v>27</v>
      </c>
    </row>
    <row r="140" spans="1:26" x14ac:dyDescent="0.3">
      <c r="A140" t="str">
        <v>Brien Boise</v>
      </c>
      <c r="B140" t="str">
        <v>Australia</v>
      </c>
      <c r="C140" t="str">
        <v>Choco Coated Almonds</v>
      </c>
      <c r="D140">
        <v>3752</v>
      </c>
      <c r="E140">
        <v>213</v>
      </c>
      <c r="H140" t="str">
        <v>Oby Sorrel</v>
      </c>
      <c r="I140" t="str">
        <v>USA</v>
      </c>
      <c r="J140" t="str">
        <v>Drinking Coco</v>
      </c>
      <c r="K140">
        <v>3808</v>
      </c>
      <c r="L140">
        <v>279</v>
      </c>
      <c r="O140" t="str">
        <v>Barr Faughny</v>
      </c>
      <c r="P140" t="str">
        <v>UK</v>
      </c>
      <c r="Q140" t="str">
        <v>After Nines</v>
      </c>
      <c r="R140">
        <v>1568</v>
      </c>
      <c r="S140">
        <v>141</v>
      </c>
      <c r="V140" t="str">
        <v>Brien Boise</v>
      </c>
      <c r="W140" t="str">
        <v>Australia</v>
      </c>
      <c r="X140" t="str">
        <v>Choco Coated Almonds</v>
      </c>
      <c r="Y140">
        <v>3752</v>
      </c>
      <c r="Z140">
        <v>213</v>
      </c>
    </row>
    <row r="141" spans="1:26" x14ac:dyDescent="0.3">
      <c r="A141" t="str">
        <v>Gigi Bohling</v>
      </c>
      <c r="B141" t="str">
        <v>USA</v>
      </c>
      <c r="C141" t="str">
        <v>Manuka Honey Choco</v>
      </c>
      <c r="D141">
        <v>4480</v>
      </c>
      <c r="E141">
        <v>357</v>
      </c>
      <c r="H141" t="str">
        <v>Ram Mahesh</v>
      </c>
      <c r="I141" t="str">
        <v>India</v>
      </c>
      <c r="J141" t="str">
        <v>Peanut Butter Cubes</v>
      </c>
      <c r="K141">
        <v>3794</v>
      </c>
      <c r="L141">
        <v>159</v>
      </c>
      <c r="O141" t="str">
        <v>Ches Bonnell</v>
      </c>
      <c r="P141" t="str">
        <v>India</v>
      </c>
      <c r="Q141" t="str">
        <v>Orange Choco</v>
      </c>
      <c r="R141">
        <v>2205</v>
      </c>
      <c r="S141">
        <v>138</v>
      </c>
      <c r="V141" t="str">
        <v>Gigi Bohling</v>
      </c>
      <c r="W141" t="str">
        <v>USA</v>
      </c>
      <c r="X141" t="str">
        <v>Manuka Honey Choco</v>
      </c>
      <c r="Y141">
        <v>4480</v>
      </c>
      <c r="Z141">
        <v>357</v>
      </c>
    </row>
    <row r="142" spans="1:26" x14ac:dyDescent="0.3">
      <c r="A142" t="str">
        <v>Husein Augar</v>
      </c>
      <c r="B142" t="str">
        <v>New Zealand</v>
      </c>
      <c r="C142" t="str">
        <v>Almond Choco</v>
      </c>
      <c r="D142">
        <v>259</v>
      </c>
      <c r="E142">
        <v>207</v>
      </c>
      <c r="H142" t="str">
        <v>Gunar Cockshoot</v>
      </c>
      <c r="I142" t="str">
        <v>Canada</v>
      </c>
      <c r="J142" t="str">
        <v>Fruit &amp; Nut Bars</v>
      </c>
      <c r="K142">
        <v>3773</v>
      </c>
      <c r="L142">
        <v>165</v>
      </c>
      <c r="O142" t="str">
        <v>Barr Faughny</v>
      </c>
      <c r="P142" t="str">
        <v>New Zealand</v>
      </c>
      <c r="Q142" t="str">
        <v>Drinking Coco</v>
      </c>
      <c r="R142">
        <v>11571</v>
      </c>
      <c r="S142">
        <v>138</v>
      </c>
      <c r="V142" t="str">
        <v>Husein Augar</v>
      </c>
      <c r="W142" t="str">
        <v>New Zealand</v>
      </c>
      <c r="X142" t="str">
        <v>Almond Choco</v>
      </c>
      <c r="Y142">
        <v>259</v>
      </c>
      <c r="Z142">
        <v>207</v>
      </c>
    </row>
    <row r="143" spans="1:26" x14ac:dyDescent="0.3">
      <c r="A143" t="str">
        <v>Brien Boise</v>
      </c>
      <c r="B143" t="str">
        <v>New Zealand</v>
      </c>
      <c r="C143" t="str">
        <v>70% Dark Bites</v>
      </c>
      <c r="D143">
        <v>42</v>
      </c>
      <c r="E143">
        <v>150</v>
      </c>
      <c r="H143" t="str">
        <v>Curtice Advani</v>
      </c>
      <c r="I143" t="str">
        <v>India</v>
      </c>
      <c r="J143" t="str">
        <v>Eclairs</v>
      </c>
      <c r="K143">
        <v>3759</v>
      </c>
      <c r="L143">
        <v>150</v>
      </c>
      <c r="O143" t="str">
        <v>Ram Mahesh</v>
      </c>
      <c r="P143" t="str">
        <v>India</v>
      </c>
      <c r="Q143" t="str">
        <v>Organic Choco Syrup</v>
      </c>
      <c r="R143">
        <v>2289</v>
      </c>
      <c r="S143">
        <v>135</v>
      </c>
      <c r="V143" t="str">
        <v>Brien Boise</v>
      </c>
      <c r="W143" t="str">
        <v>New Zealand</v>
      </c>
      <c r="X143" t="str">
        <v>70% Dark Bites</v>
      </c>
      <c r="Y143">
        <v>42</v>
      </c>
      <c r="Z143">
        <v>150</v>
      </c>
    </row>
    <row r="144" spans="1:26" x14ac:dyDescent="0.3">
      <c r="A144" t="str">
        <v>Carla Molina</v>
      </c>
      <c r="B144" t="str">
        <v>Canada</v>
      </c>
      <c r="C144" t="str">
        <v>Baker's Choco Chips</v>
      </c>
      <c r="D144">
        <v>98</v>
      </c>
      <c r="E144">
        <v>204</v>
      </c>
      <c r="H144" t="str">
        <v>Brien Boise</v>
      </c>
      <c r="I144" t="str">
        <v>Australia</v>
      </c>
      <c r="J144" t="str">
        <v>Choco Coated Almonds</v>
      </c>
      <c r="K144">
        <v>3752</v>
      </c>
      <c r="L144">
        <v>213</v>
      </c>
      <c r="O144" t="str">
        <v>Curtice Advani</v>
      </c>
      <c r="P144" t="str">
        <v>Australia</v>
      </c>
      <c r="Q144" t="str">
        <v>Peanut Butter Cubes</v>
      </c>
      <c r="R144">
        <v>959</v>
      </c>
      <c r="S144">
        <v>135</v>
      </c>
      <c r="V144" t="str">
        <v>Carla Molina</v>
      </c>
      <c r="W144" t="str">
        <v>Canada</v>
      </c>
      <c r="X144" t="str">
        <v>Baker's Choco Chips</v>
      </c>
      <c r="Y144">
        <v>98</v>
      </c>
      <c r="Z144">
        <v>204</v>
      </c>
    </row>
    <row r="145" spans="1:26" x14ac:dyDescent="0.3">
      <c r="A145" t="str">
        <v>Ches Bonnell</v>
      </c>
      <c r="B145" t="str">
        <v>USA</v>
      </c>
      <c r="C145" t="str">
        <v>Organic Choco Syrup</v>
      </c>
      <c r="D145">
        <v>2478</v>
      </c>
      <c r="E145">
        <v>21</v>
      </c>
      <c r="H145" t="str">
        <v>Gunar Cockshoot</v>
      </c>
      <c r="I145" t="str">
        <v>India</v>
      </c>
      <c r="J145" t="str">
        <v>Caramel Stuffed Bars</v>
      </c>
      <c r="K145">
        <v>3689</v>
      </c>
      <c r="L145">
        <v>312</v>
      </c>
      <c r="O145" t="str">
        <v>Ram Mahesh</v>
      </c>
      <c r="P145" t="str">
        <v>UK</v>
      </c>
      <c r="Q145" t="str">
        <v>Manuka Honey Choco</v>
      </c>
      <c r="R145">
        <v>0</v>
      </c>
      <c r="S145">
        <v>135</v>
      </c>
      <c r="V145" t="str">
        <v>Ches Bonnell</v>
      </c>
      <c r="W145" t="str">
        <v>USA</v>
      </c>
      <c r="X145" t="str">
        <v>Organic Choco Syrup</v>
      </c>
      <c r="Y145">
        <v>2478</v>
      </c>
      <c r="Z145">
        <v>21</v>
      </c>
    </row>
    <row r="146" spans="1:26" x14ac:dyDescent="0.3">
      <c r="A146" t="str">
        <v>Carla Molina</v>
      </c>
      <c r="B146" t="str">
        <v>India</v>
      </c>
      <c r="C146" t="str">
        <v>Peanut Butter Cubes</v>
      </c>
      <c r="D146">
        <v>7847</v>
      </c>
      <c r="E146">
        <v>174</v>
      </c>
      <c r="H146" t="str">
        <v>Gunar Cockshoot</v>
      </c>
      <c r="I146" t="str">
        <v>UK</v>
      </c>
      <c r="J146" t="str">
        <v>Manuka Honey Choco</v>
      </c>
      <c r="K146">
        <v>3640</v>
      </c>
      <c r="L146">
        <v>51</v>
      </c>
      <c r="O146" t="str">
        <v>Curtice Advani</v>
      </c>
      <c r="P146" t="str">
        <v>Canada</v>
      </c>
      <c r="Q146" t="str">
        <v>Manuka Honey Choco</v>
      </c>
      <c r="R146">
        <v>1400</v>
      </c>
      <c r="S146">
        <v>135</v>
      </c>
      <c r="V146" t="str">
        <v>Carla Molina</v>
      </c>
      <c r="W146" t="str">
        <v>India</v>
      </c>
      <c r="X146" t="str">
        <v>Peanut Butter Cubes</v>
      </c>
      <c r="Y146">
        <v>7847</v>
      </c>
      <c r="Z146">
        <v>174</v>
      </c>
    </row>
    <row r="147" spans="1:26" x14ac:dyDescent="0.3">
      <c r="A147" t="str">
        <v>Barr Faughny</v>
      </c>
      <c r="B147" t="str">
        <v>New Zealand</v>
      </c>
      <c r="C147" t="str">
        <v>Eclairs</v>
      </c>
      <c r="D147">
        <v>9926</v>
      </c>
      <c r="E147">
        <v>201</v>
      </c>
      <c r="H147" t="str">
        <v>Brien Boise</v>
      </c>
      <c r="I147" t="str">
        <v>USA</v>
      </c>
      <c r="J147" t="str">
        <v>70% Dark Bites</v>
      </c>
      <c r="K147">
        <v>3598</v>
      </c>
      <c r="L147">
        <v>81</v>
      </c>
      <c r="O147" t="str">
        <v>Carla Molina</v>
      </c>
      <c r="P147" t="str">
        <v>USA</v>
      </c>
      <c r="Q147" t="str">
        <v>Organic Choco Syrup</v>
      </c>
      <c r="R147">
        <v>847</v>
      </c>
      <c r="S147">
        <v>129</v>
      </c>
      <c r="V147" t="str">
        <v>Barr Faughny</v>
      </c>
      <c r="W147" t="str">
        <v>New Zealand</v>
      </c>
      <c r="X147" t="str">
        <v>Eclairs</v>
      </c>
      <c r="Y147">
        <v>9926</v>
      </c>
      <c r="Z147">
        <v>201</v>
      </c>
    </row>
    <row r="148" spans="1:26" x14ac:dyDescent="0.3">
      <c r="A148" t="str">
        <v>Brien Boise</v>
      </c>
      <c r="B148" t="str">
        <v>Australia</v>
      </c>
      <c r="C148" t="str">
        <v>Milk Bars</v>
      </c>
      <c r="D148">
        <v>819</v>
      </c>
      <c r="E148">
        <v>510</v>
      </c>
      <c r="H148" t="str">
        <v>Curtice Advani</v>
      </c>
      <c r="I148" t="str">
        <v>New Zealand</v>
      </c>
      <c r="J148" t="str">
        <v>Caramel Stuffed Bars</v>
      </c>
      <c r="K148">
        <v>3556</v>
      </c>
      <c r="L148">
        <v>459</v>
      </c>
      <c r="O148" t="str">
        <v>Brien Boise</v>
      </c>
      <c r="P148" t="str">
        <v>USA</v>
      </c>
      <c r="Q148" t="str">
        <v>Peanut Butter Cubes</v>
      </c>
      <c r="R148">
        <v>357</v>
      </c>
      <c r="S148">
        <v>126</v>
      </c>
      <c r="V148" t="str">
        <v>Brien Boise</v>
      </c>
      <c r="W148" t="str">
        <v>Australia</v>
      </c>
      <c r="X148" t="str">
        <v>Milk Bars</v>
      </c>
      <c r="Y148">
        <v>819</v>
      </c>
      <c r="Z148">
        <v>510</v>
      </c>
    </row>
    <row r="149" spans="1:26" x14ac:dyDescent="0.3">
      <c r="A149" t="str">
        <v>Curtice Advani</v>
      </c>
      <c r="B149" t="str">
        <v>UK</v>
      </c>
      <c r="C149" t="str">
        <v>Manuka Honey Choco</v>
      </c>
      <c r="D149">
        <v>3052</v>
      </c>
      <c r="E149">
        <v>378</v>
      </c>
      <c r="H149" t="str">
        <v>Barr Faughny</v>
      </c>
      <c r="I149" t="str">
        <v>Australia</v>
      </c>
      <c r="J149" t="str">
        <v>Almond Choco</v>
      </c>
      <c r="K149">
        <v>3549</v>
      </c>
      <c r="L149">
        <v>3</v>
      </c>
      <c r="O149" t="str">
        <v>Ram Mahesh</v>
      </c>
      <c r="P149" t="str">
        <v>USA</v>
      </c>
      <c r="Q149" t="str">
        <v>Manuka Honey Choco</v>
      </c>
      <c r="R149">
        <v>1617</v>
      </c>
      <c r="S149">
        <v>126</v>
      </c>
      <c r="V149" t="str">
        <v>Curtice Advani</v>
      </c>
      <c r="W149" t="str">
        <v>UK</v>
      </c>
      <c r="X149" t="str">
        <v>Manuka Honey Choco</v>
      </c>
      <c r="Y149">
        <v>3052</v>
      </c>
      <c r="Z149">
        <v>378</v>
      </c>
    </row>
    <row r="150" spans="1:26" x14ac:dyDescent="0.3">
      <c r="A150" t="str">
        <v>Husein Augar</v>
      </c>
      <c r="B150" t="str">
        <v>India</v>
      </c>
      <c r="C150" t="str">
        <v>Spicy Special Slims</v>
      </c>
      <c r="D150">
        <v>6832</v>
      </c>
      <c r="E150">
        <v>27</v>
      </c>
      <c r="H150" t="str">
        <v>Brien Boise</v>
      </c>
      <c r="I150" t="str">
        <v>India</v>
      </c>
      <c r="J150" t="str">
        <v>Smooth Sliky Salty</v>
      </c>
      <c r="K150">
        <v>3507</v>
      </c>
      <c r="L150">
        <v>288</v>
      </c>
      <c r="O150" t="str">
        <v>Carla Molina</v>
      </c>
      <c r="P150" t="str">
        <v>India</v>
      </c>
      <c r="Q150" t="str">
        <v>Fruit &amp; Nut Bars</v>
      </c>
      <c r="R150">
        <v>4935</v>
      </c>
      <c r="S150">
        <v>126</v>
      </c>
      <c r="V150" t="str">
        <v>Husein Augar</v>
      </c>
      <c r="W150" t="str">
        <v>India</v>
      </c>
      <c r="X150" t="str">
        <v>Spicy Special Slims</v>
      </c>
      <c r="Y150">
        <v>6832</v>
      </c>
      <c r="Z150">
        <v>27</v>
      </c>
    </row>
    <row r="151" spans="1:26" x14ac:dyDescent="0.3">
      <c r="A151" t="str">
        <v>Barr Faughny</v>
      </c>
      <c r="B151" t="str">
        <v>UK</v>
      </c>
      <c r="C151" t="str">
        <v>Mint Chip Choco</v>
      </c>
      <c r="D151">
        <v>2016</v>
      </c>
      <c r="E151">
        <v>117</v>
      </c>
      <c r="H151" t="str">
        <v>Oby Sorrel</v>
      </c>
      <c r="I151" t="str">
        <v>USA</v>
      </c>
      <c r="J151" t="str">
        <v>50% Dark Bites</v>
      </c>
      <c r="K151">
        <v>3472</v>
      </c>
      <c r="L151">
        <v>96</v>
      </c>
      <c r="O151" t="str">
        <v>Oby Sorrel</v>
      </c>
      <c r="P151" t="str">
        <v>Australia</v>
      </c>
      <c r="Q151" t="str">
        <v>Almond Choco</v>
      </c>
      <c r="R151">
        <v>6860</v>
      </c>
      <c r="S151">
        <v>126</v>
      </c>
      <c r="V151" t="str">
        <v>Barr Faughny</v>
      </c>
      <c r="W151" t="str">
        <v>UK</v>
      </c>
      <c r="X151" t="str">
        <v>Mint Chip Choco</v>
      </c>
      <c r="Y151">
        <v>2016</v>
      </c>
      <c r="Z151">
        <v>117</v>
      </c>
    </row>
    <row r="152" spans="1:26" x14ac:dyDescent="0.3">
      <c r="A152" t="str">
        <v>Curtice Advani</v>
      </c>
      <c r="B152" t="str">
        <v>Australia</v>
      </c>
      <c r="C152" t="str">
        <v>Spicy Special Slims</v>
      </c>
      <c r="D152">
        <v>7322</v>
      </c>
      <c r="E152">
        <v>36</v>
      </c>
      <c r="H152" t="str">
        <v>Curtice Advani</v>
      </c>
      <c r="I152" t="str">
        <v>India</v>
      </c>
      <c r="J152" t="str">
        <v>70% Dark Bites</v>
      </c>
      <c r="K152">
        <v>3402</v>
      </c>
      <c r="L152">
        <v>366</v>
      </c>
      <c r="O152" t="str">
        <v>Barr Faughny</v>
      </c>
      <c r="P152" t="str">
        <v>UK</v>
      </c>
      <c r="Q152" t="str">
        <v>Peanut Butter Cubes</v>
      </c>
      <c r="R152">
        <v>4018</v>
      </c>
      <c r="S152">
        <v>126</v>
      </c>
      <c r="V152" t="str">
        <v>Curtice Advani</v>
      </c>
      <c r="W152" t="str">
        <v>Australia</v>
      </c>
      <c r="X152" t="str">
        <v>Spicy Special Slims</v>
      </c>
      <c r="Y152">
        <v>7322</v>
      </c>
      <c r="Z152">
        <v>36</v>
      </c>
    </row>
    <row r="153" spans="1:26" x14ac:dyDescent="0.3">
      <c r="A153" t="str">
        <v>Brien Boise</v>
      </c>
      <c r="B153" t="str">
        <v>USA</v>
      </c>
      <c r="C153" t="str">
        <v>Peanut Butter Cubes</v>
      </c>
      <c r="D153">
        <v>357</v>
      </c>
      <c r="E153">
        <v>126</v>
      </c>
      <c r="H153" t="str">
        <v>Carla Molina</v>
      </c>
      <c r="I153" t="str">
        <v>New Zealand</v>
      </c>
      <c r="J153" t="str">
        <v>Orange Choco</v>
      </c>
      <c r="K153">
        <v>3388</v>
      </c>
      <c r="L153">
        <v>123</v>
      </c>
      <c r="O153" t="str">
        <v>Oby Sorrel</v>
      </c>
      <c r="P153" t="str">
        <v>Australia</v>
      </c>
      <c r="Q153" t="str">
        <v>Milk Bars</v>
      </c>
      <c r="R153">
        <v>63</v>
      </c>
      <c r="S153">
        <v>123</v>
      </c>
      <c r="V153" t="str">
        <v>Brien Boise</v>
      </c>
      <c r="W153" t="str">
        <v>USA</v>
      </c>
      <c r="X153" t="str">
        <v>Peanut Butter Cubes</v>
      </c>
      <c r="Y153">
        <v>357</v>
      </c>
      <c r="Z153">
        <v>126</v>
      </c>
    </row>
    <row r="154" spans="1:26" x14ac:dyDescent="0.3">
      <c r="A154" t="str">
        <v>Husein Augar</v>
      </c>
      <c r="B154" t="str">
        <v>UK</v>
      </c>
      <c r="C154" t="str">
        <v>White Choc</v>
      </c>
      <c r="D154">
        <v>3192</v>
      </c>
      <c r="E154">
        <v>72</v>
      </c>
      <c r="H154" t="str">
        <v>Curtice Advani</v>
      </c>
      <c r="I154" t="str">
        <v>India</v>
      </c>
      <c r="J154" t="str">
        <v>Manuka Honey Choco</v>
      </c>
      <c r="K154">
        <v>3339</v>
      </c>
      <c r="L154">
        <v>75</v>
      </c>
      <c r="O154" t="str">
        <v>Carla Molina</v>
      </c>
      <c r="P154" t="str">
        <v>New Zealand</v>
      </c>
      <c r="Q154" t="str">
        <v>Orange Choco</v>
      </c>
      <c r="R154">
        <v>3388</v>
      </c>
      <c r="S154">
        <v>123</v>
      </c>
      <c r="V154" t="str">
        <v>Husein Augar</v>
      </c>
      <c r="W154" t="str">
        <v>UK</v>
      </c>
      <c r="X154" t="str">
        <v>White Choc</v>
      </c>
      <c r="Y154">
        <v>3192</v>
      </c>
      <c r="Z154">
        <v>72</v>
      </c>
    </row>
    <row r="155" spans="1:26" x14ac:dyDescent="0.3">
      <c r="A155" t="str">
        <v>Ches Bonnell</v>
      </c>
      <c r="B155" t="str">
        <v>Canada</v>
      </c>
      <c r="C155" t="str">
        <v>After Nines</v>
      </c>
      <c r="D155">
        <v>8435</v>
      </c>
      <c r="E155">
        <v>42</v>
      </c>
      <c r="H155" t="str">
        <v>Gunar Cockshoot</v>
      </c>
      <c r="I155" t="str">
        <v>Canada</v>
      </c>
      <c r="J155" t="str">
        <v>White Choc</v>
      </c>
      <c r="K155">
        <v>3339</v>
      </c>
      <c r="L155">
        <v>39</v>
      </c>
      <c r="O155" t="str">
        <v>Curtice Advani</v>
      </c>
      <c r="P155" t="str">
        <v>Australia</v>
      </c>
      <c r="Q155" t="str">
        <v>Milk Bars</v>
      </c>
      <c r="R155">
        <v>2317</v>
      </c>
      <c r="S155">
        <v>123</v>
      </c>
      <c r="V155" t="str">
        <v>Ches Bonnell</v>
      </c>
      <c r="W155" t="str">
        <v>Canada</v>
      </c>
      <c r="X155" t="str">
        <v>After Nines</v>
      </c>
      <c r="Y155">
        <v>8435</v>
      </c>
      <c r="Z155">
        <v>42</v>
      </c>
    </row>
    <row r="156" spans="1:26" x14ac:dyDescent="0.3">
      <c r="A156" t="str">
        <v>Ram Mahesh</v>
      </c>
      <c r="B156" t="str">
        <v>UK</v>
      </c>
      <c r="C156" t="str">
        <v>Manuka Honey Choco</v>
      </c>
      <c r="D156">
        <v>0</v>
      </c>
      <c r="E156">
        <v>135</v>
      </c>
      <c r="H156" t="str">
        <v>Gigi Bohling</v>
      </c>
      <c r="I156" t="str">
        <v>Canada</v>
      </c>
      <c r="J156" t="str">
        <v>Eclairs</v>
      </c>
      <c r="K156">
        <v>3339</v>
      </c>
      <c r="L156">
        <v>348</v>
      </c>
      <c r="O156" t="str">
        <v>Curtice Advani</v>
      </c>
      <c r="P156" t="str">
        <v>India</v>
      </c>
      <c r="Q156" t="str">
        <v>Choco Coated Almonds</v>
      </c>
      <c r="R156">
        <v>6734</v>
      </c>
      <c r="S156">
        <v>123</v>
      </c>
      <c r="V156" t="str">
        <v>Ram Mahesh</v>
      </c>
      <c r="W156" t="str">
        <v>UK</v>
      </c>
      <c r="X156" t="str">
        <v>Manuka Honey Choco</v>
      </c>
      <c r="Y156">
        <v>0</v>
      </c>
      <c r="Z156">
        <v>135</v>
      </c>
    </row>
    <row r="157" spans="1:26" x14ac:dyDescent="0.3">
      <c r="A157" t="str">
        <v>Ches Bonnell</v>
      </c>
      <c r="B157" t="str">
        <v>India</v>
      </c>
      <c r="C157" t="str">
        <v>85% Dark Bars</v>
      </c>
      <c r="D157">
        <v>8862</v>
      </c>
      <c r="E157">
        <v>189</v>
      </c>
      <c r="H157" t="str">
        <v>Ches Bonnell</v>
      </c>
      <c r="I157" t="str">
        <v>India</v>
      </c>
      <c r="J157" t="str">
        <v>Choco Coated Almonds</v>
      </c>
      <c r="K157">
        <v>3262</v>
      </c>
      <c r="L157">
        <v>75</v>
      </c>
      <c r="O157" t="str">
        <v>Curtice Advani</v>
      </c>
      <c r="P157" t="str">
        <v>USA</v>
      </c>
      <c r="Q157" t="str">
        <v>70% Dark Bites</v>
      </c>
      <c r="R157">
        <v>4781</v>
      </c>
      <c r="S157">
        <v>123</v>
      </c>
      <c r="V157" t="str">
        <v>Ches Bonnell</v>
      </c>
      <c r="W157" t="str">
        <v>India</v>
      </c>
      <c r="X157" t="str">
        <v>85% Dark Bars</v>
      </c>
      <c r="Y157">
        <v>8862</v>
      </c>
      <c r="Z157">
        <v>189</v>
      </c>
    </row>
    <row r="158" spans="1:26" x14ac:dyDescent="0.3">
      <c r="A158" t="str">
        <v>Curtice Advani</v>
      </c>
      <c r="B158" t="str">
        <v>New Zealand</v>
      </c>
      <c r="C158" t="str">
        <v>Caramel Stuffed Bars</v>
      </c>
      <c r="D158">
        <v>3556</v>
      </c>
      <c r="E158">
        <v>459</v>
      </c>
      <c r="H158" t="str">
        <v>Husein Augar</v>
      </c>
      <c r="I158" t="str">
        <v>UK</v>
      </c>
      <c r="J158" t="str">
        <v>White Choc</v>
      </c>
      <c r="K158">
        <v>3192</v>
      </c>
      <c r="L158">
        <v>72</v>
      </c>
      <c r="O158" t="str">
        <v>Husein Augar</v>
      </c>
      <c r="P158" t="str">
        <v>Australia</v>
      </c>
      <c r="Q158" t="str">
        <v>Mint Chip Choco</v>
      </c>
      <c r="R158">
        <v>2646</v>
      </c>
      <c r="S158">
        <v>120</v>
      </c>
      <c r="V158" t="str">
        <v>Curtice Advani</v>
      </c>
      <c r="W158" t="str">
        <v>New Zealand</v>
      </c>
      <c r="X158" t="str">
        <v>Caramel Stuffed Bars</v>
      </c>
      <c r="Y158">
        <v>3556</v>
      </c>
      <c r="Z158">
        <v>459</v>
      </c>
    </row>
    <row r="159" spans="1:26" x14ac:dyDescent="0.3">
      <c r="A159" t="str">
        <v>Gigi Bohling</v>
      </c>
      <c r="B159" t="str">
        <v>India</v>
      </c>
      <c r="C159" t="str">
        <v>Raspberry Choco</v>
      </c>
      <c r="D159">
        <v>7280</v>
      </c>
      <c r="E159">
        <v>201</v>
      </c>
      <c r="H159" t="str">
        <v>Ram Mahesh</v>
      </c>
      <c r="I159" t="str">
        <v>Canada</v>
      </c>
      <c r="J159" t="str">
        <v>Organic Choco Syrup</v>
      </c>
      <c r="K159">
        <v>3164</v>
      </c>
      <c r="L159">
        <v>306</v>
      </c>
      <c r="O159" t="str">
        <v>Curtice Advani</v>
      </c>
      <c r="P159" t="str">
        <v>Canada</v>
      </c>
      <c r="Q159" t="str">
        <v>Almond Choco</v>
      </c>
      <c r="R159">
        <v>10073</v>
      </c>
      <c r="S159">
        <v>120</v>
      </c>
      <c r="V159" t="str">
        <v>Gigi Bohling</v>
      </c>
      <c r="W159" t="str">
        <v>India</v>
      </c>
      <c r="X159" t="str">
        <v>Raspberry Choco</v>
      </c>
      <c r="Y159">
        <v>7280</v>
      </c>
      <c r="Z159">
        <v>201</v>
      </c>
    </row>
    <row r="160" spans="1:26" x14ac:dyDescent="0.3">
      <c r="A160" t="str">
        <v>Curtice Advani</v>
      </c>
      <c r="B160" t="str">
        <v>India</v>
      </c>
      <c r="C160" t="str">
        <v>70% Dark Bites</v>
      </c>
      <c r="D160">
        <v>3402</v>
      </c>
      <c r="E160">
        <v>366</v>
      </c>
      <c r="H160" t="str">
        <v>Gunar Cockshoot</v>
      </c>
      <c r="I160" t="str">
        <v>India</v>
      </c>
      <c r="J160" t="str">
        <v>Baker's Choco Chips</v>
      </c>
      <c r="K160">
        <v>3108</v>
      </c>
      <c r="L160">
        <v>54</v>
      </c>
      <c r="O160" t="str">
        <v>Barr Faughny</v>
      </c>
      <c r="P160" t="str">
        <v>India</v>
      </c>
      <c r="Q160" t="str">
        <v>99% Dark &amp; Pure</v>
      </c>
      <c r="R160">
        <v>7511</v>
      </c>
      <c r="S160">
        <v>120</v>
      </c>
      <c r="V160" t="str">
        <v>Curtice Advani</v>
      </c>
      <c r="W160" t="str">
        <v>India</v>
      </c>
      <c r="X160" t="str">
        <v>70% Dark Bites</v>
      </c>
      <c r="Y160">
        <v>3402</v>
      </c>
      <c r="Z160">
        <v>366</v>
      </c>
    </row>
    <row r="161" spans="1:26" x14ac:dyDescent="0.3">
      <c r="A161" t="str">
        <v>Gunar Cockshoot</v>
      </c>
      <c r="B161" t="str">
        <v>New Zealand</v>
      </c>
      <c r="C161" t="str">
        <v>Manuka Honey Choco</v>
      </c>
      <c r="D161">
        <v>4592</v>
      </c>
      <c r="E161">
        <v>324</v>
      </c>
      <c r="H161" t="str">
        <v>Ram Mahesh</v>
      </c>
      <c r="I161" t="str">
        <v>UK</v>
      </c>
      <c r="J161" t="str">
        <v>Caramel Stuffed Bars</v>
      </c>
      <c r="K161">
        <v>3101</v>
      </c>
      <c r="L161">
        <v>225</v>
      </c>
      <c r="O161" t="str">
        <v>Barr Faughny</v>
      </c>
      <c r="P161" t="str">
        <v>UK</v>
      </c>
      <c r="Q161" t="str">
        <v>Mint Chip Choco</v>
      </c>
      <c r="R161">
        <v>2016</v>
      </c>
      <c r="S161">
        <v>117</v>
      </c>
      <c r="V161" t="str">
        <v>Gunar Cockshoot</v>
      </c>
      <c r="W161" t="str">
        <v>New Zealand</v>
      </c>
      <c r="X161" t="str">
        <v>Manuka Honey Choco</v>
      </c>
      <c r="Y161">
        <v>4592</v>
      </c>
      <c r="Z161">
        <v>324</v>
      </c>
    </row>
    <row r="162" spans="1:26" x14ac:dyDescent="0.3">
      <c r="A162" t="str">
        <v>Husein Augar</v>
      </c>
      <c r="B162" t="str">
        <v>USA</v>
      </c>
      <c r="C162" t="str">
        <v>Raspberry Choco</v>
      </c>
      <c r="D162">
        <v>7833</v>
      </c>
      <c r="E162">
        <v>243</v>
      </c>
      <c r="H162" t="str">
        <v>Barr Faughny</v>
      </c>
      <c r="I162" t="str">
        <v>Canada</v>
      </c>
      <c r="J162" t="str">
        <v>Smooth Sliky Salty</v>
      </c>
      <c r="K162">
        <v>3094</v>
      </c>
      <c r="L162">
        <v>246</v>
      </c>
      <c r="O162" t="str">
        <v>Gunar Cockshoot</v>
      </c>
      <c r="P162" t="str">
        <v>India</v>
      </c>
      <c r="Q162" t="str">
        <v>Fruit &amp; Nut Bars</v>
      </c>
      <c r="R162">
        <v>2212</v>
      </c>
      <c r="S162">
        <v>117</v>
      </c>
      <c r="V162" t="str">
        <v>Husein Augar</v>
      </c>
      <c r="W162" t="str">
        <v>USA</v>
      </c>
      <c r="X162" t="str">
        <v>Raspberry Choco</v>
      </c>
      <c r="Y162">
        <v>7833</v>
      </c>
      <c r="Z162">
        <v>243</v>
      </c>
    </row>
    <row r="163" spans="1:26" x14ac:dyDescent="0.3">
      <c r="A163" t="str">
        <v>Barr Faughny</v>
      </c>
      <c r="B163" t="str">
        <v>UK</v>
      </c>
      <c r="C163" t="str">
        <v>Spicy Special Slims</v>
      </c>
      <c r="D163">
        <v>7651</v>
      </c>
      <c r="E163">
        <v>213</v>
      </c>
      <c r="H163" t="str">
        <v>Oby Sorrel</v>
      </c>
      <c r="I163" t="str">
        <v>New Zealand</v>
      </c>
      <c r="J163" t="str">
        <v>Caramel Stuffed Bars</v>
      </c>
      <c r="K163">
        <v>3059</v>
      </c>
      <c r="L163">
        <v>27</v>
      </c>
      <c r="O163" t="str">
        <v>Ches Bonnell</v>
      </c>
      <c r="P163" t="str">
        <v>Canada</v>
      </c>
      <c r="Q163" t="str">
        <v>Smooth Sliky Salty</v>
      </c>
      <c r="R163">
        <v>2149</v>
      </c>
      <c r="S163">
        <v>117</v>
      </c>
      <c r="V163" t="str">
        <v>Barr Faughny</v>
      </c>
      <c r="W163" t="str">
        <v>UK</v>
      </c>
      <c r="X163" t="str">
        <v>Spicy Special Slims</v>
      </c>
      <c r="Y163">
        <v>7651</v>
      </c>
      <c r="Z163">
        <v>213</v>
      </c>
    </row>
    <row r="164" spans="1:26" x14ac:dyDescent="0.3">
      <c r="A164" t="str">
        <v>Ram Mahesh</v>
      </c>
      <c r="B164" t="str">
        <v>USA</v>
      </c>
      <c r="C164" t="str">
        <v>70% Dark Bites</v>
      </c>
      <c r="D164">
        <v>2275</v>
      </c>
      <c r="E164">
        <v>447</v>
      </c>
      <c r="H164" t="str">
        <v>Curtice Advani</v>
      </c>
      <c r="I164" t="str">
        <v>UK</v>
      </c>
      <c r="J164" t="str">
        <v>Manuka Honey Choco</v>
      </c>
      <c r="K164">
        <v>3052</v>
      </c>
      <c r="L164">
        <v>378</v>
      </c>
      <c r="O164" t="str">
        <v>Ram Mahesh</v>
      </c>
      <c r="P164" t="str">
        <v>New Zealand</v>
      </c>
      <c r="Q164" t="str">
        <v>70% Dark Bites</v>
      </c>
      <c r="R164">
        <v>1624</v>
      </c>
      <c r="S164">
        <v>114</v>
      </c>
      <c r="V164" t="str">
        <v>Ram Mahesh</v>
      </c>
      <c r="W164" t="str">
        <v>USA</v>
      </c>
      <c r="X164" t="str">
        <v>70% Dark Bites</v>
      </c>
      <c r="Y164">
        <v>2275</v>
      </c>
      <c r="Z164">
        <v>447</v>
      </c>
    </row>
    <row r="165" spans="1:26" x14ac:dyDescent="0.3">
      <c r="A165" t="str">
        <v>Ram Mahesh</v>
      </c>
      <c r="B165" t="str">
        <v>Australia</v>
      </c>
      <c r="C165" t="str">
        <v>Milk Bars</v>
      </c>
      <c r="D165">
        <v>5670</v>
      </c>
      <c r="E165">
        <v>297</v>
      </c>
      <c r="H165" t="str">
        <v>Curtice Advani</v>
      </c>
      <c r="I165" t="str">
        <v>UK</v>
      </c>
      <c r="J165" t="str">
        <v>85% Dark Bars</v>
      </c>
      <c r="K165">
        <v>2989</v>
      </c>
      <c r="L165">
        <v>3</v>
      </c>
      <c r="O165" t="str">
        <v>Ches Bonnell</v>
      </c>
      <c r="P165" t="str">
        <v>USA</v>
      </c>
      <c r="Q165" t="str">
        <v>85% Dark Bars</v>
      </c>
      <c r="R165">
        <v>2793</v>
      </c>
      <c r="S165">
        <v>114</v>
      </c>
      <c r="V165" t="str">
        <v>Ram Mahesh</v>
      </c>
      <c r="W165" t="str">
        <v>Australia</v>
      </c>
      <c r="X165" t="str">
        <v>Milk Bars</v>
      </c>
      <c r="Y165">
        <v>5670</v>
      </c>
      <c r="Z165">
        <v>297</v>
      </c>
    </row>
    <row r="166" spans="1:26" x14ac:dyDescent="0.3">
      <c r="A166" t="str">
        <v>Ches Bonnell</v>
      </c>
      <c r="B166" t="str">
        <v>USA</v>
      </c>
      <c r="C166" t="str">
        <v>Mint Chip Choco</v>
      </c>
      <c r="D166">
        <v>2135</v>
      </c>
      <c r="E166">
        <v>27</v>
      </c>
      <c r="H166" t="str">
        <v>Husein Augar</v>
      </c>
      <c r="I166" t="str">
        <v>Canada</v>
      </c>
      <c r="J166" t="str">
        <v>Choco Coated Almonds</v>
      </c>
      <c r="K166">
        <v>2954</v>
      </c>
      <c r="L166">
        <v>189</v>
      </c>
      <c r="O166" t="str">
        <v>Husein Augar</v>
      </c>
      <c r="P166" t="str">
        <v>Canada</v>
      </c>
      <c r="Q166" t="str">
        <v>White Choc</v>
      </c>
      <c r="R166">
        <v>2142</v>
      </c>
      <c r="S166">
        <v>114</v>
      </c>
      <c r="V166" t="str">
        <v>Ches Bonnell</v>
      </c>
      <c r="W166" t="str">
        <v>USA</v>
      </c>
      <c r="X166" t="str">
        <v>Mint Chip Choco</v>
      </c>
      <c r="Y166">
        <v>2135</v>
      </c>
      <c r="Z166">
        <v>27</v>
      </c>
    </row>
    <row r="167" spans="1:26" x14ac:dyDescent="0.3">
      <c r="A167" t="str">
        <v>Ram Mahesh</v>
      </c>
      <c r="B167" t="str">
        <v>India</v>
      </c>
      <c r="C167" t="str">
        <v>Fruit &amp; Nut Bars</v>
      </c>
      <c r="D167">
        <v>2779</v>
      </c>
      <c r="E167">
        <v>75</v>
      </c>
      <c r="H167" t="str">
        <v>Carla Molina</v>
      </c>
      <c r="I167" t="str">
        <v>New Zealand</v>
      </c>
      <c r="J167" t="str">
        <v>Spicy Special Slims</v>
      </c>
      <c r="K167">
        <v>2933</v>
      </c>
      <c r="L167">
        <v>9</v>
      </c>
      <c r="O167" t="str">
        <v>Ches Bonnell</v>
      </c>
      <c r="P167" t="str">
        <v>New Zealand</v>
      </c>
      <c r="Q167" t="str">
        <v>Eclairs</v>
      </c>
      <c r="R167">
        <v>4487</v>
      </c>
      <c r="S167">
        <v>111</v>
      </c>
      <c r="V167" t="str">
        <v>Ram Mahesh</v>
      </c>
      <c r="W167" t="str">
        <v>India</v>
      </c>
      <c r="X167" t="str">
        <v>Fruit &amp; Nut Bars</v>
      </c>
      <c r="Y167">
        <v>2779</v>
      </c>
      <c r="Z167">
        <v>75</v>
      </c>
    </row>
    <row r="168" spans="1:26" x14ac:dyDescent="0.3">
      <c r="A168" t="str">
        <v>Oby Sorrel</v>
      </c>
      <c r="B168" t="str">
        <v>UK</v>
      </c>
      <c r="C168" t="str">
        <v>Peanut Butter Cubes</v>
      </c>
      <c r="D168">
        <v>12950</v>
      </c>
      <c r="E168">
        <v>30</v>
      </c>
      <c r="H168" t="str">
        <v>Husein Augar</v>
      </c>
      <c r="I168" t="str">
        <v>New Zealand</v>
      </c>
      <c r="J168" t="str">
        <v>Caramel Stuffed Bars</v>
      </c>
      <c r="K168">
        <v>2919</v>
      </c>
      <c r="L168">
        <v>45</v>
      </c>
      <c r="O168" t="str">
        <v>Gigi Bohling</v>
      </c>
      <c r="P168" t="str">
        <v>Canada</v>
      </c>
      <c r="Q168" t="str">
        <v>70% Dark Bites</v>
      </c>
      <c r="R168">
        <v>1526</v>
      </c>
      <c r="S168">
        <v>105</v>
      </c>
      <c r="V168" t="str">
        <v>Oby Sorrel</v>
      </c>
      <c r="W168" t="str">
        <v>UK</v>
      </c>
      <c r="X168" t="str">
        <v>Peanut Butter Cubes</v>
      </c>
      <c r="Y168">
        <v>12950</v>
      </c>
      <c r="Z168">
        <v>30</v>
      </c>
    </row>
    <row r="169" spans="1:26" x14ac:dyDescent="0.3">
      <c r="A169" t="str">
        <v>Ches Bonnell</v>
      </c>
      <c r="B169" t="str">
        <v>Canada</v>
      </c>
      <c r="C169" t="str">
        <v>Drinking Coco</v>
      </c>
      <c r="D169">
        <v>2646</v>
      </c>
      <c r="E169">
        <v>177</v>
      </c>
      <c r="H169" t="str">
        <v>Gunar Cockshoot</v>
      </c>
      <c r="I169" t="str">
        <v>India</v>
      </c>
      <c r="J169" t="str">
        <v>Eclairs</v>
      </c>
      <c r="K169">
        <v>2919</v>
      </c>
      <c r="L169">
        <v>93</v>
      </c>
      <c r="O169" t="str">
        <v>Carla Molina</v>
      </c>
      <c r="P169" t="str">
        <v>New Zealand</v>
      </c>
      <c r="Q169" t="str">
        <v>85% Dark Bars</v>
      </c>
      <c r="R169">
        <v>6398</v>
      </c>
      <c r="S169">
        <v>102</v>
      </c>
      <c r="V169" t="str">
        <v>Ches Bonnell</v>
      </c>
      <c r="W169" t="str">
        <v>Canada</v>
      </c>
      <c r="X169" t="str">
        <v>Drinking Coco</v>
      </c>
      <c r="Y169">
        <v>2646</v>
      </c>
      <c r="Z169">
        <v>177</v>
      </c>
    </row>
    <row r="170" spans="1:26" x14ac:dyDescent="0.3">
      <c r="A170" t="str">
        <v>Ram Mahesh</v>
      </c>
      <c r="B170" t="str">
        <v>India</v>
      </c>
      <c r="C170" t="str">
        <v>Peanut Butter Cubes</v>
      </c>
      <c r="D170">
        <v>3794</v>
      </c>
      <c r="E170">
        <v>159</v>
      </c>
      <c r="H170" t="str">
        <v>Gigi Bohling</v>
      </c>
      <c r="I170" t="str">
        <v>India</v>
      </c>
      <c r="J170" t="str">
        <v>Manuka Honey Choco</v>
      </c>
      <c r="K170">
        <v>2891</v>
      </c>
      <c r="L170">
        <v>102</v>
      </c>
      <c r="O170" t="str">
        <v>Gigi Bohling</v>
      </c>
      <c r="P170" t="str">
        <v>India</v>
      </c>
      <c r="Q170" t="str">
        <v>Manuka Honey Choco</v>
      </c>
      <c r="R170">
        <v>2891</v>
      </c>
      <c r="S170">
        <v>102</v>
      </c>
      <c r="V170" t="str">
        <v>Ram Mahesh</v>
      </c>
      <c r="W170" t="str">
        <v>India</v>
      </c>
      <c r="X170" t="str">
        <v>Peanut Butter Cubes</v>
      </c>
      <c r="Y170">
        <v>3794</v>
      </c>
      <c r="Z170">
        <v>159</v>
      </c>
    </row>
    <row r="171" spans="1:26" x14ac:dyDescent="0.3">
      <c r="A171" t="str">
        <v>Gunar Cockshoot</v>
      </c>
      <c r="B171" t="str">
        <v>USA</v>
      </c>
      <c r="C171" t="str">
        <v>Peanut Butter Cubes</v>
      </c>
      <c r="D171">
        <v>819</v>
      </c>
      <c r="E171">
        <v>306</v>
      </c>
      <c r="H171" t="str">
        <v>Ches Bonnell</v>
      </c>
      <c r="I171" t="str">
        <v>Canada</v>
      </c>
      <c r="J171" t="str">
        <v>99% Dark &amp; Pure</v>
      </c>
      <c r="K171">
        <v>2870</v>
      </c>
      <c r="L171">
        <v>300</v>
      </c>
      <c r="O171" t="str">
        <v>Curtice Advani</v>
      </c>
      <c r="P171" t="str">
        <v>New Zealand</v>
      </c>
      <c r="Q171" t="str">
        <v>Drinking Coco</v>
      </c>
      <c r="R171">
        <v>1505</v>
      </c>
      <c r="S171">
        <v>102</v>
      </c>
      <c r="V171" t="str">
        <v>Gunar Cockshoot</v>
      </c>
      <c r="W171" t="str">
        <v>USA</v>
      </c>
      <c r="X171" t="str">
        <v>Peanut Butter Cubes</v>
      </c>
      <c r="Y171">
        <v>819</v>
      </c>
      <c r="Z171">
        <v>306</v>
      </c>
    </row>
    <row r="172" spans="1:26" x14ac:dyDescent="0.3">
      <c r="A172" t="str">
        <v>Gunar Cockshoot</v>
      </c>
      <c r="B172" t="str">
        <v>India</v>
      </c>
      <c r="C172" t="str">
        <v>Orange Choco</v>
      </c>
      <c r="D172">
        <v>2583</v>
      </c>
      <c r="E172">
        <v>18</v>
      </c>
      <c r="H172" t="str">
        <v>Barr Faughny</v>
      </c>
      <c r="I172" t="str">
        <v>New Zealand</v>
      </c>
      <c r="J172" t="str">
        <v>Raspberry Choco</v>
      </c>
      <c r="K172">
        <v>2863</v>
      </c>
      <c r="L172">
        <v>42</v>
      </c>
      <c r="O172" t="str">
        <v>Ram Mahesh</v>
      </c>
      <c r="P172" t="str">
        <v>Australia</v>
      </c>
      <c r="Q172" t="str">
        <v>Almond Choco</v>
      </c>
      <c r="R172">
        <v>6125</v>
      </c>
      <c r="S172">
        <v>102</v>
      </c>
      <c r="V172" t="str">
        <v>Gunar Cockshoot</v>
      </c>
      <c r="W172" t="str">
        <v>India</v>
      </c>
      <c r="X172" t="str">
        <v>Orange Choco</v>
      </c>
      <c r="Y172">
        <v>2583</v>
      </c>
      <c r="Z172">
        <v>18</v>
      </c>
    </row>
    <row r="173" spans="1:26" x14ac:dyDescent="0.3">
      <c r="A173" t="str">
        <v>Ches Bonnell</v>
      </c>
      <c r="B173" t="str">
        <v>USA</v>
      </c>
      <c r="C173" t="str">
        <v>99% Dark &amp; Pure</v>
      </c>
      <c r="D173">
        <v>4585</v>
      </c>
      <c r="E173">
        <v>240</v>
      </c>
      <c r="H173" t="str">
        <v>Husein Augar</v>
      </c>
      <c r="I173" t="str">
        <v>New Zealand</v>
      </c>
      <c r="J173" t="str">
        <v>Baker's Choco Chips</v>
      </c>
      <c r="K173">
        <v>2856</v>
      </c>
      <c r="L173">
        <v>246</v>
      </c>
      <c r="O173" t="str">
        <v>Gunar Cockshoot</v>
      </c>
      <c r="P173" t="str">
        <v>UK</v>
      </c>
      <c r="Q173" t="str">
        <v>Caramel Stuffed Bars</v>
      </c>
      <c r="R173">
        <v>1652</v>
      </c>
      <c r="S173">
        <v>102</v>
      </c>
      <c r="V173" t="str">
        <v>Ches Bonnell</v>
      </c>
      <c r="W173" t="str">
        <v>USA</v>
      </c>
      <c r="X173" t="str">
        <v>99% Dark &amp; Pure</v>
      </c>
      <c r="Y173">
        <v>4585</v>
      </c>
      <c r="Z173">
        <v>240</v>
      </c>
    </row>
    <row r="174" spans="1:26" x14ac:dyDescent="0.3">
      <c r="A174" t="str">
        <v>Gigi Bohling</v>
      </c>
      <c r="B174" t="str">
        <v>India</v>
      </c>
      <c r="C174" t="str">
        <v>Peanut Butter Cubes</v>
      </c>
      <c r="D174">
        <v>1652</v>
      </c>
      <c r="E174">
        <v>93</v>
      </c>
      <c r="H174" t="str">
        <v>Ches Bonnell</v>
      </c>
      <c r="I174" t="str">
        <v>USA</v>
      </c>
      <c r="J174" t="str">
        <v>85% Dark Bars</v>
      </c>
      <c r="K174">
        <v>2793</v>
      </c>
      <c r="L174">
        <v>114</v>
      </c>
      <c r="O174" t="str">
        <v>Husein Augar</v>
      </c>
      <c r="P174" t="str">
        <v>Australia</v>
      </c>
      <c r="Q174" t="str">
        <v>Baker's Choco Chips</v>
      </c>
      <c r="R174">
        <v>2436</v>
      </c>
      <c r="S174">
        <v>99</v>
      </c>
      <c r="V174" t="str">
        <v>Gigi Bohling</v>
      </c>
      <c r="W174" t="str">
        <v>India</v>
      </c>
      <c r="X174" t="str">
        <v>Peanut Butter Cubes</v>
      </c>
      <c r="Y174">
        <v>1652</v>
      </c>
      <c r="Z174">
        <v>93</v>
      </c>
    </row>
    <row r="175" spans="1:26" x14ac:dyDescent="0.3">
      <c r="A175" t="str">
        <v>Oby Sorrel</v>
      </c>
      <c r="B175" t="str">
        <v>India</v>
      </c>
      <c r="C175" t="str">
        <v>Baker's Choco Chips</v>
      </c>
      <c r="D175">
        <v>4991</v>
      </c>
      <c r="E175">
        <v>9</v>
      </c>
      <c r="H175" t="str">
        <v>Ram Mahesh</v>
      </c>
      <c r="I175" t="str">
        <v>India</v>
      </c>
      <c r="J175" t="str">
        <v>Fruit &amp; Nut Bars</v>
      </c>
      <c r="K175">
        <v>2779</v>
      </c>
      <c r="L175">
        <v>75</v>
      </c>
      <c r="O175" t="str">
        <v>Carla Molina</v>
      </c>
      <c r="P175" t="str">
        <v>USA</v>
      </c>
      <c r="Q175" t="str">
        <v>99% Dark &amp; Pure</v>
      </c>
      <c r="R175">
        <v>609</v>
      </c>
      <c r="S175">
        <v>99</v>
      </c>
      <c r="V175" t="str">
        <v>Oby Sorrel</v>
      </c>
      <c r="W175" t="str">
        <v>India</v>
      </c>
      <c r="X175" t="str">
        <v>Baker's Choco Chips</v>
      </c>
      <c r="Y175">
        <v>4991</v>
      </c>
      <c r="Z175">
        <v>9</v>
      </c>
    </row>
    <row r="176" spans="1:26" x14ac:dyDescent="0.3">
      <c r="A176" t="str">
        <v>Brien Boise</v>
      </c>
      <c r="B176" t="str">
        <v>India</v>
      </c>
      <c r="C176" t="str">
        <v>Mint Chip Choco</v>
      </c>
      <c r="D176">
        <v>2009</v>
      </c>
      <c r="E176">
        <v>219</v>
      </c>
      <c r="H176" t="str">
        <v>Gigi Bohling</v>
      </c>
      <c r="I176" t="str">
        <v>USA</v>
      </c>
      <c r="J176" t="str">
        <v>Almond Choco</v>
      </c>
      <c r="K176">
        <v>2744</v>
      </c>
      <c r="L176">
        <v>9</v>
      </c>
      <c r="O176" t="str">
        <v>Ches Bonnell</v>
      </c>
      <c r="P176" t="str">
        <v>India</v>
      </c>
      <c r="Q176" t="str">
        <v>White Choc</v>
      </c>
      <c r="R176">
        <v>1568</v>
      </c>
      <c r="S176">
        <v>96</v>
      </c>
      <c r="V176" t="str">
        <v>Brien Boise</v>
      </c>
      <c r="W176" t="str">
        <v>India</v>
      </c>
      <c r="X176" t="str">
        <v>Mint Chip Choco</v>
      </c>
      <c r="Y176">
        <v>2009</v>
      </c>
      <c r="Z176">
        <v>219</v>
      </c>
    </row>
    <row r="177" spans="1:26" x14ac:dyDescent="0.3">
      <c r="A177" t="str">
        <v>Barr Faughny</v>
      </c>
      <c r="B177" t="str">
        <v>UK</v>
      </c>
      <c r="C177" t="str">
        <v>After Nines</v>
      </c>
      <c r="D177">
        <v>1568</v>
      </c>
      <c r="E177">
        <v>141</v>
      </c>
      <c r="H177" t="str">
        <v>Husein Augar</v>
      </c>
      <c r="I177" t="str">
        <v>New Zealand</v>
      </c>
      <c r="J177" t="str">
        <v>Fruit &amp; Nut Bars</v>
      </c>
      <c r="K177">
        <v>2737</v>
      </c>
      <c r="L177">
        <v>93</v>
      </c>
      <c r="O177" t="str">
        <v>Husein Augar</v>
      </c>
      <c r="P177" t="str">
        <v>New Zealand</v>
      </c>
      <c r="Q177" t="str">
        <v>Orange Choco</v>
      </c>
      <c r="R177">
        <v>7273</v>
      </c>
      <c r="S177">
        <v>96</v>
      </c>
      <c r="V177" t="str">
        <v>Barr Faughny</v>
      </c>
      <c r="W177" t="str">
        <v>UK</v>
      </c>
      <c r="X177" t="str">
        <v>After Nines</v>
      </c>
      <c r="Y177">
        <v>1568</v>
      </c>
      <c r="Z177">
        <v>141</v>
      </c>
    </row>
    <row r="178" spans="1:26" x14ac:dyDescent="0.3">
      <c r="A178" t="str">
        <v>Carla Molina</v>
      </c>
      <c r="B178" t="str">
        <v>New Zealand</v>
      </c>
      <c r="C178" t="str">
        <v>Orange Choco</v>
      </c>
      <c r="D178">
        <v>3388</v>
      </c>
      <c r="E178">
        <v>123</v>
      </c>
      <c r="H178" t="str">
        <v>Brien Boise</v>
      </c>
      <c r="I178" t="str">
        <v>USA</v>
      </c>
      <c r="J178" t="str">
        <v>Orange Choco</v>
      </c>
      <c r="K178">
        <v>2702</v>
      </c>
      <c r="L178">
        <v>363</v>
      </c>
      <c r="O178" t="str">
        <v>Oby Sorrel</v>
      </c>
      <c r="P178" t="str">
        <v>USA</v>
      </c>
      <c r="Q178" t="str">
        <v>50% Dark Bites</v>
      </c>
      <c r="R178">
        <v>3472</v>
      </c>
      <c r="S178">
        <v>96</v>
      </c>
      <c r="V178" t="str">
        <v>Carla Molina</v>
      </c>
      <c r="W178" t="str">
        <v>New Zealand</v>
      </c>
      <c r="X178" t="str">
        <v>Orange Choco</v>
      </c>
      <c r="Y178">
        <v>3388</v>
      </c>
      <c r="Z178">
        <v>123</v>
      </c>
    </row>
    <row r="179" spans="1:26" x14ac:dyDescent="0.3">
      <c r="A179" t="str">
        <v>Ram Mahesh</v>
      </c>
      <c r="B179" t="str">
        <v>Australia</v>
      </c>
      <c r="C179" t="str">
        <v>85% Dark Bars</v>
      </c>
      <c r="D179">
        <v>623</v>
      </c>
      <c r="E179">
        <v>51</v>
      </c>
      <c r="H179" t="str">
        <v>Curtice Advani</v>
      </c>
      <c r="I179" t="str">
        <v>Australia</v>
      </c>
      <c r="J179" t="str">
        <v>Smooth Sliky Salty</v>
      </c>
      <c r="K179">
        <v>2681</v>
      </c>
      <c r="L179">
        <v>54</v>
      </c>
      <c r="O179" t="str">
        <v>Husein Augar</v>
      </c>
      <c r="P179" t="str">
        <v>New Zealand</v>
      </c>
      <c r="Q179" t="str">
        <v>Fruit &amp; Nut Bars</v>
      </c>
      <c r="R179">
        <v>2737</v>
      </c>
      <c r="S179">
        <v>93</v>
      </c>
      <c r="V179" t="str">
        <v>Ram Mahesh</v>
      </c>
      <c r="W179" t="str">
        <v>Australia</v>
      </c>
      <c r="X179" t="str">
        <v>85% Dark Bars</v>
      </c>
      <c r="Y179">
        <v>623</v>
      </c>
      <c r="Z179">
        <v>51</v>
      </c>
    </row>
    <row r="180" spans="1:26" x14ac:dyDescent="0.3">
      <c r="A180" t="str">
        <v>Curtice Advani</v>
      </c>
      <c r="B180" t="str">
        <v>Canada</v>
      </c>
      <c r="C180" t="str">
        <v>Almond Choco</v>
      </c>
      <c r="D180">
        <v>10073</v>
      </c>
      <c r="E180">
        <v>120</v>
      </c>
      <c r="H180" t="str">
        <v>Husein Augar</v>
      </c>
      <c r="I180" t="str">
        <v>Australia</v>
      </c>
      <c r="J180" t="str">
        <v>Mint Chip Choco</v>
      </c>
      <c r="K180">
        <v>2646</v>
      </c>
      <c r="L180">
        <v>120</v>
      </c>
      <c r="O180" t="str">
        <v>Oby Sorrel</v>
      </c>
      <c r="P180" t="str">
        <v>India</v>
      </c>
      <c r="Q180" t="str">
        <v>White Choc</v>
      </c>
      <c r="R180">
        <v>1428</v>
      </c>
      <c r="S180">
        <v>93</v>
      </c>
      <c r="V180" t="str">
        <v>Curtice Advani</v>
      </c>
      <c r="W180" t="str">
        <v>Canada</v>
      </c>
      <c r="X180" t="str">
        <v>Almond Choco</v>
      </c>
      <c r="Y180">
        <v>10073</v>
      </c>
      <c r="Z180">
        <v>120</v>
      </c>
    </row>
    <row r="181" spans="1:26" x14ac:dyDescent="0.3">
      <c r="A181" t="str">
        <v>Brien Boise</v>
      </c>
      <c r="B181" t="str">
        <v>UK</v>
      </c>
      <c r="C181" t="str">
        <v>Baker's Choco Chips</v>
      </c>
      <c r="D181">
        <v>1561</v>
      </c>
      <c r="E181">
        <v>27</v>
      </c>
      <c r="H181" t="str">
        <v>Ches Bonnell</v>
      </c>
      <c r="I181" t="str">
        <v>Canada</v>
      </c>
      <c r="J181" t="str">
        <v>Drinking Coco</v>
      </c>
      <c r="K181">
        <v>2646</v>
      </c>
      <c r="L181">
        <v>177</v>
      </c>
      <c r="O181" t="str">
        <v>Gigi Bohling</v>
      </c>
      <c r="P181" t="str">
        <v>India</v>
      </c>
      <c r="Q181" t="str">
        <v>Peanut Butter Cubes</v>
      </c>
      <c r="R181">
        <v>1652</v>
      </c>
      <c r="S181">
        <v>93</v>
      </c>
      <c r="V181" t="str">
        <v>Brien Boise</v>
      </c>
      <c r="W181" t="str">
        <v>UK</v>
      </c>
      <c r="X181" t="str">
        <v>Baker's Choco Chips</v>
      </c>
      <c r="Y181">
        <v>1561</v>
      </c>
      <c r="Z181">
        <v>27</v>
      </c>
    </row>
    <row r="182" spans="1:26" x14ac:dyDescent="0.3">
      <c r="A182" t="str">
        <v>Husein Augar</v>
      </c>
      <c r="B182" t="str">
        <v>Canada</v>
      </c>
      <c r="C182" t="str">
        <v>Organic Choco Syrup</v>
      </c>
      <c r="D182">
        <v>11522</v>
      </c>
      <c r="E182">
        <v>204</v>
      </c>
      <c r="H182" t="str">
        <v>Husein Augar</v>
      </c>
      <c r="I182" t="str">
        <v>UK</v>
      </c>
      <c r="J182" t="str">
        <v>Drinking Coco</v>
      </c>
      <c r="K182">
        <v>2639</v>
      </c>
      <c r="L182">
        <v>204</v>
      </c>
      <c r="O182" t="str">
        <v>Ram Mahesh</v>
      </c>
      <c r="P182" t="str">
        <v>New Zealand</v>
      </c>
      <c r="Q182" t="str">
        <v>Organic Choco Syrup</v>
      </c>
      <c r="R182">
        <v>6132</v>
      </c>
      <c r="S182">
        <v>93</v>
      </c>
      <c r="V182" t="str">
        <v>Husein Augar</v>
      </c>
      <c r="W182" t="str">
        <v>Canada</v>
      </c>
      <c r="X182" t="str">
        <v>Organic Choco Syrup</v>
      </c>
      <c r="Y182">
        <v>11522</v>
      </c>
      <c r="Z182">
        <v>204</v>
      </c>
    </row>
    <row r="183" spans="1:26" x14ac:dyDescent="0.3">
      <c r="A183" t="str">
        <v>Curtice Advani</v>
      </c>
      <c r="B183" t="str">
        <v>Australia</v>
      </c>
      <c r="C183" t="str">
        <v>Milk Bars</v>
      </c>
      <c r="D183">
        <v>2317</v>
      </c>
      <c r="E183">
        <v>123</v>
      </c>
      <c r="H183" t="str">
        <v>Gunar Cockshoot</v>
      </c>
      <c r="I183" t="str">
        <v>India</v>
      </c>
      <c r="J183" t="str">
        <v>Orange Choco</v>
      </c>
      <c r="K183">
        <v>2583</v>
      </c>
      <c r="L183">
        <v>18</v>
      </c>
      <c r="O183" t="str">
        <v>Gunar Cockshoot</v>
      </c>
      <c r="P183" t="str">
        <v>India</v>
      </c>
      <c r="Q183" t="str">
        <v>Eclairs</v>
      </c>
      <c r="R183">
        <v>2919</v>
      </c>
      <c r="S183">
        <v>93</v>
      </c>
      <c r="V183" t="str">
        <v>Curtice Advani</v>
      </c>
      <c r="W183" t="str">
        <v>Australia</v>
      </c>
      <c r="X183" t="str">
        <v>Milk Bars</v>
      </c>
      <c r="Y183">
        <v>2317</v>
      </c>
      <c r="Z183">
        <v>123</v>
      </c>
    </row>
    <row r="184" spans="1:26" x14ac:dyDescent="0.3">
      <c r="A184" t="str">
        <v>Oby Sorrel</v>
      </c>
      <c r="B184" t="str">
        <v>New Zealand</v>
      </c>
      <c r="C184" t="str">
        <v>Caramel Stuffed Bars</v>
      </c>
      <c r="D184">
        <v>3059</v>
      </c>
      <c r="E184">
        <v>27</v>
      </c>
      <c r="H184" t="str">
        <v>Oby Sorrel</v>
      </c>
      <c r="I184" t="str">
        <v>USA</v>
      </c>
      <c r="J184" t="str">
        <v>Raspberry Choco</v>
      </c>
      <c r="K184">
        <v>2562</v>
      </c>
      <c r="L184">
        <v>6</v>
      </c>
      <c r="O184" t="str">
        <v>Husein Augar</v>
      </c>
      <c r="P184" t="str">
        <v>India</v>
      </c>
      <c r="Q184" t="str">
        <v>Fruit &amp; Nut Bars</v>
      </c>
      <c r="R184">
        <v>8155</v>
      </c>
      <c r="S184">
        <v>90</v>
      </c>
      <c r="V184" t="str">
        <v>Oby Sorrel</v>
      </c>
      <c r="W184" t="str">
        <v>New Zealand</v>
      </c>
      <c r="X184" t="str">
        <v>Caramel Stuffed Bars</v>
      </c>
      <c r="Y184">
        <v>3059</v>
      </c>
      <c r="Z184">
        <v>27</v>
      </c>
    </row>
    <row r="185" spans="1:26" x14ac:dyDescent="0.3">
      <c r="A185" t="str">
        <v>Carla Molina</v>
      </c>
      <c r="B185" t="str">
        <v>New Zealand</v>
      </c>
      <c r="C185" t="str">
        <v>Baker's Choco Chips</v>
      </c>
      <c r="D185">
        <v>2324</v>
      </c>
      <c r="E185">
        <v>177</v>
      </c>
      <c r="H185" t="str">
        <v>Ram Mahesh</v>
      </c>
      <c r="I185" t="str">
        <v>Australia</v>
      </c>
      <c r="J185" t="str">
        <v>White Choc</v>
      </c>
      <c r="K185">
        <v>2541</v>
      </c>
      <c r="L185">
        <v>90</v>
      </c>
      <c r="O185" t="str">
        <v>Ram Mahesh</v>
      </c>
      <c r="P185" t="str">
        <v>Canada</v>
      </c>
      <c r="Q185" t="str">
        <v>Peanut Butter Cubes</v>
      </c>
      <c r="R185">
        <v>9772</v>
      </c>
      <c r="S185">
        <v>90</v>
      </c>
      <c r="V185" t="str">
        <v>Carla Molina</v>
      </c>
      <c r="W185" t="str">
        <v>New Zealand</v>
      </c>
      <c r="X185" t="str">
        <v>Baker's Choco Chips</v>
      </c>
      <c r="Y185">
        <v>2324</v>
      </c>
      <c r="Z185">
        <v>177</v>
      </c>
    </row>
    <row r="186" spans="1:26" x14ac:dyDescent="0.3">
      <c r="A186" t="str">
        <v>Gunar Cockshoot</v>
      </c>
      <c r="B186" t="str">
        <v>UK</v>
      </c>
      <c r="C186" t="str">
        <v>Baker's Choco Chips</v>
      </c>
      <c r="D186">
        <v>4956</v>
      </c>
      <c r="E186">
        <v>171</v>
      </c>
      <c r="H186" t="str">
        <v>Ram Mahesh</v>
      </c>
      <c r="I186" t="str">
        <v>Australia</v>
      </c>
      <c r="J186" t="str">
        <v>Manuka Honey Choco</v>
      </c>
      <c r="K186">
        <v>2541</v>
      </c>
      <c r="L186">
        <v>45</v>
      </c>
      <c r="O186" t="str">
        <v>Ram Mahesh</v>
      </c>
      <c r="P186" t="str">
        <v>Australia</v>
      </c>
      <c r="Q186" t="str">
        <v>White Choc</v>
      </c>
      <c r="R186">
        <v>2541</v>
      </c>
      <c r="S186">
        <v>90</v>
      </c>
      <c r="V186" t="str">
        <v>Gunar Cockshoot</v>
      </c>
      <c r="W186" t="str">
        <v>UK</v>
      </c>
      <c r="X186" t="str">
        <v>Baker's Choco Chips</v>
      </c>
      <c r="Y186">
        <v>4956</v>
      </c>
      <c r="Z186">
        <v>171</v>
      </c>
    </row>
    <row r="187" spans="1:26" x14ac:dyDescent="0.3">
      <c r="A187" t="str">
        <v>Oby Sorrel</v>
      </c>
      <c r="B187" t="str">
        <v>India</v>
      </c>
      <c r="C187" t="str">
        <v>99% Dark &amp; Pure</v>
      </c>
      <c r="D187">
        <v>5355</v>
      </c>
      <c r="E187">
        <v>204</v>
      </c>
      <c r="H187" t="str">
        <v>Ches Bonnell</v>
      </c>
      <c r="I187" t="str">
        <v>USA</v>
      </c>
      <c r="J187" t="str">
        <v>Organic Choco Syrup</v>
      </c>
      <c r="K187">
        <v>2478</v>
      </c>
      <c r="L187">
        <v>21</v>
      </c>
      <c r="O187" t="str">
        <v>Curtice Advani</v>
      </c>
      <c r="P187" t="str">
        <v>New Zealand</v>
      </c>
      <c r="Q187" t="str">
        <v>Smooth Sliky Salty</v>
      </c>
      <c r="R187">
        <v>7693</v>
      </c>
      <c r="S187">
        <v>87</v>
      </c>
      <c r="V187" t="str">
        <v>Oby Sorrel</v>
      </c>
      <c r="W187" t="str">
        <v>India</v>
      </c>
      <c r="X187" t="str">
        <v>99% Dark &amp; Pure</v>
      </c>
      <c r="Y187">
        <v>5355</v>
      </c>
      <c r="Z187">
        <v>204</v>
      </c>
    </row>
    <row r="188" spans="1:26" x14ac:dyDescent="0.3">
      <c r="A188" t="str">
        <v>Gunar Cockshoot</v>
      </c>
      <c r="B188" t="str">
        <v>India</v>
      </c>
      <c r="C188" t="str">
        <v>50% Dark Bites</v>
      </c>
      <c r="D188">
        <v>7259</v>
      </c>
      <c r="E188">
        <v>276</v>
      </c>
      <c r="H188" t="str">
        <v>Oby Sorrel</v>
      </c>
      <c r="I188" t="str">
        <v>Canada</v>
      </c>
      <c r="J188" t="str">
        <v>Manuka Honey Choco</v>
      </c>
      <c r="K188">
        <v>2471</v>
      </c>
      <c r="L188">
        <v>342</v>
      </c>
      <c r="O188" t="str">
        <v>Ches Bonnell</v>
      </c>
      <c r="P188" t="str">
        <v>Canada</v>
      </c>
      <c r="Q188" t="str">
        <v>Choco Coated Almonds</v>
      </c>
      <c r="R188">
        <v>280</v>
      </c>
      <c r="S188">
        <v>87</v>
      </c>
      <c r="V188" t="str">
        <v>Gunar Cockshoot</v>
      </c>
      <c r="W188" t="str">
        <v>India</v>
      </c>
      <c r="X188" t="str">
        <v>50% Dark Bites</v>
      </c>
      <c r="Y188">
        <v>7259</v>
      </c>
      <c r="Z188">
        <v>276</v>
      </c>
    </row>
    <row r="189" spans="1:26" x14ac:dyDescent="0.3">
      <c r="A189" t="str">
        <v>Brien Boise</v>
      </c>
      <c r="B189" t="str">
        <v>New Zealand</v>
      </c>
      <c r="C189" t="str">
        <v>Baker's Choco Chips</v>
      </c>
      <c r="D189">
        <v>6279</v>
      </c>
      <c r="E189">
        <v>45</v>
      </c>
      <c r="H189" t="str">
        <v>Gunar Cockshoot</v>
      </c>
      <c r="I189" t="str">
        <v>USA</v>
      </c>
      <c r="J189" t="str">
        <v>White Choc</v>
      </c>
      <c r="K189">
        <v>2464</v>
      </c>
      <c r="L189">
        <v>234</v>
      </c>
      <c r="O189" t="str">
        <v>Ram Mahesh</v>
      </c>
      <c r="P189" t="str">
        <v>Australia</v>
      </c>
      <c r="Q189" t="str">
        <v>Baker's Choco Chips</v>
      </c>
      <c r="R189">
        <v>609</v>
      </c>
      <c r="S189">
        <v>87</v>
      </c>
      <c r="V189" t="str">
        <v>Brien Boise</v>
      </c>
      <c r="W189" t="str">
        <v>New Zealand</v>
      </c>
      <c r="X189" t="str">
        <v>Baker's Choco Chips</v>
      </c>
      <c r="Y189">
        <v>6279</v>
      </c>
      <c r="Z189">
        <v>45</v>
      </c>
    </row>
    <row r="190" spans="1:26" x14ac:dyDescent="0.3">
      <c r="A190" t="str">
        <v>Ram Mahesh</v>
      </c>
      <c r="B190" t="str">
        <v>Australia</v>
      </c>
      <c r="C190" t="str">
        <v>Manuka Honey Choco</v>
      </c>
      <c r="D190">
        <v>2541</v>
      </c>
      <c r="E190">
        <v>45</v>
      </c>
      <c r="H190" t="str">
        <v>Husein Augar</v>
      </c>
      <c r="I190" t="str">
        <v>Australia</v>
      </c>
      <c r="J190" t="str">
        <v>Baker's Choco Chips</v>
      </c>
      <c r="K190">
        <v>2436</v>
      </c>
      <c r="L190">
        <v>99</v>
      </c>
      <c r="O190" t="str">
        <v>Husein Augar</v>
      </c>
      <c r="P190" t="str">
        <v>Australia</v>
      </c>
      <c r="Q190" t="str">
        <v>Peanut Butter Cubes</v>
      </c>
      <c r="R190">
        <v>9506</v>
      </c>
      <c r="S190">
        <v>87</v>
      </c>
      <c r="V190" t="str">
        <v>Ram Mahesh</v>
      </c>
      <c r="W190" t="str">
        <v>Australia</v>
      </c>
      <c r="X190" t="str">
        <v>Manuka Honey Choco</v>
      </c>
      <c r="Y190">
        <v>2541</v>
      </c>
      <c r="Z190">
        <v>45</v>
      </c>
    </row>
    <row r="191" spans="1:26" x14ac:dyDescent="0.3">
      <c r="A191" t="str">
        <v>Curtice Advani</v>
      </c>
      <c r="B191" t="str">
        <v>USA</v>
      </c>
      <c r="C191" t="str">
        <v>Organic Choco Syrup</v>
      </c>
      <c r="D191">
        <v>3864</v>
      </c>
      <c r="E191">
        <v>177</v>
      </c>
      <c r="H191" t="str">
        <v>Husein Augar</v>
      </c>
      <c r="I191" t="str">
        <v>USA</v>
      </c>
      <c r="J191" t="str">
        <v>Organic Choco Syrup</v>
      </c>
      <c r="K191">
        <v>2429</v>
      </c>
      <c r="L191">
        <v>144</v>
      </c>
      <c r="O191" t="str">
        <v>Oby Sorrel</v>
      </c>
      <c r="P191" t="str">
        <v>India</v>
      </c>
      <c r="Q191" t="str">
        <v>Eclairs</v>
      </c>
      <c r="R191">
        <v>700</v>
      </c>
      <c r="S191">
        <v>87</v>
      </c>
      <c r="V191" t="str">
        <v>Curtice Advani</v>
      </c>
      <c r="W191" t="str">
        <v>USA</v>
      </c>
      <c r="X191" t="str">
        <v>Organic Choco Syrup</v>
      </c>
      <c r="Y191">
        <v>3864</v>
      </c>
      <c r="Z191">
        <v>177</v>
      </c>
    </row>
    <row r="192" spans="1:26" x14ac:dyDescent="0.3">
      <c r="A192" t="str">
        <v>Gigi Bohling</v>
      </c>
      <c r="B192" t="str">
        <v>Canada</v>
      </c>
      <c r="C192" t="str">
        <v>Milk Bars</v>
      </c>
      <c r="D192">
        <v>6146</v>
      </c>
      <c r="E192">
        <v>63</v>
      </c>
      <c r="H192" t="str">
        <v>Gunar Cockshoot</v>
      </c>
      <c r="I192" t="str">
        <v>USA</v>
      </c>
      <c r="J192" t="str">
        <v>50% Dark Bites</v>
      </c>
      <c r="K192">
        <v>2415</v>
      </c>
      <c r="L192">
        <v>255</v>
      </c>
      <c r="O192" t="str">
        <v>Brien Boise</v>
      </c>
      <c r="P192" t="str">
        <v>New Zealand</v>
      </c>
      <c r="Q192" t="str">
        <v>Spicy Special Slims</v>
      </c>
      <c r="R192">
        <v>434</v>
      </c>
      <c r="S192">
        <v>87</v>
      </c>
      <c r="V192" t="str">
        <v>Gigi Bohling</v>
      </c>
      <c r="W192" t="str">
        <v>Canada</v>
      </c>
      <c r="X192" t="str">
        <v>Milk Bars</v>
      </c>
      <c r="Y192">
        <v>6146</v>
      </c>
      <c r="Z192">
        <v>63</v>
      </c>
    </row>
    <row r="193" spans="1:26" x14ac:dyDescent="0.3">
      <c r="A193" t="str">
        <v>Husein Augar</v>
      </c>
      <c r="B193" t="str">
        <v>UK</v>
      </c>
      <c r="C193" t="str">
        <v>Drinking Coco</v>
      </c>
      <c r="D193">
        <v>2639</v>
      </c>
      <c r="E193">
        <v>204</v>
      </c>
      <c r="H193" t="str">
        <v>Gigi Bohling</v>
      </c>
      <c r="I193" t="str">
        <v>USA</v>
      </c>
      <c r="J193" t="str">
        <v>Drinking Coco</v>
      </c>
      <c r="K193">
        <v>2415</v>
      </c>
      <c r="L193">
        <v>15</v>
      </c>
      <c r="O193" t="str">
        <v>Brien Boise</v>
      </c>
      <c r="P193" t="str">
        <v>Australia</v>
      </c>
      <c r="Q193" t="str">
        <v>After Nines</v>
      </c>
      <c r="R193">
        <v>168</v>
      </c>
      <c r="S193">
        <v>84</v>
      </c>
      <c r="V193" t="str">
        <v>Husein Augar</v>
      </c>
      <c r="W193" t="str">
        <v>UK</v>
      </c>
      <c r="X193" t="str">
        <v>Drinking Coco</v>
      </c>
      <c r="Y193">
        <v>2639</v>
      </c>
      <c r="Z193">
        <v>204</v>
      </c>
    </row>
    <row r="194" spans="1:26" x14ac:dyDescent="0.3">
      <c r="A194" t="str">
        <v>Brien Boise</v>
      </c>
      <c r="B194" t="str">
        <v>New Zealand</v>
      </c>
      <c r="C194" t="str">
        <v>After Nines</v>
      </c>
      <c r="D194">
        <v>1890</v>
      </c>
      <c r="E194">
        <v>195</v>
      </c>
      <c r="H194" t="str">
        <v>Husein Augar</v>
      </c>
      <c r="I194" t="str">
        <v>Australia</v>
      </c>
      <c r="J194" t="str">
        <v>Eclairs</v>
      </c>
      <c r="K194">
        <v>2408</v>
      </c>
      <c r="L194">
        <v>9</v>
      </c>
      <c r="O194" t="str">
        <v>Carla Molina</v>
      </c>
      <c r="P194" t="str">
        <v>Canada</v>
      </c>
      <c r="Q194" t="str">
        <v>Choco Coated Almonds</v>
      </c>
      <c r="R194">
        <v>10304</v>
      </c>
      <c r="S194">
        <v>84</v>
      </c>
      <c r="V194" t="str">
        <v>Brien Boise</v>
      </c>
      <c r="W194" t="str">
        <v>New Zealand</v>
      </c>
      <c r="X194" t="str">
        <v>After Nines</v>
      </c>
      <c r="Y194">
        <v>1890</v>
      </c>
      <c r="Z194">
        <v>195</v>
      </c>
    </row>
    <row r="195" spans="1:26" x14ac:dyDescent="0.3">
      <c r="A195" t="str">
        <v>Ches Bonnell</v>
      </c>
      <c r="B195" t="str">
        <v>India</v>
      </c>
      <c r="C195" t="str">
        <v>50% Dark Bites</v>
      </c>
      <c r="D195">
        <v>1932</v>
      </c>
      <c r="E195">
        <v>369</v>
      </c>
      <c r="H195" t="str">
        <v>Carla Molina</v>
      </c>
      <c r="I195" t="str">
        <v>New Zealand</v>
      </c>
      <c r="J195" t="str">
        <v>Baker's Choco Chips</v>
      </c>
      <c r="K195">
        <v>2324</v>
      </c>
      <c r="L195">
        <v>177</v>
      </c>
      <c r="O195" t="str">
        <v>Gigi Bohling</v>
      </c>
      <c r="P195" t="str">
        <v>USA</v>
      </c>
      <c r="Q195" t="str">
        <v>After Nines</v>
      </c>
      <c r="R195">
        <v>490</v>
      </c>
      <c r="S195">
        <v>84</v>
      </c>
      <c r="V195" t="str">
        <v>Ches Bonnell</v>
      </c>
      <c r="W195" t="str">
        <v>India</v>
      </c>
      <c r="X195" t="str">
        <v>50% Dark Bites</v>
      </c>
      <c r="Y195">
        <v>1932</v>
      </c>
      <c r="Z195">
        <v>369</v>
      </c>
    </row>
    <row r="196" spans="1:26" x14ac:dyDescent="0.3">
      <c r="A196" t="str">
        <v>Gunar Cockshoot</v>
      </c>
      <c r="B196" t="str">
        <v>India</v>
      </c>
      <c r="C196" t="str">
        <v>White Choc</v>
      </c>
      <c r="D196">
        <v>6300</v>
      </c>
      <c r="E196">
        <v>42</v>
      </c>
      <c r="H196" t="str">
        <v>Oby Sorrel</v>
      </c>
      <c r="I196" t="str">
        <v>Canada</v>
      </c>
      <c r="J196" t="str">
        <v>Fruit &amp; Nut Bars</v>
      </c>
      <c r="K196">
        <v>2317</v>
      </c>
      <c r="L196">
        <v>261</v>
      </c>
      <c r="O196" t="str">
        <v>Barr Faughny</v>
      </c>
      <c r="P196" t="str">
        <v>UK</v>
      </c>
      <c r="Q196" t="str">
        <v>Organic Choco Syrup</v>
      </c>
      <c r="R196">
        <v>7812</v>
      </c>
      <c r="S196">
        <v>81</v>
      </c>
      <c r="V196" t="str">
        <v>Gunar Cockshoot</v>
      </c>
      <c r="W196" t="str">
        <v>India</v>
      </c>
      <c r="X196" t="str">
        <v>White Choc</v>
      </c>
      <c r="Y196">
        <v>6300</v>
      </c>
      <c r="Z196">
        <v>42</v>
      </c>
    </row>
    <row r="197" spans="1:26" x14ac:dyDescent="0.3">
      <c r="A197" t="str">
        <v>Curtice Advani</v>
      </c>
      <c r="B197" t="str">
        <v>New Zealand</v>
      </c>
      <c r="C197" t="str">
        <v>70% Dark Bites</v>
      </c>
      <c r="D197">
        <v>560</v>
      </c>
      <c r="E197">
        <v>81</v>
      </c>
      <c r="H197" t="str">
        <v>Curtice Advani</v>
      </c>
      <c r="I197" t="str">
        <v>Australia</v>
      </c>
      <c r="J197" t="str">
        <v>Milk Bars</v>
      </c>
      <c r="K197">
        <v>2317</v>
      </c>
      <c r="L197">
        <v>123</v>
      </c>
      <c r="O197" t="str">
        <v>Curtice Advani</v>
      </c>
      <c r="P197" t="str">
        <v>New Zealand</v>
      </c>
      <c r="Q197" t="str">
        <v>70% Dark Bites</v>
      </c>
      <c r="R197">
        <v>560</v>
      </c>
      <c r="S197">
        <v>81</v>
      </c>
      <c r="V197" t="str">
        <v>Curtice Advani</v>
      </c>
      <c r="W197" t="str">
        <v>New Zealand</v>
      </c>
      <c r="X197" t="str">
        <v>70% Dark Bites</v>
      </c>
      <c r="Y197">
        <v>560</v>
      </c>
      <c r="Z197">
        <v>81</v>
      </c>
    </row>
    <row r="198" spans="1:26" x14ac:dyDescent="0.3">
      <c r="A198" t="str">
        <v>Husein Augar</v>
      </c>
      <c r="B198" t="str">
        <v>New Zealand</v>
      </c>
      <c r="C198" t="str">
        <v>Baker's Choco Chips</v>
      </c>
      <c r="D198">
        <v>2856</v>
      </c>
      <c r="E198">
        <v>246</v>
      </c>
      <c r="H198" t="str">
        <v>Ram Mahesh</v>
      </c>
      <c r="I198" t="str">
        <v>India</v>
      </c>
      <c r="J198" t="str">
        <v>Organic Choco Syrup</v>
      </c>
      <c r="K198">
        <v>2289</v>
      </c>
      <c r="L198">
        <v>135</v>
      </c>
      <c r="O198" t="str">
        <v>Brien Boise</v>
      </c>
      <c r="P198" t="str">
        <v>USA</v>
      </c>
      <c r="Q198" t="str">
        <v>70% Dark Bites</v>
      </c>
      <c r="R198">
        <v>3598</v>
      </c>
      <c r="S198">
        <v>81</v>
      </c>
      <c r="V198" t="str">
        <v>Husein Augar</v>
      </c>
      <c r="W198" t="str">
        <v>New Zealand</v>
      </c>
      <c r="X198" t="str">
        <v>Baker's Choco Chips</v>
      </c>
      <c r="Y198">
        <v>2856</v>
      </c>
      <c r="Z198">
        <v>246</v>
      </c>
    </row>
    <row r="199" spans="1:26" x14ac:dyDescent="0.3">
      <c r="A199" t="str">
        <v>Husein Augar</v>
      </c>
      <c r="B199" t="str">
        <v>India</v>
      </c>
      <c r="C199" t="str">
        <v>Eclairs</v>
      </c>
      <c r="D199">
        <v>707</v>
      </c>
      <c r="E199">
        <v>174</v>
      </c>
      <c r="H199" t="str">
        <v>Ram Mahesh</v>
      </c>
      <c r="I199" t="str">
        <v>USA</v>
      </c>
      <c r="J199" t="str">
        <v>70% Dark Bites</v>
      </c>
      <c r="K199">
        <v>2275</v>
      </c>
      <c r="L199">
        <v>447</v>
      </c>
      <c r="O199" t="str">
        <v>Gigi Bohling</v>
      </c>
      <c r="P199" t="str">
        <v>UK</v>
      </c>
      <c r="Q199" t="str">
        <v>After Nines</v>
      </c>
      <c r="R199">
        <v>6909</v>
      </c>
      <c r="S199">
        <v>81</v>
      </c>
      <c r="V199" t="str">
        <v>Husein Augar</v>
      </c>
      <c r="W199" t="str">
        <v>India</v>
      </c>
      <c r="X199" t="str">
        <v>Eclairs</v>
      </c>
      <c r="Y199">
        <v>707</v>
      </c>
      <c r="Z199">
        <v>174</v>
      </c>
    </row>
    <row r="200" spans="1:26" x14ac:dyDescent="0.3">
      <c r="A200" t="str">
        <v>Brien Boise</v>
      </c>
      <c r="B200" t="str">
        <v>USA</v>
      </c>
      <c r="C200" t="str">
        <v>70% Dark Bites</v>
      </c>
      <c r="D200">
        <v>3598</v>
      </c>
      <c r="E200">
        <v>81</v>
      </c>
      <c r="H200" t="str">
        <v>Brien Boise</v>
      </c>
      <c r="I200" t="str">
        <v>Australia</v>
      </c>
      <c r="J200" t="str">
        <v>Organic Choco Syrup</v>
      </c>
      <c r="K200">
        <v>2268</v>
      </c>
      <c r="L200">
        <v>63</v>
      </c>
      <c r="O200" t="str">
        <v>Gunar Cockshoot</v>
      </c>
      <c r="P200" t="str">
        <v>USA</v>
      </c>
      <c r="Q200" t="str">
        <v>Fruit &amp; Nut Bars</v>
      </c>
      <c r="R200">
        <v>2023</v>
      </c>
      <c r="S200">
        <v>78</v>
      </c>
      <c r="V200" t="str">
        <v>Brien Boise</v>
      </c>
      <c r="W200" t="str">
        <v>USA</v>
      </c>
      <c r="X200" t="str">
        <v>70% Dark Bites</v>
      </c>
      <c r="Y200">
        <v>3598</v>
      </c>
      <c r="Z200">
        <v>81</v>
      </c>
    </row>
    <row r="201" spans="1:26" x14ac:dyDescent="0.3">
      <c r="A201" t="str">
        <v>Ram Mahesh</v>
      </c>
      <c r="B201" t="str">
        <v>USA</v>
      </c>
      <c r="C201" t="str">
        <v>After Nines</v>
      </c>
      <c r="D201">
        <v>6853</v>
      </c>
      <c r="E201">
        <v>372</v>
      </c>
      <c r="H201" t="str">
        <v>Ches Bonnell</v>
      </c>
      <c r="I201" t="str">
        <v>India</v>
      </c>
      <c r="J201" t="str">
        <v>Peanut Butter Cubes</v>
      </c>
      <c r="K201">
        <v>2226</v>
      </c>
      <c r="L201">
        <v>48</v>
      </c>
      <c r="O201" t="str">
        <v>Brien Boise</v>
      </c>
      <c r="P201" t="str">
        <v>Australia</v>
      </c>
      <c r="Q201" t="str">
        <v>Spicy Special Slims</v>
      </c>
      <c r="R201">
        <v>6433</v>
      </c>
      <c r="S201">
        <v>78</v>
      </c>
      <c r="V201" t="str">
        <v>Ram Mahesh</v>
      </c>
      <c r="W201" t="str">
        <v>USA</v>
      </c>
      <c r="X201" t="str">
        <v>After Nines</v>
      </c>
      <c r="Y201">
        <v>6853</v>
      </c>
      <c r="Z201">
        <v>372</v>
      </c>
    </row>
    <row r="202" spans="1:26" x14ac:dyDescent="0.3">
      <c r="A202" t="str">
        <v>Ram Mahesh</v>
      </c>
      <c r="B202" t="str">
        <v>USA</v>
      </c>
      <c r="C202" t="str">
        <v>Mint Chip Choco</v>
      </c>
      <c r="D202">
        <v>4725</v>
      </c>
      <c r="E202">
        <v>174</v>
      </c>
      <c r="H202" t="str">
        <v>Curtice Advani</v>
      </c>
      <c r="I202" t="str">
        <v>India</v>
      </c>
      <c r="J202" t="str">
        <v>Mint Chip Choco</v>
      </c>
      <c r="K202">
        <v>2219</v>
      </c>
      <c r="L202">
        <v>75</v>
      </c>
      <c r="O202" t="str">
        <v>Ches Bonnell</v>
      </c>
      <c r="P202" t="str">
        <v>Australia</v>
      </c>
      <c r="Q202" t="str">
        <v>50% Dark Bites</v>
      </c>
      <c r="R202">
        <v>1281</v>
      </c>
      <c r="S202">
        <v>75</v>
      </c>
      <c r="V202" t="str">
        <v>Ram Mahesh</v>
      </c>
      <c r="W202" t="str">
        <v>USA</v>
      </c>
      <c r="X202" t="str">
        <v>Mint Chip Choco</v>
      </c>
      <c r="Y202">
        <v>4725</v>
      </c>
      <c r="Z202">
        <v>174</v>
      </c>
    </row>
    <row r="203" spans="1:26" x14ac:dyDescent="0.3">
      <c r="A203" t="str">
        <v>Carla Molina</v>
      </c>
      <c r="B203" t="str">
        <v>Canada</v>
      </c>
      <c r="C203" t="str">
        <v>Choco Coated Almonds</v>
      </c>
      <c r="D203">
        <v>10304</v>
      </c>
      <c r="E203">
        <v>84</v>
      </c>
      <c r="H203" t="str">
        <v>Gunar Cockshoot</v>
      </c>
      <c r="I203" t="str">
        <v>India</v>
      </c>
      <c r="J203" t="str">
        <v>Fruit &amp; Nut Bars</v>
      </c>
      <c r="K203">
        <v>2212</v>
      </c>
      <c r="L203">
        <v>117</v>
      </c>
      <c r="O203" t="str">
        <v>Ches Bonnell</v>
      </c>
      <c r="P203" t="str">
        <v>India</v>
      </c>
      <c r="Q203" t="str">
        <v>Choco Coated Almonds</v>
      </c>
      <c r="R203">
        <v>3262</v>
      </c>
      <c r="S203">
        <v>75</v>
      </c>
      <c r="V203" t="str">
        <v>Carla Molina</v>
      </c>
      <c r="W203" t="str">
        <v>Canada</v>
      </c>
      <c r="X203" t="str">
        <v>Choco Coated Almonds</v>
      </c>
      <c r="Y203">
        <v>10304</v>
      </c>
      <c r="Z203">
        <v>84</v>
      </c>
    </row>
    <row r="204" spans="1:26" x14ac:dyDescent="0.3">
      <c r="A204" t="str">
        <v>Carla Molina</v>
      </c>
      <c r="B204" t="str">
        <v>India</v>
      </c>
      <c r="C204" t="str">
        <v>Mint Chip Choco</v>
      </c>
      <c r="D204">
        <v>1274</v>
      </c>
      <c r="E204">
        <v>225</v>
      </c>
      <c r="H204" t="str">
        <v>Oby Sorrel</v>
      </c>
      <c r="I204" t="str">
        <v>Australia</v>
      </c>
      <c r="J204" t="str">
        <v>After Nines</v>
      </c>
      <c r="K204">
        <v>2205</v>
      </c>
      <c r="L204">
        <v>141</v>
      </c>
      <c r="O204" t="str">
        <v>Curtice Advani</v>
      </c>
      <c r="P204" t="str">
        <v>India</v>
      </c>
      <c r="Q204" t="str">
        <v>Manuka Honey Choco</v>
      </c>
      <c r="R204">
        <v>3339</v>
      </c>
      <c r="S204">
        <v>75</v>
      </c>
      <c r="V204" t="str">
        <v>Carla Molina</v>
      </c>
      <c r="W204" t="str">
        <v>India</v>
      </c>
      <c r="X204" t="str">
        <v>Mint Chip Choco</v>
      </c>
      <c r="Y204">
        <v>1274</v>
      </c>
      <c r="Z204">
        <v>225</v>
      </c>
    </row>
    <row r="205" spans="1:26" x14ac:dyDescent="0.3">
      <c r="A205" t="str">
        <v>Gigi Bohling</v>
      </c>
      <c r="B205" t="str">
        <v>Canada</v>
      </c>
      <c r="C205" t="str">
        <v>70% Dark Bites</v>
      </c>
      <c r="D205">
        <v>1526</v>
      </c>
      <c r="E205">
        <v>105</v>
      </c>
      <c r="H205" t="str">
        <v>Ches Bonnell</v>
      </c>
      <c r="I205" t="str">
        <v>India</v>
      </c>
      <c r="J205" t="str">
        <v>Orange Choco</v>
      </c>
      <c r="K205">
        <v>2205</v>
      </c>
      <c r="L205">
        <v>138</v>
      </c>
      <c r="O205" t="str">
        <v>Barr Faughny</v>
      </c>
      <c r="P205" t="str">
        <v>Canada</v>
      </c>
      <c r="Q205" t="str">
        <v>Manuka Honey Choco</v>
      </c>
      <c r="R205">
        <v>8211</v>
      </c>
      <c r="S205">
        <v>75</v>
      </c>
      <c r="V205" t="str">
        <v>Gigi Bohling</v>
      </c>
      <c r="W205" t="str">
        <v>Canada</v>
      </c>
      <c r="X205" t="str">
        <v>70% Dark Bites</v>
      </c>
      <c r="Y205">
        <v>1526</v>
      </c>
      <c r="Z205">
        <v>105</v>
      </c>
    </row>
    <row r="206" spans="1:26" x14ac:dyDescent="0.3">
      <c r="A206" t="str">
        <v>Ram Mahesh</v>
      </c>
      <c r="B206" t="str">
        <v>UK</v>
      </c>
      <c r="C206" t="str">
        <v>Caramel Stuffed Bars</v>
      </c>
      <c r="D206">
        <v>3101</v>
      </c>
      <c r="E206">
        <v>225</v>
      </c>
      <c r="H206" t="str">
        <v>Ches Bonnell</v>
      </c>
      <c r="I206" t="str">
        <v>Canada</v>
      </c>
      <c r="J206" t="str">
        <v>Smooth Sliky Salty</v>
      </c>
      <c r="K206">
        <v>2149</v>
      </c>
      <c r="L206">
        <v>117</v>
      </c>
      <c r="O206" t="str">
        <v>Curtice Advani</v>
      </c>
      <c r="P206" t="str">
        <v>Australia</v>
      </c>
      <c r="Q206" t="str">
        <v>White Choc</v>
      </c>
      <c r="R206">
        <v>469</v>
      </c>
      <c r="S206">
        <v>75</v>
      </c>
      <c r="V206" t="str">
        <v>Ram Mahesh</v>
      </c>
      <c r="W206" t="str">
        <v>UK</v>
      </c>
      <c r="X206" t="str">
        <v>Caramel Stuffed Bars</v>
      </c>
      <c r="Y206">
        <v>3101</v>
      </c>
      <c r="Z206">
        <v>225</v>
      </c>
    </row>
    <row r="207" spans="1:26" x14ac:dyDescent="0.3">
      <c r="A207" t="str">
        <v>Barr Faughny</v>
      </c>
      <c r="B207" t="str">
        <v>New Zealand</v>
      </c>
      <c r="C207" t="str">
        <v>50% Dark Bites</v>
      </c>
      <c r="D207">
        <v>1057</v>
      </c>
      <c r="E207">
        <v>54</v>
      </c>
      <c r="H207" t="str">
        <v>Husein Augar</v>
      </c>
      <c r="I207" t="str">
        <v>Canada</v>
      </c>
      <c r="J207" t="str">
        <v>White Choc</v>
      </c>
      <c r="K207">
        <v>2142</v>
      </c>
      <c r="L207">
        <v>114</v>
      </c>
      <c r="O207" t="str">
        <v>Gigi Bohling</v>
      </c>
      <c r="P207" t="str">
        <v>New Zealand</v>
      </c>
      <c r="Q207" t="str">
        <v>After Nines</v>
      </c>
      <c r="R207">
        <v>518</v>
      </c>
      <c r="S207">
        <v>75</v>
      </c>
      <c r="V207" t="str">
        <v>Barr Faughny</v>
      </c>
      <c r="W207" t="str">
        <v>New Zealand</v>
      </c>
      <c r="X207" t="str">
        <v>50% Dark Bites</v>
      </c>
      <c r="Y207">
        <v>1057</v>
      </c>
      <c r="Z207">
        <v>54</v>
      </c>
    </row>
    <row r="208" spans="1:26" x14ac:dyDescent="0.3">
      <c r="A208" t="str">
        <v>Ches Bonnell</v>
      </c>
      <c r="B208" t="str">
        <v>New Zealand</v>
      </c>
      <c r="C208" t="str">
        <v>Baker's Choco Chips</v>
      </c>
      <c r="D208">
        <v>5306</v>
      </c>
      <c r="E208">
        <v>0</v>
      </c>
      <c r="H208" t="str">
        <v>Ches Bonnell</v>
      </c>
      <c r="I208" t="str">
        <v>USA</v>
      </c>
      <c r="J208" t="str">
        <v>Mint Chip Choco</v>
      </c>
      <c r="K208">
        <v>2135</v>
      </c>
      <c r="L208">
        <v>27</v>
      </c>
      <c r="O208" t="str">
        <v>Ram Mahesh</v>
      </c>
      <c r="P208" t="str">
        <v>India</v>
      </c>
      <c r="Q208" t="str">
        <v>Fruit &amp; Nut Bars</v>
      </c>
      <c r="R208">
        <v>2779</v>
      </c>
      <c r="S208">
        <v>75</v>
      </c>
      <c r="V208" t="str">
        <v>Ches Bonnell</v>
      </c>
      <c r="W208" t="str">
        <v>New Zealand</v>
      </c>
      <c r="X208" t="str">
        <v>Baker's Choco Chips</v>
      </c>
      <c r="Y208">
        <v>5306</v>
      </c>
      <c r="Z208">
        <v>0</v>
      </c>
    </row>
    <row r="209" spans="1:26" x14ac:dyDescent="0.3">
      <c r="A209" t="str">
        <v>Gigi Bohling</v>
      </c>
      <c r="B209" t="str">
        <v>UK</v>
      </c>
      <c r="C209" t="str">
        <v>85% Dark Bars</v>
      </c>
      <c r="D209">
        <v>4018</v>
      </c>
      <c r="E209">
        <v>171</v>
      </c>
      <c r="H209" t="str">
        <v>Gunar Cockshoot</v>
      </c>
      <c r="I209" t="str">
        <v>USA</v>
      </c>
      <c r="J209" t="str">
        <v>Manuka Honey Choco</v>
      </c>
      <c r="K209">
        <v>2114</v>
      </c>
      <c r="L209">
        <v>66</v>
      </c>
      <c r="O209" t="str">
        <v>Curtice Advani</v>
      </c>
      <c r="P209" t="str">
        <v>India</v>
      </c>
      <c r="Q209" t="str">
        <v>Mint Chip Choco</v>
      </c>
      <c r="R209">
        <v>2219</v>
      </c>
      <c r="S209">
        <v>75</v>
      </c>
      <c r="V209" t="str">
        <v>Gigi Bohling</v>
      </c>
      <c r="W209" t="str">
        <v>UK</v>
      </c>
      <c r="X209" t="str">
        <v>85% Dark Bars</v>
      </c>
      <c r="Y209">
        <v>4018</v>
      </c>
      <c r="Z209">
        <v>171</v>
      </c>
    </row>
    <row r="210" spans="1:26" x14ac:dyDescent="0.3">
      <c r="A210" t="str">
        <v>Husein Augar</v>
      </c>
      <c r="B210" t="str">
        <v>India</v>
      </c>
      <c r="C210" t="str">
        <v>Mint Chip Choco</v>
      </c>
      <c r="D210">
        <v>938</v>
      </c>
      <c r="E210">
        <v>189</v>
      </c>
      <c r="H210" t="str">
        <v>Carla Molina</v>
      </c>
      <c r="I210" t="str">
        <v>USA</v>
      </c>
      <c r="J210" t="str">
        <v>Raspberry Choco</v>
      </c>
      <c r="K210">
        <v>2114</v>
      </c>
      <c r="L210">
        <v>186</v>
      </c>
      <c r="O210" t="str">
        <v>Oby Sorrel</v>
      </c>
      <c r="P210" t="str">
        <v>Canada</v>
      </c>
      <c r="Q210" t="str">
        <v>Milk Bars</v>
      </c>
      <c r="R210">
        <v>945</v>
      </c>
      <c r="S210">
        <v>75</v>
      </c>
      <c r="V210" t="str">
        <v>Husein Augar</v>
      </c>
      <c r="W210" t="str">
        <v>India</v>
      </c>
      <c r="X210" t="str">
        <v>Mint Chip Choco</v>
      </c>
      <c r="Y210">
        <v>938</v>
      </c>
      <c r="Z210">
        <v>189</v>
      </c>
    </row>
    <row r="211" spans="1:26" x14ac:dyDescent="0.3">
      <c r="A211" t="str">
        <v>Ches Bonnell</v>
      </c>
      <c r="B211" t="str">
        <v>Australia</v>
      </c>
      <c r="C211" t="str">
        <v>Drinking Coco</v>
      </c>
      <c r="D211">
        <v>1778</v>
      </c>
      <c r="E211">
        <v>270</v>
      </c>
      <c r="H211" t="str">
        <v>Curtice Advani</v>
      </c>
      <c r="I211" t="str">
        <v>UK</v>
      </c>
      <c r="J211" t="str">
        <v>White Choc</v>
      </c>
      <c r="K211">
        <v>2100</v>
      </c>
      <c r="L211">
        <v>414</v>
      </c>
      <c r="O211" t="str">
        <v>Carla Molina</v>
      </c>
      <c r="P211" t="str">
        <v>UK</v>
      </c>
      <c r="Q211" t="str">
        <v>50% Dark Bites</v>
      </c>
      <c r="R211">
        <v>3976</v>
      </c>
      <c r="S211">
        <v>72</v>
      </c>
      <c r="V211" t="str">
        <v>Ches Bonnell</v>
      </c>
      <c r="W211" t="str">
        <v>Australia</v>
      </c>
      <c r="X211" t="str">
        <v>Drinking Coco</v>
      </c>
      <c r="Y211">
        <v>1778</v>
      </c>
      <c r="Z211">
        <v>270</v>
      </c>
    </row>
    <row r="212" spans="1:26" x14ac:dyDescent="0.3">
      <c r="A212" t="str">
        <v>Curtice Advani</v>
      </c>
      <c r="B212" t="str">
        <v>UK</v>
      </c>
      <c r="C212" t="str">
        <v>70% Dark Bites</v>
      </c>
      <c r="D212">
        <v>1638</v>
      </c>
      <c r="E212">
        <v>63</v>
      </c>
      <c r="H212" t="str">
        <v>Brien Boise</v>
      </c>
      <c r="I212" t="str">
        <v>USA</v>
      </c>
      <c r="J212" t="str">
        <v>Manuka Honey Choco</v>
      </c>
      <c r="K212">
        <v>2023</v>
      </c>
      <c r="L212">
        <v>168</v>
      </c>
      <c r="O212" t="str">
        <v>Oby Sorrel</v>
      </c>
      <c r="P212" t="str">
        <v>Canada</v>
      </c>
      <c r="Q212" t="str">
        <v>Organic Choco Syrup</v>
      </c>
      <c r="R212">
        <v>1407</v>
      </c>
      <c r="S212">
        <v>72</v>
      </c>
      <c r="V212" t="str">
        <v>Curtice Advani</v>
      </c>
      <c r="W212" t="str">
        <v>UK</v>
      </c>
      <c r="X212" t="str">
        <v>70% Dark Bites</v>
      </c>
      <c r="Y212">
        <v>1638</v>
      </c>
      <c r="Z212">
        <v>63</v>
      </c>
    </row>
    <row r="213" spans="1:26" x14ac:dyDescent="0.3">
      <c r="A213" t="str">
        <v>Carla Molina</v>
      </c>
      <c r="B213" t="str">
        <v>Australia</v>
      </c>
      <c r="C213" t="str">
        <v>White Choc</v>
      </c>
      <c r="D213">
        <v>154</v>
      </c>
      <c r="E213">
        <v>21</v>
      </c>
      <c r="H213" t="str">
        <v>Gunar Cockshoot</v>
      </c>
      <c r="I213" t="str">
        <v>USA</v>
      </c>
      <c r="J213" t="str">
        <v>Fruit &amp; Nut Bars</v>
      </c>
      <c r="K213">
        <v>2023</v>
      </c>
      <c r="L213">
        <v>78</v>
      </c>
      <c r="O213" t="str">
        <v>Husein Augar</v>
      </c>
      <c r="P213" t="str">
        <v>UK</v>
      </c>
      <c r="Q213" t="str">
        <v>White Choc</v>
      </c>
      <c r="R213">
        <v>3192</v>
      </c>
      <c r="S213">
        <v>72</v>
      </c>
      <c r="V213" t="str">
        <v>Carla Molina</v>
      </c>
      <c r="W213" t="str">
        <v>Australia</v>
      </c>
      <c r="X213" t="str">
        <v>White Choc</v>
      </c>
      <c r="Y213">
        <v>154</v>
      </c>
      <c r="Z213">
        <v>21</v>
      </c>
    </row>
    <row r="214" spans="1:26" x14ac:dyDescent="0.3">
      <c r="A214" t="str">
        <v>Ches Bonnell</v>
      </c>
      <c r="B214" t="str">
        <v>New Zealand</v>
      </c>
      <c r="C214" t="str">
        <v>After Nines</v>
      </c>
      <c r="D214">
        <v>9835</v>
      </c>
      <c r="E214">
        <v>207</v>
      </c>
      <c r="H214" t="str">
        <v>Barr Faughny</v>
      </c>
      <c r="I214" t="str">
        <v>UK</v>
      </c>
      <c r="J214" t="str">
        <v>Mint Chip Choco</v>
      </c>
      <c r="K214">
        <v>2016</v>
      </c>
      <c r="L214">
        <v>117</v>
      </c>
      <c r="O214" t="str">
        <v>Ram Mahesh</v>
      </c>
      <c r="P214" t="str">
        <v>New Zealand</v>
      </c>
      <c r="Q214" t="str">
        <v>Manuka Honey Choco</v>
      </c>
      <c r="R214">
        <v>9002</v>
      </c>
      <c r="S214">
        <v>72</v>
      </c>
      <c r="V214" t="str">
        <v>Ches Bonnell</v>
      </c>
      <c r="W214" t="str">
        <v>New Zealand</v>
      </c>
      <c r="X214" t="str">
        <v>After Nines</v>
      </c>
      <c r="Y214">
        <v>9835</v>
      </c>
      <c r="Z214">
        <v>207</v>
      </c>
    </row>
    <row r="215" spans="1:26" x14ac:dyDescent="0.3">
      <c r="A215" t="str">
        <v>Husein Augar</v>
      </c>
      <c r="B215" t="str">
        <v>New Zealand</v>
      </c>
      <c r="C215" t="str">
        <v>Orange Choco</v>
      </c>
      <c r="D215">
        <v>7273</v>
      </c>
      <c r="E215">
        <v>96</v>
      </c>
      <c r="H215" t="str">
        <v>Brien Boise</v>
      </c>
      <c r="I215" t="str">
        <v>India</v>
      </c>
      <c r="J215" t="str">
        <v>Mint Chip Choco</v>
      </c>
      <c r="K215">
        <v>2009</v>
      </c>
      <c r="L215">
        <v>219</v>
      </c>
      <c r="O215" t="str">
        <v>Carla Molina</v>
      </c>
      <c r="P215" t="str">
        <v>USA</v>
      </c>
      <c r="Q215" t="str">
        <v>Milk Bars</v>
      </c>
      <c r="R215">
        <v>4760</v>
      </c>
      <c r="S215">
        <v>69</v>
      </c>
      <c r="V215" t="str">
        <v>Husein Augar</v>
      </c>
      <c r="W215" t="str">
        <v>New Zealand</v>
      </c>
      <c r="X215" t="str">
        <v>Orange Choco</v>
      </c>
      <c r="Y215">
        <v>7273</v>
      </c>
      <c r="Z215">
        <v>96</v>
      </c>
    </row>
    <row r="216" spans="1:26" x14ac:dyDescent="0.3">
      <c r="A216" t="str">
        <v>Gigi Bohling</v>
      </c>
      <c r="B216" t="str">
        <v>UK</v>
      </c>
      <c r="C216" t="str">
        <v>After Nines</v>
      </c>
      <c r="D216">
        <v>6909</v>
      </c>
      <c r="E216">
        <v>81</v>
      </c>
      <c r="H216" t="str">
        <v>Ram Mahesh</v>
      </c>
      <c r="I216" t="str">
        <v>Australia</v>
      </c>
      <c r="J216" t="str">
        <v>Smooth Sliky Salty</v>
      </c>
      <c r="K216">
        <v>1988</v>
      </c>
      <c r="L216">
        <v>39</v>
      </c>
      <c r="O216" t="str">
        <v>Gunar Cockshoot</v>
      </c>
      <c r="P216" t="str">
        <v>USA</v>
      </c>
      <c r="Q216" t="str">
        <v>Manuka Honey Choco</v>
      </c>
      <c r="R216">
        <v>2114</v>
      </c>
      <c r="S216">
        <v>66</v>
      </c>
      <c r="V216" t="str">
        <v>Gigi Bohling</v>
      </c>
      <c r="W216" t="str">
        <v>UK</v>
      </c>
      <c r="X216" t="str">
        <v>After Nines</v>
      </c>
      <c r="Y216">
        <v>6909</v>
      </c>
      <c r="Z216">
        <v>81</v>
      </c>
    </row>
    <row r="217" spans="1:26" x14ac:dyDescent="0.3">
      <c r="A217" t="str">
        <v>Husein Augar</v>
      </c>
      <c r="B217" t="str">
        <v>UK</v>
      </c>
      <c r="C217" t="str">
        <v>85% Dark Bars</v>
      </c>
      <c r="D217">
        <v>3920</v>
      </c>
      <c r="E217">
        <v>306</v>
      </c>
      <c r="H217" t="str">
        <v>Oby Sorrel</v>
      </c>
      <c r="I217" t="str">
        <v>USA</v>
      </c>
      <c r="J217" t="str">
        <v>Orange Choco</v>
      </c>
      <c r="K217">
        <v>1974</v>
      </c>
      <c r="L217">
        <v>195</v>
      </c>
      <c r="O217" t="str">
        <v>Curtice Advani</v>
      </c>
      <c r="P217" t="str">
        <v>Canada</v>
      </c>
      <c r="Q217" t="str">
        <v>Spicy Special Slims</v>
      </c>
      <c r="R217">
        <v>497</v>
      </c>
      <c r="S217">
        <v>63</v>
      </c>
      <c r="V217" t="str">
        <v>Husein Augar</v>
      </c>
      <c r="W217" t="str">
        <v>UK</v>
      </c>
      <c r="X217" t="str">
        <v>85% Dark Bars</v>
      </c>
      <c r="Y217">
        <v>3920</v>
      </c>
      <c r="Z217">
        <v>306</v>
      </c>
    </row>
    <row r="218" spans="1:26" x14ac:dyDescent="0.3">
      <c r="A218" t="str">
        <v>Oby Sorrel</v>
      </c>
      <c r="B218" t="str">
        <v>UK</v>
      </c>
      <c r="C218" t="str">
        <v>Spicy Special Slims</v>
      </c>
      <c r="D218">
        <v>4858</v>
      </c>
      <c r="E218">
        <v>279</v>
      </c>
      <c r="H218" t="str">
        <v>Ches Bonnell</v>
      </c>
      <c r="I218" t="str">
        <v>India</v>
      </c>
      <c r="J218" t="str">
        <v>50% Dark Bites</v>
      </c>
      <c r="K218">
        <v>1932</v>
      </c>
      <c r="L218">
        <v>369</v>
      </c>
      <c r="O218" t="str">
        <v>Ches Bonnell</v>
      </c>
      <c r="P218" t="str">
        <v>USA</v>
      </c>
      <c r="Q218" t="str">
        <v>50% Dark Bites</v>
      </c>
      <c r="R218">
        <v>4606</v>
      </c>
      <c r="S218">
        <v>63</v>
      </c>
      <c r="V218" t="str">
        <v>Oby Sorrel</v>
      </c>
      <c r="W218" t="str">
        <v>UK</v>
      </c>
      <c r="X218" t="str">
        <v>Spicy Special Slims</v>
      </c>
      <c r="Y218">
        <v>4858</v>
      </c>
      <c r="Z218">
        <v>279</v>
      </c>
    </row>
    <row r="219" spans="1:26" x14ac:dyDescent="0.3">
      <c r="A219" t="str">
        <v>Barr Faughny</v>
      </c>
      <c r="B219" t="str">
        <v>Australia</v>
      </c>
      <c r="C219" t="str">
        <v>Almond Choco</v>
      </c>
      <c r="D219">
        <v>3549</v>
      </c>
      <c r="E219">
        <v>3</v>
      </c>
      <c r="H219" t="str">
        <v>Carla Molina</v>
      </c>
      <c r="I219" t="str">
        <v>Canada</v>
      </c>
      <c r="J219" t="str">
        <v>99% Dark &amp; Pure</v>
      </c>
      <c r="K219">
        <v>1925</v>
      </c>
      <c r="L219">
        <v>192</v>
      </c>
      <c r="O219" t="str">
        <v>Gigi Bohling</v>
      </c>
      <c r="P219" t="str">
        <v>Canada</v>
      </c>
      <c r="Q219" t="str">
        <v>Milk Bars</v>
      </c>
      <c r="R219">
        <v>6146</v>
      </c>
      <c r="S219">
        <v>63</v>
      </c>
      <c r="V219" t="str">
        <v>Barr Faughny</v>
      </c>
      <c r="W219" t="str">
        <v>Australia</v>
      </c>
      <c r="X219" t="str">
        <v>Almond Choco</v>
      </c>
      <c r="Y219">
        <v>3549</v>
      </c>
      <c r="Z219">
        <v>3</v>
      </c>
    </row>
    <row r="220" spans="1:26" x14ac:dyDescent="0.3">
      <c r="A220" t="str">
        <v>Ches Bonnell</v>
      </c>
      <c r="B220" t="str">
        <v>UK</v>
      </c>
      <c r="C220" t="str">
        <v>Organic Choco Syrup</v>
      </c>
      <c r="D220">
        <v>966</v>
      </c>
      <c r="E220">
        <v>198</v>
      </c>
      <c r="H220" t="str">
        <v>Curtice Advani</v>
      </c>
      <c r="I220" t="str">
        <v>New Zealand</v>
      </c>
      <c r="J220" t="str">
        <v>Mint Chip Choco</v>
      </c>
      <c r="K220">
        <v>1904</v>
      </c>
      <c r="L220">
        <v>405</v>
      </c>
      <c r="O220" t="str">
        <v>Curtice Advani</v>
      </c>
      <c r="P220" t="str">
        <v>UK</v>
      </c>
      <c r="Q220" t="str">
        <v>70% Dark Bites</v>
      </c>
      <c r="R220">
        <v>1638</v>
      </c>
      <c r="S220">
        <v>63</v>
      </c>
      <c r="V220" t="str">
        <v>Ches Bonnell</v>
      </c>
      <c r="W220" t="str">
        <v>UK</v>
      </c>
      <c r="X220" t="str">
        <v>Organic Choco Syrup</v>
      </c>
      <c r="Y220">
        <v>966</v>
      </c>
      <c r="Z220">
        <v>198</v>
      </c>
    </row>
    <row r="221" spans="1:26" x14ac:dyDescent="0.3">
      <c r="A221" t="str">
        <v>Gigi Bohling</v>
      </c>
      <c r="B221" t="str">
        <v>UK</v>
      </c>
      <c r="C221" t="str">
        <v>Drinking Coco</v>
      </c>
      <c r="D221">
        <v>385</v>
      </c>
      <c r="E221">
        <v>249</v>
      </c>
      <c r="H221" t="str">
        <v>Brien Boise</v>
      </c>
      <c r="I221" t="str">
        <v>New Zealand</v>
      </c>
      <c r="J221" t="str">
        <v>After Nines</v>
      </c>
      <c r="K221">
        <v>1890</v>
      </c>
      <c r="L221">
        <v>195</v>
      </c>
      <c r="O221" t="str">
        <v>Brien Boise</v>
      </c>
      <c r="P221" t="str">
        <v>Australia</v>
      </c>
      <c r="Q221" t="str">
        <v>Organic Choco Syrup</v>
      </c>
      <c r="R221">
        <v>2268</v>
      </c>
      <c r="S221">
        <v>63</v>
      </c>
      <c r="V221" t="str">
        <v>Gigi Bohling</v>
      </c>
      <c r="W221" t="str">
        <v>UK</v>
      </c>
      <c r="X221" t="str">
        <v>Drinking Coco</v>
      </c>
      <c r="Y221">
        <v>385</v>
      </c>
      <c r="Z221">
        <v>249</v>
      </c>
    </row>
    <row r="222" spans="1:26" x14ac:dyDescent="0.3">
      <c r="A222" t="str">
        <v>Curtice Advani</v>
      </c>
      <c r="B222" t="str">
        <v>India</v>
      </c>
      <c r="C222" t="str">
        <v>Mint Chip Choco</v>
      </c>
      <c r="D222">
        <v>2219</v>
      </c>
      <c r="E222">
        <v>75</v>
      </c>
      <c r="H222" t="str">
        <v>Barr Faughny</v>
      </c>
      <c r="I222" t="str">
        <v>UK</v>
      </c>
      <c r="J222" t="str">
        <v>White Choc</v>
      </c>
      <c r="K222">
        <v>1785</v>
      </c>
      <c r="L222">
        <v>462</v>
      </c>
      <c r="O222" t="str">
        <v>Husein Augar</v>
      </c>
      <c r="P222" t="str">
        <v>Australia</v>
      </c>
      <c r="Q222" t="str">
        <v>85% Dark Bars</v>
      </c>
      <c r="R222">
        <v>4137</v>
      </c>
      <c r="S222">
        <v>60</v>
      </c>
      <c r="V222" t="str">
        <v>Curtice Advani</v>
      </c>
      <c r="W222" t="str">
        <v>India</v>
      </c>
      <c r="X222" t="str">
        <v>Mint Chip Choco</v>
      </c>
      <c r="Y222">
        <v>2219</v>
      </c>
      <c r="Z222">
        <v>75</v>
      </c>
    </row>
    <row r="223" spans="1:26" x14ac:dyDescent="0.3">
      <c r="A223" t="str">
        <v>Husein Augar</v>
      </c>
      <c r="B223" t="str">
        <v>Canada</v>
      </c>
      <c r="C223" t="str">
        <v>Choco Coated Almonds</v>
      </c>
      <c r="D223">
        <v>2954</v>
      </c>
      <c r="E223">
        <v>189</v>
      </c>
      <c r="H223" t="str">
        <v>Ches Bonnell</v>
      </c>
      <c r="I223" t="str">
        <v>Australia</v>
      </c>
      <c r="J223" t="str">
        <v>Drinking Coco</v>
      </c>
      <c r="K223">
        <v>1778</v>
      </c>
      <c r="L223">
        <v>270</v>
      </c>
      <c r="O223" t="str">
        <v>Husein Augar</v>
      </c>
      <c r="P223" t="str">
        <v>Canada</v>
      </c>
      <c r="Q223" t="str">
        <v>70% Dark Bites</v>
      </c>
      <c r="R223">
        <v>9051</v>
      </c>
      <c r="S223">
        <v>57</v>
      </c>
      <c r="V223" t="str">
        <v>Husein Augar</v>
      </c>
      <c r="W223" t="str">
        <v>Canada</v>
      </c>
      <c r="X223" t="str">
        <v>Choco Coated Almonds</v>
      </c>
      <c r="Y223">
        <v>2954</v>
      </c>
      <c r="Z223">
        <v>189</v>
      </c>
    </row>
    <row r="224" spans="1:26" x14ac:dyDescent="0.3">
      <c r="A224" t="str">
        <v>Ches Bonnell</v>
      </c>
      <c r="B224" t="str">
        <v>Canada</v>
      </c>
      <c r="C224" t="str">
        <v>Choco Coated Almonds</v>
      </c>
      <c r="D224">
        <v>280</v>
      </c>
      <c r="E224">
        <v>87</v>
      </c>
      <c r="H224" t="str">
        <v>Brien Boise</v>
      </c>
      <c r="I224" t="str">
        <v>New Zealand</v>
      </c>
      <c r="J224" t="str">
        <v>99% Dark &amp; Pure</v>
      </c>
      <c r="K224">
        <v>1771</v>
      </c>
      <c r="L224">
        <v>204</v>
      </c>
      <c r="O224" t="str">
        <v>Curtice Advani</v>
      </c>
      <c r="P224" t="str">
        <v>Australia</v>
      </c>
      <c r="Q224" t="str">
        <v>Smooth Sliky Salty</v>
      </c>
      <c r="R224">
        <v>2681</v>
      </c>
      <c r="S224">
        <v>54</v>
      </c>
      <c r="V224" t="str">
        <v>Ches Bonnell</v>
      </c>
      <c r="W224" t="str">
        <v>Canada</v>
      </c>
      <c r="X224" t="str">
        <v>Choco Coated Almonds</v>
      </c>
      <c r="Y224">
        <v>280</v>
      </c>
      <c r="Z224">
        <v>87</v>
      </c>
    </row>
    <row r="225" spans="1:26" x14ac:dyDescent="0.3">
      <c r="A225" t="str">
        <v>Carla Molina</v>
      </c>
      <c r="B225" t="str">
        <v>Canada</v>
      </c>
      <c r="C225" t="str">
        <v>70% Dark Bites</v>
      </c>
      <c r="D225">
        <v>6118</v>
      </c>
      <c r="E225">
        <v>174</v>
      </c>
      <c r="H225" t="str">
        <v>Brien Boise</v>
      </c>
      <c r="I225" t="str">
        <v>Australia</v>
      </c>
      <c r="J225" t="str">
        <v>Fruit &amp; Nut Bars</v>
      </c>
      <c r="K225">
        <v>1701</v>
      </c>
      <c r="L225">
        <v>234</v>
      </c>
      <c r="O225" t="str">
        <v>Barr Faughny</v>
      </c>
      <c r="P225" t="str">
        <v>India</v>
      </c>
      <c r="Q225" t="str">
        <v>Milk Bars</v>
      </c>
      <c r="R225">
        <v>252</v>
      </c>
      <c r="S225">
        <v>54</v>
      </c>
      <c r="V225" t="str">
        <v>Carla Molina</v>
      </c>
      <c r="W225" t="str">
        <v>Canada</v>
      </c>
      <c r="X225" t="str">
        <v>70% Dark Bites</v>
      </c>
      <c r="Y225">
        <v>6118</v>
      </c>
      <c r="Z225">
        <v>174</v>
      </c>
    </row>
    <row r="226" spans="1:26" x14ac:dyDescent="0.3">
      <c r="A226" t="str">
        <v>Barr Faughny</v>
      </c>
      <c r="B226" t="str">
        <v>UK</v>
      </c>
      <c r="C226" t="str">
        <v>Raspberry Choco</v>
      </c>
      <c r="D226">
        <v>4802</v>
      </c>
      <c r="E226">
        <v>36</v>
      </c>
      <c r="H226" t="str">
        <v>Gigi Bohling</v>
      </c>
      <c r="I226" t="str">
        <v>India</v>
      </c>
      <c r="J226" t="str">
        <v>Peanut Butter Cubes</v>
      </c>
      <c r="K226">
        <v>1652</v>
      </c>
      <c r="L226">
        <v>93</v>
      </c>
      <c r="O226" t="str">
        <v>Gigi Bohling</v>
      </c>
      <c r="P226" t="str">
        <v>Australia</v>
      </c>
      <c r="Q226" t="str">
        <v>Milk Bars</v>
      </c>
      <c r="R226">
        <v>7189</v>
      </c>
      <c r="S226">
        <v>54</v>
      </c>
      <c r="V226" t="str">
        <v>Barr Faughny</v>
      </c>
      <c r="W226" t="str">
        <v>UK</v>
      </c>
      <c r="X226" t="str">
        <v>Raspberry Choco</v>
      </c>
      <c r="Y226">
        <v>4802</v>
      </c>
      <c r="Z226">
        <v>36</v>
      </c>
    </row>
    <row r="227" spans="1:26" x14ac:dyDescent="0.3">
      <c r="A227" t="str">
        <v>Husein Augar</v>
      </c>
      <c r="B227" t="str">
        <v>Australia</v>
      </c>
      <c r="C227" t="str">
        <v>85% Dark Bars</v>
      </c>
      <c r="D227">
        <v>4137</v>
      </c>
      <c r="E227">
        <v>60</v>
      </c>
      <c r="H227" t="str">
        <v>Gunar Cockshoot</v>
      </c>
      <c r="I227" t="str">
        <v>UK</v>
      </c>
      <c r="J227" t="str">
        <v>Caramel Stuffed Bars</v>
      </c>
      <c r="K227">
        <v>1652</v>
      </c>
      <c r="L227">
        <v>102</v>
      </c>
      <c r="O227" t="str">
        <v>Gunar Cockshoot</v>
      </c>
      <c r="P227" t="str">
        <v>India</v>
      </c>
      <c r="Q227" t="str">
        <v>Baker's Choco Chips</v>
      </c>
      <c r="R227">
        <v>3108</v>
      </c>
      <c r="S227">
        <v>54</v>
      </c>
      <c r="V227" t="str">
        <v>Husein Augar</v>
      </c>
      <c r="W227" t="str">
        <v>Australia</v>
      </c>
      <c r="X227" t="str">
        <v>85% Dark Bars</v>
      </c>
      <c r="Y227">
        <v>4137</v>
      </c>
      <c r="Z227">
        <v>60</v>
      </c>
    </row>
    <row r="228" spans="1:26" x14ac:dyDescent="0.3">
      <c r="A228" t="str">
        <v>Gunar Cockshoot</v>
      </c>
      <c r="B228" t="str">
        <v>USA</v>
      </c>
      <c r="C228" t="str">
        <v>Fruit &amp; Nut Bars</v>
      </c>
      <c r="D228">
        <v>2023</v>
      </c>
      <c r="E228">
        <v>78</v>
      </c>
      <c r="H228" t="str">
        <v>Curtice Advani</v>
      </c>
      <c r="I228" t="str">
        <v>UK</v>
      </c>
      <c r="J228" t="str">
        <v>70% Dark Bites</v>
      </c>
      <c r="K228">
        <v>1638</v>
      </c>
      <c r="L228">
        <v>63</v>
      </c>
      <c r="O228" t="str">
        <v>Barr Faughny</v>
      </c>
      <c r="P228" t="str">
        <v>New Zealand</v>
      </c>
      <c r="Q228" t="str">
        <v>50% Dark Bites</v>
      </c>
      <c r="R228">
        <v>1057</v>
      </c>
      <c r="S228">
        <v>54</v>
      </c>
      <c r="V228" t="str">
        <v>Gunar Cockshoot</v>
      </c>
      <c r="W228" t="str">
        <v>USA</v>
      </c>
      <c r="X228" t="str">
        <v>Fruit &amp; Nut Bars</v>
      </c>
      <c r="Y228">
        <v>2023</v>
      </c>
      <c r="Z228">
        <v>78</v>
      </c>
    </row>
    <row r="229" spans="1:26" x14ac:dyDescent="0.3">
      <c r="A229" t="str">
        <v>Husein Augar</v>
      </c>
      <c r="B229" t="str">
        <v>Canada</v>
      </c>
      <c r="C229" t="str">
        <v>70% Dark Bites</v>
      </c>
      <c r="D229">
        <v>9051</v>
      </c>
      <c r="E229">
        <v>57</v>
      </c>
      <c r="H229" t="str">
        <v>Ram Mahesh</v>
      </c>
      <c r="I229" t="str">
        <v>USA</v>
      </c>
      <c r="J229" t="str">
        <v>85% Dark Bars</v>
      </c>
      <c r="K229">
        <v>1638</v>
      </c>
      <c r="L229">
        <v>48</v>
      </c>
      <c r="O229" t="str">
        <v>Ches Bonnell</v>
      </c>
      <c r="P229" t="str">
        <v>New Zealand</v>
      </c>
      <c r="Q229" t="str">
        <v>70% Dark Bites</v>
      </c>
      <c r="R229">
        <v>6454</v>
      </c>
      <c r="S229">
        <v>54</v>
      </c>
      <c r="V229" t="str">
        <v>Husein Augar</v>
      </c>
      <c r="W229" t="str">
        <v>Canada</v>
      </c>
      <c r="X229" t="str">
        <v>70% Dark Bites</v>
      </c>
      <c r="Y229">
        <v>9051</v>
      </c>
      <c r="Z229">
        <v>57</v>
      </c>
    </row>
    <row r="230" spans="1:26" x14ac:dyDescent="0.3">
      <c r="A230" t="str">
        <v>Husein Augar</v>
      </c>
      <c r="B230" t="str">
        <v>New Zealand</v>
      </c>
      <c r="C230" t="str">
        <v>Caramel Stuffed Bars</v>
      </c>
      <c r="D230">
        <v>2919</v>
      </c>
      <c r="E230">
        <v>45</v>
      </c>
      <c r="H230" t="str">
        <v>Ram Mahesh</v>
      </c>
      <c r="I230" t="str">
        <v>New Zealand</v>
      </c>
      <c r="J230" t="str">
        <v>70% Dark Bites</v>
      </c>
      <c r="K230">
        <v>1624</v>
      </c>
      <c r="L230">
        <v>114</v>
      </c>
      <c r="O230" t="str">
        <v>Barr Faughny</v>
      </c>
      <c r="P230" t="str">
        <v>Australia</v>
      </c>
      <c r="Q230" t="str">
        <v>Milk Bars</v>
      </c>
      <c r="R230">
        <v>56</v>
      </c>
      <c r="S230">
        <v>51</v>
      </c>
      <c r="V230" t="str">
        <v>Husein Augar</v>
      </c>
      <c r="W230" t="str">
        <v>New Zealand</v>
      </c>
      <c r="X230" t="str">
        <v>Caramel Stuffed Bars</v>
      </c>
      <c r="Y230">
        <v>2919</v>
      </c>
      <c r="Z230">
        <v>45</v>
      </c>
    </row>
    <row r="231" spans="1:26" x14ac:dyDescent="0.3">
      <c r="A231" t="str">
        <v>Carla Molina</v>
      </c>
      <c r="B231" t="str">
        <v>Australia</v>
      </c>
      <c r="C231" t="str">
        <v>After Nines</v>
      </c>
      <c r="D231">
        <v>5915</v>
      </c>
      <c r="E231">
        <v>3</v>
      </c>
      <c r="H231" t="str">
        <v>Ram Mahesh</v>
      </c>
      <c r="I231" t="str">
        <v>USA</v>
      </c>
      <c r="J231" t="str">
        <v>Manuka Honey Choco</v>
      </c>
      <c r="K231">
        <v>1617</v>
      </c>
      <c r="L231">
        <v>126</v>
      </c>
      <c r="O231" t="str">
        <v>Gigi Bohling</v>
      </c>
      <c r="P231" t="str">
        <v>UK</v>
      </c>
      <c r="Q231" t="str">
        <v>Baker's Choco Chips</v>
      </c>
      <c r="R231">
        <v>5236</v>
      </c>
      <c r="S231">
        <v>51</v>
      </c>
      <c r="V231" t="str">
        <v>Carla Molina</v>
      </c>
      <c r="W231" t="str">
        <v>Australia</v>
      </c>
      <c r="X231" t="str">
        <v>After Nines</v>
      </c>
      <c r="Y231">
        <v>5915</v>
      </c>
      <c r="Z231">
        <v>3</v>
      </c>
    </row>
    <row r="232" spans="1:26" x14ac:dyDescent="0.3">
      <c r="A232" t="str">
        <v>Oby Sorrel</v>
      </c>
      <c r="B232" t="str">
        <v>USA</v>
      </c>
      <c r="C232" t="str">
        <v>Raspberry Choco</v>
      </c>
      <c r="D232">
        <v>2562</v>
      </c>
      <c r="E232">
        <v>6</v>
      </c>
      <c r="H232" t="str">
        <v>Barr Faughny</v>
      </c>
      <c r="I232" t="str">
        <v>USA</v>
      </c>
      <c r="J232" t="str">
        <v>Eclairs</v>
      </c>
      <c r="K232">
        <v>1589</v>
      </c>
      <c r="L232">
        <v>303</v>
      </c>
      <c r="O232" t="str">
        <v>Ram Mahesh</v>
      </c>
      <c r="P232" t="str">
        <v>Australia</v>
      </c>
      <c r="Q232" t="str">
        <v>85% Dark Bars</v>
      </c>
      <c r="R232">
        <v>623</v>
      </c>
      <c r="S232">
        <v>51</v>
      </c>
      <c r="V232" t="str">
        <v>Oby Sorrel</v>
      </c>
      <c r="W232" t="str">
        <v>USA</v>
      </c>
      <c r="X232" t="str">
        <v>Raspberry Choco</v>
      </c>
      <c r="Y232">
        <v>2562</v>
      </c>
      <c r="Z232">
        <v>6</v>
      </c>
    </row>
    <row r="233" spans="1:26" x14ac:dyDescent="0.3">
      <c r="A233" t="str">
        <v>Gigi Bohling</v>
      </c>
      <c r="B233" t="str">
        <v>New Zealand</v>
      </c>
      <c r="C233" t="str">
        <v>White Choc</v>
      </c>
      <c r="D233">
        <v>8813</v>
      </c>
      <c r="E233">
        <v>21</v>
      </c>
      <c r="H233" t="str">
        <v>Ches Bonnell</v>
      </c>
      <c r="I233" t="str">
        <v>India</v>
      </c>
      <c r="J233" t="str">
        <v>White Choc</v>
      </c>
      <c r="K233">
        <v>1568</v>
      </c>
      <c r="L233">
        <v>96</v>
      </c>
      <c r="O233" t="str">
        <v>Gunar Cockshoot</v>
      </c>
      <c r="P233" t="str">
        <v>UK</v>
      </c>
      <c r="Q233" t="str">
        <v>Manuka Honey Choco</v>
      </c>
      <c r="R233">
        <v>3640</v>
      </c>
      <c r="S233">
        <v>51</v>
      </c>
      <c r="V233" t="str">
        <v>Gigi Bohling</v>
      </c>
      <c r="W233" t="str">
        <v>New Zealand</v>
      </c>
      <c r="X233" t="str">
        <v>White Choc</v>
      </c>
      <c r="Y233">
        <v>8813</v>
      </c>
      <c r="Z233">
        <v>21</v>
      </c>
    </row>
    <row r="234" spans="1:26" x14ac:dyDescent="0.3">
      <c r="A234" t="str">
        <v>Gigi Bohling</v>
      </c>
      <c r="B234" t="str">
        <v>Canada</v>
      </c>
      <c r="C234" t="str">
        <v>Drinking Coco</v>
      </c>
      <c r="D234">
        <v>6111</v>
      </c>
      <c r="E234">
        <v>3</v>
      </c>
      <c r="H234" t="str">
        <v>Barr Faughny</v>
      </c>
      <c r="I234" t="str">
        <v>UK</v>
      </c>
      <c r="J234" t="str">
        <v>After Nines</v>
      </c>
      <c r="K234">
        <v>1568</v>
      </c>
      <c r="L234">
        <v>141</v>
      </c>
      <c r="O234" t="str">
        <v>Gigi Bohling</v>
      </c>
      <c r="P234" t="str">
        <v>New Zealand</v>
      </c>
      <c r="Q234" t="str">
        <v>Smooth Sliky Salty</v>
      </c>
      <c r="R234">
        <v>182</v>
      </c>
      <c r="S234">
        <v>48</v>
      </c>
      <c r="V234" t="str">
        <v>Gigi Bohling</v>
      </c>
      <c r="W234" t="str">
        <v>Canada</v>
      </c>
      <c r="X234" t="str">
        <v>Drinking Coco</v>
      </c>
      <c r="Y234">
        <v>6111</v>
      </c>
      <c r="Z234">
        <v>3</v>
      </c>
    </row>
    <row r="235" spans="1:26" x14ac:dyDescent="0.3">
      <c r="A235" t="str">
        <v>Brien Boise</v>
      </c>
      <c r="B235" t="str">
        <v>India</v>
      </c>
      <c r="C235" t="str">
        <v>Smooth Sliky Salty</v>
      </c>
      <c r="D235">
        <v>3507</v>
      </c>
      <c r="E235">
        <v>288</v>
      </c>
      <c r="H235" t="str">
        <v>Brien Boise</v>
      </c>
      <c r="I235" t="str">
        <v>UK</v>
      </c>
      <c r="J235" t="str">
        <v>Baker's Choco Chips</v>
      </c>
      <c r="K235">
        <v>1561</v>
      </c>
      <c r="L235">
        <v>27</v>
      </c>
      <c r="O235" t="str">
        <v>Ches Bonnell</v>
      </c>
      <c r="P235" t="str">
        <v>India</v>
      </c>
      <c r="Q235" t="str">
        <v>Peanut Butter Cubes</v>
      </c>
      <c r="R235">
        <v>2226</v>
      </c>
      <c r="S235">
        <v>48</v>
      </c>
      <c r="V235" t="str">
        <v>Brien Boise</v>
      </c>
      <c r="W235" t="str">
        <v>India</v>
      </c>
      <c r="X235" t="str">
        <v>Smooth Sliky Salty</v>
      </c>
      <c r="Y235">
        <v>3507</v>
      </c>
      <c r="Z235">
        <v>288</v>
      </c>
    </row>
    <row r="236" spans="1:26" x14ac:dyDescent="0.3">
      <c r="A236" t="str">
        <v>Curtice Advani</v>
      </c>
      <c r="B236" t="str">
        <v>Canada</v>
      </c>
      <c r="C236" t="str">
        <v>Milk Bars</v>
      </c>
      <c r="D236">
        <v>4319</v>
      </c>
      <c r="E236">
        <v>30</v>
      </c>
      <c r="H236" t="str">
        <v>Carla Molina</v>
      </c>
      <c r="I236" t="str">
        <v>New Zealand</v>
      </c>
      <c r="J236" t="str">
        <v>70% Dark Bites</v>
      </c>
      <c r="K236">
        <v>1526</v>
      </c>
      <c r="L236">
        <v>240</v>
      </c>
      <c r="O236" t="str">
        <v>Ram Mahesh</v>
      </c>
      <c r="P236" t="str">
        <v>India</v>
      </c>
      <c r="Q236" t="str">
        <v>Baker's Choco Chips</v>
      </c>
      <c r="R236">
        <v>6748</v>
      </c>
      <c r="S236">
        <v>48</v>
      </c>
      <c r="V236" t="str">
        <v>Curtice Advani</v>
      </c>
      <c r="W236" t="str">
        <v>Canada</v>
      </c>
      <c r="X236" t="str">
        <v>Milk Bars</v>
      </c>
      <c r="Y236">
        <v>4319</v>
      </c>
      <c r="Z236">
        <v>30</v>
      </c>
    </row>
    <row r="237" spans="1:26" x14ac:dyDescent="0.3">
      <c r="A237" t="str">
        <v>Ram Mahesh</v>
      </c>
      <c r="B237" t="str">
        <v>Australia</v>
      </c>
      <c r="C237" t="str">
        <v>Baker's Choco Chips</v>
      </c>
      <c r="D237">
        <v>609</v>
      </c>
      <c r="E237">
        <v>87</v>
      </c>
      <c r="H237" t="str">
        <v>Gigi Bohling</v>
      </c>
      <c r="I237" t="str">
        <v>Canada</v>
      </c>
      <c r="J237" t="str">
        <v>70% Dark Bites</v>
      </c>
      <c r="K237">
        <v>1526</v>
      </c>
      <c r="L237">
        <v>105</v>
      </c>
      <c r="O237" t="str">
        <v>Curtice Advani</v>
      </c>
      <c r="P237" t="str">
        <v>India</v>
      </c>
      <c r="Q237" t="str">
        <v>Almond Choco</v>
      </c>
      <c r="R237">
        <v>525</v>
      </c>
      <c r="S237">
        <v>48</v>
      </c>
      <c r="V237" t="str">
        <v>Ram Mahesh</v>
      </c>
      <c r="W237" t="str">
        <v>Australia</v>
      </c>
      <c r="X237" t="str">
        <v>Baker's Choco Chips</v>
      </c>
      <c r="Y237">
        <v>609</v>
      </c>
      <c r="Z237">
        <v>87</v>
      </c>
    </row>
    <row r="238" spans="1:26" x14ac:dyDescent="0.3">
      <c r="A238" t="str">
        <v>Ram Mahesh</v>
      </c>
      <c r="B238" t="str">
        <v>UK</v>
      </c>
      <c r="C238" t="str">
        <v>Organic Choco Syrup</v>
      </c>
      <c r="D238">
        <v>6370</v>
      </c>
      <c r="E238">
        <v>30</v>
      </c>
      <c r="H238" t="str">
        <v>Curtice Advani</v>
      </c>
      <c r="I238" t="str">
        <v>New Zealand</v>
      </c>
      <c r="J238" t="str">
        <v>Drinking Coco</v>
      </c>
      <c r="K238">
        <v>1505</v>
      </c>
      <c r="L238">
        <v>102</v>
      </c>
      <c r="O238" t="str">
        <v>Ches Bonnell</v>
      </c>
      <c r="P238" t="str">
        <v>New Zealand</v>
      </c>
      <c r="Q238" t="str">
        <v>Peanut Butter Cubes</v>
      </c>
      <c r="R238">
        <v>6391</v>
      </c>
      <c r="S238">
        <v>48</v>
      </c>
      <c r="V238" t="str">
        <v>Ram Mahesh</v>
      </c>
      <c r="W238" t="str">
        <v>UK</v>
      </c>
      <c r="X238" t="str">
        <v>Organic Choco Syrup</v>
      </c>
      <c r="Y238">
        <v>6370</v>
      </c>
      <c r="Z238">
        <v>30</v>
      </c>
    </row>
    <row r="239" spans="1:26" x14ac:dyDescent="0.3">
      <c r="A239" t="str">
        <v>Gigi Bohling</v>
      </c>
      <c r="B239" t="str">
        <v>Australia</v>
      </c>
      <c r="C239" t="str">
        <v>99% Dark &amp; Pure</v>
      </c>
      <c r="D239">
        <v>5474</v>
      </c>
      <c r="E239">
        <v>168</v>
      </c>
      <c r="H239" t="str">
        <v>Carla Molina</v>
      </c>
      <c r="I239" t="str">
        <v>India</v>
      </c>
      <c r="J239" t="str">
        <v>Eclairs</v>
      </c>
      <c r="K239">
        <v>1463</v>
      </c>
      <c r="L239">
        <v>39</v>
      </c>
      <c r="O239" t="str">
        <v>Barr Faughny</v>
      </c>
      <c r="P239" t="str">
        <v>Canada</v>
      </c>
      <c r="Q239" t="str">
        <v>Eclairs</v>
      </c>
      <c r="R239">
        <v>189</v>
      </c>
      <c r="S239">
        <v>48</v>
      </c>
      <c r="V239" t="str">
        <v>Gigi Bohling</v>
      </c>
      <c r="W239" t="str">
        <v>Australia</v>
      </c>
      <c r="X239" t="str">
        <v>99% Dark &amp; Pure</v>
      </c>
      <c r="Y239">
        <v>5474</v>
      </c>
      <c r="Z239">
        <v>168</v>
      </c>
    </row>
    <row r="240" spans="1:26" x14ac:dyDescent="0.3">
      <c r="A240" t="str">
        <v>Ram Mahesh</v>
      </c>
      <c r="B240" t="str">
        <v>Canada</v>
      </c>
      <c r="C240" t="str">
        <v>Organic Choco Syrup</v>
      </c>
      <c r="D240">
        <v>3164</v>
      </c>
      <c r="E240">
        <v>306</v>
      </c>
      <c r="H240" t="str">
        <v>Curtice Advani</v>
      </c>
      <c r="I240" t="str">
        <v>India</v>
      </c>
      <c r="J240" t="str">
        <v>Raspberry Choco</v>
      </c>
      <c r="K240">
        <v>1442</v>
      </c>
      <c r="L240">
        <v>15</v>
      </c>
      <c r="O240" t="str">
        <v>Ram Mahesh</v>
      </c>
      <c r="P240" t="str">
        <v>USA</v>
      </c>
      <c r="Q240" t="str">
        <v>85% Dark Bars</v>
      </c>
      <c r="R240">
        <v>1638</v>
      </c>
      <c r="S240">
        <v>48</v>
      </c>
      <c r="V240" t="str">
        <v>Ram Mahesh</v>
      </c>
      <c r="W240" t="str">
        <v>Canada</v>
      </c>
      <c r="X240" t="str">
        <v>Organic Choco Syrup</v>
      </c>
      <c r="Y240">
        <v>3164</v>
      </c>
      <c r="Z240">
        <v>306</v>
      </c>
    </row>
    <row r="241" spans="1:26" x14ac:dyDescent="0.3">
      <c r="A241" t="str">
        <v>Curtice Advani</v>
      </c>
      <c r="B241" t="str">
        <v>USA</v>
      </c>
      <c r="C241" t="str">
        <v>Almond Choco</v>
      </c>
      <c r="D241">
        <v>1302</v>
      </c>
      <c r="E241">
        <v>402</v>
      </c>
      <c r="H241" t="str">
        <v>Oby Sorrel</v>
      </c>
      <c r="I241" t="str">
        <v>India</v>
      </c>
      <c r="J241" t="str">
        <v>White Choc</v>
      </c>
      <c r="K241">
        <v>1428</v>
      </c>
      <c r="L241">
        <v>93</v>
      </c>
      <c r="O241" t="str">
        <v>Brien Boise</v>
      </c>
      <c r="P241" t="str">
        <v>New Zealand</v>
      </c>
      <c r="Q241" t="str">
        <v>Baker's Choco Chips</v>
      </c>
      <c r="R241">
        <v>6279</v>
      </c>
      <c r="S241">
        <v>45</v>
      </c>
      <c r="V241" t="str">
        <v>Curtice Advani</v>
      </c>
      <c r="W241" t="str">
        <v>USA</v>
      </c>
      <c r="X241" t="str">
        <v>Almond Choco</v>
      </c>
      <c r="Y241">
        <v>1302</v>
      </c>
      <c r="Z241">
        <v>402</v>
      </c>
    </row>
    <row r="242" spans="1:26" x14ac:dyDescent="0.3">
      <c r="A242" t="str">
        <v>Gunar Cockshoot</v>
      </c>
      <c r="B242" t="str">
        <v>New Zealand</v>
      </c>
      <c r="C242" t="str">
        <v>Caramel Stuffed Bars</v>
      </c>
      <c r="D242">
        <v>7308</v>
      </c>
      <c r="E242">
        <v>327</v>
      </c>
      <c r="H242" t="str">
        <v>Oby Sorrel</v>
      </c>
      <c r="I242" t="str">
        <v>Canada</v>
      </c>
      <c r="J242" t="str">
        <v>Organic Choco Syrup</v>
      </c>
      <c r="K242">
        <v>1407</v>
      </c>
      <c r="L242">
        <v>72</v>
      </c>
      <c r="O242" t="str">
        <v>Ram Mahesh</v>
      </c>
      <c r="P242" t="str">
        <v>Australia</v>
      </c>
      <c r="Q242" t="str">
        <v>Manuka Honey Choco</v>
      </c>
      <c r="R242">
        <v>2541</v>
      </c>
      <c r="S242">
        <v>45</v>
      </c>
      <c r="V242" t="str">
        <v>Gunar Cockshoot</v>
      </c>
      <c r="W242" t="str">
        <v>New Zealand</v>
      </c>
      <c r="X242" t="str">
        <v>Caramel Stuffed Bars</v>
      </c>
      <c r="Y242">
        <v>7308</v>
      </c>
      <c r="Z242">
        <v>327</v>
      </c>
    </row>
    <row r="243" spans="1:26" x14ac:dyDescent="0.3">
      <c r="A243" t="str">
        <v>Ram Mahesh</v>
      </c>
      <c r="B243" t="str">
        <v>New Zealand</v>
      </c>
      <c r="C243" t="str">
        <v>Organic Choco Syrup</v>
      </c>
      <c r="D243">
        <v>6132</v>
      </c>
      <c r="E243">
        <v>93</v>
      </c>
      <c r="H243" t="str">
        <v>Curtice Advani</v>
      </c>
      <c r="I243" t="str">
        <v>Canada</v>
      </c>
      <c r="J243" t="str">
        <v>Manuka Honey Choco</v>
      </c>
      <c r="K243">
        <v>1400</v>
      </c>
      <c r="L243">
        <v>135</v>
      </c>
      <c r="O243" t="str">
        <v>Husein Augar</v>
      </c>
      <c r="P243" t="str">
        <v>New Zealand</v>
      </c>
      <c r="Q243" t="str">
        <v>Caramel Stuffed Bars</v>
      </c>
      <c r="R243">
        <v>2919</v>
      </c>
      <c r="S243">
        <v>45</v>
      </c>
      <c r="V243" t="str">
        <v>Ram Mahesh</v>
      </c>
      <c r="W243" t="str">
        <v>New Zealand</v>
      </c>
      <c r="X243" t="str">
        <v>Organic Choco Syrup</v>
      </c>
      <c r="Y243">
        <v>6132</v>
      </c>
      <c r="Z243">
        <v>93</v>
      </c>
    </row>
    <row r="244" spans="1:26" x14ac:dyDescent="0.3">
      <c r="A244" t="str">
        <v>Oby Sorrel</v>
      </c>
      <c r="B244" t="str">
        <v>USA</v>
      </c>
      <c r="C244" t="str">
        <v>50% Dark Bites</v>
      </c>
      <c r="D244">
        <v>3472</v>
      </c>
      <c r="E244">
        <v>96</v>
      </c>
      <c r="H244" t="str">
        <v>Curtice Advani</v>
      </c>
      <c r="I244" t="str">
        <v>USA</v>
      </c>
      <c r="J244" t="str">
        <v>Almond Choco</v>
      </c>
      <c r="K244">
        <v>1302</v>
      </c>
      <c r="L244">
        <v>402</v>
      </c>
      <c r="O244" t="str">
        <v>Gigi Bohling</v>
      </c>
      <c r="P244" t="str">
        <v>Australia</v>
      </c>
      <c r="Q244" t="str">
        <v>White Choc</v>
      </c>
      <c r="R244">
        <v>7483</v>
      </c>
      <c r="S244">
        <v>45</v>
      </c>
      <c r="V244" t="str">
        <v>Oby Sorrel</v>
      </c>
      <c r="W244" t="str">
        <v>USA</v>
      </c>
      <c r="X244" t="str">
        <v>50% Dark Bites</v>
      </c>
      <c r="Y244">
        <v>3472</v>
      </c>
      <c r="Z244">
        <v>96</v>
      </c>
    </row>
    <row r="245" spans="1:26" x14ac:dyDescent="0.3">
      <c r="A245" t="str">
        <v>Brien Boise</v>
      </c>
      <c r="B245" t="str">
        <v>UK</v>
      </c>
      <c r="C245" t="str">
        <v>Drinking Coco</v>
      </c>
      <c r="D245">
        <v>9660</v>
      </c>
      <c r="E245">
        <v>27</v>
      </c>
      <c r="H245" t="str">
        <v>Ches Bonnell</v>
      </c>
      <c r="I245" t="str">
        <v>Australia</v>
      </c>
      <c r="J245" t="str">
        <v>50% Dark Bites</v>
      </c>
      <c r="K245">
        <v>1281</v>
      </c>
      <c r="L245">
        <v>75</v>
      </c>
      <c r="O245" t="str">
        <v>Ches Bonnell</v>
      </c>
      <c r="P245" t="str">
        <v>Canada</v>
      </c>
      <c r="Q245" t="str">
        <v>After Nines</v>
      </c>
      <c r="R245">
        <v>8435</v>
      </c>
      <c r="S245">
        <v>42</v>
      </c>
      <c r="V245" t="str">
        <v>Brien Boise</v>
      </c>
      <c r="W245" t="str">
        <v>UK</v>
      </c>
      <c r="X245" t="str">
        <v>Drinking Coco</v>
      </c>
      <c r="Y245">
        <v>9660</v>
      </c>
      <c r="Z245">
        <v>27</v>
      </c>
    </row>
    <row r="246" spans="1:26" x14ac:dyDescent="0.3">
      <c r="A246" t="str">
        <v>Husein Augar</v>
      </c>
      <c r="B246" t="str">
        <v>Australia</v>
      </c>
      <c r="C246" t="str">
        <v>Baker's Choco Chips</v>
      </c>
      <c r="D246">
        <v>2436</v>
      </c>
      <c r="E246">
        <v>99</v>
      </c>
      <c r="H246" t="str">
        <v>Gunar Cockshoot</v>
      </c>
      <c r="I246" t="str">
        <v>Canada</v>
      </c>
      <c r="J246" t="str">
        <v>99% Dark &amp; Pure</v>
      </c>
      <c r="K246">
        <v>1281</v>
      </c>
      <c r="L246">
        <v>18</v>
      </c>
      <c r="O246" t="str">
        <v>Gunar Cockshoot</v>
      </c>
      <c r="P246" t="str">
        <v>India</v>
      </c>
      <c r="Q246" t="str">
        <v>White Choc</v>
      </c>
      <c r="R246">
        <v>6300</v>
      </c>
      <c r="S246">
        <v>42</v>
      </c>
      <c r="V246" t="str">
        <v>Husein Augar</v>
      </c>
      <c r="W246" t="str">
        <v>Australia</v>
      </c>
      <c r="X246" t="str">
        <v>Baker's Choco Chips</v>
      </c>
      <c r="Y246">
        <v>2436</v>
      </c>
      <c r="Z246">
        <v>99</v>
      </c>
    </row>
    <row r="247" spans="1:26" x14ac:dyDescent="0.3">
      <c r="A247" t="str">
        <v>Husein Augar</v>
      </c>
      <c r="B247" t="str">
        <v>Australia</v>
      </c>
      <c r="C247" t="str">
        <v>Peanut Butter Cubes</v>
      </c>
      <c r="D247">
        <v>9506</v>
      </c>
      <c r="E247">
        <v>87</v>
      </c>
      <c r="H247" t="str">
        <v>Carla Molina</v>
      </c>
      <c r="I247" t="str">
        <v>India</v>
      </c>
      <c r="J247" t="str">
        <v>Mint Chip Choco</v>
      </c>
      <c r="K247">
        <v>1274</v>
      </c>
      <c r="L247">
        <v>225</v>
      </c>
      <c r="O247" t="str">
        <v>Ram Mahesh</v>
      </c>
      <c r="P247" t="str">
        <v>UK</v>
      </c>
      <c r="Q247" t="str">
        <v>Raspberry Choco</v>
      </c>
      <c r="R247">
        <v>5775</v>
      </c>
      <c r="S247">
        <v>42</v>
      </c>
      <c r="V247" t="str">
        <v>Husein Augar</v>
      </c>
      <c r="W247" t="str">
        <v>Australia</v>
      </c>
      <c r="X247" t="str">
        <v>Peanut Butter Cubes</v>
      </c>
      <c r="Y247">
        <v>9506</v>
      </c>
      <c r="Z247">
        <v>87</v>
      </c>
    </row>
    <row r="248" spans="1:26" x14ac:dyDescent="0.3">
      <c r="A248" t="str">
        <v>Oby Sorrel</v>
      </c>
      <c r="B248" t="str">
        <v>New Zealand</v>
      </c>
      <c r="C248" t="str">
        <v>Spicy Special Slims</v>
      </c>
      <c r="D248">
        <v>245</v>
      </c>
      <c r="E248">
        <v>288</v>
      </c>
      <c r="H248" t="str">
        <v>Curtice Advani</v>
      </c>
      <c r="I248" t="str">
        <v>Australia</v>
      </c>
      <c r="J248" t="str">
        <v>Organic Choco Syrup</v>
      </c>
      <c r="K248">
        <v>1134</v>
      </c>
      <c r="L248">
        <v>282</v>
      </c>
      <c r="O248" t="str">
        <v>Barr Faughny</v>
      </c>
      <c r="P248" t="str">
        <v>New Zealand</v>
      </c>
      <c r="Q248" t="str">
        <v>Raspberry Choco</v>
      </c>
      <c r="R248">
        <v>2863</v>
      </c>
      <c r="S248">
        <v>42</v>
      </c>
      <c r="V248" t="str">
        <v>Oby Sorrel</v>
      </c>
      <c r="W248" t="str">
        <v>New Zealand</v>
      </c>
      <c r="X248" t="str">
        <v>Spicy Special Slims</v>
      </c>
      <c r="Y248">
        <v>245</v>
      </c>
      <c r="Z248">
        <v>288</v>
      </c>
    </row>
    <row r="249" spans="1:26" x14ac:dyDescent="0.3">
      <c r="A249" t="str">
        <v>Brien Boise</v>
      </c>
      <c r="B249" t="str">
        <v>USA</v>
      </c>
      <c r="C249" t="str">
        <v>Orange Choco</v>
      </c>
      <c r="D249">
        <v>2702</v>
      </c>
      <c r="E249">
        <v>363</v>
      </c>
      <c r="H249" t="str">
        <v>Husein Augar</v>
      </c>
      <c r="I249" t="str">
        <v>New Zealand</v>
      </c>
      <c r="J249" t="str">
        <v>Manuka Honey Choco</v>
      </c>
      <c r="K249">
        <v>1085</v>
      </c>
      <c r="L249">
        <v>273</v>
      </c>
      <c r="O249" t="str">
        <v>Gigi Bohling</v>
      </c>
      <c r="P249" t="str">
        <v>Canada</v>
      </c>
      <c r="Q249" t="str">
        <v>Mint Chip Choco</v>
      </c>
      <c r="R249">
        <v>16184</v>
      </c>
      <c r="S249">
        <v>39</v>
      </c>
      <c r="V249" t="str">
        <v>Brien Boise</v>
      </c>
      <c r="W249" t="str">
        <v>USA</v>
      </c>
      <c r="X249" t="str">
        <v>Orange Choco</v>
      </c>
      <c r="Y249">
        <v>2702</v>
      </c>
      <c r="Z249">
        <v>363</v>
      </c>
    </row>
    <row r="250" spans="1:26" x14ac:dyDescent="0.3">
      <c r="A250" t="str">
        <v>Oby Sorrel</v>
      </c>
      <c r="B250" t="str">
        <v>India</v>
      </c>
      <c r="C250" t="str">
        <v>Eclairs</v>
      </c>
      <c r="D250">
        <v>700</v>
      </c>
      <c r="E250">
        <v>87</v>
      </c>
      <c r="H250" t="str">
        <v>Curtice Advani</v>
      </c>
      <c r="I250" t="str">
        <v>USA</v>
      </c>
      <c r="J250" t="str">
        <v>Orange Choco</v>
      </c>
      <c r="K250">
        <v>1071</v>
      </c>
      <c r="L250">
        <v>270</v>
      </c>
      <c r="O250" t="str">
        <v>Carla Molina</v>
      </c>
      <c r="P250" t="str">
        <v>India</v>
      </c>
      <c r="Q250" t="str">
        <v>Eclairs</v>
      </c>
      <c r="R250">
        <v>1463</v>
      </c>
      <c r="S250">
        <v>39</v>
      </c>
      <c r="V250" t="str">
        <v>Oby Sorrel</v>
      </c>
      <c r="W250" t="str">
        <v>India</v>
      </c>
      <c r="X250" t="str">
        <v>Eclairs</v>
      </c>
      <c r="Y250">
        <v>700</v>
      </c>
      <c r="Z250">
        <v>87</v>
      </c>
    </row>
    <row r="251" spans="1:26" x14ac:dyDescent="0.3">
      <c r="A251" t="str">
        <v>Curtice Advani</v>
      </c>
      <c r="B251" t="str">
        <v>India</v>
      </c>
      <c r="C251" t="str">
        <v>Eclairs</v>
      </c>
      <c r="D251">
        <v>3759</v>
      </c>
      <c r="E251">
        <v>150</v>
      </c>
      <c r="H251" t="str">
        <v>Barr Faughny</v>
      </c>
      <c r="I251" t="str">
        <v>New Zealand</v>
      </c>
      <c r="J251" t="str">
        <v>50% Dark Bites</v>
      </c>
      <c r="K251">
        <v>1057</v>
      </c>
      <c r="L251">
        <v>54</v>
      </c>
      <c r="O251" t="str">
        <v>Gunar Cockshoot</v>
      </c>
      <c r="P251" t="str">
        <v>Canada</v>
      </c>
      <c r="Q251" t="str">
        <v>White Choc</v>
      </c>
      <c r="R251">
        <v>3339</v>
      </c>
      <c r="S251">
        <v>39</v>
      </c>
      <c r="V251" t="str">
        <v>Curtice Advani</v>
      </c>
      <c r="W251" t="str">
        <v>India</v>
      </c>
      <c r="X251" t="str">
        <v>Eclairs</v>
      </c>
      <c r="Y251">
        <v>3759</v>
      </c>
      <c r="Z251">
        <v>150</v>
      </c>
    </row>
    <row r="252" spans="1:26" x14ac:dyDescent="0.3">
      <c r="A252" t="str">
        <v>Barr Faughny</v>
      </c>
      <c r="B252" t="str">
        <v>USA</v>
      </c>
      <c r="C252" t="str">
        <v>Eclairs</v>
      </c>
      <c r="D252">
        <v>1589</v>
      </c>
      <c r="E252">
        <v>303</v>
      </c>
      <c r="H252" t="str">
        <v>Gunar Cockshoot</v>
      </c>
      <c r="I252" t="str">
        <v>Canada</v>
      </c>
      <c r="J252" t="str">
        <v>Caramel Stuffed Bars</v>
      </c>
      <c r="K252">
        <v>973</v>
      </c>
      <c r="L252">
        <v>162</v>
      </c>
      <c r="O252" t="str">
        <v>Ches Bonnell</v>
      </c>
      <c r="P252" t="str">
        <v>India</v>
      </c>
      <c r="Q252" t="str">
        <v>Eclairs</v>
      </c>
      <c r="R252">
        <v>7777</v>
      </c>
      <c r="S252">
        <v>39</v>
      </c>
      <c r="V252" t="str">
        <v>Barr Faughny</v>
      </c>
      <c r="W252" t="str">
        <v>USA</v>
      </c>
      <c r="X252" t="str">
        <v>Eclairs</v>
      </c>
      <c r="Y252">
        <v>1589</v>
      </c>
      <c r="Z252">
        <v>303</v>
      </c>
    </row>
    <row r="253" spans="1:26" x14ac:dyDescent="0.3">
      <c r="A253" t="str">
        <v>Ches Bonnell</v>
      </c>
      <c r="B253" t="str">
        <v>USA</v>
      </c>
      <c r="C253" t="str">
        <v>Caramel Stuffed Bars</v>
      </c>
      <c r="D253">
        <v>5194</v>
      </c>
      <c r="E253">
        <v>288</v>
      </c>
      <c r="H253" t="str">
        <v>Ches Bonnell</v>
      </c>
      <c r="I253" t="str">
        <v>UK</v>
      </c>
      <c r="J253" t="str">
        <v>Organic Choco Syrup</v>
      </c>
      <c r="K253">
        <v>966</v>
      </c>
      <c r="L253">
        <v>198</v>
      </c>
      <c r="O253" t="str">
        <v>Ram Mahesh</v>
      </c>
      <c r="P253" t="str">
        <v>Australia</v>
      </c>
      <c r="Q253" t="str">
        <v>Smooth Sliky Salty</v>
      </c>
      <c r="R253">
        <v>1988</v>
      </c>
      <c r="S253">
        <v>39</v>
      </c>
      <c r="V253" t="str">
        <v>Ches Bonnell</v>
      </c>
      <c r="W253" t="str">
        <v>USA</v>
      </c>
      <c r="X253" t="str">
        <v>Caramel Stuffed Bars</v>
      </c>
      <c r="Y253">
        <v>5194</v>
      </c>
      <c r="Z253">
        <v>288</v>
      </c>
    </row>
    <row r="254" spans="1:26" x14ac:dyDescent="0.3">
      <c r="A254" t="str">
        <v>Oby Sorrel</v>
      </c>
      <c r="B254" t="str">
        <v>Canada</v>
      </c>
      <c r="C254" t="str">
        <v>Milk Bars</v>
      </c>
      <c r="D254">
        <v>945</v>
      </c>
      <c r="E254">
        <v>75</v>
      </c>
      <c r="H254" t="str">
        <v>Husein Augar</v>
      </c>
      <c r="I254" t="str">
        <v>USA</v>
      </c>
      <c r="J254" t="str">
        <v>Almond Choco</v>
      </c>
      <c r="K254">
        <v>959</v>
      </c>
      <c r="L254">
        <v>147</v>
      </c>
      <c r="O254" t="str">
        <v>Gunar Cockshoot</v>
      </c>
      <c r="P254" t="str">
        <v>Canada</v>
      </c>
      <c r="Q254" t="str">
        <v>Mint Chip Choco</v>
      </c>
      <c r="R254">
        <v>9198</v>
      </c>
      <c r="S254">
        <v>36</v>
      </c>
      <c r="V254" t="str">
        <v>Oby Sorrel</v>
      </c>
      <c r="W254" t="str">
        <v>Canada</v>
      </c>
      <c r="X254" t="str">
        <v>Milk Bars</v>
      </c>
      <c r="Y254">
        <v>945</v>
      </c>
      <c r="Z254">
        <v>75</v>
      </c>
    </row>
    <row r="255" spans="1:26" x14ac:dyDescent="0.3">
      <c r="A255" t="str">
        <v>Ram Mahesh</v>
      </c>
      <c r="B255" t="str">
        <v>Australia</v>
      </c>
      <c r="C255" t="str">
        <v>Smooth Sliky Salty</v>
      </c>
      <c r="D255">
        <v>1988</v>
      </c>
      <c r="E255">
        <v>39</v>
      </c>
      <c r="H255" t="str">
        <v>Curtice Advani</v>
      </c>
      <c r="I255" t="str">
        <v>Australia</v>
      </c>
      <c r="J255" t="str">
        <v>Peanut Butter Cubes</v>
      </c>
      <c r="K255">
        <v>959</v>
      </c>
      <c r="L255">
        <v>135</v>
      </c>
      <c r="O255" t="str">
        <v>Curtice Advani</v>
      </c>
      <c r="P255" t="str">
        <v>Australia</v>
      </c>
      <c r="Q255" t="str">
        <v>Spicy Special Slims</v>
      </c>
      <c r="R255">
        <v>7322</v>
      </c>
      <c r="S255">
        <v>36</v>
      </c>
      <c r="V255" t="str">
        <v>Ram Mahesh</v>
      </c>
      <c r="W255" t="str">
        <v>Australia</v>
      </c>
      <c r="X255" t="str">
        <v>Smooth Sliky Salty</v>
      </c>
      <c r="Y255">
        <v>1988</v>
      </c>
      <c r="Z255">
        <v>39</v>
      </c>
    </row>
    <row r="256" spans="1:26" x14ac:dyDescent="0.3">
      <c r="A256" t="str">
        <v>Curtice Advani</v>
      </c>
      <c r="B256" t="str">
        <v>India</v>
      </c>
      <c r="C256" t="str">
        <v>Choco Coated Almonds</v>
      </c>
      <c r="D256">
        <v>6734</v>
      </c>
      <c r="E256">
        <v>123</v>
      </c>
      <c r="H256" t="str">
        <v>Oby Sorrel</v>
      </c>
      <c r="I256" t="str">
        <v>Canada</v>
      </c>
      <c r="J256" t="str">
        <v>Milk Bars</v>
      </c>
      <c r="K256">
        <v>945</v>
      </c>
      <c r="L256">
        <v>75</v>
      </c>
      <c r="O256" t="str">
        <v>Barr Faughny</v>
      </c>
      <c r="P256" t="str">
        <v>UK</v>
      </c>
      <c r="Q256" t="str">
        <v>Raspberry Choco</v>
      </c>
      <c r="R256">
        <v>4802</v>
      </c>
      <c r="S256">
        <v>36</v>
      </c>
      <c r="V256" t="str">
        <v>Curtice Advani</v>
      </c>
      <c r="W256" t="str">
        <v>India</v>
      </c>
      <c r="X256" t="str">
        <v>Choco Coated Almonds</v>
      </c>
      <c r="Y256">
        <v>6734</v>
      </c>
      <c r="Z256">
        <v>123</v>
      </c>
    </row>
    <row r="257" spans="1:26" x14ac:dyDescent="0.3">
      <c r="A257" t="str">
        <v>Ram Mahesh</v>
      </c>
      <c r="B257" t="str">
        <v>Canada</v>
      </c>
      <c r="C257" t="str">
        <v>Almond Choco</v>
      </c>
      <c r="D257">
        <v>217</v>
      </c>
      <c r="E257">
        <v>36</v>
      </c>
      <c r="H257" t="str">
        <v>Curtice Advani</v>
      </c>
      <c r="I257" t="str">
        <v>Australia</v>
      </c>
      <c r="J257" t="str">
        <v>Mint Chip Choco</v>
      </c>
      <c r="K257">
        <v>938</v>
      </c>
      <c r="L257">
        <v>6</v>
      </c>
      <c r="O257" t="str">
        <v>Ram Mahesh</v>
      </c>
      <c r="P257" t="str">
        <v>Canada</v>
      </c>
      <c r="Q257" t="str">
        <v>Almond Choco</v>
      </c>
      <c r="R257">
        <v>217</v>
      </c>
      <c r="S257">
        <v>36</v>
      </c>
      <c r="V257" t="str">
        <v>Ram Mahesh</v>
      </c>
      <c r="W257" t="str">
        <v>Canada</v>
      </c>
      <c r="X257" t="str">
        <v>Almond Choco</v>
      </c>
      <c r="Y257">
        <v>217</v>
      </c>
      <c r="Z257">
        <v>36</v>
      </c>
    </row>
    <row r="258" spans="1:26" x14ac:dyDescent="0.3">
      <c r="A258" t="str">
        <v>Gigi Bohling</v>
      </c>
      <c r="B258" t="str">
        <v>India</v>
      </c>
      <c r="C258" t="str">
        <v>After Nines</v>
      </c>
      <c r="D258">
        <v>6279</v>
      </c>
      <c r="E258">
        <v>237</v>
      </c>
      <c r="H258" t="str">
        <v>Husein Augar</v>
      </c>
      <c r="I258" t="str">
        <v>India</v>
      </c>
      <c r="J258" t="str">
        <v>Mint Chip Choco</v>
      </c>
      <c r="K258">
        <v>938</v>
      </c>
      <c r="L258">
        <v>189</v>
      </c>
      <c r="O258" t="str">
        <v>Barr Faughny</v>
      </c>
      <c r="P258" t="str">
        <v>UK</v>
      </c>
      <c r="Q258" t="str">
        <v>Fruit &amp; Nut Bars</v>
      </c>
      <c r="R258">
        <v>630</v>
      </c>
      <c r="S258">
        <v>36</v>
      </c>
      <c r="V258" t="str">
        <v>Gigi Bohling</v>
      </c>
      <c r="W258" t="str">
        <v>India</v>
      </c>
      <c r="X258" t="str">
        <v>After Nines</v>
      </c>
      <c r="Y258">
        <v>6279</v>
      </c>
      <c r="Z258">
        <v>237</v>
      </c>
    </row>
    <row r="259" spans="1:26" x14ac:dyDescent="0.3">
      <c r="A259" t="str">
        <v>Ram Mahesh</v>
      </c>
      <c r="B259" t="str">
        <v>Canada</v>
      </c>
      <c r="C259" t="str">
        <v>Milk Bars</v>
      </c>
      <c r="D259">
        <v>4424</v>
      </c>
      <c r="E259">
        <v>201</v>
      </c>
      <c r="H259" t="str">
        <v>Gunar Cockshoot</v>
      </c>
      <c r="I259" t="str">
        <v>New Zealand</v>
      </c>
      <c r="J259" t="str">
        <v>Almond Choco</v>
      </c>
      <c r="K259">
        <v>938</v>
      </c>
      <c r="L259">
        <v>366</v>
      </c>
      <c r="O259" t="str">
        <v>Oby Sorrel</v>
      </c>
      <c r="P259" t="str">
        <v>New Zealand</v>
      </c>
      <c r="Q259" t="str">
        <v>Fruit &amp; Nut Bars</v>
      </c>
      <c r="R259">
        <v>4683</v>
      </c>
      <c r="S259">
        <v>30</v>
      </c>
      <c r="V259" t="str">
        <v>Ram Mahesh</v>
      </c>
      <c r="W259" t="str">
        <v>Canada</v>
      </c>
      <c r="X259" t="str">
        <v>Milk Bars</v>
      </c>
      <c r="Y259">
        <v>4424</v>
      </c>
      <c r="Z259">
        <v>201</v>
      </c>
    </row>
    <row r="260" spans="1:26" x14ac:dyDescent="0.3">
      <c r="A260" t="str">
        <v>Barr Faughny</v>
      </c>
      <c r="B260" t="str">
        <v>Canada</v>
      </c>
      <c r="C260" t="str">
        <v>Eclairs</v>
      </c>
      <c r="D260">
        <v>189</v>
      </c>
      <c r="E260">
        <v>48</v>
      </c>
      <c r="H260" t="str">
        <v>Gigi Bohling</v>
      </c>
      <c r="I260" t="str">
        <v>India</v>
      </c>
      <c r="J260" t="str">
        <v>99% Dark &amp; Pure</v>
      </c>
      <c r="K260">
        <v>861</v>
      </c>
      <c r="L260">
        <v>195</v>
      </c>
      <c r="O260" t="str">
        <v>Ram Mahesh</v>
      </c>
      <c r="P260" t="str">
        <v>Canada</v>
      </c>
      <c r="Q260" t="str">
        <v>White Choc</v>
      </c>
      <c r="R260">
        <v>5439</v>
      </c>
      <c r="S260">
        <v>30</v>
      </c>
      <c r="V260" t="str">
        <v>Barr Faughny</v>
      </c>
      <c r="W260" t="str">
        <v>Canada</v>
      </c>
      <c r="X260" t="str">
        <v>Eclairs</v>
      </c>
      <c r="Y260">
        <v>189</v>
      </c>
      <c r="Z260">
        <v>48</v>
      </c>
    </row>
    <row r="261" spans="1:26" x14ac:dyDescent="0.3">
      <c r="A261" t="str">
        <v>Gigi Bohling</v>
      </c>
      <c r="B261" t="str">
        <v>USA</v>
      </c>
      <c r="C261" t="str">
        <v>After Nines</v>
      </c>
      <c r="D261">
        <v>490</v>
      </c>
      <c r="E261">
        <v>84</v>
      </c>
      <c r="H261" t="str">
        <v>Carla Molina</v>
      </c>
      <c r="I261" t="str">
        <v>Canada</v>
      </c>
      <c r="J261" t="str">
        <v>Caramel Stuffed Bars</v>
      </c>
      <c r="K261">
        <v>854</v>
      </c>
      <c r="L261">
        <v>309</v>
      </c>
      <c r="O261" t="str">
        <v>Brien Boise</v>
      </c>
      <c r="P261" t="str">
        <v>New Zealand</v>
      </c>
      <c r="Q261" t="str">
        <v>Raspberry Choco</v>
      </c>
      <c r="R261">
        <v>9709</v>
      </c>
      <c r="S261">
        <v>30</v>
      </c>
      <c r="V261" t="str">
        <v>Gigi Bohling</v>
      </c>
      <c r="W261" t="str">
        <v>USA</v>
      </c>
      <c r="X261" t="str">
        <v>After Nines</v>
      </c>
      <c r="Y261">
        <v>490</v>
      </c>
      <c r="Z261">
        <v>84</v>
      </c>
    </row>
    <row r="262" spans="1:26" x14ac:dyDescent="0.3">
      <c r="A262" t="str">
        <v>Brien Boise</v>
      </c>
      <c r="B262" t="str">
        <v>New Zealand</v>
      </c>
      <c r="C262" t="str">
        <v>Spicy Special Slims</v>
      </c>
      <c r="D262">
        <v>434</v>
      </c>
      <c r="E262">
        <v>87</v>
      </c>
      <c r="H262" t="str">
        <v>Carla Molina</v>
      </c>
      <c r="I262" t="str">
        <v>USA</v>
      </c>
      <c r="J262" t="str">
        <v>Organic Choco Syrup</v>
      </c>
      <c r="K262">
        <v>847</v>
      </c>
      <c r="L262">
        <v>129</v>
      </c>
      <c r="O262" t="str">
        <v>Oby Sorrel</v>
      </c>
      <c r="P262" t="str">
        <v>UK</v>
      </c>
      <c r="Q262" t="str">
        <v>Peanut Butter Cubes</v>
      </c>
      <c r="R262">
        <v>12950</v>
      </c>
      <c r="S262">
        <v>30</v>
      </c>
      <c r="V262" t="str">
        <v>Brien Boise</v>
      </c>
      <c r="W262" t="str">
        <v>New Zealand</v>
      </c>
      <c r="X262" t="str">
        <v>Spicy Special Slims</v>
      </c>
      <c r="Y262">
        <v>434</v>
      </c>
      <c r="Z262">
        <v>87</v>
      </c>
    </row>
    <row r="263" spans="1:26" x14ac:dyDescent="0.3">
      <c r="A263" t="str">
        <v>Ches Bonnell</v>
      </c>
      <c r="B263" t="str">
        <v>Australia</v>
      </c>
      <c r="C263" t="str">
        <v>70% Dark Bites</v>
      </c>
      <c r="D263">
        <v>10129</v>
      </c>
      <c r="E263">
        <v>312</v>
      </c>
      <c r="H263" t="str">
        <v>Brien Boise</v>
      </c>
      <c r="I263" t="str">
        <v>Australia</v>
      </c>
      <c r="J263" t="str">
        <v>Milk Bars</v>
      </c>
      <c r="K263">
        <v>819</v>
      </c>
      <c r="L263">
        <v>510</v>
      </c>
      <c r="O263" t="str">
        <v>Curtice Advani</v>
      </c>
      <c r="P263" t="str">
        <v>Canada</v>
      </c>
      <c r="Q263" t="str">
        <v>Milk Bars</v>
      </c>
      <c r="R263">
        <v>4319</v>
      </c>
      <c r="S263">
        <v>30</v>
      </c>
      <c r="V263" t="str">
        <v>Ches Bonnell</v>
      </c>
      <c r="W263" t="str">
        <v>Australia</v>
      </c>
      <c r="X263" t="str">
        <v>70% Dark Bites</v>
      </c>
      <c r="Y263">
        <v>10129</v>
      </c>
      <c r="Z263">
        <v>312</v>
      </c>
    </row>
    <row r="264" spans="1:26" x14ac:dyDescent="0.3">
      <c r="A264" t="str">
        <v>Gunar Cockshoot</v>
      </c>
      <c r="B264" t="str">
        <v>UK</v>
      </c>
      <c r="C264" t="str">
        <v>Caramel Stuffed Bars</v>
      </c>
      <c r="D264">
        <v>1652</v>
      </c>
      <c r="E264">
        <v>102</v>
      </c>
      <c r="H264" t="str">
        <v>Gunar Cockshoot</v>
      </c>
      <c r="I264" t="str">
        <v>USA</v>
      </c>
      <c r="J264" t="str">
        <v>Peanut Butter Cubes</v>
      </c>
      <c r="K264">
        <v>819</v>
      </c>
      <c r="L264">
        <v>306</v>
      </c>
      <c r="O264" t="str">
        <v>Ram Mahesh</v>
      </c>
      <c r="P264" t="str">
        <v>UK</v>
      </c>
      <c r="Q264" t="str">
        <v>Organic Choco Syrup</v>
      </c>
      <c r="R264">
        <v>6370</v>
      </c>
      <c r="S264">
        <v>30</v>
      </c>
      <c r="V264" t="str">
        <v>Gunar Cockshoot</v>
      </c>
      <c r="W264" t="str">
        <v>UK</v>
      </c>
      <c r="X264" t="str">
        <v>Caramel Stuffed Bars</v>
      </c>
      <c r="Y264">
        <v>1652</v>
      </c>
      <c r="Z264">
        <v>102</v>
      </c>
    </row>
    <row r="265" spans="1:26" x14ac:dyDescent="0.3">
      <c r="A265" t="str">
        <v>Brien Boise</v>
      </c>
      <c r="B265" t="str">
        <v>Australia</v>
      </c>
      <c r="C265" t="str">
        <v>Spicy Special Slims</v>
      </c>
      <c r="D265">
        <v>6433</v>
      </c>
      <c r="E265">
        <v>78</v>
      </c>
      <c r="H265" t="str">
        <v>Barr Faughny</v>
      </c>
      <c r="I265" t="str">
        <v>Canada</v>
      </c>
      <c r="J265" t="str">
        <v>Organic Choco Syrup</v>
      </c>
      <c r="K265">
        <v>798</v>
      </c>
      <c r="L265">
        <v>519</v>
      </c>
      <c r="O265" t="str">
        <v>Curtice Advani</v>
      </c>
      <c r="P265" t="str">
        <v>UK</v>
      </c>
      <c r="Q265" t="str">
        <v>Eclairs</v>
      </c>
      <c r="R265">
        <v>6048</v>
      </c>
      <c r="S265">
        <v>27</v>
      </c>
      <c r="V265" t="str">
        <v>Brien Boise</v>
      </c>
      <c r="W265" t="str">
        <v>Australia</v>
      </c>
      <c r="X265" t="str">
        <v>Spicy Special Slims</v>
      </c>
      <c r="Y265">
        <v>6433</v>
      </c>
      <c r="Z265">
        <v>78</v>
      </c>
    </row>
    <row r="266" spans="1:26" x14ac:dyDescent="0.3">
      <c r="A266" t="str">
        <v>Gunar Cockshoot</v>
      </c>
      <c r="B266" t="str">
        <v>India</v>
      </c>
      <c r="C266" t="str">
        <v>Fruit &amp; Nut Bars</v>
      </c>
      <c r="D266">
        <v>2212</v>
      </c>
      <c r="E266">
        <v>117</v>
      </c>
      <c r="H266" t="str">
        <v>Carla Molina</v>
      </c>
      <c r="I266" t="str">
        <v>New Zealand</v>
      </c>
      <c r="J266" t="str">
        <v>Raspberry Choco</v>
      </c>
      <c r="K266">
        <v>714</v>
      </c>
      <c r="L266">
        <v>231</v>
      </c>
      <c r="O266" t="str">
        <v>Husein Augar</v>
      </c>
      <c r="P266" t="str">
        <v>India</v>
      </c>
      <c r="Q266" t="str">
        <v>Spicy Special Slims</v>
      </c>
      <c r="R266">
        <v>6832</v>
      </c>
      <c r="S266">
        <v>27</v>
      </c>
      <c r="V266" t="str">
        <v>Gunar Cockshoot</v>
      </c>
      <c r="W266" t="str">
        <v>India</v>
      </c>
      <c r="X266" t="str">
        <v>Fruit &amp; Nut Bars</v>
      </c>
      <c r="Y266">
        <v>2212</v>
      </c>
      <c r="Z266">
        <v>117</v>
      </c>
    </row>
    <row r="267" spans="1:26" x14ac:dyDescent="0.3">
      <c r="A267" t="str">
        <v>Carla Molina</v>
      </c>
      <c r="B267" t="str">
        <v>USA</v>
      </c>
      <c r="C267" t="str">
        <v>99% Dark &amp; Pure</v>
      </c>
      <c r="D267">
        <v>609</v>
      </c>
      <c r="E267">
        <v>99</v>
      </c>
      <c r="H267" t="str">
        <v>Husein Augar</v>
      </c>
      <c r="I267" t="str">
        <v>India</v>
      </c>
      <c r="J267" t="str">
        <v>Eclairs</v>
      </c>
      <c r="K267">
        <v>707</v>
      </c>
      <c r="L267">
        <v>174</v>
      </c>
      <c r="O267" t="str">
        <v>Ches Bonnell</v>
      </c>
      <c r="P267" t="str">
        <v>USA</v>
      </c>
      <c r="Q267" t="str">
        <v>Mint Chip Choco</v>
      </c>
      <c r="R267">
        <v>2135</v>
      </c>
      <c r="S267">
        <v>27</v>
      </c>
      <c r="V267" t="str">
        <v>Carla Molina</v>
      </c>
      <c r="W267" t="str">
        <v>USA</v>
      </c>
      <c r="X267" t="str">
        <v>99% Dark &amp; Pure</v>
      </c>
      <c r="Y267">
        <v>609</v>
      </c>
      <c r="Z267">
        <v>99</v>
      </c>
    </row>
    <row r="268" spans="1:26" x14ac:dyDescent="0.3">
      <c r="A268" t="str">
        <v>Ram Mahesh</v>
      </c>
      <c r="B268" t="str">
        <v>USA</v>
      </c>
      <c r="C268" t="str">
        <v>85% Dark Bars</v>
      </c>
      <c r="D268">
        <v>1638</v>
      </c>
      <c r="E268">
        <v>48</v>
      </c>
      <c r="H268" t="str">
        <v>Oby Sorrel</v>
      </c>
      <c r="I268" t="str">
        <v>India</v>
      </c>
      <c r="J268" t="str">
        <v>Eclairs</v>
      </c>
      <c r="K268">
        <v>700</v>
      </c>
      <c r="L268">
        <v>87</v>
      </c>
      <c r="O268" t="str">
        <v>Brien Boise</v>
      </c>
      <c r="P268" t="str">
        <v>UK</v>
      </c>
      <c r="Q268" t="str">
        <v>Baker's Choco Chips</v>
      </c>
      <c r="R268">
        <v>1561</v>
      </c>
      <c r="S268">
        <v>27</v>
      </c>
      <c r="V268" t="str">
        <v>Ram Mahesh</v>
      </c>
      <c r="W268" t="str">
        <v>USA</v>
      </c>
      <c r="X268" t="str">
        <v>85% Dark Bars</v>
      </c>
      <c r="Y268">
        <v>1638</v>
      </c>
      <c r="Z268">
        <v>48</v>
      </c>
    </row>
    <row r="269" spans="1:26" x14ac:dyDescent="0.3">
      <c r="A269" t="str">
        <v>Ches Bonnell</v>
      </c>
      <c r="B269" t="str">
        <v>India</v>
      </c>
      <c r="C269" t="str">
        <v>Raspberry Choco</v>
      </c>
      <c r="D269">
        <v>3829</v>
      </c>
      <c r="E269">
        <v>24</v>
      </c>
      <c r="H269" t="str">
        <v>Barr Faughny</v>
      </c>
      <c r="I269" t="str">
        <v>UK</v>
      </c>
      <c r="J269" t="str">
        <v>Fruit &amp; Nut Bars</v>
      </c>
      <c r="K269">
        <v>630</v>
      </c>
      <c r="L269">
        <v>36</v>
      </c>
      <c r="O269" t="str">
        <v>Oby Sorrel</v>
      </c>
      <c r="P269" t="str">
        <v>New Zealand</v>
      </c>
      <c r="Q269" t="str">
        <v>Caramel Stuffed Bars</v>
      </c>
      <c r="R269">
        <v>3059</v>
      </c>
      <c r="S269">
        <v>27</v>
      </c>
      <c r="V269" t="str">
        <v>Ches Bonnell</v>
      </c>
      <c r="W269" t="str">
        <v>India</v>
      </c>
      <c r="X269" t="str">
        <v>Raspberry Choco</v>
      </c>
      <c r="Y269">
        <v>3829</v>
      </c>
      <c r="Z269">
        <v>24</v>
      </c>
    </row>
    <row r="270" spans="1:26" x14ac:dyDescent="0.3">
      <c r="A270" t="str">
        <v>Ram Mahesh</v>
      </c>
      <c r="B270" t="str">
        <v>UK</v>
      </c>
      <c r="C270" t="str">
        <v>Raspberry Choco</v>
      </c>
      <c r="D270">
        <v>5775</v>
      </c>
      <c r="E270">
        <v>42</v>
      </c>
      <c r="H270" t="str">
        <v>Ram Mahesh</v>
      </c>
      <c r="I270" t="str">
        <v>Australia</v>
      </c>
      <c r="J270" t="str">
        <v>85% Dark Bars</v>
      </c>
      <c r="K270">
        <v>623</v>
      </c>
      <c r="L270">
        <v>51</v>
      </c>
      <c r="O270" t="str">
        <v>Brien Boise</v>
      </c>
      <c r="P270" t="str">
        <v>UK</v>
      </c>
      <c r="Q270" t="str">
        <v>Drinking Coco</v>
      </c>
      <c r="R270">
        <v>9660</v>
      </c>
      <c r="S270">
        <v>27</v>
      </c>
      <c r="V270" t="str">
        <v>Ram Mahesh</v>
      </c>
      <c r="W270" t="str">
        <v>UK</v>
      </c>
      <c r="X270" t="str">
        <v>Raspberry Choco</v>
      </c>
      <c r="Y270">
        <v>5775</v>
      </c>
      <c r="Z270">
        <v>42</v>
      </c>
    </row>
    <row r="271" spans="1:26" x14ac:dyDescent="0.3">
      <c r="A271" t="str">
        <v>Curtice Advani</v>
      </c>
      <c r="B271" t="str">
        <v>USA</v>
      </c>
      <c r="C271" t="str">
        <v>Orange Choco</v>
      </c>
      <c r="D271">
        <v>1071</v>
      </c>
      <c r="E271">
        <v>270</v>
      </c>
      <c r="H271" t="str">
        <v>Ram Mahesh</v>
      </c>
      <c r="I271" t="str">
        <v>Australia</v>
      </c>
      <c r="J271" t="str">
        <v>Baker's Choco Chips</v>
      </c>
      <c r="K271">
        <v>609</v>
      </c>
      <c r="L271">
        <v>87</v>
      </c>
      <c r="O271" t="str">
        <v>Ches Bonnell</v>
      </c>
      <c r="P271" t="str">
        <v>India</v>
      </c>
      <c r="Q271" t="str">
        <v>Raspberry Choco</v>
      </c>
      <c r="R271">
        <v>3829</v>
      </c>
      <c r="S271">
        <v>24</v>
      </c>
      <c r="V271" t="str">
        <v>Curtice Advani</v>
      </c>
      <c r="W271" t="str">
        <v>USA</v>
      </c>
      <c r="X271" t="str">
        <v>Orange Choco</v>
      </c>
      <c r="Y271">
        <v>1071</v>
      </c>
      <c r="Z271">
        <v>270</v>
      </c>
    </row>
    <row r="272" spans="1:26" x14ac:dyDescent="0.3">
      <c r="A272" t="str">
        <v>Brien Boise</v>
      </c>
      <c r="B272" t="str">
        <v>Canada</v>
      </c>
      <c r="C272" t="str">
        <v>Fruit &amp; Nut Bars</v>
      </c>
      <c r="D272">
        <v>5019</v>
      </c>
      <c r="E272">
        <v>150</v>
      </c>
      <c r="H272" t="str">
        <v>Carla Molina</v>
      </c>
      <c r="I272" t="str">
        <v>USA</v>
      </c>
      <c r="J272" t="str">
        <v>99% Dark &amp; Pure</v>
      </c>
      <c r="K272">
        <v>609</v>
      </c>
      <c r="L272">
        <v>99</v>
      </c>
      <c r="O272" t="str">
        <v>Oby Sorrel</v>
      </c>
      <c r="P272" t="str">
        <v>India</v>
      </c>
      <c r="Q272" t="str">
        <v>After Nines</v>
      </c>
      <c r="R272">
        <v>4053</v>
      </c>
      <c r="S272">
        <v>24</v>
      </c>
      <c r="V272" t="str">
        <v>Brien Boise</v>
      </c>
      <c r="W272" t="str">
        <v>Canada</v>
      </c>
      <c r="X272" t="str">
        <v>Fruit &amp; Nut Bars</v>
      </c>
      <c r="Y272">
        <v>5019</v>
      </c>
      <c r="Z272">
        <v>150</v>
      </c>
    </row>
    <row r="273" spans="1:26" x14ac:dyDescent="0.3">
      <c r="A273" t="str">
        <v>Barr Faughny</v>
      </c>
      <c r="B273" t="str">
        <v>New Zealand</v>
      </c>
      <c r="C273" t="str">
        <v>Raspberry Choco</v>
      </c>
      <c r="D273">
        <v>2863</v>
      </c>
      <c r="E273">
        <v>42</v>
      </c>
      <c r="H273" t="str">
        <v>Oby Sorrel</v>
      </c>
      <c r="I273" t="str">
        <v>USA</v>
      </c>
      <c r="J273" t="str">
        <v>Spicy Special Slims</v>
      </c>
      <c r="K273">
        <v>567</v>
      </c>
      <c r="L273">
        <v>228</v>
      </c>
      <c r="O273" t="str">
        <v>Gigi Bohling</v>
      </c>
      <c r="P273" t="str">
        <v>India</v>
      </c>
      <c r="Q273" t="str">
        <v>Organic Choco Syrup</v>
      </c>
      <c r="R273">
        <v>6986</v>
      </c>
      <c r="S273">
        <v>21</v>
      </c>
      <c r="V273" t="str">
        <v>Barr Faughny</v>
      </c>
      <c r="W273" t="str">
        <v>New Zealand</v>
      </c>
      <c r="X273" t="str">
        <v>Raspberry Choco</v>
      </c>
      <c r="Y273">
        <v>2863</v>
      </c>
      <c r="Z273">
        <v>42</v>
      </c>
    </row>
    <row r="274" spans="1:26" x14ac:dyDescent="0.3">
      <c r="A274" t="str">
        <v>Ram Mahesh</v>
      </c>
      <c r="B274" t="str">
        <v>USA</v>
      </c>
      <c r="C274" t="str">
        <v>Manuka Honey Choco</v>
      </c>
      <c r="D274">
        <v>1617</v>
      </c>
      <c r="E274">
        <v>126</v>
      </c>
      <c r="H274" t="str">
        <v>Curtice Advani</v>
      </c>
      <c r="I274" t="str">
        <v>New Zealand</v>
      </c>
      <c r="J274" t="str">
        <v>70% Dark Bites</v>
      </c>
      <c r="K274">
        <v>560</v>
      </c>
      <c r="L274">
        <v>81</v>
      </c>
      <c r="O274" t="str">
        <v>Gigi Bohling</v>
      </c>
      <c r="P274" t="str">
        <v>Australia</v>
      </c>
      <c r="Q274" t="str">
        <v>Choco Coated Almonds</v>
      </c>
      <c r="R274">
        <v>5075</v>
      </c>
      <c r="S274">
        <v>21</v>
      </c>
      <c r="V274" t="str">
        <v>Ram Mahesh</v>
      </c>
      <c r="W274" t="str">
        <v>USA</v>
      </c>
      <c r="X274" t="str">
        <v>Manuka Honey Choco</v>
      </c>
      <c r="Y274">
        <v>1617</v>
      </c>
      <c r="Z274">
        <v>126</v>
      </c>
    </row>
    <row r="275" spans="1:26" x14ac:dyDescent="0.3">
      <c r="A275" t="str">
        <v>Curtice Advani</v>
      </c>
      <c r="B275" t="str">
        <v>New Zealand</v>
      </c>
      <c r="C275" t="str">
        <v>Baker's Choco Chips</v>
      </c>
      <c r="D275">
        <v>6818</v>
      </c>
      <c r="E275">
        <v>6</v>
      </c>
      <c r="H275" t="str">
        <v>Barr Faughny</v>
      </c>
      <c r="I275" t="str">
        <v>USA</v>
      </c>
      <c r="J275" t="str">
        <v>99% Dark &amp; Pure</v>
      </c>
      <c r="K275">
        <v>553</v>
      </c>
      <c r="L275">
        <v>15</v>
      </c>
      <c r="O275" t="str">
        <v>Ram Mahesh</v>
      </c>
      <c r="P275" t="str">
        <v>New Zealand</v>
      </c>
      <c r="Q275" t="str">
        <v>99% Dark &amp; Pure</v>
      </c>
      <c r="R275">
        <v>7693</v>
      </c>
      <c r="S275">
        <v>21</v>
      </c>
      <c r="V275" t="str">
        <v>Curtice Advani</v>
      </c>
      <c r="W275" t="str">
        <v>New Zealand</v>
      </c>
      <c r="X275" t="str">
        <v>Baker's Choco Chips</v>
      </c>
      <c r="Y275">
        <v>6818</v>
      </c>
      <c r="Z275">
        <v>6</v>
      </c>
    </row>
    <row r="276" spans="1:26" x14ac:dyDescent="0.3">
      <c r="A276" t="str">
        <v>Gunar Cockshoot</v>
      </c>
      <c r="B276" t="str">
        <v>USA</v>
      </c>
      <c r="C276" t="str">
        <v>Raspberry Choco</v>
      </c>
      <c r="D276">
        <v>6657</v>
      </c>
      <c r="E276">
        <v>276</v>
      </c>
      <c r="H276" t="str">
        <v>Curtice Advani</v>
      </c>
      <c r="I276" t="str">
        <v>India</v>
      </c>
      <c r="J276" t="str">
        <v>Almond Choco</v>
      </c>
      <c r="K276">
        <v>525</v>
      </c>
      <c r="L276">
        <v>48</v>
      </c>
      <c r="O276" t="str">
        <v>Barr Faughny</v>
      </c>
      <c r="P276" t="str">
        <v>Canada</v>
      </c>
      <c r="Q276" t="str">
        <v>Mint Chip Choco</v>
      </c>
      <c r="R276">
        <v>11417</v>
      </c>
      <c r="S276">
        <v>21</v>
      </c>
      <c r="V276" t="str">
        <v>Gunar Cockshoot</v>
      </c>
      <c r="W276" t="str">
        <v>USA</v>
      </c>
      <c r="X276" t="str">
        <v>Raspberry Choco</v>
      </c>
      <c r="Y276">
        <v>6657</v>
      </c>
      <c r="Z276">
        <v>276</v>
      </c>
    </row>
    <row r="277" spans="1:26" x14ac:dyDescent="0.3">
      <c r="A277" t="str">
        <v>Gunar Cockshoot</v>
      </c>
      <c r="B277" t="str">
        <v>India</v>
      </c>
      <c r="C277" t="str">
        <v>Eclairs</v>
      </c>
      <c r="D277">
        <v>2919</v>
      </c>
      <c r="E277">
        <v>93</v>
      </c>
      <c r="H277" t="str">
        <v>Gigi Bohling</v>
      </c>
      <c r="I277" t="str">
        <v>New Zealand</v>
      </c>
      <c r="J277" t="str">
        <v>After Nines</v>
      </c>
      <c r="K277">
        <v>518</v>
      </c>
      <c r="L277">
        <v>75</v>
      </c>
      <c r="O277" t="str">
        <v>Ches Bonnell</v>
      </c>
      <c r="P277" t="str">
        <v>USA</v>
      </c>
      <c r="Q277" t="str">
        <v>Organic Choco Syrup</v>
      </c>
      <c r="R277">
        <v>2478</v>
      </c>
      <c r="S277">
        <v>21</v>
      </c>
      <c r="V277" t="str">
        <v>Gunar Cockshoot</v>
      </c>
      <c r="W277" t="str">
        <v>India</v>
      </c>
      <c r="X277" t="str">
        <v>Eclairs</v>
      </c>
      <c r="Y277">
        <v>2919</v>
      </c>
      <c r="Z277">
        <v>93</v>
      </c>
    </row>
    <row r="278" spans="1:26" x14ac:dyDescent="0.3">
      <c r="A278" t="str">
        <v>Barr Faughny</v>
      </c>
      <c r="B278" t="str">
        <v>Canada</v>
      </c>
      <c r="C278" t="str">
        <v>Smooth Sliky Salty</v>
      </c>
      <c r="D278">
        <v>3094</v>
      </c>
      <c r="E278">
        <v>246</v>
      </c>
      <c r="H278" t="str">
        <v>Curtice Advani</v>
      </c>
      <c r="I278" t="str">
        <v>Canada</v>
      </c>
      <c r="J278" t="str">
        <v>Spicy Special Slims</v>
      </c>
      <c r="K278">
        <v>497</v>
      </c>
      <c r="L278">
        <v>63</v>
      </c>
      <c r="O278" t="str">
        <v>Carla Molina</v>
      </c>
      <c r="P278" t="str">
        <v>Australia</v>
      </c>
      <c r="Q278" t="str">
        <v>White Choc</v>
      </c>
      <c r="R278">
        <v>154</v>
      </c>
      <c r="S278">
        <v>21</v>
      </c>
      <c r="V278" t="str">
        <v>Barr Faughny</v>
      </c>
      <c r="W278" t="str">
        <v>Canada</v>
      </c>
      <c r="X278" t="str">
        <v>Smooth Sliky Salty</v>
      </c>
      <c r="Y278">
        <v>3094</v>
      </c>
      <c r="Z278">
        <v>246</v>
      </c>
    </row>
    <row r="279" spans="1:26" x14ac:dyDescent="0.3">
      <c r="A279" t="str">
        <v>Curtice Advani</v>
      </c>
      <c r="B279" t="str">
        <v>UK</v>
      </c>
      <c r="C279" t="str">
        <v>85% Dark Bars</v>
      </c>
      <c r="D279">
        <v>2989</v>
      </c>
      <c r="E279">
        <v>3</v>
      </c>
      <c r="H279" t="str">
        <v>Gigi Bohling</v>
      </c>
      <c r="I279" t="str">
        <v>USA</v>
      </c>
      <c r="J279" t="str">
        <v>After Nines</v>
      </c>
      <c r="K279">
        <v>490</v>
      </c>
      <c r="L279">
        <v>84</v>
      </c>
      <c r="O279" t="str">
        <v>Gigi Bohling</v>
      </c>
      <c r="P279" t="str">
        <v>New Zealand</v>
      </c>
      <c r="Q279" t="str">
        <v>White Choc</v>
      </c>
      <c r="R279">
        <v>8813</v>
      </c>
      <c r="S279">
        <v>21</v>
      </c>
      <c r="V279" t="str">
        <v>Curtice Advani</v>
      </c>
      <c r="W279" t="str">
        <v>UK</v>
      </c>
      <c r="X279" t="str">
        <v>85% Dark Bars</v>
      </c>
      <c r="Y279">
        <v>2989</v>
      </c>
      <c r="Z279">
        <v>3</v>
      </c>
    </row>
    <row r="280" spans="1:26" x14ac:dyDescent="0.3">
      <c r="A280" t="str">
        <v>Brien Boise</v>
      </c>
      <c r="B280" t="str">
        <v>Australia</v>
      </c>
      <c r="C280" t="str">
        <v>Organic Choco Syrup</v>
      </c>
      <c r="D280">
        <v>2268</v>
      </c>
      <c r="E280">
        <v>63</v>
      </c>
      <c r="H280" t="str">
        <v>Curtice Advani</v>
      </c>
      <c r="I280" t="str">
        <v>Australia</v>
      </c>
      <c r="J280" t="str">
        <v>White Choc</v>
      </c>
      <c r="K280">
        <v>469</v>
      </c>
      <c r="L280">
        <v>75</v>
      </c>
      <c r="O280" t="str">
        <v>Barr Faughny</v>
      </c>
      <c r="P280" t="str">
        <v>New Zealand</v>
      </c>
      <c r="Q280" t="str">
        <v>99% Dark &amp; Pure</v>
      </c>
      <c r="R280">
        <v>238</v>
      </c>
      <c r="S280">
        <v>18</v>
      </c>
      <c r="V280" t="str">
        <v>Brien Boise</v>
      </c>
      <c r="W280" t="str">
        <v>Australia</v>
      </c>
      <c r="X280" t="str">
        <v>Organic Choco Syrup</v>
      </c>
      <c r="Y280">
        <v>2268</v>
      </c>
      <c r="Z280">
        <v>63</v>
      </c>
    </row>
    <row r="281" spans="1:26" x14ac:dyDescent="0.3">
      <c r="A281" t="str">
        <v>Gigi Bohling</v>
      </c>
      <c r="B281" t="str">
        <v>USA</v>
      </c>
      <c r="C281" t="str">
        <v>Smooth Sliky Salty</v>
      </c>
      <c r="D281">
        <v>4753</v>
      </c>
      <c r="E281">
        <v>246</v>
      </c>
      <c r="H281" t="str">
        <v>Brien Boise</v>
      </c>
      <c r="I281" t="str">
        <v>New Zealand</v>
      </c>
      <c r="J281" t="str">
        <v>Spicy Special Slims</v>
      </c>
      <c r="K281">
        <v>434</v>
      </c>
      <c r="L281">
        <v>87</v>
      </c>
      <c r="O281" t="str">
        <v>Gunar Cockshoot</v>
      </c>
      <c r="P281" t="str">
        <v>Canada</v>
      </c>
      <c r="Q281" t="str">
        <v>99% Dark &amp; Pure</v>
      </c>
      <c r="R281">
        <v>1281</v>
      </c>
      <c r="S281">
        <v>18</v>
      </c>
      <c r="V281" t="str">
        <v>Gigi Bohling</v>
      </c>
      <c r="W281" t="str">
        <v>USA</v>
      </c>
      <c r="X281" t="str">
        <v>Smooth Sliky Salty</v>
      </c>
      <c r="Y281">
        <v>4753</v>
      </c>
      <c r="Z281">
        <v>246</v>
      </c>
    </row>
    <row r="282" spans="1:26" x14ac:dyDescent="0.3">
      <c r="A282" t="str">
        <v>Barr Faughny</v>
      </c>
      <c r="B282" t="str">
        <v>India</v>
      </c>
      <c r="C282" t="str">
        <v>99% Dark &amp; Pure</v>
      </c>
      <c r="D282">
        <v>7511</v>
      </c>
      <c r="E282">
        <v>120</v>
      </c>
      <c r="H282" t="str">
        <v>Gigi Bohling</v>
      </c>
      <c r="I282" t="str">
        <v>UK</v>
      </c>
      <c r="J282" t="str">
        <v>Drinking Coco</v>
      </c>
      <c r="K282">
        <v>385</v>
      </c>
      <c r="L282">
        <v>249</v>
      </c>
      <c r="O282" t="str">
        <v>Gunar Cockshoot</v>
      </c>
      <c r="P282" t="str">
        <v>India</v>
      </c>
      <c r="Q282" t="str">
        <v>Orange Choco</v>
      </c>
      <c r="R282">
        <v>2583</v>
      </c>
      <c r="S282">
        <v>18</v>
      </c>
      <c r="V282" t="str">
        <v>Barr Faughny</v>
      </c>
      <c r="W282" t="str">
        <v>India</v>
      </c>
      <c r="X282" t="str">
        <v>99% Dark &amp; Pure</v>
      </c>
      <c r="Y282">
        <v>7511</v>
      </c>
      <c r="Z282">
        <v>120</v>
      </c>
    </row>
    <row r="283" spans="1:26" x14ac:dyDescent="0.3">
      <c r="A283" t="str">
        <v>Barr Faughny</v>
      </c>
      <c r="B283" t="str">
        <v>Australia</v>
      </c>
      <c r="C283" t="str">
        <v>Smooth Sliky Salty</v>
      </c>
      <c r="D283">
        <v>4326</v>
      </c>
      <c r="E283">
        <v>348</v>
      </c>
      <c r="H283" t="str">
        <v>Brien Boise</v>
      </c>
      <c r="I283" t="str">
        <v>USA</v>
      </c>
      <c r="J283" t="str">
        <v>Peanut Butter Cubes</v>
      </c>
      <c r="K283">
        <v>357</v>
      </c>
      <c r="L283">
        <v>126</v>
      </c>
      <c r="O283" t="str">
        <v>Gigi Bohling</v>
      </c>
      <c r="P283" t="str">
        <v>Canada</v>
      </c>
      <c r="Q283" t="str">
        <v>Fruit &amp; Nut Bars</v>
      </c>
      <c r="R283">
        <v>6314</v>
      </c>
      <c r="S283">
        <v>15</v>
      </c>
      <c r="V283" t="str">
        <v>Barr Faughny</v>
      </c>
      <c r="W283" t="str">
        <v>Australia</v>
      </c>
      <c r="X283" t="str">
        <v>Smooth Sliky Salty</v>
      </c>
      <c r="Y283">
        <v>4326</v>
      </c>
      <c r="Z283">
        <v>348</v>
      </c>
    </row>
    <row r="284" spans="1:26" x14ac:dyDescent="0.3">
      <c r="A284" t="str">
        <v>Carla Molina</v>
      </c>
      <c r="B284" t="str">
        <v>India</v>
      </c>
      <c r="C284" t="str">
        <v>Fruit &amp; Nut Bars</v>
      </c>
      <c r="D284">
        <v>4935</v>
      </c>
      <c r="E284">
        <v>126</v>
      </c>
      <c r="H284" t="str">
        <v>Carla Molina</v>
      </c>
      <c r="I284" t="str">
        <v>India</v>
      </c>
      <c r="J284" t="str">
        <v>After Nines</v>
      </c>
      <c r="K284">
        <v>336</v>
      </c>
      <c r="L284">
        <v>144</v>
      </c>
      <c r="O284" t="str">
        <v>Barr Faughny</v>
      </c>
      <c r="P284" t="str">
        <v>USA</v>
      </c>
      <c r="Q284" t="str">
        <v>99% Dark &amp; Pure</v>
      </c>
      <c r="R284">
        <v>553</v>
      </c>
      <c r="S284">
        <v>15</v>
      </c>
      <c r="V284" t="str">
        <v>Carla Molina</v>
      </c>
      <c r="W284" t="str">
        <v>India</v>
      </c>
      <c r="X284" t="str">
        <v>Fruit &amp; Nut Bars</v>
      </c>
      <c r="Y284">
        <v>4935</v>
      </c>
      <c r="Z284">
        <v>126</v>
      </c>
    </row>
    <row r="285" spans="1:26" x14ac:dyDescent="0.3">
      <c r="A285" t="str">
        <v>Curtice Advani</v>
      </c>
      <c r="B285" t="str">
        <v>USA</v>
      </c>
      <c r="C285" t="str">
        <v>70% Dark Bites</v>
      </c>
      <c r="D285">
        <v>4781</v>
      </c>
      <c r="E285">
        <v>123</v>
      </c>
      <c r="H285" t="str">
        <v>Ches Bonnell</v>
      </c>
      <c r="I285" t="str">
        <v>Canada</v>
      </c>
      <c r="J285" t="str">
        <v>Choco Coated Almonds</v>
      </c>
      <c r="K285">
        <v>280</v>
      </c>
      <c r="L285">
        <v>87</v>
      </c>
      <c r="O285" t="str">
        <v>Curtice Advani</v>
      </c>
      <c r="P285" t="str">
        <v>India</v>
      </c>
      <c r="Q285" t="str">
        <v>Raspberry Choco</v>
      </c>
      <c r="R285">
        <v>1442</v>
      </c>
      <c r="S285">
        <v>15</v>
      </c>
      <c r="V285" t="str">
        <v>Curtice Advani</v>
      </c>
      <c r="W285" t="str">
        <v>USA</v>
      </c>
      <c r="X285" t="str">
        <v>70% Dark Bites</v>
      </c>
      <c r="Y285">
        <v>4781</v>
      </c>
      <c r="Z285">
        <v>123</v>
      </c>
    </row>
    <row r="286" spans="1:26" x14ac:dyDescent="0.3">
      <c r="A286" t="str">
        <v>Gigi Bohling</v>
      </c>
      <c r="B286" t="str">
        <v>Australia</v>
      </c>
      <c r="C286" t="str">
        <v>White Choc</v>
      </c>
      <c r="D286">
        <v>7483</v>
      </c>
      <c r="E286">
        <v>45</v>
      </c>
      <c r="H286" t="str">
        <v>Husein Augar</v>
      </c>
      <c r="I286" t="str">
        <v>New Zealand</v>
      </c>
      <c r="J286" t="str">
        <v>Almond Choco</v>
      </c>
      <c r="K286">
        <v>259</v>
      </c>
      <c r="L286">
        <v>207</v>
      </c>
      <c r="O286" t="str">
        <v>Gigi Bohling</v>
      </c>
      <c r="P286" t="str">
        <v>USA</v>
      </c>
      <c r="Q286" t="str">
        <v>Drinking Coco</v>
      </c>
      <c r="R286">
        <v>2415</v>
      </c>
      <c r="S286">
        <v>15</v>
      </c>
      <c r="V286" t="str">
        <v>Gigi Bohling</v>
      </c>
      <c r="W286" t="str">
        <v>Australia</v>
      </c>
      <c r="X286" t="str">
        <v>White Choc</v>
      </c>
      <c r="Y286">
        <v>7483</v>
      </c>
      <c r="Z286">
        <v>45</v>
      </c>
    </row>
    <row r="287" spans="1:26" x14ac:dyDescent="0.3">
      <c r="A287" t="str">
        <v>Oby Sorrel</v>
      </c>
      <c r="B287" t="str">
        <v>Australia</v>
      </c>
      <c r="C287" t="str">
        <v>Almond Choco</v>
      </c>
      <c r="D287">
        <v>6860</v>
      </c>
      <c r="E287">
        <v>126</v>
      </c>
      <c r="H287" t="str">
        <v>Barr Faughny</v>
      </c>
      <c r="I287" t="str">
        <v>India</v>
      </c>
      <c r="J287" t="str">
        <v>Milk Bars</v>
      </c>
      <c r="K287">
        <v>252</v>
      </c>
      <c r="L287">
        <v>54</v>
      </c>
      <c r="O287" t="str">
        <v>Gigi Bohling</v>
      </c>
      <c r="P287" t="str">
        <v>New Zealand</v>
      </c>
      <c r="Q287" t="str">
        <v>50% Dark Bites</v>
      </c>
      <c r="R287">
        <v>4991</v>
      </c>
      <c r="S287">
        <v>12</v>
      </c>
      <c r="V287" t="str">
        <v>Oby Sorrel</v>
      </c>
      <c r="W287" t="str">
        <v>Australia</v>
      </c>
      <c r="X287" t="str">
        <v>Almond Choco</v>
      </c>
      <c r="Y287">
        <v>6860</v>
      </c>
      <c r="Z287">
        <v>126</v>
      </c>
    </row>
    <row r="288" spans="1:26" x14ac:dyDescent="0.3">
      <c r="A288" t="str">
        <v>Ram Mahesh</v>
      </c>
      <c r="B288" t="str">
        <v>New Zealand</v>
      </c>
      <c r="C288" t="str">
        <v>Manuka Honey Choco</v>
      </c>
      <c r="D288">
        <v>9002</v>
      </c>
      <c r="E288">
        <v>72</v>
      </c>
      <c r="H288" t="str">
        <v>Oby Sorrel</v>
      </c>
      <c r="I288" t="str">
        <v>New Zealand</v>
      </c>
      <c r="J288" t="str">
        <v>Spicy Special Slims</v>
      </c>
      <c r="K288">
        <v>245</v>
      </c>
      <c r="L288">
        <v>288</v>
      </c>
      <c r="O288" t="str">
        <v>Ram Mahesh</v>
      </c>
      <c r="P288" t="str">
        <v>UK</v>
      </c>
      <c r="Q288" t="str">
        <v>After Nines</v>
      </c>
      <c r="R288">
        <v>5817</v>
      </c>
      <c r="S288">
        <v>12</v>
      </c>
      <c r="V288" t="str">
        <v>Ram Mahesh</v>
      </c>
      <c r="W288" t="str">
        <v>New Zealand</v>
      </c>
      <c r="X288" t="str">
        <v>Manuka Honey Choco</v>
      </c>
      <c r="Y288">
        <v>9002</v>
      </c>
      <c r="Z288">
        <v>72</v>
      </c>
    </row>
    <row r="289" spans="1:26" x14ac:dyDescent="0.3">
      <c r="A289" t="str">
        <v>Curtice Advani</v>
      </c>
      <c r="B289" t="str">
        <v>Canada</v>
      </c>
      <c r="C289" t="str">
        <v>Manuka Honey Choco</v>
      </c>
      <c r="D289">
        <v>1400</v>
      </c>
      <c r="E289">
        <v>135</v>
      </c>
      <c r="H289" t="str">
        <v>Barr Faughny</v>
      </c>
      <c r="I289" t="str">
        <v>New Zealand</v>
      </c>
      <c r="J289" t="str">
        <v>99% Dark &amp; Pure</v>
      </c>
      <c r="K289">
        <v>238</v>
      </c>
      <c r="L289">
        <v>18</v>
      </c>
      <c r="O289" t="str">
        <v>Curtice Advani</v>
      </c>
      <c r="P289" t="str">
        <v>Canada</v>
      </c>
      <c r="Q289" t="str">
        <v>Choco Coated Almonds</v>
      </c>
      <c r="R289">
        <v>6118</v>
      </c>
      <c r="S289">
        <v>9</v>
      </c>
      <c r="V289" t="str">
        <v>Curtice Advani</v>
      </c>
      <c r="W289" t="str">
        <v>Canada</v>
      </c>
      <c r="X289" t="str">
        <v>Manuka Honey Choco</v>
      </c>
      <c r="Y289">
        <v>1400</v>
      </c>
      <c r="Z289">
        <v>135</v>
      </c>
    </row>
    <row r="290" spans="1:26" x14ac:dyDescent="0.3">
      <c r="A290" t="str">
        <v>Oby Sorrel</v>
      </c>
      <c r="B290" t="str">
        <v>India</v>
      </c>
      <c r="C290" t="str">
        <v>After Nines</v>
      </c>
      <c r="D290">
        <v>4053</v>
      </c>
      <c r="E290">
        <v>24</v>
      </c>
      <c r="H290" t="str">
        <v>Ram Mahesh</v>
      </c>
      <c r="I290" t="str">
        <v>Canada</v>
      </c>
      <c r="J290" t="str">
        <v>Almond Choco</v>
      </c>
      <c r="K290">
        <v>217</v>
      </c>
      <c r="L290">
        <v>36</v>
      </c>
      <c r="O290" t="str">
        <v>Husein Augar</v>
      </c>
      <c r="P290" t="str">
        <v>Australia</v>
      </c>
      <c r="Q290" t="str">
        <v>Eclairs</v>
      </c>
      <c r="R290">
        <v>2408</v>
      </c>
      <c r="S290">
        <v>9</v>
      </c>
      <c r="V290" t="str">
        <v>Oby Sorrel</v>
      </c>
      <c r="W290" t="str">
        <v>India</v>
      </c>
      <c r="X290" t="str">
        <v>After Nines</v>
      </c>
      <c r="Y290">
        <v>4053</v>
      </c>
      <c r="Z290">
        <v>24</v>
      </c>
    </row>
    <row r="291" spans="1:26" x14ac:dyDescent="0.3">
      <c r="A291" t="str">
        <v>Ches Bonnell</v>
      </c>
      <c r="B291" t="str">
        <v>Canada</v>
      </c>
      <c r="C291" t="str">
        <v>Smooth Sliky Salty</v>
      </c>
      <c r="D291">
        <v>2149</v>
      </c>
      <c r="E291">
        <v>117</v>
      </c>
      <c r="H291" t="str">
        <v>Barr Faughny</v>
      </c>
      <c r="I291" t="str">
        <v>Canada</v>
      </c>
      <c r="J291" t="str">
        <v>Eclairs</v>
      </c>
      <c r="K291">
        <v>189</v>
      </c>
      <c r="L291">
        <v>48</v>
      </c>
      <c r="O291" t="str">
        <v>Carla Molina</v>
      </c>
      <c r="P291" t="str">
        <v>New Zealand</v>
      </c>
      <c r="Q291" t="str">
        <v>Spicy Special Slims</v>
      </c>
      <c r="R291">
        <v>2933</v>
      </c>
      <c r="S291">
        <v>9</v>
      </c>
      <c r="V291" t="str">
        <v>Ches Bonnell</v>
      </c>
      <c r="W291" t="str">
        <v>Canada</v>
      </c>
      <c r="X291" t="str">
        <v>Smooth Sliky Salty</v>
      </c>
      <c r="Y291">
        <v>2149</v>
      </c>
      <c r="Z291">
        <v>117</v>
      </c>
    </row>
    <row r="292" spans="1:26" x14ac:dyDescent="0.3">
      <c r="A292" t="str">
        <v>Gunar Cockshoot</v>
      </c>
      <c r="B292" t="str">
        <v>UK</v>
      </c>
      <c r="C292" t="str">
        <v>Manuka Honey Choco</v>
      </c>
      <c r="D292">
        <v>3640</v>
      </c>
      <c r="E292">
        <v>51</v>
      </c>
      <c r="H292" t="str">
        <v>Gigi Bohling</v>
      </c>
      <c r="I292" t="str">
        <v>New Zealand</v>
      </c>
      <c r="J292" t="str">
        <v>Smooth Sliky Salty</v>
      </c>
      <c r="K292">
        <v>182</v>
      </c>
      <c r="L292">
        <v>48</v>
      </c>
      <c r="O292" t="str">
        <v>Gigi Bohling</v>
      </c>
      <c r="P292" t="str">
        <v>USA</v>
      </c>
      <c r="Q292" t="str">
        <v>Almond Choco</v>
      </c>
      <c r="R292">
        <v>2744</v>
      </c>
      <c r="S292">
        <v>9</v>
      </c>
      <c r="V292" t="str">
        <v>Gunar Cockshoot</v>
      </c>
      <c r="W292" t="str">
        <v>UK</v>
      </c>
      <c r="X292" t="str">
        <v>Manuka Honey Choco</v>
      </c>
      <c r="Y292">
        <v>3640</v>
      </c>
      <c r="Z292">
        <v>51</v>
      </c>
    </row>
    <row r="293" spans="1:26" x14ac:dyDescent="0.3">
      <c r="A293" t="str">
        <v>Barr Faughny</v>
      </c>
      <c r="B293" t="str">
        <v>UK</v>
      </c>
      <c r="C293" t="str">
        <v>Fruit &amp; Nut Bars</v>
      </c>
      <c r="D293">
        <v>630</v>
      </c>
      <c r="E293">
        <v>36</v>
      </c>
      <c r="H293" t="str">
        <v>Brien Boise</v>
      </c>
      <c r="I293" t="str">
        <v>Australia</v>
      </c>
      <c r="J293" t="str">
        <v>After Nines</v>
      </c>
      <c r="K293">
        <v>168</v>
      </c>
      <c r="L293">
        <v>84</v>
      </c>
      <c r="O293" t="str">
        <v>Oby Sorrel</v>
      </c>
      <c r="P293" t="str">
        <v>India</v>
      </c>
      <c r="Q293" t="str">
        <v>Baker's Choco Chips</v>
      </c>
      <c r="R293">
        <v>4991</v>
      </c>
      <c r="S293">
        <v>9</v>
      </c>
      <c r="V293" t="str">
        <v>Barr Faughny</v>
      </c>
      <c r="W293" t="str">
        <v>UK</v>
      </c>
      <c r="X293" t="str">
        <v>Fruit &amp; Nut Bars</v>
      </c>
      <c r="Y293">
        <v>630</v>
      </c>
      <c r="Z293">
        <v>36</v>
      </c>
    </row>
    <row r="294" spans="1:26" x14ac:dyDescent="0.3">
      <c r="A294" t="str">
        <v>Husein Augar</v>
      </c>
      <c r="B294" t="str">
        <v>USA</v>
      </c>
      <c r="C294" t="str">
        <v>Organic Choco Syrup</v>
      </c>
      <c r="D294">
        <v>2429</v>
      </c>
      <c r="E294">
        <v>144</v>
      </c>
      <c r="H294" t="str">
        <v>Carla Molina</v>
      </c>
      <c r="I294" t="str">
        <v>Australia</v>
      </c>
      <c r="J294" t="str">
        <v>White Choc</v>
      </c>
      <c r="K294">
        <v>154</v>
      </c>
      <c r="L294">
        <v>21</v>
      </c>
      <c r="O294" t="str">
        <v>Curtice Advani</v>
      </c>
      <c r="P294" t="str">
        <v>Australia</v>
      </c>
      <c r="Q294" t="str">
        <v>Mint Chip Choco</v>
      </c>
      <c r="R294">
        <v>938</v>
      </c>
      <c r="S294">
        <v>6</v>
      </c>
      <c r="V294" t="str">
        <v>Husein Augar</v>
      </c>
      <c r="W294" t="str">
        <v>USA</v>
      </c>
      <c r="X294" t="str">
        <v>Organic Choco Syrup</v>
      </c>
      <c r="Y294">
        <v>2429</v>
      </c>
      <c r="Z294">
        <v>144</v>
      </c>
    </row>
    <row r="295" spans="1:26" x14ac:dyDescent="0.3">
      <c r="A295" t="str">
        <v>Husein Augar</v>
      </c>
      <c r="B295" t="str">
        <v>Canada</v>
      </c>
      <c r="C295" t="str">
        <v>White Choc</v>
      </c>
      <c r="D295">
        <v>2142</v>
      </c>
      <c r="E295">
        <v>114</v>
      </c>
      <c r="H295" t="str">
        <v>Husein Augar</v>
      </c>
      <c r="I295" t="str">
        <v>USA</v>
      </c>
      <c r="J295" t="str">
        <v>Baker's Choco Chips</v>
      </c>
      <c r="K295">
        <v>98</v>
      </c>
      <c r="L295">
        <v>159</v>
      </c>
      <c r="O295" t="str">
        <v>Oby Sorrel</v>
      </c>
      <c r="P295" t="str">
        <v>USA</v>
      </c>
      <c r="Q295" t="str">
        <v>Raspberry Choco</v>
      </c>
      <c r="R295">
        <v>2562</v>
      </c>
      <c r="S295">
        <v>6</v>
      </c>
      <c r="V295" t="str">
        <v>Husein Augar</v>
      </c>
      <c r="W295" t="str">
        <v>Canada</v>
      </c>
      <c r="X295" t="str">
        <v>White Choc</v>
      </c>
      <c r="Y295">
        <v>2142</v>
      </c>
      <c r="Z295">
        <v>114</v>
      </c>
    </row>
    <row r="296" spans="1:26" x14ac:dyDescent="0.3">
      <c r="A296" t="str">
        <v>Ches Bonnell</v>
      </c>
      <c r="B296" t="str">
        <v>New Zealand</v>
      </c>
      <c r="C296" t="str">
        <v>70% Dark Bites</v>
      </c>
      <c r="D296">
        <v>6454</v>
      </c>
      <c r="E296">
        <v>54</v>
      </c>
      <c r="H296" t="str">
        <v>Carla Molina</v>
      </c>
      <c r="I296" t="str">
        <v>Canada</v>
      </c>
      <c r="J296" t="str">
        <v>Baker's Choco Chips</v>
      </c>
      <c r="K296">
        <v>98</v>
      </c>
      <c r="L296">
        <v>204</v>
      </c>
      <c r="O296" t="str">
        <v>Curtice Advani</v>
      </c>
      <c r="P296" t="str">
        <v>New Zealand</v>
      </c>
      <c r="Q296" t="str">
        <v>Baker's Choco Chips</v>
      </c>
      <c r="R296">
        <v>6818</v>
      </c>
      <c r="S296">
        <v>6</v>
      </c>
      <c r="V296" t="str">
        <v>Ches Bonnell</v>
      </c>
      <c r="W296" t="str">
        <v>New Zealand</v>
      </c>
      <c r="X296" t="str">
        <v>70% Dark Bites</v>
      </c>
      <c r="Y296">
        <v>6454</v>
      </c>
      <c r="Z296">
        <v>54</v>
      </c>
    </row>
    <row r="297" spans="1:26" x14ac:dyDescent="0.3">
      <c r="A297" t="str">
        <v>Ches Bonnell</v>
      </c>
      <c r="B297" t="str">
        <v>New Zealand</v>
      </c>
      <c r="C297" t="str">
        <v>Mint Chip Choco</v>
      </c>
      <c r="D297">
        <v>4487</v>
      </c>
      <c r="E297">
        <v>333</v>
      </c>
      <c r="H297" t="str">
        <v>Oby Sorrel</v>
      </c>
      <c r="I297" t="str">
        <v>Australia</v>
      </c>
      <c r="J297" t="str">
        <v>Milk Bars</v>
      </c>
      <c r="K297">
        <v>63</v>
      </c>
      <c r="L297">
        <v>123</v>
      </c>
      <c r="O297" t="str">
        <v>Barr Faughny</v>
      </c>
      <c r="P297" t="str">
        <v>Australia</v>
      </c>
      <c r="Q297" t="str">
        <v>Almond Choco</v>
      </c>
      <c r="R297">
        <v>3549</v>
      </c>
      <c r="S297">
        <v>3</v>
      </c>
      <c r="V297" t="str">
        <v>Ches Bonnell</v>
      </c>
      <c r="W297" t="str">
        <v>New Zealand</v>
      </c>
      <c r="X297" t="str">
        <v>Mint Chip Choco</v>
      </c>
      <c r="Y297">
        <v>4487</v>
      </c>
      <c r="Z297">
        <v>333</v>
      </c>
    </row>
    <row r="298" spans="1:26" x14ac:dyDescent="0.3">
      <c r="A298" t="str">
        <v>Gunar Cockshoot</v>
      </c>
      <c r="B298" t="str">
        <v>New Zealand</v>
      </c>
      <c r="C298" t="str">
        <v>Almond Choco</v>
      </c>
      <c r="D298">
        <v>938</v>
      </c>
      <c r="E298">
        <v>366</v>
      </c>
      <c r="H298" t="str">
        <v>Barr Faughny</v>
      </c>
      <c r="I298" t="str">
        <v>Australia</v>
      </c>
      <c r="J298" t="str">
        <v>Milk Bars</v>
      </c>
      <c r="K298">
        <v>56</v>
      </c>
      <c r="L298">
        <v>51</v>
      </c>
      <c r="O298" t="str">
        <v>Carla Molina</v>
      </c>
      <c r="P298" t="str">
        <v>Australia</v>
      </c>
      <c r="Q298" t="str">
        <v>After Nines</v>
      </c>
      <c r="R298">
        <v>5915</v>
      </c>
      <c r="S298">
        <v>3</v>
      </c>
      <c r="V298" t="str">
        <v>Gunar Cockshoot</v>
      </c>
      <c r="W298" t="str">
        <v>New Zealand</v>
      </c>
      <c r="X298" t="str">
        <v>Almond Choco</v>
      </c>
      <c r="Y298">
        <v>938</v>
      </c>
      <c r="Z298">
        <v>366</v>
      </c>
    </row>
    <row r="299" spans="1:26" x14ac:dyDescent="0.3">
      <c r="A299" t="str">
        <v>Gunar Cockshoot</v>
      </c>
      <c r="B299" t="str">
        <v>Australia</v>
      </c>
      <c r="C299" t="str">
        <v>Baker's Choco Chips</v>
      </c>
      <c r="D299">
        <v>8841</v>
      </c>
      <c r="E299">
        <v>303</v>
      </c>
      <c r="H299" t="str">
        <v>Brien Boise</v>
      </c>
      <c r="I299" t="str">
        <v>New Zealand</v>
      </c>
      <c r="J299" t="str">
        <v>70% Dark Bites</v>
      </c>
      <c r="K299">
        <v>42</v>
      </c>
      <c r="L299">
        <v>150</v>
      </c>
      <c r="O299" t="str">
        <v>Gigi Bohling</v>
      </c>
      <c r="P299" t="str">
        <v>Canada</v>
      </c>
      <c r="Q299" t="str">
        <v>Drinking Coco</v>
      </c>
      <c r="R299">
        <v>6111</v>
      </c>
      <c r="S299">
        <v>3</v>
      </c>
      <c r="V299" t="str">
        <v>Gunar Cockshoot</v>
      </c>
      <c r="W299" t="str">
        <v>Australia</v>
      </c>
      <c r="X299" t="str">
        <v>Baker's Choco Chips</v>
      </c>
      <c r="Y299">
        <v>8841</v>
      </c>
      <c r="Z299">
        <v>303</v>
      </c>
    </row>
    <row r="300" spans="1:26" x14ac:dyDescent="0.3">
      <c r="A300" t="str">
        <v>Barr Faughny</v>
      </c>
      <c r="B300" t="str">
        <v>UK</v>
      </c>
      <c r="C300" t="str">
        <v>Peanut Butter Cubes</v>
      </c>
      <c r="D300">
        <v>4018</v>
      </c>
      <c r="E300">
        <v>126</v>
      </c>
      <c r="H300" t="str">
        <v>Gunar Cockshoot</v>
      </c>
      <c r="I300" t="str">
        <v>UK</v>
      </c>
      <c r="J300" t="str">
        <v>Mint Chip Choco</v>
      </c>
      <c r="K300">
        <v>21</v>
      </c>
      <c r="L300">
        <v>168</v>
      </c>
      <c r="O300" t="str">
        <v>Curtice Advani</v>
      </c>
      <c r="P300" t="str">
        <v>UK</v>
      </c>
      <c r="Q300" t="str">
        <v>85% Dark Bars</v>
      </c>
      <c r="R300">
        <v>2989</v>
      </c>
      <c r="S300">
        <v>3</v>
      </c>
      <c r="V300" t="str">
        <v>Barr Faughny</v>
      </c>
      <c r="W300" t="str">
        <v>UK</v>
      </c>
      <c r="X300" t="str">
        <v>Peanut Butter Cubes</v>
      </c>
      <c r="Y300">
        <v>4018</v>
      </c>
      <c r="Z300">
        <v>126</v>
      </c>
    </row>
    <row r="301" spans="1:26" x14ac:dyDescent="0.3">
      <c r="A301" t="str">
        <v>Carla Molina</v>
      </c>
      <c r="B301" t="str">
        <v>New Zealand</v>
      </c>
      <c r="C301" t="str">
        <v>Raspberry Choco</v>
      </c>
      <c r="D301">
        <v>714</v>
      </c>
      <c r="E301">
        <v>231</v>
      </c>
      <c r="H301" t="str">
        <v>Ram Mahesh</v>
      </c>
      <c r="I301" t="str">
        <v>UK</v>
      </c>
      <c r="J301" t="str">
        <v>Manuka Honey Choco</v>
      </c>
      <c r="K301">
        <v>0</v>
      </c>
      <c r="L301">
        <v>135</v>
      </c>
      <c r="O301" t="str">
        <v>Ches Bonnell</v>
      </c>
      <c r="P301" t="str">
        <v>New Zealand</v>
      </c>
      <c r="Q301" t="str">
        <v>Baker's Choco Chips</v>
      </c>
      <c r="R301">
        <v>5306</v>
      </c>
      <c r="S301">
        <v>0</v>
      </c>
      <c r="V301" t="str">
        <v>Carla Molina</v>
      </c>
      <c r="W301" t="str">
        <v>New Zealand</v>
      </c>
      <c r="X301" t="str">
        <v>Raspberry Choco</v>
      </c>
      <c r="Y301">
        <v>714</v>
      </c>
      <c r="Z301">
        <v>231</v>
      </c>
    </row>
    <row r="302" spans="1:26" x14ac:dyDescent="0.3">
      <c r="A302" t="str">
        <v>Husein Augar</v>
      </c>
      <c r="B302" t="str">
        <v>Australia</v>
      </c>
      <c r="C302" t="str">
        <v>White Choc</v>
      </c>
      <c r="D302">
        <v>3850</v>
      </c>
      <c r="E302">
        <v>102</v>
      </c>
      <c r="V302" t="str">
        <v>Husein Augar</v>
      </c>
      <c r="W302" t="str">
        <v>Australia</v>
      </c>
      <c r="X302" t="str">
        <v>White Choc</v>
      </c>
      <c r="Y302">
        <v>3850</v>
      </c>
      <c r="Z302">
        <v>102</v>
      </c>
    </row>
  </sheetData>
  <conditionalFormatting sqref="D1:D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0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30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{A657F5DD-2B71-4418-9A26-31A623212567}</x14:id>
        </ext>
      </extLst>
    </cfRule>
  </conditionalFormatting>
  <conditionalFormatting sqref="Y3:Y302">
    <cfRule type="aboveAverage" dxfId="0" priority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57F5DD-2B71-4418-9A26-31A6232125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S2:S301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Quick Statistics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Sabry</cp:lastModifiedBy>
  <dcterms:created xsi:type="dcterms:W3CDTF">2021-03-14T20:21:32Z</dcterms:created>
  <dcterms:modified xsi:type="dcterms:W3CDTF">2022-12-04T06:56:06Z</dcterms:modified>
</cp:coreProperties>
</file>