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abuj\Downloads\"/>
    </mc:Choice>
  </mc:AlternateContent>
  <xr:revisionPtr revIDLastSave="0" documentId="8_{43CEA044-FFD8-4F5C-9BD9-6C046499E7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from Vissim" sheetId="1" r:id="rId1"/>
    <sheet name="Capacity of Approaches" sheetId="3" r:id="rId2"/>
    <sheet name="Signal Time" sheetId="2" r:id="rId3"/>
    <sheet name="Traffic Volume Characterist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H13" i="4"/>
  <c r="H14" i="4"/>
  <c r="H11" i="4"/>
  <c r="M15" i="4"/>
  <c r="G12" i="4"/>
  <c r="G13" i="4"/>
  <c r="G14" i="4"/>
  <c r="G11" i="4"/>
  <c r="L15" i="4"/>
  <c r="F12" i="4"/>
  <c r="F13" i="4"/>
  <c r="F14" i="4"/>
  <c r="F11" i="4"/>
  <c r="K15" i="4"/>
  <c r="E12" i="4"/>
  <c r="E13" i="4"/>
  <c r="E14" i="4"/>
  <c r="E11" i="4"/>
  <c r="J15" i="4"/>
  <c r="G8" i="4"/>
  <c r="U8" i="4"/>
  <c r="R8" i="4"/>
  <c r="O8" i="4"/>
  <c r="F5" i="4" s="1"/>
  <c r="L8" i="4"/>
  <c r="E8" i="4" s="1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56" i="3"/>
  <c r="G56" i="3"/>
  <c r="H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56" i="3"/>
  <c r="B57" i="3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31" i="3"/>
  <c r="G31" i="3"/>
  <c r="H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31" i="3"/>
  <c r="B32" i="3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5" i="3"/>
  <c r="G5" i="3"/>
  <c r="H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5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H7" i="4" l="1"/>
  <c r="G4" i="4"/>
  <c r="H6" i="4"/>
  <c r="E7" i="4"/>
  <c r="G7" i="4"/>
  <c r="F4" i="4"/>
  <c r="H5" i="4"/>
  <c r="E6" i="4"/>
  <c r="G6" i="4"/>
  <c r="F8" i="4"/>
  <c r="E5" i="4"/>
  <c r="G5" i="4"/>
  <c r="F7" i="4"/>
  <c r="H4" i="4"/>
  <c r="F6" i="4"/>
  <c r="H8" i="4"/>
  <c r="E4" i="4"/>
</calcChain>
</file>

<file path=xl/sharedStrings.xml><?xml version="1.0" encoding="utf-8"?>
<sst xmlns="http://schemas.openxmlformats.org/spreadsheetml/2006/main" count="261" uniqueCount="73">
  <si>
    <t>SIMRUN</t>
  </si>
  <si>
    <t>From Farmgate</t>
  </si>
  <si>
    <t>From Jahangir Gate</t>
  </si>
  <si>
    <t>From Tejgaon</t>
  </si>
  <si>
    <t>From Urojahaj Mor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</si>
  <si>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</si>
  <si>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</si>
  <si>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</si>
  <si>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</si>
  <si>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</si>
  <si>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</si>
  <si>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</si>
  <si>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</si>
  <si>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</si>
  <si>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</si>
  <si>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</si>
  <si>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</si>
  <si>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</si>
  <si>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</si>
  <si>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3</t>
  </si>
  <si>
    <t>4</t>
  </si>
  <si>
    <t>5</t>
  </si>
  <si>
    <t>6</t>
  </si>
  <si>
    <t>7</t>
  </si>
  <si>
    <t>8</t>
  </si>
  <si>
    <t>9</t>
  </si>
  <si>
    <t>Average Standstill Distance (m)</t>
  </si>
  <si>
    <t>Farmgate Approach</t>
  </si>
  <si>
    <t>Tejgaon Approach</t>
  </si>
  <si>
    <t>Jahangir Gate Approach</t>
  </si>
  <si>
    <t>Novo theater Approach</t>
  </si>
  <si>
    <t>Y</t>
  </si>
  <si>
    <t>Y &gt; 1. So, Webster method is not applicable</t>
  </si>
  <si>
    <t>Phase Number (without All-Red)</t>
  </si>
  <si>
    <t>Amber (sec)</t>
  </si>
  <si>
    <t>Lost Time per Cycle (sec)</t>
  </si>
  <si>
    <t>L (sec)</t>
  </si>
  <si>
    <t>All red (sec)</t>
  </si>
  <si>
    <t>Cycle Time, C (sec)</t>
  </si>
  <si>
    <t>Total Green Time</t>
  </si>
  <si>
    <t>Farmgate Approach Green Time</t>
  </si>
  <si>
    <t>Tejgaon Approach Green Time</t>
  </si>
  <si>
    <t>Jahangir Gate Approach Green Time</t>
  </si>
  <si>
    <t xml:space="preserve">y </t>
  </si>
  <si>
    <t>Approach Name</t>
  </si>
  <si>
    <t>Signal Design</t>
  </si>
  <si>
    <t>Veh/30 s</t>
  </si>
  <si>
    <t xml:space="preserve">Additive part of safety distance </t>
  </si>
  <si>
    <t xml:space="preserve">Multiplicative part of safety distance </t>
  </si>
  <si>
    <t>Capacity (Veh/hr)</t>
  </si>
  <si>
    <t>Get Veh/ 30s data from Vissim</t>
  </si>
  <si>
    <t xml:space="preserve">Vehicle </t>
  </si>
  <si>
    <t>Car</t>
  </si>
  <si>
    <t>Truck</t>
  </si>
  <si>
    <t>CNG</t>
  </si>
  <si>
    <t>Bike</t>
  </si>
  <si>
    <t>100: Car</t>
  </si>
  <si>
    <t>60: 60 km/h</t>
  </si>
  <si>
    <t>190: LGV</t>
  </si>
  <si>
    <t>50: 50 km/h</t>
  </si>
  <si>
    <t>300: Bus</t>
  </si>
  <si>
    <t>610: Bike Man</t>
  </si>
  <si>
    <t>40: 40 km/h</t>
  </si>
  <si>
    <t>630: CNG</t>
  </si>
  <si>
    <t>30: 30 km/h</t>
  </si>
  <si>
    <t>Bus</t>
  </si>
  <si>
    <t>Vehicle percentage (%) at different approach</t>
  </si>
  <si>
    <t>Turn</t>
  </si>
  <si>
    <t>Dedicated Left Turn</t>
  </si>
  <si>
    <t>Through</t>
  </si>
  <si>
    <t>Right</t>
  </si>
  <si>
    <t>Left</t>
  </si>
  <si>
    <t>Urojahaj Mor Approach Green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</si>
</sst>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1" xfId="0" applyFill="1" applyBorder="1"/>
    <xf numFmtId="1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Average standstill Distance(m) for Farmagte Approach  </a:t>
            </a:r>
          </a:p>
        </c:rich>
      </c:tx>
      <c:layout>
        <c:manualLayout>
          <c:xMode val="edge"/>
          <c:yMode val="edge"/>
          <c:x val="0.12835580761929558"/>
          <c:y val="4.6297684773005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12454739934962E-2"/>
                  <c:y val="0.18893883056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Approaches'!$B$5:$B$25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</c:numCache>
            </c:numRef>
          </c:cat>
          <c:val>
            <c:numRef>
              <c:f>'Capacity of Approaches'!$E$5:$E$25</c:f>
              <c:numCache>
                <c:formatCode>General</c:formatCode>
                <c:ptCount val="21"/>
                <c:pt idx="0">
                  <c:v>2280</c:v>
                </c:pt>
                <c:pt idx="1">
                  <c:v>2280</c:v>
                </c:pt>
                <c:pt idx="2">
                  <c:v>1680</c:v>
                </c:pt>
                <c:pt idx="3">
                  <c:v>2040</c:v>
                </c:pt>
                <c:pt idx="4">
                  <c:v>2280</c:v>
                </c:pt>
                <c:pt idx="5">
                  <c:v>1920</c:v>
                </c:pt>
                <c:pt idx="6">
                  <c:v>2280</c:v>
                </c:pt>
                <c:pt idx="7">
                  <c:v>1560</c:v>
                </c:pt>
                <c:pt idx="8">
                  <c:v>1680</c:v>
                </c:pt>
                <c:pt idx="9">
                  <c:v>1800</c:v>
                </c:pt>
                <c:pt idx="10">
                  <c:v>2040</c:v>
                </c:pt>
                <c:pt idx="11">
                  <c:v>1920</c:v>
                </c:pt>
                <c:pt idx="12">
                  <c:v>2040</c:v>
                </c:pt>
                <c:pt idx="13">
                  <c:v>2040</c:v>
                </c:pt>
                <c:pt idx="14">
                  <c:v>2160</c:v>
                </c:pt>
                <c:pt idx="15">
                  <c:v>1680</c:v>
                </c:pt>
                <c:pt idx="16">
                  <c:v>1800</c:v>
                </c:pt>
                <c:pt idx="17">
                  <c:v>1680</c:v>
                </c:pt>
                <c:pt idx="18">
                  <c:v>1920</c:v>
                </c:pt>
                <c:pt idx="19">
                  <c:v>1680</c:v>
                </c:pt>
                <c:pt idx="20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45D1-9906-660E2A8C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Approaches'!$B$4</c:f>
              <c:strCache>
                <c:ptCount val="1"/>
                <c:pt idx="0">
                  <c:v>Average Standstill Distance (m)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1138883955479593"/>
          <c:y val="0.59373128755920024"/>
          <c:w val="0.26691144658650551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Multiplicative part of safety distance for Tejgaon Approach  </a:t>
            </a:r>
          </a:p>
        </c:rich>
      </c:tx>
      <c:layout>
        <c:manualLayout>
          <c:xMode val="edge"/>
          <c:yMode val="edge"/>
          <c:x val="0.17100813257851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12454739934962E-2"/>
                  <c:y val="0.18893883056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Approaches'!$B$56:$B$76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</c:numCache>
            </c:numRef>
          </c:cat>
          <c:val>
            <c:numRef>
              <c:f>'Capacity of Approaches'!$F$56:$F$76</c:f>
              <c:numCache>
                <c:formatCode>General</c:formatCode>
                <c:ptCount val="21"/>
                <c:pt idx="0">
                  <c:v>1440</c:v>
                </c:pt>
                <c:pt idx="1">
                  <c:v>1560</c:v>
                </c:pt>
                <c:pt idx="2">
                  <c:v>1560</c:v>
                </c:pt>
                <c:pt idx="3">
                  <c:v>1560</c:v>
                </c:pt>
                <c:pt idx="4">
                  <c:v>1440</c:v>
                </c:pt>
                <c:pt idx="5">
                  <c:v>1440</c:v>
                </c:pt>
                <c:pt idx="6">
                  <c:v>1320</c:v>
                </c:pt>
                <c:pt idx="7">
                  <c:v>1200</c:v>
                </c:pt>
                <c:pt idx="8">
                  <c:v>1440</c:v>
                </c:pt>
                <c:pt idx="9">
                  <c:v>1320</c:v>
                </c:pt>
                <c:pt idx="10">
                  <c:v>1440</c:v>
                </c:pt>
                <c:pt idx="11">
                  <c:v>1440</c:v>
                </c:pt>
                <c:pt idx="12">
                  <c:v>1320</c:v>
                </c:pt>
                <c:pt idx="13">
                  <c:v>1440</c:v>
                </c:pt>
                <c:pt idx="14">
                  <c:v>1320</c:v>
                </c:pt>
                <c:pt idx="15">
                  <c:v>1320</c:v>
                </c:pt>
                <c:pt idx="16">
                  <c:v>1200</c:v>
                </c:pt>
                <c:pt idx="17">
                  <c:v>1560</c:v>
                </c:pt>
                <c:pt idx="18">
                  <c:v>1560</c:v>
                </c:pt>
                <c:pt idx="19">
                  <c:v>1440</c:v>
                </c:pt>
                <c:pt idx="20">
                  <c:v>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4-47F3-9704-7D55FD05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Approaches'!$B$55</c:f>
              <c:strCache>
                <c:ptCount val="1"/>
                <c:pt idx="0">
                  <c:v>Multiplicative part of safety distance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0637092024886505"/>
          <c:y val="0.62078693020158093"/>
          <c:w val="0.26691144658650551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Multiplicative part of safety distance for Jahangir Gate Approach  </a:t>
            </a:r>
          </a:p>
        </c:rich>
      </c:tx>
      <c:layout>
        <c:manualLayout>
          <c:xMode val="edge"/>
          <c:yMode val="edge"/>
          <c:x val="0.17100813257851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12454739934962E-2"/>
                  <c:y val="0.18893883056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Approaches'!$B$56:$B$76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</c:numCache>
            </c:numRef>
          </c:cat>
          <c:val>
            <c:numRef>
              <c:f>'Capacity of Approaches'!$G$56:$G$76</c:f>
              <c:numCache>
                <c:formatCode>General</c:formatCode>
                <c:ptCount val="21"/>
                <c:pt idx="0">
                  <c:v>2520</c:v>
                </c:pt>
                <c:pt idx="1">
                  <c:v>2400</c:v>
                </c:pt>
                <c:pt idx="2">
                  <c:v>2400</c:v>
                </c:pt>
                <c:pt idx="3">
                  <c:v>2520</c:v>
                </c:pt>
                <c:pt idx="4">
                  <c:v>2280</c:v>
                </c:pt>
                <c:pt idx="5">
                  <c:v>2520</c:v>
                </c:pt>
                <c:pt idx="6">
                  <c:v>2280</c:v>
                </c:pt>
                <c:pt idx="7">
                  <c:v>2400</c:v>
                </c:pt>
                <c:pt idx="8">
                  <c:v>2640</c:v>
                </c:pt>
                <c:pt idx="9">
                  <c:v>2520</c:v>
                </c:pt>
                <c:pt idx="10">
                  <c:v>2640</c:v>
                </c:pt>
                <c:pt idx="11">
                  <c:v>2280</c:v>
                </c:pt>
                <c:pt idx="12">
                  <c:v>2520</c:v>
                </c:pt>
                <c:pt idx="13">
                  <c:v>2640</c:v>
                </c:pt>
                <c:pt idx="14">
                  <c:v>2160</c:v>
                </c:pt>
                <c:pt idx="15">
                  <c:v>2280</c:v>
                </c:pt>
                <c:pt idx="16">
                  <c:v>2280</c:v>
                </c:pt>
                <c:pt idx="17">
                  <c:v>2400</c:v>
                </c:pt>
                <c:pt idx="18">
                  <c:v>2400</c:v>
                </c:pt>
                <c:pt idx="19">
                  <c:v>2520</c:v>
                </c:pt>
                <c:pt idx="20">
                  <c:v>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1-4CA1-B810-5D0C2EFD0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Approaches'!$B$55</c:f>
              <c:strCache>
                <c:ptCount val="1"/>
                <c:pt idx="0">
                  <c:v>Multiplicative part of safety distance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0386196059589967"/>
          <c:y val="0.57757704840782642"/>
          <c:w val="0.26691144658650551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Multiplicative part of safety distance for Urojahaj Mor Approach  </a:t>
            </a:r>
          </a:p>
        </c:rich>
      </c:tx>
      <c:layout>
        <c:manualLayout>
          <c:xMode val="edge"/>
          <c:yMode val="edge"/>
          <c:x val="0.17100813257851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288089217815029E-3"/>
                  <c:y val="0.10836538449132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Approaches'!$B$56:$B$76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</c:numCache>
            </c:numRef>
          </c:cat>
          <c:val>
            <c:numRef>
              <c:f>'Capacity of Approaches'!$H$56:$H$76</c:f>
              <c:numCache>
                <c:formatCode>General</c:formatCode>
                <c:ptCount val="21"/>
                <c:pt idx="0">
                  <c:v>2400</c:v>
                </c:pt>
                <c:pt idx="1">
                  <c:v>2640</c:v>
                </c:pt>
                <c:pt idx="2">
                  <c:v>2640</c:v>
                </c:pt>
                <c:pt idx="3">
                  <c:v>2760</c:v>
                </c:pt>
                <c:pt idx="4">
                  <c:v>2520</c:v>
                </c:pt>
                <c:pt idx="5">
                  <c:v>2400</c:v>
                </c:pt>
                <c:pt idx="6">
                  <c:v>2760</c:v>
                </c:pt>
                <c:pt idx="7">
                  <c:v>2520</c:v>
                </c:pt>
                <c:pt idx="8">
                  <c:v>2640</c:v>
                </c:pt>
                <c:pt idx="9">
                  <c:v>2400</c:v>
                </c:pt>
                <c:pt idx="10">
                  <c:v>2400</c:v>
                </c:pt>
                <c:pt idx="11">
                  <c:v>2520</c:v>
                </c:pt>
                <c:pt idx="12">
                  <c:v>2400</c:v>
                </c:pt>
                <c:pt idx="13">
                  <c:v>2280</c:v>
                </c:pt>
                <c:pt idx="14">
                  <c:v>2880</c:v>
                </c:pt>
                <c:pt idx="15">
                  <c:v>2640</c:v>
                </c:pt>
                <c:pt idx="16">
                  <c:v>2880</c:v>
                </c:pt>
                <c:pt idx="17">
                  <c:v>2280</c:v>
                </c:pt>
                <c:pt idx="18">
                  <c:v>2400</c:v>
                </c:pt>
                <c:pt idx="19">
                  <c:v>2520</c:v>
                </c:pt>
                <c:pt idx="20">
                  <c:v>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C-418F-B749-1605027D8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Approaches'!$B$55</c:f>
              <c:strCache>
                <c:ptCount val="1"/>
                <c:pt idx="0">
                  <c:v>Multiplicative part of safety distance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0887987990183055"/>
          <c:y val="0.58297828363204585"/>
          <c:w val="0.26691144658650551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Average standstill Distance(m) for Tejgaon Approach </a:t>
            </a:r>
          </a:p>
        </c:rich>
      </c:tx>
      <c:layout>
        <c:manualLayout>
          <c:xMode val="edge"/>
          <c:yMode val="edge"/>
          <c:x val="0.17100813257851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12454739934962E-2"/>
                  <c:y val="0.18893883056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Approaches'!$B$5:$B$25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</c:numCache>
            </c:numRef>
          </c:cat>
          <c:val>
            <c:numRef>
              <c:f>'Capacity of Approaches'!$F$5:$F$25</c:f>
              <c:numCache>
                <c:formatCode>General</c:formatCode>
                <c:ptCount val="21"/>
                <c:pt idx="0">
                  <c:v>1320</c:v>
                </c:pt>
                <c:pt idx="1">
                  <c:v>1800</c:v>
                </c:pt>
                <c:pt idx="2">
                  <c:v>1320</c:v>
                </c:pt>
                <c:pt idx="3">
                  <c:v>1560</c:v>
                </c:pt>
                <c:pt idx="4">
                  <c:v>1320</c:v>
                </c:pt>
                <c:pt idx="5">
                  <c:v>1680</c:v>
                </c:pt>
                <c:pt idx="6">
                  <c:v>1680</c:v>
                </c:pt>
                <c:pt idx="7">
                  <c:v>1200</c:v>
                </c:pt>
                <c:pt idx="8">
                  <c:v>1440</c:v>
                </c:pt>
                <c:pt idx="9">
                  <c:v>1560</c:v>
                </c:pt>
                <c:pt idx="10">
                  <c:v>1440</c:v>
                </c:pt>
                <c:pt idx="11">
                  <c:v>1680</c:v>
                </c:pt>
                <c:pt idx="12">
                  <c:v>1680</c:v>
                </c:pt>
                <c:pt idx="13">
                  <c:v>1200</c:v>
                </c:pt>
                <c:pt idx="14">
                  <c:v>1440</c:v>
                </c:pt>
                <c:pt idx="15">
                  <c:v>1320</c:v>
                </c:pt>
                <c:pt idx="16">
                  <c:v>1440</c:v>
                </c:pt>
                <c:pt idx="17">
                  <c:v>1320</c:v>
                </c:pt>
                <c:pt idx="18">
                  <c:v>1440</c:v>
                </c:pt>
                <c:pt idx="19">
                  <c:v>1560</c:v>
                </c:pt>
                <c:pt idx="20">
                  <c:v>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C-496E-8BF8-B84755E7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Approaches'!$B$4</c:f>
              <c:strCache>
                <c:ptCount val="1"/>
                <c:pt idx="0">
                  <c:v>Average Standstill Distance (m)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3871462582340841"/>
          <c:y val="0.62019794075473367"/>
          <c:w val="0.2278599339043989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Average standstill Distance(m) for Jahangir Gate Approach </a:t>
            </a:r>
          </a:p>
        </c:rich>
      </c:tx>
      <c:layout>
        <c:manualLayout>
          <c:xMode val="edge"/>
          <c:yMode val="edge"/>
          <c:x val="0.17100813257851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558857944821437E-2"/>
                  <c:y val="0.13564301479917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Approaches'!$B$5:$B$25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</c:numCache>
            </c:numRef>
          </c:cat>
          <c:val>
            <c:numRef>
              <c:f>'Capacity of Approaches'!$G$5:$G$25</c:f>
              <c:numCache>
                <c:formatCode>General</c:formatCode>
                <c:ptCount val="21"/>
                <c:pt idx="0">
                  <c:v>2640</c:v>
                </c:pt>
                <c:pt idx="1">
                  <c:v>3000</c:v>
                </c:pt>
                <c:pt idx="2">
                  <c:v>2640</c:v>
                </c:pt>
                <c:pt idx="3">
                  <c:v>2760</c:v>
                </c:pt>
                <c:pt idx="4">
                  <c:v>2760</c:v>
                </c:pt>
                <c:pt idx="5">
                  <c:v>2400</c:v>
                </c:pt>
                <c:pt idx="6">
                  <c:v>2520</c:v>
                </c:pt>
                <c:pt idx="7">
                  <c:v>2400</c:v>
                </c:pt>
                <c:pt idx="8">
                  <c:v>2640</c:v>
                </c:pt>
                <c:pt idx="9">
                  <c:v>2040</c:v>
                </c:pt>
                <c:pt idx="10">
                  <c:v>2640</c:v>
                </c:pt>
                <c:pt idx="11">
                  <c:v>2160</c:v>
                </c:pt>
                <c:pt idx="12">
                  <c:v>2400</c:v>
                </c:pt>
                <c:pt idx="13">
                  <c:v>2400</c:v>
                </c:pt>
                <c:pt idx="14">
                  <c:v>2280</c:v>
                </c:pt>
                <c:pt idx="15">
                  <c:v>2280</c:v>
                </c:pt>
                <c:pt idx="16">
                  <c:v>2640</c:v>
                </c:pt>
                <c:pt idx="17">
                  <c:v>2400</c:v>
                </c:pt>
                <c:pt idx="18">
                  <c:v>2280</c:v>
                </c:pt>
                <c:pt idx="19">
                  <c:v>2280</c:v>
                </c:pt>
                <c:pt idx="20">
                  <c:v>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7-4E38-A149-A962B5E43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Approaches'!$B$4</c:f>
              <c:strCache>
                <c:ptCount val="1"/>
                <c:pt idx="0">
                  <c:v>Average Standstill Distance (m)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  <c:minorUnit val="500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0637100178847412"/>
          <c:y val="0.61510180405547432"/>
          <c:w val="0.26691144658650551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Average standstill Distance(m) for Urojahaj Mor Approach </a:t>
            </a:r>
          </a:p>
        </c:rich>
      </c:tx>
      <c:layout>
        <c:manualLayout>
          <c:xMode val="edge"/>
          <c:yMode val="edge"/>
          <c:x val="0.17100813257851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558857944821437E-2"/>
                  <c:y val="0.13564301479917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Approaches'!$B$5:$B$25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</c:numCache>
            </c:numRef>
          </c:cat>
          <c:val>
            <c:numRef>
              <c:f>'Capacity of Approaches'!$H$5:$H$25</c:f>
              <c:numCache>
                <c:formatCode>General</c:formatCode>
                <c:ptCount val="21"/>
                <c:pt idx="0">
                  <c:v>2880</c:v>
                </c:pt>
                <c:pt idx="1">
                  <c:v>2520</c:v>
                </c:pt>
                <c:pt idx="2">
                  <c:v>2880</c:v>
                </c:pt>
                <c:pt idx="3">
                  <c:v>2520</c:v>
                </c:pt>
                <c:pt idx="4">
                  <c:v>2520</c:v>
                </c:pt>
                <c:pt idx="5">
                  <c:v>2520</c:v>
                </c:pt>
                <c:pt idx="6">
                  <c:v>2520</c:v>
                </c:pt>
                <c:pt idx="7">
                  <c:v>2520</c:v>
                </c:pt>
                <c:pt idx="8">
                  <c:v>2520</c:v>
                </c:pt>
                <c:pt idx="9">
                  <c:v>2520</c:v>
                </c:pt>
                <c:pt idx="10">
                  <c:v>2400</c:v>
                </c:pt>
                <c:pt idx="11">
                  <c:v>2520</c:v>
                </c:pt>
                <c:pt idx="12">
                  <c:v>2640</c:v>
                </c:pt>
                <c:pt idx="13">
                  <c:v>2640</c:v>
                </c:pt>
                <c:pt idx="14">
                  <c:v>2280</c:v>
                </c:pt>
                <c:pt idx="15">
                  <c:v>2520</c:v>
                </c:pt>
                <c:pt idx="16">
                  <c:v>2760</c:v>
                </c:pt>
                <c:pt idx="17">
                  <c:v>2520</c:v>
                </c:pt>
                <c:pt idx="18">
                  <c:v>2640</c:v>
                </c:pt>
                <c:pt idx="19">
                  <c:v>2280</c:v>
                </c:pt>
                <c:pt idx="20">
                  <c:v>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D-4CA6-B467-120E44D3F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Approaches'!$B$4</c:f>
              <c:strCache>
                <c:ptCount val="1"/>
                <c:pt idx="0">
                  <c:v>Average Standstill Distance (m)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  <c:max val="3000"/>
          <c:min val="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  <c:minorUnit val="500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69884411985561834"/>
          <c:y val="0.57943960430399988"/>
          <c:w val="0.26691144658650551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Additive part of safety distance for Farmagte Approach  </a:t>
            </a:r>
          </a:p>
        </c:rich>
      </c:tx>
      <c:layout>
        <c:manualLayout>
          <c:xMode val="edge"/>
          <c:yMode val="edge"/>
          <c:x val="0.17100813257851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12454739934962E-2"/>
                  <c:y val="0.18893883056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Approaches'!$B$31:$B$51</c:f>
              <c:numCache>
                <c:formatCode>General</c:formatCode>
                <c:ptCount val="21"/>
                <c:pt idx="0">
                  <c:v>0.4</c:v>
                </c:pt>
                <c:pt idx="1">
                  <c:v>0.60000000000000009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1.5999999999999999</c:v>
                </c:pt>
                <c:pt idx="7">
                  <c:v>1.7999999999999998</c:v>
                </c:pt>
                <c:pt idx="8">
                  <c:v>1.9999999999999998</c:v>
                </c:pt>
                <c:pt idx="9">
                  <c:v>2.1999999999999997</c:v>
                </c:pt>
                <c:pt idx="10">
                  <c:v>2.4</c:v>
                </c:pt>
                <c:pt idx="11">
                  <c:v>2.6</c:v>
                </c:pt>
                <c:pt idx="12">
                  <c:v>2.8000000000000003</c:v>
                </c:pt>
                <c:pt idx="13">
                  <c:v>3.0000000000000004</c:v>
                </c:pt>
                <c:pt idx="14">
                  <c:v>3.2000000000000006</c:v>
                </c:pt>
                <c:pt idx="15">
                  <c:v>3.4000000000000008</c:v>
                </c:pt>
                <c:pt idx="16">
                  <c:v>3.600000000000001</c:v>
                </c:pt>
                <c:pt idx="17">
                  <c:v>3.8000000000000012</c:v>
                </c:pt>
                <c:pt idx="18">
                  <c:v>4.0000000000000009</c:v>
                </c:pt>
                <c:pt idx="19">
                  <c:v>4.2000000000000011</c:v>
                </c:pt>
                <c:pt idx="20">
                  <c:v>4.4000000000000012</c:v>
                </c:pt>
              </c:numCache>
            </c:numRef>
          </c:cat>
          <c:val>
            <c:numRef>
              <c:f>'Capacity of Approaches'!$E$31:$E$51</c:f>
              <c:numCache>
                <c:formatCode>General</c:formatCode>
                <c:ptCount val="21"/>
                <c:pt idx="0">
                  <c:v>1560</c:v>
                </c:pt>
                <c:pt idx="1">
                  <c:v>2160</c:v>
                </c:pt>
                <c:pt idx="2">
                  <c:v>1920</c:v>
                </c:pt>
                <c:pt idx="3">
                  <c:v>1800</c:v>
                </c:pt>
                <c:pt idx="4">
                  <c:v>1680</c:v>
                </c:pt>
                <c:pt idx="5">
                  <c:v>2160</c:v>
                </c:pt>
                <c:pt idx="6">
                  <c:v>1560</c:v>
                </c:pt>
                <c:pt idx="7">
                  <c:v>1920</c:v>
                </c:pt>
                <c:pt idx="8">
                  <c:v>2040</c:v>
                </c:pt>
                <c:pt idx="9">
                  <c:v>1560</c:v>
                </c:pt>
                <c:pt idx="10">
                  <c:v>2160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1560</c:v>
                </c:pt>
                <c:pt idx="15">
                  <c:v>1920</c:v>
                </c:pt>
                <c:pt idx="16">
                  <c:v>2160</c:v>
                </c:pt>
                <c:pt idx="17">
                  <c:v>1680</c:v>
                </c:pt>
                <c:pt idx="18">
                  <c:v>1920</c:v>
                </c:pt>
                <c:pt idx="19">
                  <c:v>1440</c:v>
                </c:pt>
                <c:pt idx="20">
                  <c:v>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A-4EBF-A3DA-EF3D6C7B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Approaches'!$B$30</c:f>
              <c:strCache>
                <c:ptCount val="1"/>
                <c:pt idx="0">
                  <c:v>Additive part of safety distance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1891571851369218"/>
          <c:y val="0.59373128755920024"/>
          <c:w val="0.26691144658650551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Additive part of safety distance for Tejgaon Approach  </a:t>
            </a:r>
          </a:p>
        </c:rich>
      </c:tx>
      <c:layout>
        <c:manualLayout>
          <c:xMode val="edge"/>
          <c:yMode val="edge"/>
          <c:x val="0.17100813257851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157211214298939E-2"/>
                  <c:y val="0.12856460804007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Approaches'!$B$31:$B$51</c:f>
              <c:numCache>
                <c:formatCode>General</c:formatCode>
                <c:ptCount val="21"/>
                <c:pt idx="0">
                  <c:v>0.4</c:v>
                </c:pt>
                <c:pt idx="1">
                  <c:v>0.60000000000000009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1.5999999999999999</c:v>
                </c:pt>
                <c:pt idx="7">
                  <c:v>1.7999999999999998</c:v>
                </c:pt>
                <c:pt idx="8">
                  <c:v>1.9999999999999998</c:v>
                </c:pt>
                <c:pt idx="9">
                  <c:v>2.1999999999999997</c:v>
                </c:pt>
                <c:pt idx="10">
                  <c:v>2.4</c:v>
                </c:pt>
                <c:pt idx="11">
                  <c:v>2.6</c:v>
                </c:pt>
                <c:pt idx="12">
                  <c:v>2.8000000000000003</c:v>
                </c:pt>
                <c:pt idx="13">
                  <c:v>3.0000000000000004</c:v>
                </c:pt>
                <c:pt idx="14">
                  <c:v>3.2000000000000006</c:v>
                </c:pt>
                <c:pt idx="15">
                  <c:v>3.4000000000000008</c:v>
                </c:pt>
                <c:pt idx="16">
                  <c:v>3.600000000000001</c:v>
                </c:pt>
                <c:pt idx="17">
                  <c:v>3.8000000000000012</c:v>
                </c:pt>
                <c:pt idx="18">
                  <c:v>4.0000000000000009</c:v>
                </c:pt>
                <c:pt idx="19">
                  <c:v>4.2000000000000011</c:v>
                </c:pt>
                <c:pt idx="20">
                  <c:v>4.4000000000000012</c:v>
                </c:pt>
              </c:numCache>
            </c:numRef>
          </c:cat>
          <c:val>
            <c:numRef>
              <c:f>'Capacity of Approaches'!$F$31:$F$51</c:f>
              <c:numCache>
                <c:formatCode>General</c:formatCode>
                <c:ptCount val="21"/>
                <c:pt idx="0">
                  <c:v>1440</c:v>
                </c:pt>
                <c:pt idx="1">
                  <c:v>1560</c:v>
                </c:pt>
                <c:pt idx="2">
                  <c:v>1320</c:v>
                </c:pt>
                <c:pt idx="3">
                  <c:v>1680</c:v>
                </c:pt>
                <c:pt idx="4">
                  <c:v>1440</c:v>
                </c:pt>
                <c:pt idx="5">
                  <c:v>1440</c:v>
                </c:pt>
                <c:pt idx="6">
                  <c:v>1560</c:v>
                </c:pt>
                <c:pt idx="7">
                  <c:v>1440</c:v>
                </c:pt>
                <c:pt idx="8">
                  <c:v>1440</c:v>
                </c:pt>
                <c:pt idx="9">
                  <c:v>1320</c:v>
                </c:pt>
                <c:pt idx="10">
                  <c:v>1440</c:v>
                </c:pt>
                <c:pt idx="11">
                  <c:v>1920</c:v>
                </c:pt>
                <c:pt idx="12">
                  <c:v>1320</c:v>
                </c:pt>
                <c:pt idx="13">
                  <c:v>1920</c:v>
                </c:pt>
                <c:pt idx="14">
                  <c:v>1200</c:v>
                </c:pt>
                <c:pt idx="15">
                  <c:v>1200</c:v>
                </c:pt>
                <c:pt idx="16">
                  <c:v>1440</c:v>
                </c:pt>
                <c:pt idx="17">
                  <c:v>1440</c:v>
                </c:pt>
                <c:pt idx="18">
                  <c:v>1320</c:v>
                </c:pt>
                <c:pt idx="19">
                  <c:v>1320</c:v>
                </c:pt>
                <c:pt idx="20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5-4E44-A5B3-A0F79EBC1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Approaches'!$B$30</c:f>
              <c:strCache>
                <c:ptCount val="1"/>
                <c:pt idx="0">
                  <c:v>Additive part of safety distance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2393363781962317"/>
          <c:y val="0.62048968284770001"/>
          <c:w val="0.26691144658650551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Additive part of safety distance for Jahangir Gate Approach  </a:t>
            </a:r>
          </a:p>
        </c:rich>
      </c:tx>
      <c:layout>
        <c:manualLayout>
          <c:xMode val="edge"/>
          <c:yMode val="edge"/>
          <c:x val="0.17100813257851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12454739934962E-2"/>
                  <c:y val="0.18893883056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Approaches'!$B$31:$B$51</c:f>
              <c:numCache>
                <c:formatCode>General</c:formatCode>
                <c:ptCount val="21"/>
                <c:pt idx="0">
                  <c:v>0.4</c:v>
                </c:pt>
                <c:pt idx="1">
                  <c:v>0.60000000000000009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1.5999999999999999</c:v>
                </c:pt>
                <c:pt idx="7">
                  <c:v>1.7999999999999998</c:v>
                </c:pt>
                <c:pt idx="8">
                  <c:v>1.9999999999999998</c:v>
                </c:pt>
                <c:pt idx="9">
                  <c:v>2.1999999999999997</c:v>
                </c:pt>
                <c:pt idx="10">
                  <c:v>2.4</c:v>
                </c:pt>
                <c:pt idx="11">
                  <c:v>2.6</c:v>
                </c:pt>
                <c:pt idx="12">
                  <c:v>2.8000000000000003</c:v>
                </c:pt>
                <c:pt idx="13">
                  <c:v>3.0000000000000004</c:v>
                </c:pt>
                <c:pt idx="14">
                  <c:v>3.2000000000000006</c:v>
                </c:pt>
                <c:pt idx="15">
                  <c:v>3.4000000000000008</c:v>
                </c:pt>
                <c:pt idx="16">
                  <c:v>3.600000000000001</c:v>
                </c:pt>
                <c:pt idx="17">
                  <c:v>3.8000000000000012</c:v>
                </c:pt>
                <c:pt idx="18">
                  <c:v>4.0000000000000009</c:v>
                </c:pt>
                <c:pt idx="19">
                  <c:v>4.2000000000000011</c:v>
                </c:pt>
                <c:pt idx="20">
                  <c:v>4.4000000000000012</c:v>
                </c:pt>
              </c:numCache>
            </c:numRef>
          </c:cat>
          <c:val>
            <c:numRef>
              <c:f>'Capacity of Approaches'!$G$31:$G$51</c:f>
              <c:numCache>
                <c:formatCode>General</c:formatCode>
                <c:ptCount val="21"/>
                <c:pt idx="0">
                  <c:v>2640</c:v>
                </c:pt>
                <c:pt idx="1">
                  <c:v>2400</c:v>
                </c:pt>
                <c:pt idx="2">
                  <c:v>2760</c:v>
                </c:pt>
                <c:pt idx="3">
                  <c:v>2520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2520</c:v>
                </c:pt>
                <c:pt idx="8">
                  <c:v>2640</c:v>
                </c:pt>
                <c:pt idx="9">
                  <c:v>2520</c:v>
                </c:pt>
                <c:pt idx="10">
                  <c:v>2280</c:v>
                </c:pt>
                <c:pt idx="11">
                  <c:v>2520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2520</c:v>
                </c:pt>
                <c:pt idx="16">
                  <c:v>2640</c:v>
                </c:pt>
                <c:pt idx="17">
                  <c:v>2520</c:v>
                </c:pt>
                <c:pt idx="18">
                  <c:v>2520</c:v>
                </c:pt>
                <c:pt idx="19">
                  <c:v>2280</c:v>
                </c:pt>
                <c:pt idx="20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2-4496-B2D1-878E61A8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Approaches'!$B$30</c:f>
              <c:strCache>
                <c:ptCount val="1"/>
                <c:pt idx="0">
                  <c:v>Additive part of safety distance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2895155712555404"/>
          <c:y val="0.53976840183829122"/>
          <c:w val="0.26691144658650551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Additive part of safety distance for Urojahaj Mor Approach  </a:t>
            </a:r>
          </a:p>
        </c:rich>
      </c:tx>
      <c:layout>
        <c:manualLayout>
          <c:xMode val="edge"/>
          <c:yMode val="edge"/>
          <c:x val="0.17100813257851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892749481958171E-3"/>
                  <c:y val="0.13648240941022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Approaches'!$B$31:$B$51</c:f>
              <c:numCache>
                <c:formatCode>General</c:formatCode>
                <c:ptCount val="21"/>
                <c:pt idx="0">
                  <c:v>0.4</c:v>
                </c:pt>
                <c:pt idx="1">
                  <c:v>0.60000000000000009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1.5999999999999999</c:v>
                </c:pt>
                <c:pt idx="7">
                  <c:v>1.7999999999999998</c:v>
                </c:pt>
                <c:pt idx="8">
                  <c:v>1.9999999999999998</c:v>
                </c:pt>
                <c:pt idx="9">
                  <c:v>2.1999999999999997</c:v>
                </c:pt>
                <c:pt idx="10">
                  <c:v>2.4</c:v>
                </c:pt>
                <c:pt idx="11">
                  <c:v>2.6</c:v>
                </c:pt>
                <c:pt idx="12">
                  <c:v>2.8000000000000003</c:v>
                </c:pt>
                <c:pt idx="13">
                  <c:v>3.0000000000000004</c:v>
                </c:pt>
                <c:pt idx="14">
                  <c:v>3.2000000000000006</c:v>
                </c:pt>
                <c:pt idx="15">
                  <c:v>3.4000000000000008</c:v>
                </c:pt>
                <c:pt idx="16">
                  <c:v>3.600000000000001</c:v>
                </c:pt>
                <c:pt idx="17">
                  <c:v>3.8000000000000012</c:v>
                </c:pt>
                <c:pt idx="18">
                  <c:v>4.0000000000000009</c:v>
                </c:pt>
                <c:pt idx="19">
                  <c:v>4.2000000000000011</c:v>
                </c:pt>
                <c:pt idx="20">
                  <c:v>4.4000000000000012</c:v>
                </c:pt>
              </c:numCache>
            </c:numRef>
          </c:cat>
          <c:val>
            <c:numRef>
              <c:f>('Capacity of Approaches'!$H$31,'Capacity of Approaches'!$H$31,'Capacity of Approaches'!$H$31:$H$51)</c:f>
              <c:numCache>
                <c:formatCode>General</c:formatCode>
                <c:ptCount val="23"/>
                <c:pt idx="0">
                  <c:v>2520</c:v>
                </c:pt>
                <c:pt idx="1">
                  <c:v>2520</c:v>
                </c:pt>
                <c:pt idx="2">
                  <c:v>2520</c:v>
                </c:pt>
                <c:pt idx="3">
                  <c:v>2520</c:v>
                </c:pt>
                <c:pt idx="4">
                  <c:v>2400</c:v>
                </c:pt>
                <c:pt idx="5">
                  <c:v>2880</c:v>
                </c:pt>
                <c:pt idx="6">
                  <c:v>2400</c:v>
                </c:pt>
                <c:pt idx="7">
                  <c:v>2520</c:v>
                </c:pt>
                <c:pt idx="8">
                  <c:v>2400</c:v>
                </c:pt>
                <c:pt idx="9">
                  <c:v>2640</c:v>
                </c:pt>
                <c:pt idx="10">
                  <c:v>2400</c:v>
                </c:pt>
                <c:pt idx="11">
                  <c:v>2520</c:v>
                </c:pt>
                <c:pt idx="12">
                  <c:v>2520</c:v>
                </c:pt>
                <c:pt idx="13">
                  <c:v>2520</c:v>
                </c:pt>
                <c:pt idx="14">
                  <c:v>2520</c:v>
                </c:pt>
                <c:pt idx="15">
                  <c:v>2520</c:v>
                </c:pt>
                <c:pt idx="16">
                  <c:v>2520</c:v>
                </c:pt>
                <c:pt idx="17">
                  <c:v>2520</c:v>
                </c:pt>
                <c:pt idx="18">
                  <c:v>2520</c:v>
                </c:pt>
                <c:pt idx="19">
                  <c:v>2520</c:v>
                </c:pt>
                <c:pt idx="20">
                  <c:v>2400</c:v>
                </c:pt>
                <c:pt idx="21">
                  <c:v>2520</c:v>
                </c:pt>
                <c:pt idx="22">
                  <c:v>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A-4D69-A6D8-A1F1FA20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Approaches'!$B$30</c:f>
              <c:strCache>
                <c:ptCount val="1"/>
                <c:pt idx="0">
                  <c:v>Additive part of safety distance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1640675886072691"/>
          <c:y val="0.59918198930470368"/>
          <c:w val="0.27945622349417476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Capacity(Veh/hr) vs Multiplicative part of safety distance for Farmgate Approach  </a:t>
            </a:r>
          </a:p>
        </c:rich>
      </c:tx>
      <c:layout>
        <c:manualLayout>
          <c:xMode val="edge"/>
          <c:yMode val="edge"/>
          <c:x val="0.171008132578515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8415225151588"/>
          <c:y val="0.17171296296296296"/>
          <c:w val="0.8502762297515567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Veh/hr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Trendline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212454739934962E-2"/>
                  <c:y val="0.18893883056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'Capacity of Approaches'!$B$56:$B$76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</c:numCache>
            </c:numRef>
          </c:cat>
          <c:val>
            <c:numRef>
              <c:f>'Capacity of Approaches'!$E$56:$E$76</c:f>
              <c:numCache>
                <c:formatCode>General</c:formatCode>
                <c:ptCount val="21"/>
                <c:pt idx="0">
                  <c:v>1920</c:v>
                </c:pt>
                <c:pt idx="1">
                  <c:v>1680</c:v>
                </c:pt>
                <c:pt idx="2">
                  <c:v>1920</c:v>
                </c:pt>
                <c:pt idx="3">
                  <c:v>1920</c:v>
                </c:pt>
                <c:pt idx="4">
                  <c:v>1800</c:v>
                </c:pt>
                <c:pt idx="5">
                  <c:v>1800</c:v>
                </c:pt>
                <c:pt idx="6">
                  <c:v>1680</c:v>
                </c:pt>
                <c:pt idx="7">
                  <c:v>2040</c:v>
                </c:pt>
                <c:pt idx="8">
                  <c:v>2160</c:v>
                </c:pt>
                <c:pt idx="9">
                  <c:v>1560</c:v>
                </c:pt>
                <c:pt idx="10">
                  <c:v>2040</c:v>
                </c:pt>
                <c:pt idx="11">
                  <c:v>1920</c:v>
                </c:pt>
                <c:pt idx="12">
                  <c:v>1680</c:v>
                </c:pt>
                <c:pt idx="13">
                  <c:v>1560</c:v>
                </c:pt>
                <c:pt idx="14">
                  <c:v>1560</c:v>
                </c:pt>
                <c:pt idx="15">
                  <c:v>1440</c:v>
                </c:pt>
                <c:pt idx="16">
                  <c:v>1560</c:v>
                </c:pt>
                <c:pt idx="17">
                  <c:v>2040</c:v>
                </c:pt>
                <c:pt idx="18">
                  <c:v>2160</c:v>
                </c:pt>
                <c:pt idx="19">
                  <c:v>1440</c:v>
                </c:pt>
                <c:pt idx="20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2-48F8-98D6-ED6158508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97503"/>
        <c:axId val="817900383"/>
      </c:lineChart>
      <c:catAx>
        <c:axId val="817897503"/>
        <c:scaling>
          <c:orientation val="minMax"/>
        </c:scaling>
        <c:delete val="0"/>
        <c:axPos val="b"/>
        <c:title>
          <c:tx>
            <c:strRef>
              <c:f>'Capacity of Approaches'!$B$55</c:f>
              <c:strCache>
                <c:ptCount val="1"/>
                <c:pt idx="0">
                  <c:v>Multiplicative part of safety distance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00383"/>
        <c:crosses val="autoZero"/>
        <c:auto val="1"/>
        <c:lblAlgn val="ctr"/>
        <c:lblOffset val="100"/>
        <c:noMultiLvlLbl val="0"/>
      </c:catAx>
      <c:valAx>
        <c:axId val="817900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strRef>
              <c:f>'Capacity of Approaches'!$E$3:$H$3</c:f>
              <c:strCache>
                <c:ptCount val="4"/>
                <c:pt idx="0">
                  <c:v>Capacity (Veh/hr)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97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0637092024886505"/>
          <c:y val="0.62078693020158093"/>
          <c:w val="0.26691144658650551"/>
          <c:h val="0.20312554680664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10884</xdr:colOff>
      <xdr:row>1</xdr:row>
      <xdr:rowOff>152399</xdr:rowOff>
    </xdr:from>
    <xdr:to>
      <xdr:col>17</xdr:col>
      <xdr:colOff>195943</xdr:colOff>
      <xdr:row>10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EC42D-E250-641A-C5EB-269032AD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359228</xdr:colOff>
      <xdr:row>1</xdr:row>
      <xdr:rowOff>130628</xdr:rowOff>
    </xdr:from>
    <xdr:to>
      <xdr:col>26</xdr:col>
      <xdr:colOff>76200</xdr:colOff>
      <xdr:row>10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7A7AB-E324-4155-ACD4-AB454ADB2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21771</xdr:colOff>
      <xdr:row>10</xdr:row>
      <xdr:rowOff>141516</xdr:rowOff>
    </xdr:from>
    <xdr:to>
      <xdr:col>17</xdr:col>
      <xdr:colOff>206828</xdr:colOff>
      <xdr:row>24</xdr:row>
      <xdr:rowOff>43544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89ADC-B1D7-4BB4-B7A7-46B48E087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</xdr:colOff>
      <xdr:row>11</xdr:row>
      <xdr:rowOff>0</xdr:rowOff>
    </xdr:from>
    <xdr:to>
      <xdr:col>26</xdr:col>
      <xdr:colOff>76201</xdr:colOff>
      <xdr:row>23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BDE9FF-BAD0-4614-B845-B3E1058CD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566057</xdr:colOff>
      <xdr:row>28</xdr:row>
      <xdr:rowOff>0</xdr:rowOff>
    </xdr:from>
    <xdr:to>
      <xdr:col>17</xdr:col>
      <xdr:colOff>141516</xdr:colOff>
      <xdr:row>38</xdr:row>
      <xdr:rowOff>152402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4856C6-6737-4BB5-886D-014370781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26</xdr:col>
      <xdr:colOff>185059</xdr:colOff>
      <xdr:row>38</xdr:row>
      <xdr:rowOff>152402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DCAB38-458F-4303-BF53-077A806D6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533400</xdr:colOff>
      <xdr:row>39</xdr:row>
      <xdr:rowOff>65315</xdr:rowOff>
    </xdr:from>
    <xdr:to>
      <xdr:col>17</xdr:col>
      <xdr:colOff>108859</xdr:colOff>
      <xdr:row>52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0902B5-6224-438B-9372-E7A5D58FA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576943</xdr:colOff>
      <xdr:row>39</xdr:row>
      <xdr:rowOff>65316</xdr:rowOff>
    </xdr:from>
    <xdr:to>
      <xdr:col>26</xdr:col>
      <xdr:colOff>152402</xdr:colOff>
      <xdr:row>52</xdr:row>
      <xdr:rowOff>10887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70396-1E94-46B3-8286-69FCF6514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17</xdr:col>
      <xdr:colOff>185059</xdr:colOff>
      <xdr:row>64</xdr:row>
      <xdr:rowOff>141514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65DE80-77B9-4E0F-BA2C-0091287CC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54</xdr:row>
      <xdr:rowOff>0</xdr:rowOff>
    </xdr:from>
    <xdr:to>
      <xdr:col>26</xdr:col>
      <xdr:colOff>185059</xdr:colOff>
      <xdr:row>64</xdr:row>
      <xdr:rowOff>141514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F4A3F1-7D51-4112-A378-774401582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17</xdr:col>
      <xdr:colOff>185059</xdr:colOff>
      <xdr:row>78</xdr:row>
      <xdr:rowOff>130629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766C2E-243A-48F3-BB29-92FC3503C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26</xdr:col>
      <xdr:colOff>185059</xdr:colOff>
      <xdr:row>78</xdr:row>
      <xdr:rowOff>130629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8DD8AE-717A-41B4-8CC5-04BB5EE42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abSelected="1" zoomScale="70" zoomScaleNormal="70" workbookViewId="0">
      <selection activeCell="A3" sqref="A3:H25"/>
    </sheetView>
  </sheetViews>
  <sheetFormatPr defaultRowHeight="14.4" x14ac:dyDescent="0.3"/>
  <cols>
    <col min="2" max="2" width="22.21875" customWidth="1"/>
    <col min="3" max="3" width="15.6640625" customWidth="1"/>
    <col min="4" max="4" width="17.109375" customWidth="1"/>
    <col min="5" max="5" width="16.44140625" customWidth="1"/>
    <col min="6" max="6" width="17.33203125" bestFit="1" customWidth="1"/>
    <col min="7" max="7" width="15.5546875" customWidth="1"/>
    <col min="8" max="8" width="17.33203125" bestFit="1" customWidth="1"/>
    <col min="9" max="9" width="14.109375" style="1" customWidth="1"/>
    <col min="10" max="10" width="8.88671875" style="3"/>
    <col min="11" max="13" width="22.77734375" style="3" customWidth="1"/>
    <col min="14" max="14" width="15.21875" customWidth="1"/>
    <col min="15" max="15" width="13.88671875" customWidth="1"/>
    <col min="16" max="16" width="15.33203125" customWidth="1"/>
    <col min="17" max="17" width="14.6640625" customWidth="1"/>
    <col min="20" max="20" width="12.88671875" customWidth="1"/>
    <col min="21" max="23" width="17.88671875" customWidth="1"/>
    <col min="24" max="24" width="14" customWidth="1"/>
    <col min="25" max="25" width="13.44140625" customWidth="1"/>
    <col min="26" max="26" width="15.88671875" customWidth="1"/>
    <col min="27" max="27" width="15.44140625" customWidth="1"/>
  </cols>
  <sheetData>
    <row r="1" spans="1:29" ht="23.4" x14ac:dyDescent="0.3">
      <c r="I1" s="25" t="s">
        <v>50</v>
      </c>
      <c r="J1" s="25"/>
      <c r="K1" s="25"/>
      <c r="L1" s="25"/>
      <c r="M1" s="25"/>
      <c r="N1" s="25"/>
      <c r="O1" s="25"/>
      <c r="P1" s="25"/>
      <c r="Q1" s="25"/>
    </row>
    <row r="3" spans="1:29" s="9" customFormat="1" x14ac:dyDescent="0.3">
      <c r="A3" s="7" t="s">
        <v>0</v>
      </c>
      <c r="B3" s="8"/>
      <c r="C3" s="23"/>
      <c r="D3" s="23"/>
      <c r="E3" s="20" t="s">
        <v>46</v>
      </c>
      <c r="F3" s="21"/>
      <c r="G3" s="21"/>
      <c r="H3" s="22"/>
      <c r="J3" s="7" t="s">
        <v>0</v>
      </c>
      <c r="K3" s="8"/>
      <c r="L3" s="23"/>
      <c r="M3" s="23"/>
      <c r="N3" s="20" t="s">
        <v>46</v>
      </c>
      <c r="O3" s="21"/>
      <c r="P3" s="21"/>
      <c r="Q3" s="22"/>
      <c r="T3" s="8" t="s">
        <v>0</v>
      </c>
      <c r="U3" s="8"/>
      <c r="V3" s="8"/>
      <c r="W3" s="8"/>
      <c r="X3" s="19" t="s">
        <v>46</v>
      </c>
      <c r="Y3" s="19"/>
      <c r="Z3" s="19"/>
      <c r="AA3" s="19"/>
      <c r="AB3" s="24"/>
      <c r="AC3" s="24"/>
    </row>
    <row r="4" spans="1:29" s="9" customFormat="1" ht="28.8" x14ac:dyDescent="0.3">
      <c r="A4" s="7"/>
      <c r="B4" s="8" t="s">
        <v>26</v>
      </c>
      <c r="C4" s="8" t="s">
        <v>47</v>
      </c>
      <c r="D4" s="8" t="s">
        <v>48</v>
      </c>
      <c r="E4" s="7" t="s">
        <v>1</v>
      </c>
      <c r="F4" s="7" t="s">
        <v>3</v>
      </c>
      <c r="G4" s="7" t="s">
        <v>2</v>
      </c>
      <c r="H4" s="7" t="s">
        <v>4</v>
      </c>
      <c r="J4" s="7"/>
      <c r="K4" s="8" t="s">
        <v>47</v>
      </c>
      <c r="L4" s="8" t="s">
        <v>26</v>
      </c>
      <c r="M4" s="8" t="s">
        <v>48</v>
      </c>
      <c r="N4" s="7" t="s">
        <v>1</v>
      </c>
      <c r="O4" s="7" t="s">
        <v>3</v>
      </c>
      <c r="P4" s="7" t="s">
        <v>2</v>
      </c>
      <c r="Q4" s="7" t="s">
        <v>4</v>
      </c>
      <c r="T4" s="8"/>
      <c r="U4" s="8" t="s">
        <v>48</v>
      </c>
      <c r="V4" s="8" t="s">
        <v>47</v>
      </c>
      <c r="W4" s="8" t="s">
        <v>26</v>
      </c>
      <c r="X4" s="8" t="s">
        <v>1</v>
      </c>
      <c r="Y4" s="8" t="s">
        <v>3</v>
      </c>
      <c r="Z4" s="8" t="s">
        <v>2</v>
      </c>
      <c r="AA4" s="8" t="s">
        <v>4</v>
      </c>
    </row>
    <row r="5" spans="1:29" x14ac:dyDescent="0.3">
      <c r="A5" s="5" t="s">
        <v>5</v>
      </c>
      <c r="B5" s="2">
        <v>1</v>
      </c>
      <c r="C5" s="2">
        <v>2</v>
      </c>
      <c r="D5" s="2">
        <v>3</v>
      </c>
      <c r="E5" s="6">
        <v>19</v>
      </c>
      <c r="F5" s="6">
        <v>11</v>
      </c>
      <c r="G5" s="6">
        <v>22</v>
      </c>
      <c r="H5" s="6">
        <v>24</v>
      </c>
      <c r="I5" s="18"/>
      <c r="J5" s="5" t="s">
        <v>5</v>
      </c>
      <c r="K5" s="6">
        <v>0.4</v>
      </c>
      <c r="L5" s="6">
        <v>2</v>
      </c>
      <c r="M5" s="6">
        <v>3</v>
      </c>
      <c r="N5" s="5">
        <v>13</v>
      </c>
      <c r="O5" s="5">
        <v>12</v>
      </c>
      <c r="P5" s="5">
        <v>22</v>
      </c>
      <c r="Q5" s="5">
        <v>21</v>
      </c>
      <c r="T5" s="5" t="s">
        <v>5</v>
      </c>
      <c r="U5" s="5">
        <v>1</v>
      </c>
      <c r="V5" s="5">
        <v>2</v>
      </c>
      <c r="W5" s="5">
        <v>2</v>
      </c>
      <c r="X5" s="5">
        <v>16</v>
      </c>
      <c r="Y5" s="5">
        <v>12</v>
      </c>
      <c r="Z5" s="5">
        <v>21</v>
      </c>
      <c r="AA5" s="5">
        <v>20</v>
      </c>
    </row>
    <row r="6" spans="1:29" x14ac:dyDescent="0.3">
      <c r="A6" s="5" t="s">
        <v>16</v>
      </c>
      <c r="B6" s="2">
        <v>1.1000000000000001</v>
      </c>
      <c r="C6" s="2">
        <v>2</v>
      </c>
      <c r="D6" s="2">
        <v>3</v>
      </c>
      <c r="E6" s="6">
        <v>19</v>
      </c>
      <c r="F6" s="6">
        <v>15</v>
      </c>
      <c r="G6" s="6">
        <v>25</v>
      </c>
      <c r="H6" s="6">
        <v>21</v>
      </c>
      <c r="J6" s="5" t="s">
        <v>16</v>
      </c>
      <c r="K6" s="5">
        <f>K5+0.2</f>
        <v>0.60000000000000009</v>
      </c>
      <c r="L6" s="6">
        <v>2</v>
      </c>
      <c r="M6" s="6">
        <v>3</v>
      </c>
      <c r="N6" s="5">
        <v>18</v>
      </c>
      <c r="O6" s="5">
        <v>13</v>
      </c>
      <c r="P6" s="5">
        <v>20</v>
      </c>
      <c r="Q6" s="5">
        <v>21</v>
      </c>
      <c r="T6" s="5" t="s">
        <v>16</v>
      </c>
      <c r="U6" s="5">
        <f>U5+0.2</f>
        <v>1.2</v>
      </c>
      <c r="V6" s="5">
        <v>2</v>
      </c>
      <c r="W6" s="5">
        <v>2</v>
      </c>
      <c r="X6" s="5">
        <v>14</v>
      </c>
      <c r="Y6" s="5">
        <v>13</v>
      </c>
      <c r="Z6" s="5">
        <v>20</v>
      </c>
      <c r="AA6" s="5">
        <v>22</v>
      </c>
    </row>
    <row r="7" spans="1:29" x14ac:dyDescent="0.3">
      <c r="A7" s="5" t="s">
        <v>19</v>
      </c>
      <c r="B7" s="2">
        <v>1.2</v>
      </c>
      <c r="C7" s="2">
        <v>2</v>
      </c>
      <c r="D7" s="2">
        <v>3</v>
      </c>
      <c r="E7" s="6">
        <v>14</v>
      </c>
      <c r="F7" s="6">
        <v>11</v>
      </c>
      <c r="G7" s="6">
        <v>22</v>
      </c>
      <c r="H7" s="6">
        <v>24</v>
      </c>
      <c r="J7" s="5" t="s">
        <v>19</v>
      </c>
      <c r="K7" s="5">
        <f t="shared" ref="K7:K25" si="0">K6+0.2</f>
        <v>0.8</v>
      </c>
      <c r="L7" s="6">
        <v>2</v>
      </c>
      <c r="M7" s="6">
        <v>3</v>
      </c>
      <c r="N7" s="5">
        <v>16</v>
      </c>
      <c r="O7" s="5">
        <v>11</v>
      </c>
      <c r="P7" s="5">
        <v>23</v>
      </c>
      <c r="Q7" s="5">
        <v>20</v>
      </c>
      <c r="T7" s="5" t="s">
        <v>19</v>
      </c>
      <c r="U7" s="5">
        <f t="shared" ref="U7:U25" si="1">U6+0.2</f>
        <v>1.4</v>
      </c>
      <c r="V7" s="5">
        <v>2</v>
      </c>
      <c r="W7" s="5">
        <v>2</v>
      </c>
      <c r="X7" s="5">
        <v>16</v>
      </c>
      <c r="Y7" s="5">
        <v>13</v>
      </c>
      <c r="Z7" s="5">
        <v>20</v>
      </c>
      <c r="AA7" s="5">
        <v>22</v>
      </c>
    </row>
    <row r="8" spans="1:29" x14ac:dyDescent="0.3">
      <c r="A8" s="5" t="s">
        <v>20</v>
      </c>
      <c r="B8" s="2">
        <f>B7+0.1</f>
        <v>1.3</v>
      </c>
      <c r="C8" s="2">
        <v>2</v>
      </c>
      <c r="D8" s="2">
        <v>3</v>
      </c>
      <c r="E8" s="6">
        <v>17</v>
      </c>
      <c r="F8" s="6">
        <v>13</v>
      </c>
      <c r="G8" s="6">
        <v>23</v>
      </c>
      <c r="H8" s="6">
        <v>21</v>
      </c>
      <c r="J8" s="5" t="s">
        <v>20</v>
      </c>
      <c r="K8" s="5">
        <f t="shared" si="0"/>
        <v>1</v>
      </c>
      <c r="L8" s="6">
        <v>2</v>
      </c>
      <c r="M8" s="6">
        <v>3</v>
      </c>
      <c r="N8" s="5">
        <v>15</v>
      </c>
      <c r="O8" s="5">
        <v>14</v>
      </c>
      <c r="P8" s="5">
        <v>21</v>
      </c>
      <c r="Q8" s="5">
        <v>24</v>
      </c>
      <c r="T8" s="5" t="s">
        <v>20</v>
      </c>
      <c r="U8" s="5">
        <f t="shared" si="1"/>
        <v>1.5999999999999999</v>
      </c>
      <c r="V8" s="5">
        <v>2</v>
      </c>
      <c r="W8" s="5">
        <v>2</v>
      </c>
      <c r="X8" s="5">
        <v>16</v>
      </c>
      <c r="Y8" s="5">
        <v>13</v>
      </c>
      <c r="Z8" s="5">
        <v>21</v>
      </c>
      <c r="AA8" s="5">
        <v>23</v>
      </c>
    </row>
    <row r="9" spans="1:29" x14ac:dyDescent="0.3">
      <c r="A9" s="5" t="s">
        <v>21</v>
      </c>
      <c r="B9" s="2">
        <f t="shared" ref="B9:B25" si="2">B8+0.1</f>
        <v>1.4000000000000001</v>
      </c>
      <c r="C9" s="2">
        <v>2</v>
      </c>
      <c r="D9" s="2">
        <v>3</v>
      </c>
      <c r="E9" s="6">
        <v>19</v>
      </c>
      <c r="F9" s="6">
        <v>11</v>
      </c>
      <c r="G9" s="6">
        <v>23</v>
      </c>
      <c r="H9" s="6">
        <v>21</v>
      </c>
      <c r="J9" s="5" t="s">
        <v>21</v>
      </c>
      <c r="K9" s="5">
        <f t="shared" si="0"/>
        <v>1.2</v>
      </c>
      <c r="L9" s="6">
        <v>2</v>
      </c>
      <c r="M9" s="6">
        <v>3</v>
      </c>
      <c r="N9" s="5">
        <v>14</v>
      </c>
      <c r="O9" s="5">
        <v>12</v>
      </c>
      <c r="P9" s="5">
        <v>20</v>
      </c>
      <c r="Q9" s="5">
        <v>20</v>
      </c>
      <c r="T9" s="5" t="s">
        <v>21</v>
      </c>
      <c r="U9" s="5">
        <f t="shared" si="1"/>
        <v>1.7999999999999998</v>
      </c>
      <c r="V9" s="5">
        <v>2</v>
      </c>
      <c r="W9" s="5">
        <v>2</v>
      </c>
      <c r="X9" s="5">
        <v>15</v>
      </c>
      <c r="Y9" s="5">
        <v>12</v>
      </c>
      <c r="Z9" s="5">
        <v>19</v>
      </c>
      <c r="AA9" s="5">
        <v>21</v>
      </c>
    </row>
    <row r="10" spans="1:29" x14ac:dyDescent="0.3">
      <c r="A10" s="5" t="s">
        <v>22</v>
      </c>
      <c r="B10" s="2">
        <f t="shared" si="2"/>
        <v>1.5000000000000002</v>
      </c>
      <c r="C10" s="2">
        <v>2</v>
      </c>
      <c r="D10" s="2">
        <v>3</v>
      </c>
      <c r="E10" s="6">
        <v>16</v>
      </c>
      <c r="F10" s="6">
        <v>14</v>
      </c>
      <c r="G10" s="6">
        <v>20</v>
      </c>
      <c r="H10" s="6">
        <v>21</v>
      </c>
      <c r="J10" s="5" t="s">
        <v>22</v>
      </c>
      <c r="K10" s="5">
        <f t="shared" si="0"/>
        <v>1.4</v>
      </c>
      <c r="L10" s="6">
        <v>2</v>
      </c>
      <c r="M10" s="6">
        <v>3</v>
      </c>
      <c r="N10" s="5">
        <v>18</v>
      </c>
      <c r="O10" s="5">
        <v>12</v>
      </c>
      <c r="P10" s="5">
        <v>20</v>
      </c>
      <c r="Q10" s="5">
        <v>21</v>
      </c>
      <c r="T10" s="5" t="s">
        <v>22</v>
      </c>
      <c r="U10" s="5">
        <f t="shared" si="1"/>
        <v>1.9999999999999998</v>
      </c>
      <c r="V10" s="5">
        <v>2</v>
      </c>
      <c r="W10" s="5">
        <v>2</v>
      </c>
      <c r="X10" s="5">
        <v>15</v>
      </c>
      <c r="Y10" s="5">
        <v>12</v>
      </c>
      <c r="Z10" s="5">
        <v>21</v>
      </c>
      <c r="AA10" s="5">
        <v>20</v>
      </c>
    </row>
    <row r="11" spans="1:29" x14ac:dyDescent="0.3">
      <c r="A11" s="5" t="s">
        <v>23</v>
      </c>
      <c r="B11" s="2">
        <f t="shared" si="2"/>
        <v>1.6000000000000003</v>
      </c>
      <c r="C11" s="2">
        <v>2</v>
      </c>
      <c r="D11" s="2">
        <v>3</v>
      </c>
      <c r="E11" s="6">
        <v>19</v>
      </c>
      <c r="F11" s="6">
        <v>14</v>
      </c>
      <c r="G11" s="6">
        <v>21</v>
      </c>
      <c r="H11" s="6">
        <v>21</v>
      </c>
      <c r="J11" s="5" t="s">
        <v>23</v>
      </c>
      <c r="K11" s="5">
        <f t="shared" si="0"/>
        <v>1.5999999999999999</v>
      </c>
      <c r="L11" s="6">
        <v>2</v>
      </c>
      <c r="M11" s="6">
        <v>3</v>
      </c>
      <c r="N11" s="5">
        <v>13</v>
      </c>
      <c r="O11" s="5">
        <v>13</v>
      </c>
      <c r="P11" s="5">
        <v>20</v>
      </c>
      <c r="Q11" s="5">
        <v>20</v>
      </c>
      <c r="T11" s="5" t="s">
        <v>23</v>
      </c>
      <c r="U11" s="5">
        <f t="shared" si="1"/>
        <v>2.1999999999999997</v>
      </c>
      <c r="V11" s="5">
        <v>2</v>
      </c>
      <c r="W11" s="5">
        <v>2</v>
      </c>
      <c r="X11" s="5">
        <v>14</v>
      </c>
      <c r="Y11" s="5">
        <v>11</v>
      </c>
      <c r="Z11" s="5">
        <v>19</v>
      </c>
      <c r="AA11" s="5">
        <v>23</v>
      </c>
    </row>
    <row r="12" spans="1:29" x14ac:dyDescent="0.3">
      <c r="A12" s="5" t="s">
        <v>24</v>
      </c>
      <c r="B12" s="2">
        <f t="shared" si="2"/>
        <v>1.7000000000000004</v>
      </c>
      <c r="C12" s="2">
        <v>2</v>
      </c>
      <c r="D12" s="2">
        <v>3</v>
      </c>
      <c r="E12" s="6">
        <v>13</v>
      </c>
      <c r="F12" s="6">
        <v>10</v>
      </c>
      <c r="G12" s="6">
        <v>20</v>
      </c>
      <c r="H12" s="6">
        <v>21</v>
      </c>
      <c r="J12" s="5" t="s">
        <v>24</v>
      </c>
      <c r="K12" s="5">
        <f t="shared" si="0"/>
        <v>1.7999999999999998</v>
      </c>
      <c r="L12" s="6">
        <v>2</v>
      </c>
      <c r="M12" s="6">
        <v>3</v>
      </c>
      <c r="N12" s="5">
        <v>16</v>
      </c>
      <c r="O12" s="5">
        <v>12</v>
      </c>
      <c r="P12" s="5">
        <v>21</v>
      </c>
      <c r="Q12" s="5">
        <v>22</v>
      </c>
      <c r="T12" s="5" t="s">
        <v>24</v>
      </c>
      <c r="U12" s="5">
        <f t="shared" si="1"/>
        <v>2.4</v>
      </c>
      <c r="V12" s="5">
        <v>2</v>
      </c>
      <c r="W12" s="5">
        <v>2</v>
      </c>
      <c r="X12" s="5">
        <v>17</v>
      </c>
      <c r="Y12" s="5">
        <v>10</v>
      </c>
      <c r="Z12" s="5">
        <v>20</v>
      </c>
      <c r="AA12" s="5">
        <v>21</v>
      </c>
    </row>
    <row r="13" spans="1:29" x14ac:dyDescent="0.3">
      <c r="A13" s="5" t="s">
        <v>25</v>
      </c>
      <c r="B13" s="2">
        <f t="shared" si="2"/>
        <v>1.8000000000000005</v>
      </c>
      <c r="C13" s="2">
        <v>2</v>
      </c>
      <c r="D13" s="2">
        <v>3</v>
      </c>
      <c r="E13" s="6">
        <v>14</v>
      </c>
      <c r="F13" s="6">
        <v>12</v>
      </c>
      <c r="G13" s="6">
        <v>22</v>
      </c>
      <c r="H13" s="6">
        <v>21</v>
      </c>
      <c r="J13" s="5" t="s">
        <v>25</v>
      </c>
      <c r="K13" s="5">
        <f t="shared" si="0"/>
        <v>1.9999999999999998</v>
      </c>
      <c r="L13" s="6">
        <v>2</v>
      </c>
      <c r="M13" s="6">
        <v>3</v>
      </c>
      <c r="N13" s="5">
        <v>17</v>
      </c>
      <c r="O13" s="5">
        <v>12</v>
      </c>
      <c r="P13" s="5">
        <v>22</v>
      </c>
      <c r="Q13" s="5">
        <v>20</v>
      </c>
      <c r="T13" s="5" t="s">
        <v>25</v>
      </c>
      <c r="U13" s="5">
        <f t="shared" si="1"/>
        <v>2.6</v>
      </c>
      <c r="V13" s="5">
        <v>2</v>
      </c>
      <c r="W13" s="5">
        <v>2</v>
      </c>
      <c r="X13" s="5">
        <v>18</v>
      </c>
      <c r="Y13" s="5">
        <v>12</v>
      </c>
      <c r="Z13" s="5">
        <v>22</v>
      </c>
      <c r="AA13" s="5">
        <v>22</v>
      </c>
    </row>
    <row r="14" spans="1:29" x14ac:dyDescent="0.3">
      <c r="A14" s="5" t="s">
        <v>6</v>
      </c>
      <c r="B14" s="2">
        <f t="shared" si="2"/>
        <v>1.9000000000000006</v>
      </c>
      <c r="C14" s="2">
        <v>2</v>
      </c>
      <c r="D14" s="2">
        <v>3</v>
      </c>
      <c r="E14" s="6">
        <v>15</v>
      </c>
      <c r="F14" s="6">
        <v>13</v>
      </c>
      <c r="G14" s="6">
        <v>17</v>
      </c>
      <c r="H14" s="6">
        <v>21</v>
      </c>
      <c r="J14" s="5" t="s">
        <v>6</v>
      </c>
      <c r="K14" s="5">
        <f t="shared" si="0"/>
        <v>2.1999999999999997</v>
      </c>
      <c r="L14" s="6">
        <v>2</v>
      </c>
      <c r="M14" s="6">
        <v>3</v>
      </c>
      <c r="N14" s="5">
        <v>13</v>
      </c>
      <c r="O14" s="5">
        <v>11</v>
      </c>
      <c r="P14" s="5">
        <v>21</v>
      </c>
      <c r="Q14" s="5">
        <v>21</v>
      </c>
      <c r="T14" s="5" t="s">
        <v>6</v>
      </c>
      <c r="U14" s="5">
        <f t="shared" si="1"/>
        <v>2.8000000000000003</v>
      </c>
      <c r="V14" s="5">
        <v>2</v>
      </c>
      <c r="W14" s="5">
        <v>2</v>
      </c>
      <c r="X14" s="5">
        <v>13</v>
      </c>
      <c r="Y14" s="5">
        <v>11</v>
      </c>
      <c r="Z14" s="5">
        <v>21</v>
      </c>
      <c r="AA14" s="5">
        <v>20</v>
      </c>
    </row>
    <row r="15" spans="1:29" x14ac:dyDescent="0.3">
      <c r="A15" s="5" t="s">
        <v>7</v>
      </c>
      <c r="B15" s="2">
        <f t="shared" si="2"/>
        <v>2.0000000000000004</v>
      </c>
      <c r="C15" s="2">
        <v>2</v>
      </c>
      <c r="D15" s="2">
        <v>3</v>
      </c>
      <c r="E15" s="6">
        <v>17</v>
      </c>
      <c r="F15" s="6">
        <v>12</v>
      </c>
      <c r="G15" s="6">
        <v>22</v>
      </c>
      <c r="H15" s="6">
        <v>20</v>
      </c>
      <c r="J15" s="5" t="s">
        <v>7</v>
      </c>
      <c r="K15" s="5">
        <f t="shared" si="0"/>
        <v>2.4</v>
      </c>
      <c r="L15" s="6">
        <v>2</v>
      </c>
      <c r="M15" s="6">
        <v>3</v>
      </c>
      <c r="N15" s="5">
        <v>18</v>
      </c>
      <c r="O15" s="5">
        <v>12</v>
      </c>
      <c r="P15" s="5">
        <v>19</v>
      </c>
      <c r="Q15" s="5">
        <v>21</v>
      </c>
      <c r="T15" s="5" t="s">
        <v>7</v>
      </c>
      <c r="U15" s="5">
        <f t="shared" si="1"/>
        <v>3.0000000000000004</v>
      </c>
      <c r="V15" s="5">
        <v>2</v>
      </c>
      <c r="W15" s="5">
        <v>2</v>
      </c>
      <c r="X15" s="5">
        <v>17</v>
      </c>
      <c r="Y15" s="5">
        <v>12</v>
      </c>
      <c r="Z15" s="5">
        <v>22</v>
      </c>
      <c r="AA15" s="5">
        <v>20</v>
      </c>
    </row>
    <row r="16" spans="1:29" x14ac:dyDescent="0.3">
      <c r="A16" s="5" t="s">
        <v>8</v>
      </c>
      <c r="B16" s="2">
        <f t="shared" si="2"/>
        <v>2.1000000000000005</v>
      </c>
      <c r="C16" s="2">
        <v>2</v>
      </c>
      <c r="D16" s="2">
        <v>3</v>
      </c>
      <c r="E16" s="6">
        <v>16</v>
      </c>
      <c r="F16" s="6">
        <v>14</v>
      </c>
      <c r="G16" s="6">
        <v>18</v>
      </c>
      <c r="H16" s="6">
        <v>21</v>
      </c>
      <c r="J16" s="5" t="s">
        <v>8</v>
      </c>
      <c r="K16" s="5">
        <f t="shared" si="0"/>
        <v>2.6</v>
      </c>
      <c r="L16" s="6">
        <v>2</v>
      </c>
      <c r="M16" s="6">
        <v>3</v>
      </c>
      <c r="N16" s="5">
        <v>15</v>
      </c>
      <c r="O16" s="5">
        <v>16</v>
      </c>
      <c r="P16" s="5">
        <v>21</v>
      </c>
      <c r="Q16" s="5">
        <v>21</v>
      </c>
      <c r="T16" s="5" t="s">
        <v>8</v>
      </c>
      <c r="U16" s="5">
        <f t="shared" si="1"/>
        <v>3.2000000000000006</v>
      </c>
      <c r="V16" s="5">
        <v>2</v>
      </c>
      <c r="W16" s="5">
        <v>2</v>
      </c>
      <c r="X16" s="5">
        <v>16</v>
      </c>
      <c r="Y16" s="5">
        <v>12</v>
      </c>
      <c r="Z16" s="5">
        <v>19</v>
      </c>
      <c r="AA16" s="5">
        <v>21</v>
      </c>
    </row>
    <row r="17" spans="1:27" x14ac:dyDescent="0.3">
      <c r="A17" s="5" t="s">
        <v>9</v>
      </c>
      <c r="B17" s="2">
        <f t="shared" si="2"/>
        <v>2.2000000000000006</v>
      </c>
      <c r="C17" s="2">
        <v>2</v>
      </c>
      <c r="D17" s="2">
        <v>3</v>
      </c>
      <c r="E17" s="6">
        <v>17</v>
      </c>
      <c r="F17" s="6">
        <v>14</v>
      </c>
      <c r="G17" s="6">
        <v>20</v>
      </c>
      <c r="H17" s="6">
        <v>22</v>
      </c>
      <c r="J17" s="5" t="s">
        <v>9</v>
      </c>
      <c r="K17" s="5">
        <f t="shared" si="0"/>
        <v>2.8000000000000003</v>
      </c>
      <c r="L17" s="6">
        <v>2</v>
      </c>
      <c r="M17" s="6">
        <v>3</v>
      </c>
      <c r="N17" s="5">
        <v>15</v>
      </c>
      <c r="O17" s="5">
        <v>11</v>
      </c>
      <c r="P17" s="5">
        <v>20</v>
      </c>
      <c r="Q17" s="5">
        <v>21</v>
      </c>
      <c r="T17" s="5" t="s">
        <v>9</v>
      </c>
      <c r="U17" s="5">
        <f t="shared" si="1"/>
        <v>3.4000000000000008</v>
      </c>
      <c r="V17" s="5">
        <v>2</v>
      </c>
      <c r="W17" s="5">
        <v>2</v>
      </c>
      <c r="X17" s="5">
        <v>14</v>
      </c>
      <c r="Y17" s="5">
        <v>11</v>
      </c>
      <c r="Z17" s="5">
        <v>21</v>
      </c>
      <c r="AA17" s="5">
        <v>20</v>
      </c>
    </row>
    <row r="18" spans="1:27" x14ac:dyDescent="0.3">
      <c r="A18" s="5" t="s">
        <v>10</v>
      </c>
      <c r="B18" s="2">
        <f t="shared" si="2"/>
        <v>2.3000000000000007</v>
      </c>
      <c r="C18" s="2">
        <v>2</v>
      </c>
      <c r="D18" s="2">
        <v>3</v>
      </c>
      <c r="E18" s="6">
        <v>17</v>
      </c>
      <c r="F18" s="6">
        <v>10</v>
      </c>
      <c r="G18" s="6">
        <v>20</v>
      </c>
      <c r="H18" s="6">
        <v>22</v>
      </c>
      <c r="J18" s="5" t="s">
        <v>10</v>
      </c>
      <c r="K18" s="5">
        <f t="shared" si="0"/>
        <v>3.0000000000000004</v>
      </c>
      <c r="L18" s="6">
        <v>2</v>
      </c>
      <c r="M18" s="6">
        <v>3</v>
      </c>
      <c r="N18" s="5">
        <v>15</v>
      </c>
      <c r="O18" s="5">
        <v>16</v>
      </c>
      <c r="P18" s="5">
        <v>20</v>
      </c>
      <c r="Q18" s="5">
        <v>21</v>
      </c>
      <c r="T18" s="5" t="s">
        <v>10</v>
      </c>
      <c r="U18" s="5">
        <f t="shared" si="1"/>
        <v>3.600000000000001</v>
      </c>
      <c r="V18" s="5">
        <v>2</v>
      </c>
      <c r="W18" s="5">
        <v>2</v>
      </c>
      <c r="X18" s="5">
        <v>13</v>
      </c>
      <c r="Y18" s="5">
        <v>12</v>
      </c>
      <c r="Z18" s="5">
        <v>22</v>
      </c>
      <c r="AA18" s="5">
        <v>19</v>
      </c>
    </row>
    <row r="19" spans="1:27" x14ac:dyDescent="0.3">
      <c r="A19" s="5" t="s">
        <v>11</v>
      </c>
      <c r="B19" s="2">
        <f t="shared" si="2"/>
        <v>2.4000000000000008</v>
      </c>
      <c r="C19" s="2">
        <v>2</v>
      </c>
      <c r="D19" s="2">
        <v>3</v>
      </c>
      <c r="E19" s="6">
        <v>18</v>
      </c>
      <c r="F19" s="6">
        <v>12</v>
      </c>
      <c r="G19" s="6">
        <v>19</v>
      </c>
      <c r="H19" s="6">
        <v>19</v>
      </c>
      <c r="J19" s="5" t="s">
        <v>11</v>
      </c>
      <c r="K19" s="5">
        <f t="shared" si="0"/>
        <v>3.2000000000000006</v>
      </c>
      <c r="L19" s="6">
        <v>2</v>
      </c>
      <c r="M19" s="6">
        <v>3</v>
      </c>
      <c r="N19" s="5">
        <v>13</v>
      </c>
      <c r="O19" s="5">
        <v>10</v>
      </c>
      <c r="P19" s="5">
        <v>20</v>
      </c>
      <c r="Q19" s="5">
        <v>21</v>
      </c>
      <c r="T19" s="5" t="s">
        <v>11</v>
      </c>
      <c r="U19" s="5">
        <f t="shared" si="1"/>
        <v>3.8000000000000012</v>
      </c>
      <c r="V19" s="5">
        <v>2</v>
      </c>
      <c r="W19" s="5">
        <v>2</v>
      </c>
      <c r="X19" s="5">
        <v>13</v>
      </c>
      <c r="Y19" s="5">
        <v>11</v>
      </c>
      <c r="Z19" s="5">
        <v>18</v>
      </c>
      <c r="AA19" s="5">
        <v>24</v>
      </c>
    </row>
    <row r="20" spans="1:27" x14ac:dyDescent="0.3">
      <c r="A20" s="5" t="s">
        <v>12</v>
      </c>
      <c r="B20" s="2">
        <f t="shared" si="2"/>
        <v>2.5000000000000009</v>
      </c>
      <c r="C20" s="2">
        <v>2</v>
      </c>
      <c r="D20" s="2">
        <v>3</v>
      </c>
      <c r="E20" s="6">
        <v>14</v>
      </c>
      <c r="F20" s="6">
        <v>11</v>
      </c>
      <c r="G20" s="6">
        <v>19</v>
      </c>
      <c r="H20" s="6">
        <v>21</v>
      </c>
      <c r="J20" s="5" t="s">
        <v>12</v>
      </c>
      <c r="K20" s="5">
        <f t="shared" si="0"/>
        <v>3.4000000000000008</v>
      </c>
      <c r="L20" s="6">
        <v>2</v>
      </c>
      <c r="M20" s="6">
        <v>3</v>
      </c>
      <c r="N20" s="5">
        <v>16</v>
      </c>
      <c r="O20" s="5">
        <v>10</v>
      </c>
      <c r="P20" s="5">
        <v>21</v>
      </c>
      <c r="Q20" s="5">
        <v>21</v>
      </c>
      <c r="T20" s="5" t="s">
        <v>12</v>
      </c>
      <c r="U20" s="5">
        <f t="shared" si="1"/>
        <v>4.0000000000000009</v>
      </c>
      <c r="V20" s="5">
        <v>2</v>
      </c>
      <c r="W20" s="5">
        <v>2</v>
      </c>
      <c r="X20" s="5">
        <v>12</v>
      </c>
      <c r="Y20" s="5">
        <v>11</v>
      </c>
      <c r="Z20" s="5">
        <v>19</v>
      </c>
      <c r="AA20" s="5">
        <v>22</v>
      </c>
    </row>
    <row r="21" spans="1:27" x14ac:dyDescent="0.3">
      <c r="A21" s="5" t="s">
        <v>13</v>
      </c>
      <c r="B21" s="2">
        <f t="shared" si="2"/>
        <v>2.600000000000001</v>
      </c>
      <c r="C21" s="2">
        <v>2</v>
      </c>
      <c r="D21" s="2">
        <v>3</v>
      </c>
      <c r="E21" s="6">
        <v>15</v>
      </c>
      <c r="F21" s="6">
        <v>12</v>
      </c>
      <c r="G21" s="6">
        <v>22</v>
      </c>
      <c r="H21" s="6">
        <v>23</v>
      </c>
      <c r="J21" s="5" t="s">
        <v>13</v>
      </c>
      <c r="K21" s="5">
        <f t="shared" si="0"/>
        <v>3.600000000000001</v>
      </c>
      <c r="L21" s="6">
        <v>2</v>
      </c>
      <c r="M21" s="6">
        <v>3</v>
      </c>
      <c r="N21" s="5">
        <v>18</v>
      </c>
      <c r="O21" s="5">
        <v>12</v>
      </c>
      <c r="P21" s="5">
        <v>22</v>
      </c>
      <c r="Q21" s="5">
        <v>21</v>
      </c>
      <c r="T21" s="5" t="s">
        <v>13</v>
      </c>
      <c r="U21" s="5">
        <f t="shared" si="1"/>
        <v>4.2000000000000011</v>
      </c>
      <c r="V21" s="5">
        <v>2</v>
      </c>
      <c r="W21" s="5">
        <v>2</v>
      </c>
      <c r="X21" s="5">
        <v>13</v>
      </c>
      <c r="Y21" s="5">
        <v>10</v>
      </c>
      <c r="Z21" s="5">
        <v>19</v>
      </c>
      <c r="AA21" s="5">
        <v>24</v>
      </c>
    </row>
    <row r="22" spans="1:27" x14ac:dyDescent="0.3">
      <c r="A22" s="5" t="s">
        <v>14</v>
      </c>
      <c r="B22" s="2">
        <f t="shared" si="2"/>
        <v>2.7000000000000011</v>
      </c>
      <c r="C22" s="2">
        <v>2</v>
      </c>
      <c r="D22" s="2">
        <v>3</v>
      </c>
      <c r="E22" s="6">
        <v>14</v>
      </c>
      <c r="F22" s="6">
        <v>11</v>
      </c>
      <c r="G22" s="6">
        <v>20</v>
      </c>
      <c r="H22" s="6">
        <v>21</v>
      </c>
      <c r="J22" s="5" t="s">
        <v>14</v>
      </c>
      <c r="K22" s="5">
        <f t="shared" si="0"/>
        <v>3.8000000000000012</v>
      </c>
      <c r="L22" s="6">
        <v>2</v>
      </c>
      <c r="M22" s="6">
        <v>3</v>
      </c>
      <c r="N22" s="5">
        <v>14</v>
      </c>
      <c r="O22" s="5">
        <v>12</v>
      </c>
      <c r="P22" s="5">
        <v>21</v>
      </c>
      <c r="Q22" s="5">
        <v>21</v>
      </c>
      <c r="T22" s="5" t="s">
        <v>14</v>
      </c>
      <c r="U22" s="5">
        <f t="shared" si="1"/>
        <v>4.4000000000000012</v>
      </c>
      <c r="V22" s="5">
        <v>2</v>
      </c>
      <c r="W22" s="5">
        <v>2</v>
      </c>
      <c r="X22" s="5">
        <v>17</v>
      </c>
      <c r="Y22" s="5">
        <v>13</v>
      </c>
      <c r="Z22" s="5">
        <v>20</v>
      </c>
      <c r="AA22" s="5">
        <v>19</v>
      </c>
    </row>
    <row r="23" spans="1:27" x14ac:dyDescent="0.3">
      <c r="A23" s="5" t="s">
        <v>15</v>
      </c>
      <c r="B23" s="2">
        <f t="shared" si="2"/>
        <v>2.8000000000000012</v>
      </c>
      <c r="C23" s="2">
        <v>2</v>
      </c>
      <c r="D23" s="2">
        <v>3</v>
      </c>
      <c r="E23" s="6">
        <v>16</v>
      </c>
      <c r="F23" s="6">
        <v>12</v>
      </c>
      <c r="G23" s="6">
        <v>19</v>
      </c>
      <c r="H23" s="6">
        <v>22</v>
      </c>
      <c r="J23" s="5" t="s">
        <v>15</v>
      </c>
      <c r="K23" s="5">
        <f t="shared" si="0"/>
        <v>4.0000000000000009</v>
      </c>
      <c r="L23" s="6">
        <v>2</v>
      </c>
      <c r="M23" s="6">
        <v>3</v>
      </c>
      <c r="N23" s="5">
        <v>16</v>
      </c>
      <c r="O23" s="5">
        <v>11</v>
      </c>
      <c r="P23" s="5">
        <v>21</v>
      </c>
      <c r="Q23" s="5">
        <v>20</v>
      </c>
      <c r="T23" s="5" t="s">
        <v>15</v>
      </c>
      <c r="U23" s="5">
        <f t="shared" si="1"/>
        <v>4.6000000000000014</v>
      </c>
      <c r="V23" s="5">
        <v>2</v>
      </c>
      <c r="W23" s="5">
        <v>2</v>
      </c>
      <c r="X23" s="5">
        <v>18</v>
      </c>
      <c r="Y23" s="5">
        <v>13</v>
      </c>
      <c r="Z23" s="5">
        <v>20</v>
      </c>
      <c r="AA23" s="5">
        <v>20</v>
      </c>
    </row>
    <row r="24" spans="1:27" x14ac:dyDescent="0.3">
      <c r="A24" s="5" t="s">
        <v>17</v>
      </c>
      <c r="B24" s="2">
        <f t="shared" si="2"/>
        <v>2.9000000000000012</v>
      </c>
      <c r="C24" s="2">
        <v>2</v>
      </c>
      <c r="D24" s="2">
        <v>3</v>
      </c>
      <c r="E24" s="6">
        <v>14</v>
      </c>
      <c r="F24" s="6">
        <v>13</v>
      </c>
      <c r="G24" s="6">
        <v>19</v>
      </c>
      <c r="H24" s="6">
        <v>19</v>
      </c>
      <c r="J24" s="5" t="s">
        <v>17</v>
      </c>
      <c r="K24" s="5">
        <f t="shared" si="0"/>
        <v>4.2000000000000011</v>
      </c>
      <c r="L24" s="6">
        <v>2</v>
      </c>
      <c r="M24" s="6">
        <v>3</v>
      </c>
      <c r="N24" s="5">
        <v>12</v>
      </c>
      <c r="O24" s="5">
        <v>11</v>
      </c>
      <c r="P24" s="5">
        <v>19</v>
      </c>
      <c r="Q24" s="5">
        <v>21</v>
      </c>
      <c r="T24" s="5" t="s">
        <v>17</v>
      </c>
      <c r="U24" s="5">
        <f t="shared" si="1"/>
        <v>4.8000000000000016</v>
      </c>
      <c r="V24" s="5">
        <v>2</v>
      </c>
      <c r="W24" s="5">
        <v>2</v>
      </c>
      <c r="X24" s="5">
        <v>12</v>
      </c>
      <c r="Y24" s="5">
        <v>12</v>
      </c>
      <c r="Z24" s="5">
        <v>21</v>
      </c>
      <c r="AA24" s="5">
        <v>21</v>
      </c>
    </row>
    <row r="25" spans="1:27" x14ac:dyDescent="0.3">
      <c r="A25" s="5" t="s">
        <v>18</v>
      </c>
      <c r="B25" s="2">
        <f t="shared" si="2"/>
        <v>3.0000000000000013</v>
      </c>
      <c r="C25" s="2">
        <v>2</v>
      </c>
      <c r="D25" s="2">
        <v>3</v>
      </c>
      <c r="E25" s="6">
        <v>16</v>
      </c>
      <c r="F25" s="6">
        <v>12</v>
      </c>
      <c r="G25" s="6">
        <v>21</v>
      </c>
      <c r="H25" s="6">
        <v>21</v>
      </c>
      <c r="J25" s="5" t="s">
        <v>18</v>
      </c>
      <c r="K25" s="5">
        <f t="shared" si="0"/>
        <v>4.4000000000000012</v>
      </c>
      <c r="L25" s="6">
        <v>2</v>
      </c>
      <c r="M25" s="6">
        <v>3</v>
      </c>
      <c r="N25" s="5">
        <v>12</v>
      </c>
      <c r="O25" s="5">
        <v>13</v>
      </c>
      <c r="P25" s="5">
        <v>20</v>
      </c>
      <c r="Q25" s="5">
        <v>19</v>
      </c>
      <c r="T25" s="5" t="s">
        <v>18</v>
      </c>
      <c r="U25" s="5">
        <f t="shared" si="1"/>
        <v>5.0000000000000018</v>
      </c>
      <c r="V25" s="5">
        <v>2</v>
      </c>
      <c r="W25" s="5">
        <v>2</v>
      </c>
      <c r="X25" s="5">
        <v>15</v>
      </c>
      <c r="Y25" s="5">
        <v>12</v>
      </c>
      <c r="Z25" s="5">
        <v>23</v>
      </c>
      <c r="AA25" s="5">
        <v>23</v>
      </c>
    </row>
    <row r="26" spans="1:27" ht="18" x14ac:dyDescent="0.35">
      <c r="B26" s="26"/>
      <c r="C26" s="26"/>
      <c r="D26" s="26"/>
    </row>
  </sheetData>
  <sortState xmlns:xlrd2="http://schemas.microsoft.com/office/spreadsheetml/2017/richdata2" ref="B5:I25">
    <sortCondition ref="E5:E25"/>
  </sortState>
  <mergeCells count="4">
    <mergeCell ref="I1:Q1"/>
    <mergeCell ref="E3:H3"/>
    <mergeCell ref="N3:Q3"/>
    <mergeCell ref="X3:AA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8D61-B950-4CD6-B9B3-C78679BD5753}">
  <dimension ref="A3:H77"/>
  <sheetViews>
    <sheetView topLeftCell="A52" zoomScale="70" zoomScaleNormal="70" workbookViewId="0">
      <selection activeCell="G76" sqref="G76"/>
    </sheetView>
  </sheetViews>
  <sheetFormatPr defaultRowHeight="14.4" x14ac:dyDescent="0.3"/>
  <cols>
    <col min="2" max="2" width="13.21875" customWidth="1"/>
    <col min="3" max="3" width="13" customWidth="1"/>
    <col min="4" max="4" width="12.6640625" customWidth="1"/>
    <col min="5" max="5" width="9.33203125" bestFit="1" customWidth="1"/>
    <col min="6" max="6" width="11.21875" customWidth="1"/>
    <col min="7" max="7" width="12.6640625" bestFit="1" customWidth="1"/>
    <col min="8" max="8" width="12.33203125" bestFit="1" customWidth="1"/>
  </cols>
  <sheetData>
    <row r="3" spans="1:8" ht="15.6" x14ac:dyDescent="0.3">
      <c r="A3" s="28" t="s">
        <v>0</v>
      </c>
      <c r="B3" s="29"/>
      <c r="C3" s="30"/>
      <c r="D3" s="30"/>
      <c r="E3" s="31" t="s">
        <v>49</v>
      </c>
      <c r="F3" s="32"/>
      <c r="G3" s="32"/>
      <c r="H3" s="33"/>
    </row>
    <row r="4" spans="1:8" ht="72" x14ac:dyDescent="0.3">
      <c r="A4" s="7"/>
      <c r="B4" s="8" t="s">
        <v>26</v>
      </c>
      <c r="C4" s="8" t="s">
        <v>47</v>
      </c>
      <c r="D4" s="8" t="s">
        <v>48</v>
      </c>
      <c r="E4" s="7" t="s">
        <v>1</v>
      </c>
      <c r="F4" s="7" t="s">
        <v>3</v>
      </c>
      <c r="G4" s="7" t="s">
        <v>2</v>
      </c>
      <c r="H4" s="7" t="s">
        <v>4</v>
      </c>
    </row>
    <row r="5" spans="1:8" x14ac:dyDescent="0.3">
      <c r="A5" s="5" t="s">
        <v>5</v>
      </c>
      <c r="B5" s="2">
        <v>1</v>
      </c>
      <c r="C5" s="2">
        <v>2</v>
      </c>
      <c r="D5" s="2">
        <v>3</v>
      </c>
      <c r="E5" s="6">
        <f>'Data from Vissim'!E5/(30/3600)</f>
        <v>2280</v>
      </c>
      <c r="F5" s="6">
        <f>'Data from Vissim'!F5/(30/3600)</f>
        <v>1320</v>
      </c>
      <c r="G5" s="6">
        <f>'Data from Vissim'!G5/(30/3600)</f>
        <v>2640</v>
      </c>
      <c r="H5" s="6">
        <f>'Data from Vissim'!H5/(30/3600)</f>
        <v>2880</v>
      </c>
    </row>
    <row r="6" spans="1:8" x14ac:dyDescent="0.3">
      <c r="A6" s="5" t="s">
        <v>16</v>
      </c>
      <c r="B6" s="2">
        <v>1.1000000000000001</v>
      </c>
      <c r="C6" s="2">
        <v>2</v>
      </c>
      <c r="D6" s="2">
        <v>3</v>
      </c>
      <c r="E6" s="6">
        <f>'Data from Vissim'!E6/(30/3600)</f>
        <v>2280</v>
      </c>
      <c r="F6" s="6">
        <f>'Data from Vissim'!F6/(30/3600)</f>
        <v>1800</v>
      </c>
      <c r="G6" s="6">
        <f>'Data from Vissim'!G6/(30/3600)</f>
        <v>3000</v>
      </c>
      <c r="H6" s="6">
        <f>'Data from Vissim'!H6/(30/3600)</f>
        <v>2520</v>
      </c>
    </row>
    <row r="7" spans="1:8" x14ac:dyDescent="0.3">
      <c r="A7" s="5" t="s">
        <v>19</v>
      </c>
      <c r="B7" s="2">
        <v>1.2</v>
      </c>
      <c r="C7" s="2">
        <v>2</v>
      </c>
      <c r="D7" s="2">
        <v>3</v>
      </c>
      <c r="E7" s="6">
        <f>'Data from Vissim'!E7/(30/3600)</f>
        <v>1680</v>
      </c>
      <c r="F7" s="6">
        <f>'Data from Vissim'!F7/(30/3600)</f>
        <v>1320</v>
      </c>
      <c r="G7" s="6">
        <f>'Data from Vissim'!G7/(30/3600)</f>
        <v>2640</v>
      </c>
      <c r="H7" s="6">
        <f>'Data from Vissim'!H7/(30/3600)</f>
        <v>2880</v>
      </c>
    </row>
    <row r="8" spans="1:8" x14ac:dyDescent="0.3">
      <c r="A8" s="5" t="s">
        <v>20</v>
      </c>
      <c r="B8" s="2">
        <f>B7+0.1</f>
        <v>1.3</v>
      </c>
      <c r="C8" s="2">
        <v>2</v>
      </c>
      <c r="D8" s="2">
        <v>3</v>
      </c>
      <c r="E8" s="6">
        <f>'Data from Vissim'!E8/(30/3600)</f>
        <v>2040</v>
      </c>
      <c r="F8" s="6">
        <f>'Data from Vissim'!F8/(30/3600)</f>
        <v>1560</v>
      </c>
      <c r="G8" s="6">
        <f>'Data from Vissim'!G8/(30/3600)</f>
        <v>2760</v>
      </c>
      <c r="H8" s="6">
        <f>'Data from Vissim'!H8/(30/3600)</f>
        <v>2520</v>
      </c>
    </row>
    <row r="9" spans="1:8" x14ac:dyDescent="0.3">
      <c r="A9" s="5" t="s">
        <v>21</v>
      </c>
      <c r="B9" s="2">
        <f t="shared" ref="B9:B24" si="0">B8+0.1</f>
        <v>1.4000000000000001</v>
      </c>
      <c r="C9" s="2">
        <v>2</v>
      </c>
      <c r="D9" s="2">
        <v>3</v>
      </c>
      <c r="E9" s="6">
        <f>'Data from Vissim'!E9/(30/3600)</f>
        <v>2280</v>
      </c>
      <c r="F9" s="6">
        <f>'Data from Vissim'!F9/(30/3600)</f>
        <v>1320</v>
      </c>
      <c r="G9" s="6">
        <f>'Data from Vissim'!G9/(30/3600)</f>
        <v>2760</v>
      </c>
      <c r="H9" s="6">
        <f>'Data from Vissim'!H9/(30/3600)</f>
        <v>2520</v>
      </c>
    </row>
    <row r="10" spans="1:8" x14ac:dyDescent="0.3">
      <c r="A10" s="5" t="s">
        <v>22</v>
      </c>
      <c r="B10" s="2">
        <f t="shared" si="0"/>
        <v>1.5000000000000002</v>
      </c>
      <c r="C10" s="2">
        <v>2</v>
      </c>
      <c r="D10" s="2">
        <v>3</v>
      </c>
      <c r="E10" s="6">
        <f>'Data from Vissim'!E10/(30/3600)</f>
        <v>1920</v>
      </c>
      <c r="F10" s="6">
        <f>'Data from Vissim'!F10/(30/3600)</f>
        <v>1680</v>
      </c>
      <c r="G10" s="6">
        <f>'Data from Vissim'!G10/(30/3600)</f>
        <v>2400</v>
      </c>
      <c r="H10" s="6">
        <f>'Data from Vissim'!H10/(30/3600)</f>
        <v>2520</v>
      </c>
    </row>
    <row r="11" spans="1:8" x14ac:dyDescent="0.3">
      <c r="A11" s="5" t="s">
        <v>23</v>
      </c>
      <c r="B11" s="2">
        <f t="shared" si="0"/>
        <v>1.6000000000000003</v>
      </c>
      <c r="C11" s="2">
        <v>2</v>
      </c>
      <c r="D11" s="2">
        <v>3</v>
      </c>
      <c r="E11" s="6">
        <f>'Data from Vissim'!E11/(30/3600)</f>
        <v>2280</v>
      </c>
      <c r="F11" s="6">
        <f>'Data from Vissim'!F11/(30/3600)</f>
        <v>1680</v>
      </c>
      <c r="G11" s="6">
        <f>'Data from Vissim'!G11/(30/3600)</f>
        <v>2520</v>
      </c>
      <c r="H11" s="6">
        <f>'Data from Vissim'!H11/(30/3600)</f>
        <v>2520</v>
      </c>
    </row>
    <row r="12" spans="1:8" x14ac:dyDescent="0.3">
      <c r="A12" s="5" t="s">
        <v>24</v>
      </c>
      <c r="B12" s="2">
        <f t="shared" si="0"/>
        <v>1.7000000000000004</v>
      </c>
      <c r="C12" s="2">
        <v>2</v>
      </c>
      <c r="D12" s="2">
        <v>3</v>
      </c>
      <c r="E12" s="6">
        <f>'Data from Vissim'!E12/(30/3600)</f>
        <v>1560</v>
      </c>
      <c r="F12" s="6">
        <f>'Data from Vissim'!F12/(30/3600)</f>
        <v>1200</v>
      </c>
      <c r="G12" s="6">
        <f>'Data from Vissim'!G12/(30/3600)</f>
        <v>2400</v>
      </c>
      <c r="H12" s="6">
        <f>'Data from Vissim'!H12/(30/3600)</f>
        <v>2520</v>
      </c>
    </row>
    <row r="13" spans="1:8" x14ac:dyDescent="0.3">
      <c r="A13" s="5" t="s">
        <v>25</v>
      </c>
      <c r="B13" s="2">
        <f t="shared" si="0"/>
        <v>1.8000000000000005</v>
      </c>
      <c r="C13" s="2">
        <v>2</v>
      </c>
      <c r="D13" s="2">
        <v>3</v>
      </c>
      <c r="E13" s="6">
        <f>'Data from Vissim'!E13/(30/3600)</f>
        <v>1680</v>
      </c>
      <c r="F13" s="6">
        <f>'Data from Vissim'!F13/(30/3600)</f>
        <v>1440</v>
      </c>
      <c r="G13" s="6">
        <f>'Data from Vissim'!G13/(30/3600)</f>
        <v>2640</v>
      </c>
      <c r="H13" s="6">
        <f>'Data from Vissim'!H13/(30/3600)</f>
        <v>2520</v>
      </c>
    </row>
    <row r="14" spans="1:8" x14ac:dyDescent="0.3">
      <c r="A14" s="5" t="s">
        <v>6</v>
      </c>
      <c r="B14" s="2">
        <f t="shared" si="0"/>
        <v>1.9000000000000006</v>
      </c>
      <c r="C14" s="2">
        <v>2</v>
      </c>
      <c r="D14" s="2">
        <v>3</v>
      </c>
      <c r="E14" s="6">
        <f>'Data from Vissim'!E14/(30/3600)</f>
        <v>1800</v>
      </c>
      <c r="F14" s="6">
        <f>'Data from Vissim'!F14/(30/3600)</f>
        <v>1560</v>
      </c>
      <c r="G14" s="6">
        <f>'Data from Vissim'!G14/(30/3600)</f>
        <v>2040</v>
      </c>
      <c r="H14" s="6">
        <f>'Data from Vissim'!H14/(30/3600)</f>
        <v>2520</v>
      </c>
    </row>
    <row r="15" spans="1:8" x14ac:dyDescent="0.3">
      <c r="A15" s="5" t="s">
        <v>7</v>
      </c>
      <c r="B15" s="2">
        <f t="shared" si="0"/>
        <v>2.0000000000000004</v>
      </c>
      <c r="C15" s="2">
        <v>2</v>
      </c>
      <c r="D15" s="2">
        <v>3</v>
      </c>
      <c r="E15" s="6">
        <f>'Data from Vissim'!E15/(30/3600)</f>
        <v>2040</v>
      </c>
      <c r="F15" s="6">
        <f>'Data from Vissim'!F15/(30/3600)</f>
        <v>1440</v>
      </c>
      <c r="G15" s="6">
        <f>'Data from Vissim'!G15/(30/3600)</f>
        <v>2640</v>
      </c>
      <c r="H15" s="6">
        <f>'Data from Vissim'!H15/(30/3600)</f>
        <v>2400</v>
      </c>
    </row>
    <row r="16" spans="1:8" x14ac:dyDescent="0.3">
      <c r="A16" s="5" t="s">
        <v>8</v>
      </c>
      <c r="B16" s="2">
        <f t="shared" si="0"/>
        <v>2.1000000000000005</v>
      </c>
      <c r="C16" s="2">
        <v>2</v>
      </c>
      <c r="D16" s="2">
        <v>3</v>
      </c>
      <c r="E16" s="6">
        <f>'Data from Vissim'!E16/(30/3600)</f>
        <v>1920</v>
      </c>
      <c r="F16" s="6">
        <f>'Data from Vissim'!F16/(30/3600)</f>
        <v>1680</v>
      </c>
      <c r="G16" s="6">
        <f>'Data from Vissim'!G16/(30/3600)</f>
        <v>2160</v>
      </c>
      <c r="H16" s="6">
        <f>'Data from Vissim'!H16/(30/3600)</f>
        <v>2520</v>
      </c>
    </row>
    <row r="17" spans="1:8" x14ac:dyDescent="0.3">
      <c r="A17" s="5" t="s">
        <v>9</v>
      </c>
      <c r="B17" s="2">
        <f t="shared" si="0"/>
        <v>2.2000000000000006</v>
      </c>
      <c r="C17" s="2">
        <v>2</v>
      </c>
      <c r="D17" s="2">
        <v>3</v>
      </c>
      <c r="E17" s="6">
        <f>'Data from Vissim'!E17/(30/3600)</f>
        <v>2040</v>
      </c>
      <c r="F17" s="6">
        <f>'Data from Vissim'!F17/(30/3600)</f>
        <v>1680</v>
      </c>
      <c r="G17" s="6">
        <f>'Data from Vissim'!G17/(30/3600)</f>
        <v>2400</v>
      </c>
      <c r="H17" s="6">
        <f>'Data from Vissim'!H17/(30/3600)</f>
        <v>2640</v>
      </c>
    </row>
    <row r="18" spans="1:8" x14ac:dyDescent="0.3">
      <c r="A18" s="5" t="s">
        <v>10</v>
      </c>
      <c r="B18" s="2">
        <f t="shared" si="0"/>
        <v>2.3000000000000007</v>
      </c>
      <c r="C18" s="2">
        <v>2</v>
      </c>
      <c r="D18" s="2">
        <v>3</v>
      </c>
      <c r="E18" s="6">
        <f>'Data from Vissim'!E18/(30/3600)</f>
        <v>2040</v>
      </c>
      <c r="F18" s="6">
        <f>'Data from Vissim'!F18/(30/3600)</f>
        <v>1200</v>
      </c>
      <c r="G18" s="6">
        <f>'Data from Vissim'!G18/(30/3600)</f>
        <v>2400</v>
      </c>
      <c r="H18" s="6">
        <f>'Data from Vissim'!H18/(30/3600)</f>
        <v>2640</v>
      </c>
    </row>
    <row r="19" spans="1:8" x14ac:dyDescent="0.3">
      <c r="A19" s="5" t="s">
        <v>11</v>
      </c>
      <c r="B19" s="2">
        <f t="shared" si="0"/>
        <v>2.4000000000000008</v>
      </c>
      <c r="C19" s="2">
        <v>2</v>
      </c>
      <c r="D19" s="2">
        <v>3</v>
      </c>
      <c r="E19" s="6">
        <f>'Data from Vissim'!E19/(30/3600)</f>
        <v>2160</v>
      </c>
      <c r="F19" s="6">
        <f>'Data from Vissim'!F19/(30/3600)</f>
        <v>1440</v>
      </c>
      <c r="G19" s="6">
        <f>'Data from Vissim'!G19/(30/3600)</f>
        <v>2280</v>
      </c>
      <c r="H19" s="6">
        <f>'Data from Vissim'!H19/(30/3600)</f>
        <v>2280</v>
      </c>
    </row>
    <row r="20" spans="1:8" x14ac:dyDescent="0.3">
      <c r="A20" s="5" t="s">
        <v>12</v>
      </c>
      <c r="B20" s="2">
        <f t="shared" si="0"/>
        <v>2.5000000000000009</v>
      </c>
      <c r="C20" s="2">
        <v>2</v>
      </c>
      <c r="D20" s="2">
        <v>3</v>
      </c>
      <c r="E20" s="6">
        <f>'Data from Vissim'!E20/(30/3600)</f>
        <v>1680</v>
      </c>
      <c r="F20" s="6">
        <f>'Data from Vissim'!F20/(30/3600)</f>
        <v>1320</v>
      </c>
      <c r="G20" s="6">
        <f>'Data from Vissim'!G20/(30/3600)</f>
        <v>2280</v>
      </c>
      <c r="H20" s="6">
        <f>'Data from Vissim'!H20/(30/3600)</f>
        <v>2520</v>
      </c>
    </row>
    <row r="21" spans="1:8" x14ac:dyDescent="0.3">
      <c r="A21" s="5" t="s">
        <v>13</v>
      </c>
      <c r="B21" s="2">
        <f t="shared" si="0"/>
        <v>2.600000000000001</v>
      </c>
      <c r="C21" s="2">
        <v>2</v>
      </c>
      <c r="D21" s="2">
        <v>3</v>
      </c>
      <c r="E21" s="6">
        <f>'Data from Vissim'!E21/(30/3600)</f>
        <v>1800</v>
      </c>
      <c r="F21" s="6">
        <f>'Data from Vissim'!F21/(30/3600)</f>
        <v>1440</v>
      </c>
      <c r="G21" s="6">
        <f>'Data from Vissim'!G21/(30/3600)</f>
        <v>2640</v>
      </c>
      <c r="H21" s="6">
        <f>'Data from Vissim'!H21/(30/3600)</f>
        <v>2760</v>
      </c>
    </row>
    <row r="22" spans="1:8" x14ac:dyDescent="0.3">
      <c r="A22" s="5" t="s">
        <v>14</v>
      </c>
      <c r="B22" s="2">
        <f t="shared" si="0"/>
        <v>2.7000000000000011</v>
      </c>
      <c r="C22" s="2">
        <v>2</v>
      </c>
      <c r="D22" s="2">
        <v>3</v>
      </c>
      <c r="E22" s="6">
        <f>'Data from Vissim'!E22/(30/3600)</f>
        <v>1680</v>
      </c>
      <c r="F22" s="6">
        <f>'Data from Vissim'!F22/(30/3600)</f>
        <v>1320</v>
      </c>
      <c r="G22" s="6">
        <f>'Data from Vissim'!G22/(30/3600)</f>
        <v>2400</v>
      </c>
      <c r="H22" s="6">
        <f>'Data from Vissim'!H22/(30/3600)</f>
        <v>2520</v>
      </c>
    </row>
    <row r="23" spans="1:8" x14ac:dyDescent="0.3">
      <c r="A23" s="5" t="s">
        <v>15</v>
      </c>
      <c r="B23" s="2">
        <f t="shared" si="0"/>
        <v>2.8000000000000012</v>
      </c>
      <c r="C23" s="2">
        <v>2</v>
      </c>
      <c r="D23" s="2">
        <v>3</v>
      </c>
      <c r="E23" s="6">
        <f>'Data from Vissim'!E23/(30/3600)</f>
        <v>1920</v>
      </c>
      <c r="F23" s="6">
        <f>'Data from Vissim'!F23/(30/3600)</f>
        <v>1440</v>
      </c>
      <c r="G23" s="6">
        <f>'Data from Vissim'!G23/(30/3600)</f>
        <v>2280</v>
      </c>
      <c r="H23" s="6">
        <f>'Data from Vissim'!H23/(30/3600)</f>
        <v>2640</v>
      </c>
    </row>
    <row r="24" spans="1:8" x14ac:dyDescent="0.3">
      <c r="A24" s="5" t="s">
        <v>17</v>
      </c>
      <c r="B24" s="2">
        <f t="shared" si="0"/>
        <v>2.9000000000000012</v>
      </c>
      <c r="C24" s="2">
        <v>2</v>
      </c>
      <c r="D24" s="2">
        <v>3</v>
      </c>
      <c r="E24" s="6">
        <f>'Data from Vissim'!E24/(30/3600)</f>
        <v>1680</v>
      </c>
      <c r="F24" s="6">
        <f>'Data from Vissim'!F24/(30/3600)</f>
        <v>1560</v>
      </c>
      <c r="G24" s="6">
        <f>'Data from Vissim'!G24/(30/3600)</f>
        <v>2280</v>
      </c>
      <c r="H24" s="6">
        <f>'Data from Vissim'!H24/(30/3600)</f>
        <v>2280</v>
      </c>
    </row>
    <row r="25" spans="1:8" x14ac:dyDescent="0.3">
      <c r="A25" s="5" t="s">
        <v>18</v>
      </c>
      <c r="B25" s="2">
        <f>B24+0.1</f>
        <v>3.0000000000000013</v>
      </c>
      <c r="C25" s="2">
        <v>2</v>
      </c>
      <c r="D25" s="2">
        <v>3</v>
      </c>
      <c r="E25" s="6">
        <f>'Data from Vissim'!E25/(30/3600)</f>
        <v>1920</v>
      </c>
      <c r="F25" s="6">
        <f>'Data from Vissim'!F25/(30/3600)</f>
        <v>1440</v>
      </c>
      <c r="G25" s="6">
        <f>'Data from Vissim'!G25/(30/3600)</f>
        <v>2520</v>
      </c>
      <c r="H25" s="6">
        <f>'Data from Vissim'!H25/(30/3600)</f>
        <v>2520</v>
      </c>
    </row>
    <row r="26" spans="1:8" x14ac:dyDescent="0.3">
      <c r="A26" s="34"/>
      <c r="B26" s="35"/>
      <c r="C26" s="35"/>
      <c r="D26" s="35"/>
      <c r="E26" s="27"/>
      <c r="F26" s="27"/>
      <c r="G26" s="27"/>
      <c r="H26" s="27"/>
    </row>
    <row r="27" spans="1:8" x14ac:dyDescent="0.3">
      <c r="A27" s="34"/>
      <c r="B27" s="35"/>
      <c r="C27" s="35"/>
      <c r="D27" s="35"/>
      <c r="E27" s="27"/>
      <c r="F27" s="27"/>
      <c r="G27" s="27"/>
      <c r="H27" s="27"/>
    </row>
    <row r="28" spans="1:8" x14ac:dyDescent="0.3">
      <c r="E28" s="27"/>
    </row>
    <row r="29" spans="1:8" ht="15.6" x14ac:dyDescent="0.3">
      <c r="A29" s="28" t="s">
        <v>0</v>
      </c>
      <c r="B29" s="29"/>
      <c r="C29" s="30"/>
      <c r="D29" s="30"/>
      <c r="E29" s="31" t="s">
        <v>49</v>
      </c>
      <c r="F29" s="32"/>
      <c r="G29" s="32"/>
      <c r="H29" s="33"/>
    </row>
    <row r="30" spans="1:8" ht="43.2" x14ac:dyDescent="0.3">
      <c r="A30" s="7"/>
      <c r="B30" s="8" t="s">
        <v>47</v>
      </c>
      <c r="C30" s="8" t="s">
        <v>26</v>
      </c>
      <c r="D30" s="8" t="s">
        <v>48</v>
      </c>
      <c r="E30" s="7" t="s">
        <v>1</v>
      </c>
      <c r="F30" s="7" t="s">
        <v>3</v>
      </c>
      <c r="G30" s="7" t="s">
        <v>2</v>
      </c>
      <c r="H30" s="7" t="s">
        <v>4</v>
      </c>
    </row>
    <row r="31" spans="1:8" x14ac:dyDescent="0.3">
      <c r="A31" s="5" t="s">
        <v>5</v>
      </c>
      <c r="B31" s="6">
        <v>0.4</v>
      </c>
      <c r="C31" s="6">
        <v>2</v>
      </c>
      <c r="D31" s="6">
        <v>3</v>
      </c>
      <c r="E31" s="5">
        <f>'Data from Vissim'!N5/(30/3600)</f>
        <v>1560</v>
      </c>
      <c r="F31" s="5">
        <f>'Data from Vissim'!O5/(30/3600)</f>
        <v>1440</v>
      </c>
      <c r="G31" s="5">
        <f>'Data from Vissim'!P5/(30/3600)</f>
        <v>2640</v>
      </c>
      <c r="H31" s="5">
        <f>'Data from Vissim'!Q5/(30/3600)</f>
        <v>2520</v>
      </c>
    </row>
    <row r="32" spans="1:8" x14ac:dyDescent="0.3">
      <c r="A32" s="5" t="s">
        <v>16</v>
      </c>
      <c r="B32" s="5">
        <f>B31+0.2</f>
        <v>0.60000000000000009</v>
      </c>
      <c r="C32" s="6">
        <v>2</v>
      </c>
      <c r="D32" s="6">
        <v>3</v>
      </c>
      <c r="E32" s="5">
        <f>'Data from Vissim'!N6/(30/3600)</f>
        <v>2160</v>
      </c>
      <c r="F32" s="5">
        <f>'Data from Vissim'!O6/(30/3600)</f>
        <v>1560</v>
      </c>
      <c r="G32" s="5">
        <f>'Data from Vissim'!P6/(30/3600)</f>
        <v>2400</v>
      </c>
      <c r="H32" s="5">
        <f>'Data from Vissim'!Q6/(30/3600)</f>
        <v>2520</v>
      </c>
    </row>
    <row r="33" spans="1:8" x14ac:dyDescent="0.3">
      <c r="A33" s="5" t="s">
        <v>19</v>
      </c>
      <c r="B33" s="5">
        <f t="shared" ref="B33:B51" si="1">B32+0.2</f>
        <v>0.8</v>
      </c>
      <c r="C33" s="6">
        <v>2</v>
      </c>
      <c r="D33" s="6">
        <v>3</v>
      </c>
      <c r="E33" s="5">
        <f>'Data from Vissim'!N7/(30/3600)</f>
        <v>1920</v>
      </c>
      <c r="F33" s="5">
        <f>'Data from Vissim'!O7/(30/3600)</f>
        <v>1320</v>
      </c>
      <c r="G33" s="5">
        <f>'Data from Vissim'!P7/(30/3600)</f>
        <v>2760</v>
      </c>
      <c r="H33" s="5">
        <f>'Data from Vissim'!Q7/(30/3600)</f>
        <v>2400</v>
      </c>
    </row>
    <row r="34" spans="1:8" x14ac:dyDescent="0.3">
      <c r="A34" s="5" t="s">
        <v>20</v>
      </c>
      <c r="B34" s="5">
        <f t="shared" si="1"/>
        <v>1</v>
      </c>
      <c r="C34" s="6">
        <v>2</v>
      </c>
      <c r="D34" s="6">
        <v>3</v>
      </c>
      <c r="E34" s="5">
        <f>'Data from Vissim'!N8/(30/3600)</f>
        <v>1800</v>
      </c>
      <c r="F34" s="5">
        <f>'Data from Vissim'!O8/(30/3600)</f>
        <v>1680</v>
      </c>
      <c r="G34" s="5">
        <f>'Data from Vissim'!P8/(30/3600)</f>
        <v>2520</v>
      </c>
      <c r="H34" s="5">
        <f>'Data from Vissim'!Q8/(30/3600)</f>
        <v>2880</v>
      </c>
    </row>
    <row r="35" spans="1:8" x14ac:dyDescent="0.3">
      <c r="A35" s="5" t="s">
        <v>21</v>
      </c>
      <c r="B35" s="5">
        <f t="shared" si="1"/>
        <v>1.2</v>
      </c>
      <c r="C35" s="6">
        <v>2</v>
      </c>
      <c r="D35" s="6">
        <v>3</v>
      </c>
      <c r="E35" s="5">
        <f>'Data from Vissim'!N9/(30/3600)</f>
        <v>1680</v>
      </c>
      <c r="F35" s="5">
        <f>'Data from Vissim'!O9/(30/3600)</f>
        <v>1440</v>
      </c>
      <c r="G35" s="5">
        <f>'Data from Vissim'!P9/(30/3600)</f>
        <v>2400</v>
      </c>
      <c r="H35" s="5">
        <f>'Data from Vissim'!Q9/(30/3600)</f>
        <v>2400</v>
      </c>
    </row>
    <row r="36" spans="1:8" x14ac:dyDescent="0.3">
      <c r="A36" s="5" t="s">
        <v>22</v>
      </c>
      <c r="B36" s="5">
        <f t="shared" si="1"/>
        <v>1.4</v>
      </c>
      <c r="C36" s="6">
        <v>2</v>
      </c>
      <c r="D36" s="6">
        <v>3</v>
      </c>
      <c r="E36" s="5">
        <f>'Data from Vissim'!N10/(30/3600)</f>
        <v>2160</v>
      </c>
      <c r="F36" s="5">
        <f>'Data from Vissim'!O10/(30/3600)</f>
        <v>1440</v>
      </c>
      <c r="G36" s="5">
        <f>'Data from Vissim'!P10/(30/3600)</f>
        <v>2400</v>
      </c>
      <c r="H36" s="5">
        <f>'Data from Vissim'!Q10/(30/3600)</f>
        <v>2520</v>
      </c>
    </row>
    <row r="37" spans="1:8" x14ac:dyDescent="0.3">
      <c r="A37" s="5" t="s">
        <v>23</v>
      </c>
      <c r="B37" s="5">
        <f t="shared" si="1"/>
        <v>1.5999999999999999</v>
      </c>
      <c r="C37" s="6">
        <v>2</v>
      </c>
      <c r="D37" s="6">
        <v>3</v>
      </c>
      <c r="E37" s="5">
        <f>'Data from Vissim'!N11/(30/3600)</f>
        <v>1560</v>
      </c>
      <c r="F37" s="5">
        <f>'Data from Vissim'!O11/(30/3600)</f>
        <v>1560</v>
      </c>
      <c r="G37" s="5">
        <f>'Data from Vissim'!P11/(30/3600)</f>
        <v>2400</v>
      </c>
      <c r="H37" s="5">
        <f>'Data from Vissim'!Q11/(30/3600)</f>
        <v>2400</v>
      </c>
    </row>
    <row r="38" spans="1:8" x14ac:dyDescent="0.3">
      <c r="A38" s="5" t="s">
        <v>24</v>
      </c>
      <c r="B38" s="5">
        <f t="shared" si="1"/>
        <v>1.7999999999999998</v>
      </c>
      <c r="C38" s="6">
        <v>2</v>
      </c>
      <c r="D38" s="6">
        <v>3</v>
      </c>
      <c r="E38" s="5">
        <f>'Data from Vissim'!N12/(30/3600)</f>
        <v>1920</v>
      </c>
      <c r="F38" s="5">
        <f>'Data from Vissim'!O12/(30/3600)</f>
        <v>1440</v>
      </c>
      <c r="G38" s="5">
        <f>'Data from Vissim'!P12/(30/3600)</f>
        <v>2520</v>
      </c>
      <c r="H38" s="5">
        <f>'Data from Vissim'!Q12/(30/3600)</f>
        <v>2640</v>
      </c>
    </row>
    <row r="39" spans="1:8" x14ac:dyDescent="0.3">
      <c r="A39" s="5" t="s">
        <v>25</v>
      </c>
      <c r="B39" s="5">
        <f t="shared" si="1"/>
        <v>1.9999999999999998</v>
      </c>
      <c r="C39" s="6">
        <v>2</v>
      </c>
      <c r="D39" s="6">
        <v>3</v>
      </c>
      <c r="E39" s="5">
        <f>'Data from Vissim'!N13/(30/3600)</f>
        <v>2040</v>
      </c>
      <c r="F39" s="5">
        <f>'Data from Vissim'!O13/(30/3600)</f>
        <v>1440</v>
      </c>
      <c r="G39" s="5">
        <f>'Data from Vissim'!P13/(30/3600)</f>
        <v>2640</v>
      </c>
      <c r="H39" s="5">
        <f>'Data from Vissim'!Q13/(30/3600)</f>
        <v>2400</v>
      </c>
    </row>
    <row r="40" spans="1:8" x14ac:dyDescent="0.3">
      <c r="A40" s="5" t="s">
        <v>6</v>
      </c>
      <c r="B40" s="5">
        <f t="shared" si="1"/>
        <v>2.1999999999999997</v>
      </c>
      <c r="C40" s="6">
        <v>2</v>
      </c>
      <c r="D40" s="6">
        <v>3</v>
      </c>
      <c r="E40" s="5">
        <f>'Data from Vissim'!N14/(30/3600)</f>
        <v>1560</v>
      </c>
      <c r="F40" s="5">
        <f>'Data from Vissim'!O14/(30/3600)</f>
        <v>1320</v>
      </c>
      <c r="G40" s="5">
        <f>'Data from Vissim'!P14/(30/3600)</f>
        <v>2520</v>
      </c>
      <c r="H40" s="5">
        <f>'Data from Vissim'!Q14/(30/3600)</f>
        <v>2520</v>
      </c>
    </row>
    <row r="41" spans="1:8" x14ac:dyDescent="0.3">
      <c r="A41" s="5" t="s">
        <v>7</v>
      </c>
      <c r="B41" s="5">
        <f t="shared" si="1"/>
        <v>2.4</v>
      </c>
      <c r="C41" s="6">
        <v>2</v>
      </c>
      <c r="D41" s="6">
        <v>3</v>
      </c>
      <c r="E41" s="5">
        <f>'Data from Vissim'!N15/(30/3600)</f>
        <v>2160</v>
      </c>
      <c r="F41" s="5">
        <f>'Data from Vissim'!O15/(30/3600)</f>
        <v>1440</v>
      </c>
      <c r="G41" s="5">
        <f>'Data from Vissim'!P15/(30/3600)</f>
        <v>2280</v>
      </c>
      <c r="H41" s="5">
        <f>'Data from Vissim'!Q15/(30/3600)</f>
        <v>2520</v>
      </c>
    </row>
    <row r="42" spans="1:8" x14ac:dyDescent="0.3">
      <c r="A42" s="5" t="s">
        <v>8</v>
      </c>
      <c r="B42" s="5">
        <f t="shared" si="1"/>
        <v>2.6</v>
      </c>
      <c r="C42" s="6">
        <v>2</v>
      </c>
      <c r="D42" s="6">
        <v>3</v>
      </c>
      <c r="E42" s="5">
        <f>'Data from Vissim'!N16/(30/3600)</f>
        <v>1800</v>
      </c>
      <c r="F42" s="5">
        <f>'Data from Vissim'!O16/(30/3600)</f>
        <v>1920</v>
      </c>
      <c r="G42" s="5">
        <f>'Data from Vissim'!P16/(30/3600)</f>
        <v>2520</v>
      </c>
      <c r="H42" s="5">
        <f>'Data from Vissim'!Q16/(30/3600)</f>
        <v>2520</v>
      </c>
    </row>
    <row r="43" spans="1:8" x14ac:dyDescent="0.3">
      <c r="A43" s="5" t="s">
        <v>9</v>
      </c>
      <c r="B43" s="5">
        <f t="shared" si="1"/>
        <v>2.8000000000000003</v>
      </c>
      <c r="C43" s="6">
        <v>2</v>
      </c>
      <c r="D43" s="6">
        <v>3</v>
      </c>
      <c r="E43" s="5">
        <f>'Data from Vissim'!N17/(30/3600)</f>
        <v>1800</v>
      </c>
      <c r="F43" s="5">
        <f>'Data from Vissim'!O17/(30/3600)</f>
        <v>1320</v>
      </c>
      <c r="G43" s="5">
        <f>'Data from Vissim'!P17/(30/3600)</f>
        <v>2400</v>
      </c>
      <c r="H43" s="5">
        <f>'Data from Vissim'!Q17/(30/3600)</f>
        <v>2520</v>
      </c>
    </row>
    <row r="44" spans="1:8" x14ac:dyDescent="0.3">
      <c r="A44" s="5" t="s">
        <v>10</v>
      </c>
      <c r="B44" s="5">
        <f t="shared" si="1"/>
        <v>3.0000000000000004</v>
      </c>
      <c r="C44" s="6">
        <v>2</v>
      </c>
      <c r="D44" s="6">
        <v>3</v>
      </c>
      <c r="E44" s="5">
        <f>'Data from Vissim'!N18/(30/3600)</f>
        <v>1800</v>
      </c>
      <c r="F44" s="5">
        <f>'Data from Vissim'!O18/(30/3600)</f>
        <v>1920</v>
      </c>
      <c r="G44" s="5">
        <f>'Data from Vissim'!P18/(30/3600)</f>
        <v>2400</v>
      </c>
      <c r="H44" s="5">
        <f>'Data from Vissim'!Q18/(30/3600)</f>
        <v>2520</v>
      </c>
    </row>
    <row r="45" spans="1:8" x14ac:dyDescent="0.3">
      <c r="A45" s="5" t="s">
        <v>11</v>
      </c>
      <c r="B45" s="5">
        <f t="shared" si="1"/>
        <v>3.2000000000000006</v>
      </c>
      <c r="C45" s="6">
        <v>2</v>
      </c>
      <c r="D45" s="6">
        <v>3</v>
      </c>
      <c r="E45" s="5">
        <f>'Data from Vissim'!N19/(30/3600)</f>
        <v>1560</v>
      </c>
      <c r="F45" s="5">
        <f>'Data from Vissim'!O19/(30/3600)</f>
        <v>1200</v>
      </c>
      <c r="G45" s="5">
        <f>'Data from Vissim'!P19/(30/3600)</f>
        <v>2400</v>
      </c>
      <c r="H45" s="5">
        <f>'Data from Vissim'!Q19/(30/3600)</f>
        <v>2520</v>
      </c>
    </row>
    <row r="46" spans="1:8" x14ac:dyDescent="0.3">
      <c r="A46" s="5" t="s">
        <v>12</v>
      </c>
      <c r="B46" s="5">
        <f t="shared" si="1"/>
        <v>3.4000000000000008</v>
      </c>
      <c r="C46" s="6">
        <v>2</v>
      </c>
      <c r="D46" s="6">
        <v>3</v>
      </c>
      <c r="E46" s="5">
        <f>'Data from Vissim'!N20/(30/3600)</f>
        <v>1920</v>
      </c>
      <c r="F46" s="5">
        <f>'Data from Vissim'!O20/(30/3600)</f>
        <v>1200</v>
      </c>
      <c r="G46" s="5">
        <f>'Data from Vissim'!P20/(30/3600)</f>
        <v>2520</v>
      </c>
      <c r="H46" s="5">
        <f>'Data from Vissim'!Q20/(30/3600)</f>
        <v>2520</v>
      </c>
    </row>
    <row r="47" spans="1:8" x14ac:dyDescent="0.3">
      <c r="A47" s="5" t="s">
        <v>13</v>
      </c>
      <c r="B47" s="5">
        <f t="shared" si="1"/>
        <v>3.600000000000001</v>
      </c>
      <c r="C47" s="6">
        <v>2</v>
      </c>
      <c r="D47" s="6">
        <v>3</v>
      </c>
      <c r="E47" s="5">
        <f>'Data from Vissim'!N21/(30/3600)</f>
        <v>2160</v>
      </c>
      <c r="F47" s="5">
        <f>'Data from Vissim'!O21/(30/3600)</f>
        <v>1440</v>
      </c>
      <c r="G47" s="5">
        <f>'Data from Vissim'!P21/(30/3600)</f>
        <v>2640</v>
      </c>
      <c r="H47" s="5">
        <f>'Data from Vissim'!Q21/(30/3600)</f>
        <v>2520</v>
      </c>
    </row>
    <row r="48" spans="1:8" x14ac:dyDescent="0.3">
      <c r="A48" s="5" t="s">
        <v>14</v>
      </c>
      <c r="B48" s="5">
        <f t="shared" si="1"/>
        <v>3.8000000000000012</v>
      </c>
      <c r="C48" s="6">
        <v>2</v>
      </c>
      <c r="D48" s="6">
        <v>3</v>
      </c>
      <c r="E48" s="5">
        <f>'Data from Vissim'!N22/(30/3600)</f>
        <v>1680</v>
      </c>
      <c r="F48" s="5">
        <f>'Data from Vissim'!O22/(30/3600)</f>
        <v>1440</v>
      </c>
      <c r="G48" s="5">
        <f>'Data from Vissim'!P22/(30/3600)</f>
        <v>2520</v>
      </c>
      <c r="H48" s="5">
        <f>'Data from Vissim'!Q22/(30/3600)</f>
        <v>2520</v>
      </c>
    </row>
    <row r="49" spans="1:8" x14ac:dyDescent="0.3">
      <c r="A49" s="5" t="s">
        <v>15</v>
      </c>
      <c r="B49" s="5">
        <f t="shared" si="1"/>
        <v>4.0000000000000009</v>
      </c>
      <c r="C49" s="6">
        <v>2</v>
      </c>
      <c r="D49" s="6">
        <v>3</v>
      </c>
      <c r="E49" s="5">
        <f>'Data from Vissim'!N23/(30/3600)</f>
        <v>1920</v>
      </c>
      <c r="F49" s="5">
        <f>'Data from Vissim'!O23/(30/3600)</f>
        <v>1320</v>
      </c>
      <c r="G49" s="5">
        <f>'Data from Vissim'!P23/(30/3600)</f>
        <v>2520</v>
      </c>
      <c r="H49" s="5">
        <f>'Data from Vissim'!Q23/(30/3600)</f>
        <v>2400</v>
      </c>
    </row>
    <row r="50" spans="1:8" x14ac:dyDescent="0.3">
      <c r="A50" s="5" t="s">
        <v>17</v>
      </c>
      <c r="B50" s="5">
        <f t="shared" si="1"/>
        <v>4.2000000000000011</v>
      </c>
      <c r="C50" s="6">
        <v>2</v>
      </c>
      <c r="D50" s="6">
        <v>3</v>
      </c>
      <c r="E50" s="5">
        <f>'Data from Vissim'!N24/(30/3600)</f>
        <v>1440</v>
      </c>
      <c r="F50" s="5">
        <f>'Data from Vissim'!O24/(30/3600)</f>
        <v>1320</v>
      </c>
      <c r="G50" s="5">
        <f>'Data from Vissim'!P24/(30/3600)</f>
        <v>2280</v>
      </c>
      <c r="H50" s="5">
        <f>'Data from Vissim'!Q24/(30/3600)</f>
        <v>2520</v>
      </c>
    </row>
    <row r="51" spans="1:8" x14ac:dyDescent="0.3">
      <c r="A51" s="5" t="s">
        <v>18</v>
      </c>
      <c r="B51" s="5">
        <f t="shared" si="1"/>
        <v>4.4000000000000012</v>
      </c>
      <c r="C51" s="6">
        <v>2</v>
      </c>
      <c r="D51" s="6">
        <v>3</v>
      </c>
      <c r="E51" s="5">
        <f>'Data from Vissim'!N25/(30/3600)</f>
        <v>1440</v>
      </c>
      <c r="F51" s="5">
        <f>'Data from Vissim'!O25/(30/3600)</f>
        <v>1560</v>
      </c>
      <c r="G51" s="5">
        <f>'Data from Vissim'!P25/(30/3600)</f>
        <v>2400</v>
      </c>
      <c r="H51" s="5">
        <f>'Data from Vissim'!Q25/(30/3600)</f>
        <v>2280</v>
      </c>
    </row>
    <row r="52" spans="1:8" x14ac:dyDescent="0.3">
      <c r="A52" s="34"/>
      <c r="B52" s="34"/>
      <c r="C52" s="27"/>
      <c r="D52" s="27"/>
      <c r="E52" s="34"/>
      <c r="F52" s="34"/>
      <c r="G52" s="34"/>
      <c r="H52" s="34"/>
    </row>
    <row r="54" spans="1:8" ht="15.6" customHeight="1" x14ac:dyDescent="0.3">
      <c r="A54" s="28" t="s">
        <v>0</v>
      </c>
      <c r="B54" s="29"/>
      <c r="C54" s="30"/>
      <c r="D54" s="30"/>
      <c r="E54" s="31" t="s">
        <v>49</v>
      </c>
      <c r="F54" s="32"/>
      <c r="G54" s="32"/>
      <c r="H54" s="33"/>
    </row>
    <row r="55" spans="1:8" ht="43.2" x14ac:dyDescent="0.3">
      <c r="A55" s="8"/>
      <c r="B55" s="8" t="s">
        <v>48</v>
      </c>
      <c r="C55" s="8" t="s">
        <v>47</v>
      </c>
      <c r="D55" s="8" t="s">
        <v>26</v>
      </c>
      <c r="E55" s="8" t="s">
        <v>1</v>
      </c>
      <c r="F55" s="8" t="s">
        <v>3</v>
      </c>
      <c r="G55" s="8" t="s">
        <v>2</v>
      </c>
      <c r="H55" s="8" t="s">
        <v>4</v>
      </c>
    </row>
    <row r="56" spans="1:8" x14ac:dyDescent="0.3">
      <c r="A56" s="5" t="s">
        <v>5</v>
      </c>
      <c r="B56" s="5">
        <v>1</v>
      </c>
      <c r="C56" s="5">
        <v>2</v>
      </c>
      <c r="D56" s="5">
        <v>2</v>
      </c>
      <c r="E56" s="5">
        <f>'Data from Vissim'!X5/(30/3600)</f>
        <v>1920</v>
      </c>
      <c r="F56" s="5">
        <f>'Data from Vissim'!Y5/(30/3600)</f>
        <v>1440</v>
      </c>
      <c r="G56" s="5">
        <f>'Data from Vissim'!Z5/(30/3600)</f>
        <v>2520</v>
      </c>
      <c r="H56" s="5">
        <f>'Data from Vissim'!AA5/(30/3600)</f>
        <v>2400</v>
      </c>
    </row>
    <row r="57" spans="1:8" x14ac:dyDescent="0.3">
      <c r="A57" s="5" t="s">
        <v>16</v>
      </c>
      <c r="B57" s="5">
        <f>B56+0.2</f>
        <v>1.2</v>
      </c>
      <c r="C57" s="5">
        <v>2</v>
      </c>
      <c r="D57" s="5">
        <v>2</v>
      </c>
      <c r="E57" s="5">
        <f>'Data from Vissim'!X6/(30/3600)</f>
        <v>1680</v>
      </c>
      <c r="F57" s="5">
        <f>'Data from Vissim'!Y6/(30/3600)</f>
        <v>1560</v>
      </c>
      <c r="G57" s="5">
        <f>'Data from Vissim'!Z6/(30/3600)</f>
        <v>2400</v>
      </c>
      <c r="H57" s="5">
        <f>'Data from Vissim'!AA6/(30/3600)</f>
        <v>2640</v>
      </c>
    </row>
    <row r="58" spans="1:8" x14ac:dyDescent="0.3">
      <c r="A58" s="5" t="s">
        <v>19</v>
      </c>
      <c r="B58" s="5">
        <f t="shared" ref="B58:B76" si="2">B57+0.2</f>
        <v>1.4</v>
      </c>
      <c r="C58" s="5">
        <v>2</v>
      </c>
      <c r="D58" s="5">
        <v>2</v>
      </c>
      <c r="E58" s="5">
        <f>'Data from Vissim'!X7/(30/3600)</f>
        <v>1920</v>
      </c>
      <c r="F58" s="5">
        <f>'Data from Vissim'!Y7/(30/3600)</f>
        <v>1560</v>
      </c>
      <c r="G58" s="5">
        <f>'Data from Vissim'!Z7/(30/3600)</f>
        <v>2400</v>
      </c>
      <c r="H58" s="5">
        <f>'Data from Vissim'!AA7/(30/3600)</f>
        <v>2640</v>
      </c>
    </row>
    <row r="59" spans="1:8" x14ac:dyDescent="0.3">
      <c r="A59" s="5" t="s">
        <v>20</v>
      </c>
      <c r="B59" s="5">
        <f t="shared" si="2"/>
        <v>1.5999999999999999</v>
      </c>
      <c r="C59" s="5">
        <v>2</v>
      </c>
      <c r="D59" s="5">
        <v>2</v>
      </c>
      <c r="E59" s="5">
        <f>'Data from Vissim'!X8/(30/3600)</f>
        <v>1920</v>
      </c>
      <c r="F59" s="5">
        <f>'Data from Vissim'!Y8/(30/3600)</f>
        <v>1560</v>
      </c>
      <c r="G59" s="5">
        <f>'Data from Vissim'!Z8/(30/3600)</f>
        <v>2520</v>
      </c>
      <c r="H59" s="5">
        <f>'Data from Vissim'!AA8/(30/3600)</f>
        <v>2760</v>
      </c>
    </row>
    <row r="60" spans="1:8" x14ac:dyDescent="0.3">
      <c r="A60" s="5" t="s">
        <v>21</v>
      </c>
      <c r="B60" s="5">
        <f t="shared" si="2"/>
        <v>1.7999999999999998</v>
      </c>
      <c r="C60" s="5">
        <v>2</v>
      </c>
      <c r="D60" s="5">
        <v>2</v>
      </c>
      <c r="E60" s="5">
        <f>'Data from Vissim'!X9/(30/3600)</f>
        <v>1800</v>
      </c>
      <c r="F60" s="5">
        <f>'Data from Vissim'!Y9/(30/3600)</f>
        <v>1440</v>
      </c>
      <c r="G60" s="5">
        <f>'Data from Vissim'!Z9/(30/3600)</f>
        <v>2280</v>
      </c>
      <c r="H60" s="5">
        <f>'Data from Vissim'!AA9/(30/3600)</f>
        <v>2520</v>
      </c>
    </row>
    <row r="61" spans="1:8" x14ac:dyDescent="0.3">
      <c r="A61" s="5" t="s">
        <v>22</v>
      </c>
      <c r="B61" s="5">
        <f t="shared" si="2"/>
        <v>1.9999999999999998</v>
      </c>
      <c r="C61" s="5">
        <v>2</v>
      </c>
      <c r="D61" s="5">
        <v>2</v>
      </c>
      <c r="E61" s="5">
        <f>'Data from Vissim'!X10/(30/3600)</f>
        <v>1800</v>
      </c>
      <c r="F61" s="5">
        <f>'Data from Vissim'!Y10/(30/3600)</f>
        <v>1440</v>
      </c>
      <c r="G61" s="5">
        <f>'Data from Vissim'!Z10/(30/3600)</f>
        <v>2520</v>
      </c>
      <c r="H61" s="5">
        <f>'Data from Vissim'!AA10/(30/3600)</f>
        <v>2400</v>
      </c>
    </row>
    <row r="62" spans="1:8" x14ac:dyDescent="0.3">
      <c r="A62" s="5" t="s">
        <v>23</v>
      </c>
      <c r="B62" s="5">
        <f t="shared" si="2"/>
        <v>2.1999999999999997</v>
      </c>
      <c r="C62" s="5">
        <v>2</v>
      </c>
      <c r="D62" s="5">
        <v>2</v>
      </c>
      <c r="E62" s="5">
        <f>'Data from Vissim'!X11/(30/3600)</f>
        <v>1680</v>
      </c>
      <c r="F62" s="5">
        <f>'Data from Vissim'!Y11/(30/3600)</f>
        <v>1320</v>
      </c>
      <c r="G62" s="5">
        <f>'Data from Vissim'!Z11/(30/3600)</f>
        <v>2280</v>
      </c>
      <c r="H62" s="5">
        <f>'Data from Vissim'!AA11/(30/3600)</f>
        <v>2760</v>
      </c>
    </row>
    <row r="63" spans="1:8" x14ac:dyDescent="0.3">
      <c r="A63" s="5" t="s">
        <v>24</v>
      </c>
      <c r="B63" s="5">
        <f t="shared" si="2"/>
        <v>2.4</v>
      </c>
      <c r="C63" s="5">
        <v>2</v>
      </c>
      <c r="D63" s="5">
        <v>2</v>
      </c>
      <c r="E63" s="5">
        <f>'Data from Vissim'!X12/(30/3600)</f>
        <v>2040</v>
      </c>
      <c r="F63" s="5">
        <f>'Data from Vissim'!Y12/(30/3600)</f>
        <v>1200</v>
      </c>
      <c r="G63" s="5">
        <f>'Data from Vissim'!Z12/(30/3600)</f>
        <v>2400</v>
      </c>
      <c r="H63" s="5">
        <f>'Data from Vissim'!AA12/(30/3600)</f>
        <v>2520</v>
      </c>
    </row>
    <row r="64" spans="1:8" x14ac:dyDescent="0.3">
      <c r="A64" s="5" t="s">
        <v>25</v>
      </c>
      <c r="B64" s="5">
        <f t="shared" si="2"/>
        <v>2.6</v>
      </c>
      <c r="C64" s="5">
        <v>2</v>
      </c>
      <c r="D64" s="5">
        <v>2</v>
      </c>
      <c r="E64" s="5">
        <f>'Data from Vissim'!X13/(30/3600)</f>
        <v>2160</v>
      </c>
      <c r="F64" s="5">
        <f>'Data from Vissim'!Y13/(30/3600)</f>
        <v>1440</v>
      </c>
      <c r="G64" s="5">
        <f>'Data from Vissim'!Z13/(30/3600)</f>
        <v>2640</v>
      </c>
      <c r="H64" s="5">
        <f>'Data from Vissim'!AA13/(30/3600)</f>
        <v>2640</v>
      </c>
    </row>
    <row r="65" spans="1:8" x14ac:dyDescent="0.3">
      <c r="A65" s="5" t="s">
        <v>6</v>
      </c>
      <c r="B65" s="5">
        <f t="shared" si="2"/>
        <v>2.8000000000000003</v>
      </c>
      <c r="C65" s="5">
        <v>2</v>
      </c>
      <c r="D65" s="5">
        <v>2</v>
      </c>
      <c r="E65" s="5">
        <f>'Data from Vissim'!X14/(30/3600)</f>
        <v>1560</v>
      </c>
      <c r="F65" s="5">
        <f>'Data from Vissim'!Y14/(30/3600)</f>
        <v>1320</v>
      </c>
      <c r="G65" s="5">
        <f>'Data from Vissim'!Z14/(30/3600)</f>
        <v>2520</v>
      </c>
      <c r="H65" s="5">
        <f>'Data from Vissim'!AA14/(30/3600)</f>
        <v>2400</v>
      </c>
    </row>
    <row r="66" spans="1:8" x14ac:dyDescent="0.3">
      <c r="A66" s="5" t="s">
        <v>7</v>
      </c>
      <c r="B66" s="5">
        <f t="shared" si="2"/>
        <v>3.0000000000000004</v>
      </c>
      <c r="C66" s="5">
        <v>2</v>
      </c>
      <c r="D66" s="5">
        <v>2</v>
      </c>
      <c r="E66" s="5">
        <f>'Data from Vissim'!X15/(30/3600)</f>
        <v>2040</v>
      </c>
      <c r="F66" s="5">
        <f>'Data from Vissim'!Y15/(30/3600)</f>
        <v>1440</v>
      </c>
      <c r="G66" s="5">
        <f>'Data from Vissim'!Z15/(30/3600)</f>
        <v>2640</v>
      </c>
      <c r="H66" s="5">
        <f>'Data from Vissim'!AA15/(30/3600)</f>
        <v>2400</v>
      </c>
    </row>
    <row r="67" spans="1:8" x14ac:dyDescent="0.3">
      <c r="A67" s="5" t="s">
        <v>8</v>
      </c>
      <c r="B67" s="5">
        <f t="shared" si="2"/>
        <v>3.2000000000000006</v>
      </c>
      <c r="C67" s="5">
        <v>2</v>
      </c>
      <c r="D67" s="5">
        <v>2</v>
      </c>
      <c r="E67" s="5">
        <f>'Data from Vissim'!X16/(30/3600)</f>
        <v>1920</v>
      </c>
      <c r="F67" s="5">
        <f>'Data from Vissim'!Y16/(30/3600)</f>
        <v>1440</v>
      </c>
      <c r="G67" s="5">
        <f>'Data from Vissim'!Z16/(30/3600)</f>
        <v>2280</v>
      </c>
      <c r="H67" s="5">
        <f>'Data from Vissim'!AA16/(30/3600)</f>
        <v>2520</v>
      </c>
    </row>
    <row r="68" spans="1:8" x14ac:dyDescent="0.3">
      <c r="A68" s="5" t="s">
        <v>9</v>
      </c>
      <c r="B68" s="5">
        <f t="shared" si="2"/>
        <v>3.4000000000000008</v>
      </c>
      <c r="C68" s="5">
        <v>2</v>
      </c>
      <c r="D68" s="5">
        <v>2</v>
      </c>
      <c r="E68" s="5">
        <f>'Data from Vissim'!X17/(30/3600)</f>
        <v>1680</v>
      </c>
      <c r="F68" s="5">
        <f>'Data from Vissim'!Y17/(30/3600)</f>
        <v>1320</v>
      </c>
      <c r="G68" s="5">
        <f>'Data from Vissim'!Z17/(30/3600)</f>
        <v>2520</v>
      </c>
      <c r="H68" s="5">
        <f>'Data from Vissim'!AA17/(30/3600)</f>
        <v>2400</v>
      </c>
    </row>
    <row r="69" spans="1:8" x14ac:dyDescent="0.3">
      <c r="A69" s="5" t="s">
        <v>10</v>
      </c>
      <c r="B69" s="5">
        <f t="shared" si="2"/>
        <v>3.600000000000001</v>
      </c>
      <c r="C69" s="5">
        <v>2</v>
      </c>
      <c r="D69" s="5">
        <v>2</v>
      </c>
      <c r="E69" s="5">
        <f>'Data from Vissim'!X18/(30/3600)</f>
        <v>1560</v>
      </c>
      <c r="F69" s="5">
        <f>'Data from Vissim'!Y18/(30/3600)</f>
        <v>1440</v>
      </c>
      <c r="G69" s="5">
        <f>'Data from Vissim'!Z18/(30/3600)</f>
        <v>2640</v>
      </c>
      <c r="H69" s="5">
        <f>'Data from Vissim'!AA18/(30/3600)</f>
        <v>2280</v>
      </c>
    </row>
    <row r="70" spans="1:8" x14ac:dyDescent="0.3">
      <c r="A70" s="5" t="s">
        <v>11</v>
      </c>
      <c r="B70" s="5">
        <f t="shared" si="2"/>
        <v>3.8000000000000012</v>
      </c>
      <c r="C70" s="5">
        <v>2</v>
      </c>
      <c r="D70" s="5">
        <v>2</v>
      </c>
      <c r="E70" s="5">
        <f>'Data from Vissim'!X19/(30/3600)</f>
        <v>1560</v>
      </c>
      <c r="F70" s="5">
        <f>'Data from Vissim'!Y19/(30/3600)</f>
        <v>1320</v>
      </c>
      <c r="G70" s="5">
        <f>'Data from Vissim'!Z19/(30/3600)</f>
        <v>2160</v>
      </c>
      <c r="H70" s="5">
        <f>'Data from Vissim'!AA19/(30/3600)</f>
        <v>2880</v>
      </c>
    </row>
    <row r="71" spans="1:8" x14ac:dyDescent="0.3">
      <c r="A71" s="5" t="s">
        <v>12</v>
      </c>
      <c r="B71" s="5">
        <f t="shared" si="2"/>
        <v>4.0000000000000009</v>
      </c>
      <c r="C71" s="5">
        <v>2</v>
      </c>
      <c r="D71" s="5">
        <v>2</v>
      </c>
      <c r="E71" s="5">
        <f>'Data from Vissim'!X20/(30/3600)</f>
        <v>1440</v>
      </c>
      <c r="F71" s="5">
        <f>'Data from Vissim'!Y20/(30/3600)</f>
        <v>1320</v>
      </c>
      <c r="G71" s="5">
        <f>'Data from Vissim'!Z20/(30/3600)</f>
        <v>2280</v>
      </c>
      <c r="H71" s="5">
        <f>'Data from Vissim'!AA20/(30/3600)</f>
        <v>2640</v>
      </c>
    </row>
    <row r="72" spans="1:8" x14ac:dyDescent="0.3">
      <c r="A72" s="5" t="s">
        <v>13</v>
      </c>
      <c r="B72" s="5">
        <f t="shared" si="2"/>
        <v>4.2000000000000011</v>
      </c>
      <c r="C72" s="5">
        <v>2</v>
      </c>
      <c r="D72" s="5">
        <v>2</v>
      </c>
      <c r="E72" s="5">
        <f>'Data from Vissim'!X21/(30/3600)</f>
        <v>1560</v>
      </c>
      <c r="F72" s="5">
        <f>'Data from Vissim'!Y21/(30/3600)</f>
        <v>1200</v>
      </c>
      <c r="G72" s="5">
        <f>'Data from Vissim'!Z21/(30/3600)</f>
        <v>2280</v>
      </c>
      <c r="H72" s="5">
        <f>'Data from Vissim'!AA21/(30/3600)</f>
        <v>2880</v>
      </c>
    </row>
    <row r="73" spans="1:8" x14ac:dyDescent="0.3">
      <c r="A73" s="5" t="s">
        <v>14</v>
      </c>
      <c r="B73" s="5">
        <f t="shared" si="2"/>
        <v>4.4000000000000012</v>
      </c>
      <c r="C73" s="5">
        <v>2</v>
      </c>
      <c r="D73" s="5">
        <v>2</v>
      </c>
      <c r="E73" s="5">
        <f>'Data from Vissim'!X22/(30/3600)</f>
        <v>2040</v>
      </c>
      <c r="F73" s="5">
        <f>'Data from Vissim'!Y22/(30/3600)</f>
        <v>1560</v>
      </c>
      <c r="G73" s="5">
        <f>'Data from Vissim'!Z22/(30/3600)</f>
        <v>2400</v>
      </c>
      <c r="H73" s="5">
        <f>'Data from Vissim'!AA22/(30/3600)</f>
        <v>2280</v>
      </c>
    </row>
    <row r="74" spans="1:8" x14ac:dyDescent="0.3">
      <c r="A74" s="5" t="s">
        <v>15</v>
      </c>
      <c r="B74" s="5">
        <f t="shared" si="2"/>
        <v>4.6000000000000014</v>
      </c>
      <c r="C74" s="5">
        <v>2</v>
      </c>
      <c r="D74" s="5">
        <v>2</v>
      </c>
      <c r="E74" s="5">
        <f>'Data from Vissim'!X23/(30/3600)</f>
        <v>2160</v>
      </c>
      <c r="F74" s="5">
        <f>'Data from Vissim'!Y23/(30/3600)</f>
        <v>1560</v>
      </c>
      <c r="G74" s="5">
        <f>'Data from Vissim'!Z23/(30/3600)</f>
        <v>2400</v>
      </c>
      <c r="H74" s="5">
        <f>'Data from Vissim'!AA23/(30/3600)</f>
        <v>2400</v>
      </c>
    </row>
    <row r="75" spans="1:8" x14ac:dyDescent="0.3">
      <c r="A75" s="5" t="s">
        <v>17</v>
      </c>
      <c r="B75" s="5">
        <f t="shared" si="2"/>
        <v>4.8000000000000016</v>
      </c>
      <c r="C75" s="5">
        <v>2</v>
      </c>
      <c r="D75" s="5">
        <v>2</v>
      </c>
      <c r="E75" s="5">
        <f>'Data from Vissim'!X24/(30/3600)</f>
        <v>1440</v>
      </c>
      <c r="F75" s="5">
        <f>'Data from Vissim'!Y24/(30/3600)</f>
        <v>1440</v>
      </c>
      <c r="G75" s="5">
        <f>'Data from Vissim'!Z24/(30/3600)</f>
        <v>2520</v>
      </c>
      <c r="H75" s="5">
        <f>'Data from Vissim'!AA24/(30/3600)</f>
        <v>2520</v>
      </c>
    </row>
    <row r="76" spans="1:8" x14ac:dyDescent="0.3">
      <c r="A76" s="5" t="s">
        <v>18</v>
      </c>
      <c r="B76" s="5">
        <f t="shared" si="2"/>
        <v>5.0000000000000018</v>
      </c>
      <c r="C76" s="5">
        <v>2</v>
      </c>
      <c r="D76" s="5">
        <v>2</v>
      </c>
      <c r="E76" s="5">
        <f>'Data from Vissim'!X25/(30/3600)</f>
        <v>1800</v>
      </c>
      <c r="F76" s="5">
        <f>'Data from Vissim'!Y25/(30/3600)</f>
        <v>1440</v>
      </c>
      <c r="G76" s="5">
        <f>'Data from Vissim'!Z25/(30/3600)</f>
        <v>2760</v>
      </c>
      <c r="H76" s="5">
        <f>'Data from Vissim'!AA25/(30/3600)</f>
        <v>2760</v>
      </c>
    </row>
    <row r="77" spans="1:8" x14ac:dyDescent="0.3">
      <c r="H77" s="34"/>
    </row>
  </sheetData>
  <mergeCells count="3">
    <mergeCell ref="E3:H3"/>
    <mergeCell ref="E29:H29"/>
    <mergeCell ref="E54:H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6CA2-1933-4919-93C9-21842FF8CACF}">
  <dimension ref="A1:B19"/>
  <sheetViews>
    <sheetView workbookViewId="0">
      <selection activeCell="A19" sqref="A19"/>
    </sheetView>
  </sheetViews>
  <sheetFormatPr defaultRowHeight="14.4" x14ac:dyDescent="0.3"/>
  <cols>
    <col min="1" max="1" width="30.5546875" bestFit="1" customWidth="1"/>
    <col min="2" max="2" width="19.6640625" customWidth="1"/>
  </cols>
  <sheetData>
    <row r="1" spans="1:2" ht="21" x14ac:dyDescent="0.3">
      <c r="A1" s="17" t="s">
        <v>45</v>
      </c>
      <c r="B1" s="17"/>
    </row>
    <row r="2" spans="1:2" x14ac:dyDescent="0.3">
      <c r="A2" s="4" t="s">
        <v>44</v>
      </c>
      <c r="B2" s="4" t="s">
        <v>43</v>
      </c>
    </row>
    <row r="3" spans="1:2" x14ac:dyDescent="0.3">
      <c r="A3" s="14" t="s">
        <v>27</v>
      </c>
      <c r="B3" s="14">
        <v>0.29294402618513049</v>
      </c>
    </row>
    <row r="4" spans="1:2" x14ac:dyDescent="0.3">
      <c r="A4" s="14" t="s">
        <v>28</v>
      </c>
      <c r="B4" s="14">
        <v>0.29612977605448143</v>
      </c>
    </row>
    <row r="5" spans="1:2" x14ac:dyDescent="0.3">
      <c r="A5" s="14" t="s">
        <v>29</v>
      </c>
      <c r="B5" s="14">
        <v>0.35347585978338947</v>
      </c>
    </row>
    <row r="6" spans="1:2" x14ac:dyDescent="0.3">
      <c r="A6" s="14" t="s">
        <v>30</v>
      </c>
      <c r="B6" s="14">
        <v>0.36960913757867897</v>
      </c>
    </row>
    <row r="7" spans="1:2" x14ac:dyDescent="0.3">
      <c r="A7" s="4" t="s">
        <v>31</v>
      </c>
      <c r="B7" s="14">
        <v>1.3121587996016804</v>
      </c>
    </row>
    <row r="8" spans="1:2" x14ac:dyDescent="0.3">
      <c r="A8" s="15" t="s">
        <v>32</v>
      </c>
      <c r="B8" s="16"/>
    </row>
    <row r="9" spans="1:2" x14ac:dyDescent="0.3">
      <c r="A9" s="14" t="s">
        <v>33</v>
      </c>
      <c r="B9" s="10">
        <v>4</v>
      </c>
    </row>
    <row r="10" spans="1:2" x14ac:dyDescent="0.3">
      <c r="A10" s="14" t="s">
        <v>34</v>
      </c>
      <c r="B10" s="10">
        <v>3</v>
      </c>
    </row>
    <row r="11" spans="1:2" x14ac:dyDescent="0.3">
      <c r="A11" s="14" t="s">
        <v>35</v>
      </c>
      <c r="B11" s="10">
        <v>2</v>
      </c>
    </row>
    <row r="12" spans="1:2" x14ac:dyDescent="0.3">
      <c r="A12" s="14" t="s">
        <v>36</v>
      </c>
      <c r="B12" s="10">
        <v>20</v>
      </c>
    </row>
    <row r="13" spans="1:2" x14ac:dyDescent="0.3">
      <c r="A13" s="14" t="s">
        <v>37</v>
      </c>
      <c r="B13" s="10">
        <v>2</v>
      </c>
    </row>
    <row r="14" spans="1:2" x14ac:dyDescent="0.3">
      <c r="A14" s="14" t="s">
        <v>38</v>
      </c>
      <c r="B14" s="10">
        <v>120</v>
      </c>
    </row>
    <row r="15" spans="1:2" x14ac:dyDescent="0.3">
      <c r="A15" s="13" t="s">
        <v>39</v>
      </c>
      <c r="B15" s="13">
        <v>98</v>
      </c>
    </row>
    <row r="16" spans="1:2" x14ac:dyDescent="0.3">
      <c r="A16" s="11" t="s">
        <v>40</v>
      </c>
      <c r="B16" s="12">
        <v>23.878841627139611</v>
      </c>
    </row>
    <row r="17" spans="1:2" x14ac:dyDescent="0.3">
      <c r="A17" s="11" t="s">
        <v>41</v>
      </c>
      <c r="B17" s="12">
        <v>24.116772803831918</v>
      </c>
    </row>
    <row r="18" spans="1:2" x14ac:dyDescent="0.3">
      <c r="A18" s="11" t="s">
        <v>42</v>
      </c>
      <c r="B18" s="12">
        <v>28.399727128521103</v>
      </c>
    </row>
    <row r="19" spans="1:2" x14ac:dyDescent="0.3">
      <c r="A19" s="11" t="s">
        <v>72</v>
      </c>
      <c r="B19" s="12">
        <v>29.604658440507368</v>
      </c>
    </row>
  </sheetData>
  <mergeCells count="2">
    <mergeCell ref="A8:B8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E494-5BE9-4794-A70A-353D14841CAE}">
  <dimension ref="D2:U15"/>
  <sheetViews>
    <sheetView workbookViewId="0">
      <selection activeCell="D20" sqref="D20"/>
    </sheetView>
  </sheetViews>
  <sheetFormatPr defaultRowHeight="14.4" x14ac:dyDescent="0.3"/>
  <cols>
    <col min="5" max="5" width="15.33203125" customWidth="1"/>
    <col min="6" max="6" width="14.6640625" customWidth="1"/>
    <col min="7" max="7" width="15.33203125" customWidth="1"/>
    <col min="8" max="8" width="17.77734375" customWidth="1"/>
  </cols>
  <sheetData>
    <row r="2" spans="4:21" x14ac:dyDescent="0.3">
      <c r="D2" s="39" t="s">
        <v>66</v>
      </c>
      <c r="E2" s="39"/>
      <c r="F2" s="39"/>
      <c r="G2" s="10"/>
      <c r="H2" s="10"/>
    </row>
    <row r="3" spans="4:21" ht="28.8" x14ac:dyDescent="0.3">
      <c r="D3" s="38" t="s">
        <v>51</v>
      </c>
      <c r="E3" s="29" t="s">
        <v>1</v>
      </c>
      <c r="F3" s="29" t="s">
        <v>3</v>
      </c>
      <c r="G3" s="29" t="s">
        <v>2</v>
      </c>
      <c r="H3" s="29" t="s">
        <v>4</v>
      </c>
      <c r="J3" s="10" t="s">
        <v>56</v>
      </c>
      <c r="K3" s="10" t="s">
        <v>57</v>
      </c>
      <c r="L3" s="10">
        <v>45</v>
      </c>
      <c r="M3" t="s">
        <v>56</v>
      </c>
      <c r="N3" t="s">
        <v>57</v>
      </c>
      <c r="O3">
        <v>44</v>
      </c>
      <c r="P3" t="s">
        <v>56</v>
      </c>
      <c r="Q3" t="s">
        <v>57</v>
      </c>
      <c r="R3">
        <v>41</v>
      </c>
      <c r="S3" t="s">
        <v>56</v>
      </c>
      <c r="T3" t="s">
        <v>57</v>
      </c>
      <c r="U3">
        <v>40</v>
      </c>
    </row>
    <row r="4" spans="4:21" x14ac:dyDescent="0.3">
      <c r="D4" s="10" t="s">
        <v>52</v>
      </c>
      <c r="E4" s="37">
        <f>(L3/$L$8)*100</f>
        <v>35.714285714285715</v>
      </c>
      <c r="F4" s="37">
        <f>(O3/$O$8)*100</f>
        <v>31.205673758865249</v>
      </c>
      <c r="G4" s="37">
        <f>(R3/$R$8)*100</f>
        <v>36.283185840707965</v>
      </c>
      <c r="H4" s="37">
        <f>(U3/$U$8)*100</f>
        <v>35.398230088495573</v>
      </c>
      <c r="J4" s="10" t="s">
        <v>58</v>
      </c>
      <c r="K4" s="10" t="s">
        <v>59</v>
      </c>
      <c r="L4" s="10">
        <v>12</v>
      </c>
      <c r="M4" t="s">
        <v>58</v>
      </c>
      <c r="N4" t="s">
        <v>59</v>
      </c>
      <c r="O4">
        <v>22</v>
      </c>
      <c r="P4" t="s">
        <v>58</v>
      </c>
      <c r="Q4" t="s">
        <v>59</v>
      </c>
      <c r="R4">
        <v>12</v>
      </c>
      <c r="S4" t="s">
        <v>58</v>
      </c>
      <c r="T4" t="s">
        <v>59</v>
      </c>
      <c r="U4">
        <v>12</v>
      </c>
    </row>
    <row r="5" spans="4:21" x14ac:dyDescent="0.3">
      <c r="D5" s="10" t="s">
        <v>53</v>
      </c>
      <c r="E5" s="37">
        <f t="shared" ref="E5:E8" si="0">(L4/$L$8)*100</f>
        <v>9.5238095238095237</v>
      </c>
      <c r="F5" s="37">
        <f t="shared" ref="F5:F8" si="1">(O4/$O$8)*100</f>
        <v>15.602836879432624</v>
      </c>
      <c r="G5" s="37">
        <f t="shared" ref="G5:G8" si="2">(R4/$R$8)*100</f>
        <v>10.619469026548673</v>
      </c>
      <c r="H5" s="37">
        <f t="shared" ref="H5:H8" si="3">(U4/$U$8)*100</f>
        <v>10.619469026548673</v>
      </c>
      <c r="J5" s="10" t="s">
        <v>60</v>
      </c>
      <c r="K5" s="10" t="s">
        <v>59</v>
      </c>
      <c r="L5" s="10">
        <v>21</v>
      </c>
      <c r="M5" t="s">
        <v>60</v>
      </c>
      <c r="N5" t="s">
        <v>59</v>
      </c>
      <c r="O5">
        <v>26</v>
      </c>
      <c r="P5" t="s">
        <v>60</v>
      </c>
      <c r="Q5" t="s">
        <v>59</v>
      </c>
      <c r="R5">
        <v>15</v>
      </c>
      <c r="S5" t="s">
        <v>60</v>
      </c>
      <c r="T5" t="s">
        <v>59</v>
      </c>
      <c r="U5">
        <v>16</v>
      </c>
    </row>
    <row r="6" spans="4:21" x14ac:dyDescent="0.3">
      <c r="D6" s="10" t="s">
        <v>65</v>
      </c>
      <c r="E6" s="37">
        <f t="shared" si="0"/>
        <v>16.666666666666664</v>
      </c>
      <c r="F6" s="37">
        <f t="shared" si="1"/>
        <v>18.439716312056735</v>
      </c>
      <c r="G6" s="37">
        <f t="shared" si="2"/>
        <v>13.274336283185843</v>
      </c>
      <c r="H6" s="37">
        <f t="shared" si="3"/>
        <v>14.159292035398231</v>
      </c>
      <c r="J6" s="10" t="s">
        <v>61</v>
      </c>
      <c r="K6" s="10" t="s">
        <v>62</v>
      </c>
      <c r="L6" s="10">
        <v>26</v>
      </c>
      <c r="M6" t="s">
        <v>61</v>
      </c>
      <c r="N6" t="s">
        <v>62</v>
      </c>
      <c r="O6">
        <v>32</v>
      </c>
      <c r="P6" t="s">
        <v>61</v>
      </c>
      <c r="Q6" t="s">
        <v>62</v>
      </c>
      <c r="R6">
        <v>24</v>
      </c>
      <c r="S6" t="s">
        <v>61</v>
      </c>
      <c r="T6" t="s">
        <v>62</v>
      </c>
      <c r="U6">
        <v>19</v>
      </c>
    </row>
    <row r="7" spans="4:21" x14ac:dyDescent="0.3">
      <c r="D7" s="10" t="s">
        <v>55</v>
      </c>
      <c r="E7" s="37">
        <f t="shared" si="0"/>
        <v>20.634920634920633</v>
      </c>
      <c r="F7" s="37">
        <f t="shared" si="1"/>
        <v>22.695035460992909</v>
      </c>
      <c r="G7" s="37">
        <f t="shared" si="2"/>
        <v>21.238938053097346</v>
      </c>
      <c r="H7" s="37">
        <f t="shared" si="3"/>
        <v>16.814159292035399</v>
      </c>
      <c r="J7" s="10" t="s">
        <v>63</v>
      </c>
      <c r="K7" s="10" t="s">
        <v>64</v>
      </c>
      <c r="L7" s="10">
        <v>22</v>
      </c>
      <c r="M7" t="s">
        <v>63</v>
      </c>
      <c r="N7" t="s">
        <v>64</v>
      </c>
      <c r="O7">
        <v>17</v>
      </c>
      <c r="P7" t="s">
        <v>63</v>
      </c>
      <c r="Q7" t="s">
        <v>64</v>
      </c>
      <c r="R7">
        <v>21</v>
      </c>
      <c r="S7" t="s">
        <v>63</v>
      </c>
      <c r="T7" t="s">
        <v>64</v>
      </c>
      <c r="U7">
        <v>26</v>
      </c>
    </row>
    <row r="8" spans="4:21" x14ac:dyDescent="0.3">
      <c r="D8" s="10" t="s">
        <v>54</v>
      </c>
      <c r="E8" s="37">
        <f t="shared" si="0"/>
        <v>17.460317460317459</v>
      </c>
      <c r="F8" s="37">
        <f t="shared" si="1"/>
        <v>12.056737588652481</v>
      </c>
      <c r="G8" s="37">
        <f t="shared" si="2"/>
        <v>18.584070796460178</v>
      </c>
      <c r="H8" s="37">
        <f t="shared" si="3"/>
        <v>23.008849557522122</v>
      </c>
      <c r="L8">
        <f>SUM(L3:L7)</f>
        <v>126</v>
      </c>
      <c r="O8">
        <f>SUM(O3:O7)</f>
        <v>141</v>
      </c>
      <c r="R8">
        <f>SUM(R3:R7)</f>
        <v>113</v>
      </c>
      <c r="U8">
        <f>SUM(U3:U7)</f>
        <v>113</v>
      </c>
    </row>
    <row r="9" spans="4:21" x14ac:dyDescent="0.3">
      <c r="D9" s="10"/>
      <c r="E9" s="36"/>
      <c r="F9" s="10"/>
      <c r="G9" s="10"/>
      <c r="H9" s="10"/>
    </row>
    <row r="10" spans="4:21" ht="28.8" x14ac:dyDescent="0.3">
      <c r="D10" s="38" t="s">
        <v>67</v>
      </c>
      <c r="E10" s="29" t="s">
        <v>1</v>
      </c>
      <c r="F10" s="29" t="s">
        <v>3</v>
      </c>
      <c r="G10" s="29" t="s">
        <v>2</v>
      </c>
      <c r="H10" s="29" t="s">
        <v>4</v>
      </c>
    </row>
    <row r="11" spans="4:21" x14ac:dyDescent="0.3">
      <c r="D11" s="10" t="s">
        <v>68</v>
      </c>
      <c r="E11" s="37">
        <f>(J11/$J$15)*100</f>
        <v>17.857142857142858</v>
      </c>
      <c r="F11" s="37">
        <f>(K11/$K$15)*100</f>
        <v>26.436781609195403</v>
      </c>
      <c r="G11" s="37">
        <f>(L11/$L$15)*100</f>
        <v>19.480519480519483</v>
      </c>
      <c r="H11" s="37">
        <f>(M11/$M$15)*100</f>
        <v>17.857142857142858</v>
      </c>
      <c r="J11">
        <v>15</v>
      </c>
      <c r="K11">
        <v>23</v>
      </c>
      <c r="L11">
        <v>15</v>
      </c>
      <c r="M11">
        <v>15</v>
      </c>
    </row>
    <row r="12" spans="4:21" x14ac:dyDescent="0.3">
      <c r="D12" s="10" t="s">
        <v>69</v>
      </c>
      <c r="E12" s="37">
        <f t="shared" ref="E12:E14" si="4">(J12/$J$15)*100</f>
        <v>30.952380952380953</v>
      </c>
      <c r="F12" s="37">
        <f t="shared" ref="F12:F14" si="5">(K12/$K$15)*100</f>
        <v>32.183908045977013</v>
      </c>
      <c r="G12" s="37">
        <f t="shared" ref="G12:G14" si="6">(L12/$L$15)*100</f>
        <v>22.077922077922079</v>
      </c>
      <c r="H12" s="37">
        <f t="shared" ref="H12:H14" si="7">(M12/$M$15)*100</f>
        <v>30.952380952380953</v>
      </c>
      <c r="J12">
        <v>26</v>
      </c>
      <c r="K12">
        <v>28</v>
      </c>
      <c r="L12">
        <v>17</v>
      </c>
      <c r="M12">
        <v>26</v>
      </c>
    </row>
    <row r="13" spans="4:21" x14ac:dyDescent="0.3">
      <c r="D13" s="10" t="s">
        <v>70</v>
      </c>
      <c r="E13" s="37">
        <f t="shared" si="4"/>
        <v>28.571428571428569</v>
      </c>
      <c r="F13" s="37">
        <f t="shared" si="5"/>
        <v>17.241379310344829</v>
      </c>
      <c r="G13" s="37">
        <f t="shared" si="6"/>
        <v>32.467532467532465</v>
      </c>
      <c r="H13" s="37">
        <f t="shared" si="7"/>
        <v>28.571428571428569</v>
      </c>
      <c r="J13">
        <v>24</v>
      </c>
      <c r="K13">
        <v>15</v>
      </c>
      <c r="L13">
        <v>25</v>
      </c>
      <c r="M13">
        <v>24</v>
      </c>
    </row>
    <row r="14" spans="4:21" x14ac:dyDescent="0.3">
      <c r="D14" s="10" t="s">
        <v>71</v>
      </c>
      <c r="E14" s="37">
        <f t="shared" si="4"/>
        <v>22.61904761904762</v>
      </c>
      <c r="F14" s="37">
        <f t="shared" si="5"/>
        <v>24.137931034482758</v>
      </c>
      <c r="G14" s="37">
        <f t="shared" si="6"/>
        <v>25.97402597402597</v>
      </c>
      <c r="H14" s="37">
        <f t="shared" si="7"/>
        <v>22.61904761904762</v>
      </c>
      <c r="J14">
        <v>19</v>
      </c>
      <c r="K14">
        <v>21</v>
      </c>
      <c r="L14">
        <v>20</v>
      </c>
      <c r="M14">
        <v>19</v>
      </c>
    </row>
    <row r="15" spans="4:21" x14ac:dyDescent="0.3">
      <c r="J15">
        <f>SUM(J11:J14)</f>
        <v>84</v>
      </c>
      <c r="K15">
        <f>SUM(K11:K14)</f>
        <v>87</v>
      </c>
      <c r="L15">
        <f>SUM(L11:L14)</f>
        <v>77</v>
      </c>
      <c r="M15">
        <f>SUM(M11:M14)</f>
        <v>84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from Vissim</vt:lpstr>
      <vt:lpstr>Capacity of Approaches</vt:lpstr>
      <vt:lpstr>Signal Time</vt:lpstr>
      <vt:lpstr>Traffic Volume Characteristic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SABUJ BISWAS</cp:lastModifiedBy>
  <dcterms:created xsi:type="dcterms:W3CDTF">2025-09-03T12:55:29Z</dcterms:created>
  <dcterms:modified xsi:type="dcterms:W3CDTF">2025-09-04T16:46:00Z</dcterms:modified>
</cp:coreProperties>
</file>