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35" windowHeight="6090" activeTab="2"/>
  </bookViews>
  <sheets>
    <sheet name="Valores Google" sheetId="1" r:id="rId1"/>
    <sheet name="Hoja1" sheetId="4" r:id="rId2"/>
    <sheet name="Flujo de caja Empresa" sheetId="2" r:id="rId3"/>
    <sheet name="Flujo de caja proyecto" sheetId="3" r:id="rId4"/>
  </sheets>
  <calcPr calcId="125725"/>
</workbook>
</file>

<file path=xl/calcChain.xml><?xml version="1.0" encoding="utf-8"?>
<calcChain xmlns="http://schemas.openxmlformats.org/spreadsheetml/2006/main">
  <c r="C23" i="2"/>
  <c r="B23"/>
  <c r="B21"/>
  <c r="C21" s="1"/>
  <c r="B22"/>
  <c r="C22" s="1"/>
  <c r="B24"/>
  <c r="C24" s="1"/>
  <c r="B20"/>
  <c r="C20" s="1"/>
  <c r="B17" i="4"/>
  <c r="B7"/>
  <c r="B12" s="1"/>
  <c r="B13" s="1"/>
  <c r="B14" s="1"/>
  <c r="B15" s="1"/>
  <c r="B16" s="1"/>
  <c r="B5"/>
  <c r="C29" i="2"/>
  <c r="C31"/>
  <c r="D31" s="1"/>
  <c r="E31" s="1"/>
  <c r="D7" s="1"/>
  <c r="D9" s="1"/>
  <c r="D18" i="1"/>
  <c r="C18"/>
  <c r="D59" i="3"/>
  <c r="D54"/>
  <c r="D53"/>
  <c r="D52"/>
  <c r="D50"/>
  <c r="D51"/>
  <c r="D55"/>
  <c r="D49"/>
  <c r="D56" s="1"/>
  <c r="C44"/>
  <c r="C32" i="2" l="1"/>
  <c r="D32" s="1"/>
  <c r="E32" s="1"/>
  <c r="E7" s="1"/>
  <c r="E9" s="1"/>
  <c r="D29"/>
  <c r="E29" s="1"/>
  <c r="B7" s="1"/>
  <c r="B9" s="1"/>
  <c r="C30"/>
  <c r="D30" s="1"/>
  <c r="E30" s="1"/>
  <c r="C7" s="1"/>
  <c r="C9" s="1"/>
  <c r="C33"/>
  <c r="D33" s="1"/>
  <c r="E33" s="1"/>
  <c r="F7" s="1"/>
  <c r="F9" s="1"/>
  <c r="D29" i="3"/>
  <c r="C4" i="2"/>
  <c r="E4"/>
  <c r="B4"/>
  <c r="D31" i="3"/>
  <c r="D30"/>
  <c r="E6" i="2" l="1"/>
  <c r="E10" s="1"/>
  <c r="B6"/>
  <c r="B10" s="1"/>
  <c r="C6"/>
  <c r="C10" s="1"/>
  <c r="D32" i="3"/>
  <c r="B18" i="1"/>
  <c r="C15"/>
  <c r="D4" i="2"/>
  <c r="D6" s="1"/>
  <c r="D10" s="1"/>
  <c r="F4"/>
  <c r="F6" s="1"/>
  <c r="F10" s="1"/>
</calcChain>
</file>

<file path=xl/sharedStrings.xml><?xml version="1.0" encoding="utf-8"?>
<sst xmlns="http://schemas.openxmlformats.org/spreadsheetml/2006/main" count="121" uniqueCount="93">
  <si>
    <t>Costos Google engine</t>
  </si>
  <si>
    <t>Flujo de caja escenario normal</t>
  </si>
  <si>
    <t>Recurso</t>
  </si>
  <si>
    <t>Unidad</t>
  </si>
  <si>
    <t>Costo unidad</t>
  </si>
  <si>
    <t>Ancho de banda de salida</t>
  </si>
  <si>
    <t>Ancho de banda de entrada</t>
  </si>
  <si>
    <t>Tiempo de CPU</t>
  </si>
  <si>
    <t>Datos Almacenados</t>
  </si>
  <si>
    <t>Destinatarios de mensajes de correo electronico</t>
  </si>
  <si>
    <t>gigabytes</t>
  </si>
  <si>
    <t>horas de CPU</t>
  </si>
  <si>
    <t>gigabytes al mes</t>
  </si>
  <si>
    <t>destinatarios</t>
  </si>
  <si>
    <t>dolares</t>
  </si>
  <si>
    <t>Valor dólar</t>
  </si>
  <si>
    <t>Costo semanal considerando 3 usuarios por empresa</t>
  </si>
  <si>
    <t>total peso Chileno</t>
  </si>
  <si>
    <t>Costo mensual considerando 3 usuarios por empresa</t>
  </si>
  <si>
    <t>* Valores en dolares</t>
  </si>
  <si>
    <t>considerando que se cobrara por usuario un monto de 50.000 (usuario de empresa , una empresa puede tener muchos usuarios)</t>
  </si>
  <si>
    <t>Flujo de caja Escenario Normal</t>
  </si>
  <si>
    <t>Detalle</t>
  </si>
  <si>
    <t>Año 1</t>
  </si>
  <si>
    <t>Año 2</t>
  </si>
  <si>
    <t>Año 3</t>
  </si>
  <si>
    <t>Año 4</t>
  </si>
  <si>
    <t>Año 5</t>
  </si>
  <si>
    <t>meses</t>
  </si>
  <si>
    <t>Flujo de caja desarrollo del sistema</t>
  </si>
  <si>
    <t>Detalle Remuneraciones</t>
  </si>
  <si>
    <t xml:space="preserve">Detalle </t>
  </si>
  <si>
    <t>Cantidad</t>
  </si>
  <si>
    <t>Sueldo Mes</t>
  </si>
  <si>
    <t>Total Sueldos</t>
  </si>
  <si>
    <t>Analista Programador</t>
  </si>
  <si>
    <t>Programador</t>
  </si>
  <si>
    <t>cantidad</t>
  </si>
  <si>
    <t>Total Mensual</t>
  </si>
  <si>
    <t>Luz</t>
  </si>
  <si>
    <t>Agua</t>
  </si>
  <si>
    <t>Comestibles</t>
  </si>
  <si>
    <t>Arriendo oficina</t>
  </si>
  <si>
    <t>Telefono + Internet</t>
  </si>
  <si>
    <t>Ingreso</t>
  </si>
  <si>
    <t>Otros Ingresos</t>
  </si>
  <si>
    <t>Factores</t>
  </si>
  <si>
    <t>Tasa de crecimiento usuarios</t>
  </si>
  <si>
    <t>valor usuarios</t>
  </si>
  <si>
    <t>cantidad de meses</t>
  </si>
  <si>
    <t>usuarios inicial</t>
  </si>
  <si>
    <t>Demanda Usuarios</t>
  </si>
  <si>
    <t>Cantidad de usuarios</t>
  </si>
  <si>
    <t>Valor Usuario</t>
  </si>
  <si>
    <t>Total Anual</t>
  </si>
  <si>
    <t>Jefe de proyecto</t>
  </si>
  <si>
    <t>Duración de proyecto</t>
  </si>
  <si>
    <t xml:space="preserve">Gastos </t>
  </si>
  <si>
    <t>Insumos (tintas,accesorios of)</t>
  </si>
  <si>
    <t>Inversion Activos</t>
  </si>
  <si>
    <t>valor</t>
  </si>
  <si>
    <t>Escritorios</t>
  </si>
  <si>
    <t>Sillas</t>
  </si>
  <si>
    <t>Estante</t>
  </si>
  <si>
    <t>Mesa Impresora</t>
  </si>
  <si>
    <t>Total</t>
  </si>
  <si>
    <t>Inversion Inicial</t>
  </si>
  <si>
    <t>Flujo de caja Proyecto</t>
  </si>
  <si>
    <t>Mes 1</t>
  </si>
  <si>
    <t>Mes 2</t>
  </si>
  <si>
    <t>Mes 3</t>
  </si>
  <si>
    <t>Computadores</t>
  </si>
  <si>
    <t>Router wifi</t>
  </si>
  <si>
    <t>Impresora</t>
  </si>
  <si>
    <t>Capital de Trabajo</t>
  </si>
  <si>
    <t>Venta Activos</t>
  </si>
  <si>
    <t>Total Ingresos</t>
  </si>
  <si>
    <t>Remuneraciones</t>
  </si>
  <si>
    <t>Otros Gasto</t>
  </si>
  <si>
    <t>Total Egresos</t>
  </si>
  <si>
    <t>Por usuario</t>
  </si>
  <si>
    <t>Valor</t>
  </si>
  <si>
    <t>Costo de servicio</t>
  </si>
  <si>
    <t>Remuneracion Soporte técnico</t>
  </si>
  <si>
    <t>Demanda de Clientes</t>
  </si>
  <si>
    <t>Total Pymes</t>
  </si>
  <si>
    <t>Invierten en TI</t>
  </si>
  <si>
    <t>Total Mercado</t>
  </si>
  <si>
    <t>% Mercado esperado</t>
  </si>
  <si>
    <t>Total Demanda Primer año</t>
  </si>
  <si>
    <t>Tasa de crecimiento</t>
  </si>
  <si>
    <t>Valor Software</t>
  </si>
  <si>
    <t>Demanda Clientes</t>
  </si>
</sst>
</file>

<file path=xl/styles.xml><?xml version="1.0" encoding="utf-8"?>
<styleSheet xmlns="http://schemas.openxmlformats.org/spreadsheetml/2006/main">
  <numFmts count="1">
    <numFmt numFmtId="164" formatCode="\$* #,##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1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1" fillId="0" borderId="1" xfId="0" applyFont="1" applyBorder="1"/>
    <xf numFmtId="0" fontId="1" fillId="3" borderId="2" xfId="0" applyFont="1" applyFill="1" applyBorder="1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right"/>
    </xf>
    <xf numFmtId="164" fontId="4" fillId="0" borderId="0" xfId="0" applyNumberFormat="1" applyFont="1" applyFill="1" applyBorder="1" applyAlignment="1">
      <alignment horizontal="center"/>
    </xf>
    <xf numFmtId="0" fontId="5" fillId="0" borderId="0" xfId="0" applyFont="1"/>
    <xf numFmtId="0" fontId="0" fillId="0" borderId="0" xfId="0" applyBorder="1"/>
    <xf numFmtId="0" fontId="0" fillId="4" borderId="1" xfId="0" applyFill="1" applyBorder="1"/>
    <xf numFmtId="0" fontId="0" fillId="0" borderId="0" xfId="0" applyFill="1" applyBorder="1"/>
    <xf numFmtId="0" fontId="1" fillId="4" borderId="1" xfId="0" applyFont="1" applyFill="1" applyBorder="1"/>
    <xf numFmtId="3" fontId="0" fillId="0" borderId="1" xfId="0" applyNumberFormat="1" applyBorder="1"/>
    <xf numFmtId="3" fontId="0" fillId="0" borderId="0" xfId="0" applyNumberFormat="1" applyBorder="1"/>
    <xf numFmtId="0" fontId="0" fillId="0" borderId="1" xfId="0" applyFill="1" applyBorder="1"/>
    <xf numFmtId="0" fontId="0" fillId="5" borderId="1" xfId="0" applyFill="1" applyBorder="1"/>
    <xf numFmtId="0" fontId="1" fillId="0" borderId="0" xfId="0" applyFont="1" applyAlignment="1">
      <alignment horizontal="left"/>
    </xf>
    <xf numFmtId="0" fontId="1" fillId="0" borderId="0" xfId="0" applyFont="1" applyBorder="1"/>
    <xf numFmtId="0" fontId="1" fillId="5" borderId="1" xfId="0" applyFont="1" applyFill="1" applyBorder="1" applyAlignment="1">
      <alignment horizontal="center"/>
    </xf>
    <xf numFmtId="0" fontId="1" fillId="0" borderId="1" xfId="0" applyFont="1" applyFill="1" applyBorder="1"/>
    <xf numFmtId="3" fontId="1" fillId="0" borderId="1" xfId="0" applyNumberFormat="1" applyFont="1" applyFill="1" applyBorder="1"/>
    <xf numFmtId="0" fontId="1" fillId="7" borderId="1" xfId="0" applyFont="1" applyFill="1" applyBorder="1"/>
    <xf numFmtId="0" fontId="1" fillId="7" borderId="2" xfId="0" applyFont="1" applyFill="1" applyBorder="1"/>
    <xf numFmtId="3" fontId="1" fillId="7" borderId="1" xfId="0" applyNumberFormat="1" applyFont="1" applyFill="1" applyBorder="1"/>
    <xf numFmtId="0" fontId="0" fillId="7" borderId="1" xfId="0" applyFill="1" applyBorder="1"/>
    <xf numFmtId="3" fontId="0" fillId="0" borderId="1" xfId="0" applyNumberFormat="1" applyFill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3" fontId="0" fillId="6" borderId="1" xfId="0" applyNumberFormat="1" applyFill="1" applyBorder="1"/>
    <xf numFmtId="3" fontId="0" fillId="4" borderId="1" xfId="0" applyNumberFormat="1" applyFill="1" applyBorder="1"/>
    <xf numFmtId="0" fontId="1" fillId="6" borderId="1" xfId="0" applyFont="1" applyFill="1" applyBorder="1"/>
    <xf numFmtId="3" fontId="1" fillId="4" borderId="1" xfId="0" applyNumberFormat="1" applyFont="1" applyFill="1" applyBorder="1" applyAlignment="1">
      <alignment horizontal="center"/>
    </xf>
    <xf numFmtId="9" fontId="0" fillId="0" borderId="0" xfId="0" applyNumberFormat="1"/>
    <xf numFmtId="1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opLeftCell="A10" workbookViewId="0">
      <selection activeCell="A14" sqref="A14"/>
    </sheetView>
  </sheetViews>
  <sheetFormatPr baseColWidth="10" defaultRowHeight="15"/>
  <cols>
    <col min="1" max="1" width="47" customWidth="1"/>
    <col min="2" max="2" width="19.5703125" customWidth="1"/>
    <col min="3" max="3" width="24" customWidth="1"/>
    <col min="4" max="4" width="12" customWidth="1"/>
  </cols>
  <sheetData>
    <row r="1" spans="1:6">
      <c r="A1" t="s">
        <v>0</v>
      </c>
    </row>
    <row r="3" spans="1:6">
      <c r="A3" t="s">
        <v>1</v>
      </c>
    </row>
    <row r="4" spans="1:6">
      <c r="E4" t="s">
        <v>15</v>
      </c>
      <c r="F4">
        <v>544.66</v>
      </c>
    </row>
    <row r="6" spans="1:6">
      <c r="C6" s="3" t="s">
        <v>19</v>
      </c>
    </row>
    <row r="7" spans="1:6">
      <c r="A7" s="2" t="s">
        <v>2</v>
      </c>
      <c r="B7" s="2" t="s">
        <v>3</v>
      </c>
      <c r="C7" s="2" t="s">
        <v>4</v>
      </c>
    </row>
    <row r="8" spans="1:6">
      <c r="A8" s="1" t="s">
        <v>5</v>
      </c>
      <c r="B8" s="1" t="s">
        <v>10</v>
      </c>
      <c r="C8" s="1">
        <v>0.12</v>
      </c>
      <c r="D8" s="3"/>
    </row>
    <row r="9" spans="1:6">
      <c r="A9" s="1" t="s">
        <v>6</v>
      </c>
      <c r="B9" s="1" t="s">
        <v>10</v>
      </c>
      <c r="C9" s="1">
        <v>0.1</v>
      </c>
      <c r="D9" s="3"/>
    </row>
    <row r="10" spans="1:6">
      <c r="A10" s="1" t="s">
        <v>7</v>
      </c>
      <c r="B10" s="1" t="s">
        <v>11</v>
      </c>
      <c r="C10" s="1">
        <v>0.1</v>
      </c>
      <c r="D10" s="3"/>
    </row>
    <row r="11" spans="1:6">
      <c r="A11" s="1" t="s">
        <v>8</v>
      </c>
      <c r="B11" s="1" t="s">
        <v>12</v>
      </c>
      <c r="C11" s="1">
        <v>0.15</v>
      </c>
      <c r="D11" s="3"/>
    </row>
    <row r="12" spans="1:6">
      <c r="A12" s="1" t="s">
        <v>9</v>
      </c>
      <c r="B12" s="1" t="s">
        <v>13</v>
      </c>
      <c r="C12" s="1">
        <v>1E-4</v>
      </c>
      <c r="D12" s="3"/>
    </row>
    <row r="14" spans="1:6">
      <c r="B14" s="5" t="s">
        <v>14</v>
      </c>
      <c r="C14" s="5" t="s">
        <v>17</v>
      </c>
    </row>
    <row r="15" spans="1:6">
      <c r="A15" s="4" t="s">
        <v>16</v>
      </c>
      <c r="B15" s="1">
        <v>14</v>
      </c>
      <c r="C15" s="1">
        <f>F4*B15</f>
        <v>7625.24</v>
      </c>
    </row>
    <row r="17" spans="1:4">
      <c r="B17" s="5" t="s">
        <v>14</v>
      </c>
      <c r="C17" s="5" t="s">
        <v>17</v>
      </c>
      <c r="D17" s="17" t="s">
        <v>80</v>
      </c>
    </row>
    <row r="18" spans="1:4">
      <c r="A18" s="4" t="s">
        <v>18</v>
      </c>
      <c r="B18" s="1">
        <f>B15*4</f>
        <v>56</v>
      </c>
      <c r="C18" s="1">
        <f>F4*B18</f>
        <v>30500.959999999999</v>
      </c>
      <c r="D18" s="18">
        <f>C18/3</f>
        <v>10166.986666666666</v>
      </c>
    </row>
    <row r="22" spans="1:4">
      <c r="A22" s="7" t="s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B12" sqref="B12"/>
    </sheetView>
  </sheetViews>
  <sheetFormatPr baseColWidth="10" defaultRowHeight="15"/>
  <cols>
    <col min="1" max="1" width="26.28515625" customWidth="1"/>
  </cols>
  <sheetData>
    <row r="1" spans="1:2">
      <c r="A1" t="s">
        <v>84</v>
      </c>
    </row>
    <row r="3" spans="1:2">
      <c r="A3" t="s">
        <v>85</v>
      </c>
      <c r="B3">
        <v>1000</v>
      </c>
    </row>
    <row r="4" spans="1:2">
      <c r="A4" t="s">
        <v>86</v>
      </c>
      <c r="B4" s="43">
        <v>0.1</v>
      </c>
    </row>
    <row r="5" spans="1:2">
      <c r="A5" t="s">
        <v>87</v>
      </c>
      <c r="B5">
        <f>B3*B4</f>
        <v>100</v>
      </c>
    </row>
    <row r="6" spans="1:2">
      <c r="A6" t="s">
        <v>88</v>
      </c>
      <c r="B6" s="43">
        <v>0.03</v>
      </c>
    </row>
    <row r="7" spans="1:2">
      <c r="A7" t="s">
        <v>89</v>
      </c>
      <c r="B7">
        <f>B5*B6</f>
        <v>3</v>
      </c>
    </row>
    <row r="9" spans="1:2">
      <c r="A9" t="s">
        <v>90</v>
      </c>
      <c r="B9" s="43">
        <v>0.5</v>
      </c>
    </row>
    <row r="10" spans="1:2">
      <c r="B10" s="44"/>
    </row>
    <row r="12" spans="1:2">
      <c r="A12" t="s">
        <v>23</v>
      </c>
      <c r="B12" s="44">
        <f>B7</f>
        <v>3</v>
      </c>
    </row>
    <row r="13" spans="1:2">
      <c r="A13" t="s">
        <v>24</v>
      </c>
      <c r="B13" s="44">
        <f>($B$9*B12)+B12</f>
        <v>4.5</v>
      </c>
    </row>
    <row r="14" spans="1:2">
      <c r="A14" t="s">
        <v>25</v>
      </c>
      <c r="B14" s="44">
        <f t="shared" ref="B14:B16" si="0">($B$9*B13)+B13</f>
        <v>6.75</v>
      </c>
    </row>
    <row r="15" spans="1:2">
      <c r="A15" t="s">
        <v>26</v>
      </c>
      <c r="B15" s="44">
        <f t="shared" si="0"/>
        <v>10.125</v>
      </c>
    </row>
    <row r="16" spans="1:2">
      <c r="A16" t="s">
        <v>27</v>
      </c>
      <c r="B16" s="44">
        <f t="shared" si="0"/>
        <v>15.1875</v>
      </c>
    </row>
    <row r="17" spans="2:2">
      <c r="B17" s="44">
        <f>SUM(B12:B16)</f>
        <v>39.5625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3"/>
  <sheetViews>
    <sheetView tabSelected="1" topLeftCell="A16" workbookViewId="0">
      <selection activeCell="C24" sqref="C24"/>
    </sheetView>
  </sheetViews>
  <sheetFormatPr baseColWidth="10" defaultColWidth="20.42578125" defaultRowHeight="15"/>
  <cols>
    <col min="1" max="1" width="27.7109375" customWidth="1"/>
  </cols>
  <sheetData>
    <row r="1" spans="1:6">
      <c r="A1" s="22" t="s">
        <v>21</v>
      </c>
      <c r="D1" s="38" t="s">
        <v>81</v>
      </c>
      <c r="E1" s="38"/>
      <c r="F1" s="38"/>
    </row>
    <row r="2" spans="1:6">
      <c r="C2" t="s">
        <v>91</v>
      </c>
      <c r="D2" s="37">
        <v>2000000</v>
      </c>
      <c r="E2" s="33"/>
      <c r="F2" s="36"/>
    </row>
    <row r="3" spans="1:6">
      <c r="A3" s="38" t="s">
        <v>22</v>
      </c>
      <c r="B3" s="42" t="s">
        <v>23</v>
      </c>
      <c r="C3" s="42" t="s">
        <v>24</v>
      </c>
      <c r="D3" s="42" t="s">
        <v>25</v>
      </c>
      <c r="E3" s="42" t="s">
        <v>26</v>
      </c>
      <c r="F3" s="42" t="s">
        <v>27</v>
      </c>
    </row>
    <row r="4" spans="1:6">
      <c r="A4" s="1" t="s">
        <v>44</v>
      </c>
      <c r="B4" s="18">
        <f>$E20</f>
        <v>0</v>
      </c>
      <c r="C4" s="18">
        <f>$E21</f>
        <v>0</v>
      </c>
      <c r="D4" s="18">
        <f>$E22</f>
        <v>0</v>
      </c>
      <c r="E4" s="18">
        <f>$E23</f>
        <v>0</v>
      </c>
      <c r="F4" s="18">
        <f>$E24</f>
        <v>0</v>
      </c>
    </row>
    <row r="5" spans="1:6">
      <c r="A5" s="1" t="s">
        <v>45</v>
      </c>
      <c r="B5" s="18"/>
      <c r="C5" s="18"/>
      <c r="D5" s="18"/>
      <c r="E5" s="18"/>
      <c r="F5" s="18"/>
    </row>
    <row r="6" spans="1:6">
      <c r="A6" s="41" t="s">
        <v>76</v>
      </c>
      <c r="B6" s="39">
        <f>SUM(B4:B5)</f>
        <v>0</v>
      </c>
      <c r="C6" s="39">
        <f t="shared" ref="C6:F6" si="0">SUM(C4:C5)</f>
        <v>0</v>
      </c>
      <c r="D6" s="39">
        <f t="shared" si="0"/>
        <v>0</v>
      </c>
      <c r="E6" s="39">
        <f t="shared" si="0"/>
        <v>0</v>
      </c>
      <c r="F6" s="39">
        <f t="shared" si="0"/>
        <v>0</v>
      </c>
    </row>
    <row r="7" spans="1:6">
      <c r="A7" s="1" t="s">
        <v>82</v>
      </c>
      <c r="B7" s="18" t="e">
        <f>$E29</f>
        <v>#REF!</v>
      </c>
      <c r="C7" s="18" t="e">
        <f>$E30</f>
        <v>#REF!</v>
      </c>
      <c r="D7" s="18" t="e">
        <f>$E31</f>
        <v>#REF!</v>
      </c>
      <c r="E7" s="18" t="e">
        <f>$E32</f>
        <v>#REF!</v>
      </c>
      <c r="F7" s="18" t="e">
        <f>$E33</f>
        <v>#REF!</v>
      </c>
    </row>
    <row r="8" spans="1:6">
      <c r="A8" s="1" t="s">
        <v>83</v>
      </c>
      <c r="B8" s="18">
        <v>300000</v>
      </c>
      <c r="C8" s="18">
        <v>300000</v>
      </c>
      <c r="D8" s="18">
        <v>300000</v>
      </c>
      <c r="E8" s="18">
        <v>300000</v>
      </c>
      <c r="F8" s="18">
        <v>600000</v>
      </c>
    </row>
    <row r="9" spans="1:6">
      <c r="A9" s="17" t="s">
        <v>79</v>
      </c>
      <c r="B9" s="40" t="e">
        <f>SUM(B7:B8)</f>
        <v>#REF!</v>
      </c>
      <c r="C9" s="40" t="e">
        <f t="shared" ref="C9:F9" si="1">SUM(C7:C8)</f>
        <v>#REF!</v>
      </c>
      <c r="D9" s="40" t="e">
        <f t="shared" si="1"/>
        <v>#REF!</v>
      </c>
      <c r="E9" s="40" t="e">
        <f t="shared" si="1"/>
        <v>#REF!</v>
      </c>
      <c r="F9" s="40" t="e">
        <f t="shared" si="1"/>
        <v>#REF!</v>
      </c>
    </row>
    <row r="10" spans="1:6">
      <c r="B10" s="32" t="e">
        <f>SUM(B6-B9)</f>
        <v>#REF!</v>
      </c>
      <c r="C10" s="32" t="e">
        <f t="shared" ref="C10:F10" si="2">SUM(C6-C9)</f>
        <v>#REF!</v>
      </c>
      <c r="D10" s="32" t="e">
        <f t="shared" si="2"/>
        <v>#REF!</v>
      </c>
      <c r="E10" s="32" t="e">
        <f t="shared" si="2"/>
        <v>#REF!</v>
      </c>
      <c r="F10" s="32" t="e">
        <f t="shared" si="2"/>
        <v>#REF!</v>
      </c>
    </row>
    <row r="14" spans="1:6">
      <c r="A14" t="s">
        <v>46</v>
      </c>
    </row>
    <row r="15" spans="1:6">
      <c r="A15" s="21" t="s">
        <v>47</v>
      </c>
      <c r="B15" s="21" t="s">
        <v>50</v>
      </c>
      <c r="C15" s="21" t="s">
        <v>48</v>
      </c>
      <c r="D15" s="21" t="s">
        <v>49</v>
      </c>
    </row>
    <row r="16" spans="1:6">
      <c r="A16" s="1">
        <v>3</v>
      </c>
      <c r="B16" s="1">
        <v>10</v>
      </c>
      <c r="C16" s="18">
        <v>50000</v>
      </c>
      <c r="D16" s="1">
        <v>12</v>
      </c>
    </row>
    <row r="17" spans="1:5">
      <c r="A17" s="14"/>
      <c r="B17" s="14"/>
      <c r="C17" s="14"/>
      <c r="D17" s="14"/>
    </row>
    <row r="18" spans="1:5">
      <c r="A18" s="23" t="s">
        <v>92</v>
      </c>
      <c r="B18" s="14"/>
      <c r="C18" s="14"/>
      <c r="D18" s="14"/>
    </row>
    <row r="19" spans="1:5">
      <c r="A19" s="1"/>
      <c r="B19" s="24" t="s">
        <v>32</v>
      </c>
      <c r="C19" s="21" t="s">
        <v>65</v>
      </c>
    </row>
    <row r="20" spans="1:5">
      <c r="A20" s="1" t="s">
        <v>23</v>
      </c>
      <c r="B20" s="45">
        <f>Hoja1!B12</f>
        <v>3</v>
      </c>
      <c r="C20" s="18">
        <f>$D$2*B20</f>
        <v>6000000</v>
      </c>
    </row>
    <row r="21" spans="1:5">
      <c r="A21" s="1" t="s">
        <v>24</v>
      </c>
      <c r="B21" s="45">
        <f>Hoja1!B13</f>
        <v>4.5</v>
      </c>
      <c r="C21" s="18">
        <f t="shared" ref="C21:C24" si="3">$D$2*B21</f>
        <v>9000000</v>
      </c>
    </row>
    <row r="22" spans="1:5">
      <c r="A22" s="1" t="s">
        <v>25</v>
      </c>
      <c r="B22" s="45">
        <f>Hoja1!B14</f>
        <v>6.75</v>
      </c>
      <c r="C22" s="18">
        <f t="shared" si="3"/>
        <v>13500000</v>
      </c>
    </row>
    <row r="23" spans="1:5">
      <c r="A23" s="1" t="s">
        <v>26</v>
      </c>
      <c r="B23" s="45">
        <f>Hoja1!B15</f>
        <v>10.125</v>
      </c>
      <c r="C23" s="18">
        <f>$D$2*B23</f>
        <v>20250000</v>
      </c>
    </row>
    <row r="24" spans="1:5">
      <c r="A24" s="1" t="s">
        <v>27</v>
      </c>
      <c r="B24" s="45">
        <f>Hoja1!B16</f>
        <v>15.1875</v>
      </c>
      <c r="C24" s="18">
        <f t="shared" si="3"/>
        <v>30375000</v>
      </c>
    </row>
    <row r="25" spans="1:5">
      <c r="A25" s="14"/>
      <c r="B25" s="14"/>
      <c r="C25" s="14"/>
      <c r="D25" s="14"/>
    </row>
    <row r="26" spans="1:5">
      <c r="A26" s="14"/>
      <c r="B26" s="14"/>
      <c r="C26" s="14"/>
      <c r="D26" s="14"/>
    </row>
    <row r="27" spans="1:5">
      <c r="A27" s="23" t="s">
        <v>51</v>
      </c>
      <c r="B27" s="14"/>
      <c r="C27" s="14"/>
      <c r="D27" s="14"/>
    </row>
    <row r="28" spans="1:5">
      <c r="A28" s="1"/>
      <c r="B28" s="24" t="s">
        <v>52</v>
      </c>
      <c r="C28" s="21" t="s">
        <v>53</v>
      </c>
      <c r="D28" s="21" t="s">
        <v>38</v>
      </c>
      <c r="E28" s="21" t="s">
        <v>54</v>
      </c>
    </row>
    <row r="29" spans="1:5">
      <c r="A29" s="1" t="s">
        <v>23</v>
      </c>
      <c r="B29" s="1">
        <v>10</v>
      </c>
      <c r="C29" s="18" t="e">
        <f>#REF!</f>
        <v>#REF!</v>
      </c>
      <c r="D29" s="18" t="e">
        <f>C29*B29</f>
        <v>#REF!</v>
      </c>
      <c r="E29" s="18" t="e">
        <f>D29*$D$16</f>
        <v>#REF!</v>
      </c>
    </row>
    <row r="30" spans="1:5">
      <c r="A30" s="1" t="s">
        <v>24</v>
      </c>
      <c r="B30" s="1">
        <v>13</v>
      </c>
      <c r="C30" s="18" t="e">
        <f>#REF!</f>
        <v>#REF!</v>
      </c>
      <c r="D30" s="18" t="e">
        <f t="shared" ref="D30:D33" si="4">C30*B30</f>
        <v>#REF!</v>
      </c>
      <c r="E30" s="18" t="e">
        <f t="shared" ref="E30:E33" si="5">D30*$D$16</f>
        <v>#REF!</v>
      </c>
    </row>
    <row r="31" spans="1:5">
      <c r="A31" s="1" t="s">
        <v>25</v>
      </c>
      <c r="B31" s="1">
        <v>16</v>
      </c>
      <c r="C31" s="18" t="e">
        <f>#REF!</f>
        <v>#REF!</v>
      </c>
      <c r="D31" s="18" t="e">
        <f t="shared" si="4"/>
        <v>#REF!</v>
      </c>
      <c r="E31" s="18" t="e">
        <f t="shared" si="5"/>
        <v>#REF!</v>
      </c>
    </row>
    <row r="32" spans="1:5">
      <c r="A32" s="1" t="s">
        <v>26</v>
      </c>
      <c r="B32" s="1">
        <v>18</v>
      </c>
      <c r="C32" s="18" t="e">
        <f>#REF!</f>
        <v>#REF!</v>
      </c>
      <c r="D32" s="18" t="e">
        <f t="shared" si="4"/>
        <v>#REF!</v>
      </c>
      <c r="E32" s="18" t="e">
        <f t="shared" si="5"/>
        <v>#REF!</v>
      </c>
    </row>
    <row r="33" spans="1:5">
      <c r="A33" s="1" t="s">
        <v>27</v>
      </c>
      <c r="B33" s="1">
        <v>21</v>
      </c>
      <c r="C33" s="18" t="e">
        <f>#REF!</f>
        <v>#REF!</v>
      </c>
      <c r="D33" s="18" t="e">
        <f t="shared" si="4"/>
        <v>#REF!</v>
      </c>
      <c r="E33" s="18" t="e">
        <f t="shared" si="5"/>
        <v>#REF!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59"/>
  <sheetViews>
    <sheetView topLeftCell="A58" workbookViewId="0">
      <selection activeCell="A9" sqref="A9:D9"/>
    </sheetView>
  </sheetViews>
  <sheetFormatPr baseColWidth="10" defaultRowHeight="15"/>
  <cols>
    <col min="1" max="1" width="23" customWidth="1"/>
    <col min="2" max="2" width="16.140625" customWidth="1"/>
    <col min="3" max="3" width="19.5703125" customWidth="1"/>
    <col min="4" max="4" width="19.28515625" customWidth="1"/>
    <col min="5" max="5" width="25.5703125" style="14" customWidth="1"/>
    <col min="6" max="7" width="11.42578125" style="14"/>
  </cols>
  <sheetData>
    <row r="2" spans="1:4">
      <c r="A2" s="7" t="s">
        <v>67</v>
      </c>
    </row>
    <row r="3" spans="1:4">
      <c r="A3" s="34" t="s">
        <v>22</v>
      </c>
      <c r="B3" s="34" t="s">
        <v>68</v>
      </c>
      <c r="C3" s="34" t="s">
        <v>69</v>
      </c>
      <c r="D3" s="34" t="s">
        <v>70</v>
      </c>
    </row>
    <row r="4" spans="1:4">
      <c r="A4" s="1" t="s">
        <v>44</v>
      </c>
      <c r="B4" s="1"/>
      <c r="C4" s="1"/>
      <c r="D4" s="1"/>
    </row>
    <row r="5" spans="1:4">
      <c r="A5" s="1" t="s">
        <v>75</v>
      </c>
      <c r="B5" s="1"/>
      <c r="C5" s="1"/>
      <c r="D5" s="1"/>
    </row>
    <row r="6" spans="1:4">
      <c r="A6" s="35" t="s">
        <v>76</v>
      </c>
      <c r="B6" s="21"/>
      <c r="C6" s="21"/>
      <c r="D6" s="21"/>
    </row>
    <row r="7" spans="1:4">
      <c r="A7" s="1" t="s">
        <v>77</v>
      </c>
      <c r="B7" s="1"/>
      <c r="C7" s="1"/>
      <c r="D7" s="1"/>
    </row>
    <row r="8" spans="1:4">
      <c r="A8" s="1" t="s">
        <v>78</v>
      </c>
      <c r="B8" s="1"/>
      <c r="C8" s="1"/>
      <c r="D8" s="1"/>
    </row>
    <row r="9" spans="1:4">
      <c r="A9" s="21" t="s">
        <v>79</v>
      </c>
      <c r="B9" s="21"/>
      <c r="C9" s="21"/>
      <c r="D9" s="2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24" spans="1:7" s="8" customFormat="1" ht="18.75">
      <c r="A24" s="9"/>
      <c r="B24" s="9"/>
      <c r="C24" s="10"/>
      <c r="D24" s="10"/>
      <c r="E24" s="11"/>
      <c r="F24" s="12"/>
      <c r="G24" s="12"/>
    </row>
    <row r="25" spans="1:7">
      <c r="A25" s="13" t="s">
        <v>29</v>
      </c>
    </row>
    <row r="26" spans="1:7">
      <c r="C26" s="7" t="s">
        <v>56</v>
      </c>
      <c r="D26" s="3">
        <v>3</v>
      </c>
      <c r="E26" s="14" t="s">
        <v>28</v>
      </c>
    </row>
    <row r="27" spans="1:7">
      <c r="A27" s="15" t="s">
        <v>30</v>
      </c>
      <c r="E27" s="16"/>
    </row>
    <row r="28" spans="1:7">
      <c r="A28" s="17" t="s">
        <v>31</v>
      </c>
      <c r="B28" s="17" t="s">
        <v>32</v>
      </c>
      <c r="C28" s="17" t="s">
        <v>33</v>
      </c>
      <c r="D28" s="17" t="s">
        <v>34</v>
      </c>
    </row>
    <row r="29" spans="1:7">
      <c r="A29" s="20" t="s">
        <v>55</v>
      </c>
      <c r="B29" s="25">
        <v>1</v>
      </c>
      <c r="C29" s="26">
        <v>800000</v>
      </c>
      <c r="D29" s="26">
        <f>B29*C29</f>
        <v>800000</v>
      </c>
    </row>
    <row r="30" spans="1:7">
      <c r="A30" s="1" t="s">
        <v>35</v>
      </c>
      <c r="B30" s="1">
        <v>1</v>
      </c>
      <c r="C30" s="18">
        <v>600000</v>
      </c>
      <c r="D30" s="18">
        <f>B30*C30</f>
        <v>600000</v>
      </c>
    </row>
    <row r="31" spans="1:7">
      <c r="A31" s="1" t="s">
        <v>36</v>
      </c>
      <c r="B31" s="1">
        <v>1</v>
      </c>
      <c r="C31" s="18">
        <v>400000</v>
      </c>
      <c r="D31" s="18">
        <f>B31*C31</f>
        <v>400000</v>
      </c>
    </row>
    <row r="32" spans="1:7">
      <c r="A32" s="14"/>
      <c r="B32" s="14"/>
      <c r="C32" s="19"/>
      <c r="D32" s="18">
        <f>SUM(D29:D31)</f>
        <v>1800000</v>
      </c>
    </row>
    <row r="33" spans="1:4">
      <c r="A33" s="14"/>
      <c r="B33" s="14"/>
      <c r="C33" s="19"/>
      <c r="D33" s="19"/>
    </row>
    <row r="34" spans="1:4">
      <c r="A34" s="14"/>
      <c r="B34" s="14"/>
      <c r="C34" s="14"/>
      <c r="D34" s="14"/>
    </row>
    <row r="36" spans="1:4">
      <c r="A36" s="15" t="s">
        <v>57</v>
      </c>
    </row>
    <row r="37" spans="1:4">
      <c r="A37" s="17" t="s">
        <v>22</v>
      </c>
      <c r="B37" s="17" t="s">
        <v>37</v>
      </c>
      <c r="C37" s="17" t="s">
        <v>38</v>
      </c>
      <c r="D37" s="14"/>
    </row>
    <row r="38" spans="1:4">
      <c r="A38" s="1" t="s">
        <v>39</v>
      </c>
      <c r="B38" s="1">
        <v>1</v>
      </c>
      <c r="C38" s="18">
        <v>25000</v>
      </c>
      <c r="D38" s="14"/>
    </row>
    <row r="39" spans="1:4">
      <c r="A39" s="1" t="s">
        <v>40</v>
      </c>
      <c r="B39" s="1">
        <v>1</v>
      </c>
      <c r="C39" s="18">
        <v>25000</v>
      </c>
      <c r="D39" s="14"/>
    </row>
    <row r="40" spans="1:4">
      <c r="A40" s="1" t="s">
        <v>58</v>
      </c>
      <c r="B40" s="1">
        <v>1</v>
      </c>
      <c r="C40" s="18">
        <v>30000</v>
      </c>
      <c r="D40" s="14"/>
    </row>
    <row r="41" spans="1:4">
      <c r="A41" s="20" t="s">
        <v>41</v>
      </c>
      <c r="B41" s="1">
        <v>1</v>
      </c>
      <c r="C41" s="18">
        <v>100000</v>
      </c>
    </row>
    <row r="42" spans="1:4">
      <c r="A42" s="20" t="s">
        <v>42</v>
      </c>
      <c r="B42" s="1">
        <v>1</v>
      </c>
      <c r="C42" s="18">
        <v>200000</v>
      </c>
    </row>
    <row r="43" spans="1:4">
      <c r="A43" s="20" t="s">
        <v>43</v>
      </c>
      <c r="B43" s="20">
        <v>1</v>
      </c>
      <c r="C43" s="18">
        <v>30000</v>
      </c>
    </row>
    <row r="44" spans="1:4">
      <c r="C44" s="18">
        <f>SUM(C38:C43)</f>
        <v>410000</v>
      </c>
    </row>
    <row r="45" spans="1:4">
      <c r="C45" s="6"/>
    </row>
    <row r="46" spans="1:4">
      <c r="A46" s="14"/>
      <c r="B46" s="14"/>
      <c r="C46" s="19"/>
      <c r="D46" s="14"/>
    </row>
    <row r="47" spans="1:4">
      <c r="A47" s="28" t="s">
        <v>59</v>
      </c>
    </row>
    <row r="48" spans="1:4">
      <c r="A48" s="27" t="s">
        <v>22</v>
      </c>
      <c r="B48" s="27" t="s">
        <v>37</v>
      </c>
      <c r="C48" s="29" t="s">
        <v>60</v>
      </c>
      <c r="D48" s="30" t="s">
        <v>65</v>
      </c>
    </row>
    <row r="49" spans="1:4">
      <c r="A49" s="20" t="s">
        <v>61</v>
      </c>
      <c r="B49" s="20">
        <v>3</v>
      </c>
      <c r="C49" s="31">
        <v>20000</v>
      </c>
      <c r="D49" s="31">
        <f>B49*C49</f>
        <v>60000</v>
      </c>
    </row>
    <row r="50" spans="1:4">
      <c r="A50" s="20" t="s">
        <v>62</v>
      </c>
      <c r="B50" s="1">
        <v>5</v>
      </c>
      <c r="C50" s="18">
        <v>20000</v>
      </c>
      <c r="D50" s="31">
        <f t="shared" ref="D50:D55" si="0">B50*C50</f>
        <v>100000</v>
      </c>
    </row>
    <row r="51" spans="1:4">
      <c r="A51" s="20" t="s">
        <v>63</v>
      </c>
      <c r="B51" s="1">
        <v>1</v>
      </c>
      <c r="C51" s="18">
        <v>30000</v>
      </c>
      <c r="D51" s="31">
        <f t="shared" si="0"/>
        <v>30000</v>
      </c>
    </row>
    <row r="52" spans="1:4">
      <c r="A52" s="20" t="s">
        <v>71</v>
      </c>
      <c r="B52" s="1">
        <v>3</v>
      </c>
      <c r="C52" s="18">
        <v>350000</v>
      </c>
      <c r="D52" s="31">
        <f t="shared" si="0"/>
        <v>1050000</v>
      </c>
    </row>
    <row r="53" spans="1:4">
      <c r="A53" s="20" t="s">
        <v>73</v>
      </c>
      <c r="B53" s="1">
        <v>1</v>
      </c>
      <c r="C53" s="18">
        <v>100000</v>
      </c>
      <c r="D53" s="31">
        <f t="shared" si="0"/>
        <v>100000</v>
      </c>
    </row>
    <row r="54" spans="1:4">
      <c r="A54" s="20" t="s">
        <v>72</v>
      </c>
      <c r="B54" s="1">
        <v>1</v>
      </c>
      <c r="C54" s="18">
        <v>30000</v>
      </c>
      <c r="D54" s="31">
        <f t="shared" si="0"/>
        <v>30000</v>
      </c>
    </row>
    <row r="55" spans="1:4">
      <c r="A55" s="20" t="s">
        <v>64</v>
      </c>
      <c r="B55" s="1">
        <v>1</v>
      </c>
      <c r="C55" s="18">
        <v>20000</v>
      </c>
      <c r="D55" s="31">
        <f t="shared" si="0"/>
        <v>20000</v>
      </c>
    </row>
    <row r="56" spans="1:4">
      <c r="C56" s="27" t="s">
        <v>66</v>
      </c>
      <c r="D56" s="32">
        <f>SUM(D49:D55)</f>
        <v>1390000</v>
      </c>
    </row>
    <row r="59" spans="1:4">
      <c r="C59" s="27" t="s">
        <v>74</v>
      </c>
      <c r="D59" s="32">
        <f>D32*D26</f>
        <v>5400000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Valores Google</vt:lpstr>
      <vt:lpstr>Hoja1</vt:lpstr>
      <vt:lpstr>Flujo de caja Empresa</vt:lpstr>
      <vt:lpstr>Flujo de caja proyecto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2009-09-27T17:30:16Z</dcterms:created>
  <dcterms:modified xsi:type="dcterms:W3CDTF">2009-11-16T22:52:35Z</dcterms:modified>
</cp:coreProperties>
</file>