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995" windowHeight="58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50" i="1"/>
  <c r="G4"/>
  <c r="F4"/>
  <c r="E57"/>
  <c r="E58"/>
  <c r="E59"/>
  <c r="E60"/>
  <c r="E62"/>
  <c r="E56"/>
  <c r="E63" s="1"/>
  <c r="D10"/>
  <c r="E81"/>
  <c r="E10"/>
  <c r="F10"/>
  <c r="G10"/>
  <c r="C10"/>
  <c r="E51"/>
  <c r="F6" l="1"/>
  <c r="F11" s="1"/>
  <c r="G6"/>
  <c r="G11" s="1"/>
  <c r="E4"/>
  <c r="E6" s="1"/>
  <c r="E11" s="1"/>
  <c r="D4"/>
  <c r="D6" s="1"/>
  <c r="D11" s="1"/>
  <c r="C4"/>
  <c r="C6" s="1"/>
  <c r="C11" s="1"/>
  <c r="C40"/>
</calcChain>
</file>

<file path=xl/sharedStrings.xml><?xml version="1.0" encoding="utf-8"?>
<sst xmlns="http://schemas.openxmlformats.org/spreadsheetml/2006/main" count="84" uniqueCount="78">
  <si>
    <t>Flujo de caja</t>
  </si>
  <si>
    <t>Año1</t>
  </si>
  <si>
    <t>Año 2</t>
  </si>
  <si>
    <t>Año3</t>
  </si>
  <si>
    <t>Año4</t>
  </si>
  <si>
    <t>Año5</t>
  </si>
  <si>
    <t>Ingresos</t>
  </si>
  <si>
    <t>Remuneraciones</t>
  </si>
  <si>
    <t>Gastos arriendo</t>
  </si>
  <si>
    <t>Egresos</t>
  </si>
  <si>
    <t>Margen de utilidad</t>
  </si>
  <si>
    <t>Depreciación</t>
  </si>
  <si>
    <t>Intereses del prestamo</t>
  </si>
  <si>
    <t>Valor libro</t>
  </si>
  <si>
    <t>Utilidad antes de impuesto</t>
  </si>
  <si>
    <t>Impuesto (%)</t>
  </si>
  <si>
    <t>Utilidad despues del impuesto</t>
  </si>
  <si>
    <t>Amortización prestamo</t>
  </si>
  <si>
    <t>Valor Libro</t>
  </si>
  <si>
    <t>Inversion Ampliacion(a.cap)</t>
  </si>
  <si>
    <t>Valor de desecho</t>
  </si>
  <si>
    <t>Inversion Inicial</t>
  </si>
  <si>
    <t>Prestamo</t>
  </si>
  <si>
    <t>Capital de trabajo</t>
  </si>
  <si>
    <t>Flujo caja neto</t>
  </si>
  <si>
    <t>Venta de sistema</t>
  </si>
  <si>
    <t>Venta activos</t>
  </si>
  <si>
    <t>Valor del sistema</t>
  </si>
  <si>
    <t>Cantidad de venta por año</t>
  </si>
  <si>
    <t>Año 1</t>
  </si>
  <si>
    <t>Año 3</t>
  </si>
  <si>
    <t>Año 4</t>
  </si>
  <si>
    <t>Año 5</t>
  </si>
  <si>
    <t>Total</t>
  </si>
  <si>
    <t>Flujo de caja desarrollo del sistema</t>
  </si>
  <si>
    <t>Duración de proyecto</t>
  </si>
  <si>
    <t>meses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</si>
  <si>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</si>
  <si>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</si>
  <si>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</si>
  <si>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</si>
  <si>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</si>
  <si>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</si>
  <si>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>Programador</t>
  </si>
  <si>
    <t xml:space="preserve">Gastos </t>
  </si>
  <si>
    <t>Detalle</t>
  </si>
  <si>
    <t>cantidad</t>
  </si>
  <si>
    <t>Total Mensual</t>
  </si>
  <si>
    <t>Luz</t>
  </si>
  <si>
    <t>Agua</t>
  </si>
  <si>
    <t>Insumos (tintas,accesorios of)</t>
  </si>
  <si>
    <t>Comestibles</t>
  </si>
  <si>
    <t>Arriendo oficina</t>
  </si>
  <si>
    <t>Telefono + Internet</t>
  </si>
  <si>
    <t>Inversion Activos</t>
  </si>
  <si>
    <t>valor</t>
  </si>
  <si>
    <t>Escritorios</t>
  </si>
  <si>
    <t>Sillas</t>
  </si>
  <si>
    <t>Estante</t>
  </si>
  <si>
    <t>Computadores</t>
  </si>
  <si>
    <t>Impresora</t>
  </si>
  <si>
    <t>Router wifi</t>
  </si>
  <si>
    <t>Mesa Impresora</t>
  </si>
  <si>
    <t>I. Inicial</t>
  </si>
  <si>
    <t>Movilizacion</t>
  </si>
  <si>
    <t>Demanda de Clientes</t>
  </si>
  <si>
    <t>Total Pymes</t>
  </si>
  <si>
    <t>Invierten en TI</t>
  </si>
  <si>
    <t>Total Mercado</t>
  </si>
  <si>
    <t>% Mercado esperado</t>
  </si>
  <si>
    <t>Total Demanda Primer año</t>
  </si>
  <si>
    <t>Tasa de crecimiento</t>
  </si>
  <si>
    <t>Total Anual</t>
  </si>
  <si>
    <t>Total Proyecto</t>
  </si>
  <si>
    <t>* una vez finalizado el proyecto se le pagara a una persona para que de soporte</t>
  </si>
  <si>
    <t>mensuales</t>
  </si>
  <si>
    <t>Costos de energia y telefono y otros</t>
  </si>
  <si>
    <t>1 analista programador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</si>
</sst>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/>
    <xf numFmtId="3" fontId="0" fillId="0" borderId="1" xfId="0" applyNumberFormat="1" applyBorder="1"/>
    <xf numFmtId="3" fontId="1" fillId="0" borderId="0" xfId="0" applyNumberFormat="1" applyFont="1" applyAlignment="1">
      <alignment horizontal="center"/>
    </xf>
    <xf numFmtId="3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/>
    <xf numFmtId="3" fontId="0" fillId="0" borderId="1" xfId="0" applyNumberFormat="1" applyFill="1" applyBorder="1"/>
    <xf numFmtId="0" fontId="2" fillId="2" borderId="2" xfId="0" applyFont="1" applyFill="1" applyBorder="1"/>
    <xf numFmtId="3" fontId="0" fillId="2" borderId="2" xfId="0" applyNumberFormat="1" applyFill="1" applyBorder="1"/>
    <xf numFmtId="3" fontId="2" fillId="0" borderId="1" xfId="0" applyNumberFormat="1" applyFont="1" applyBorder="1"/>
    <xf numFmtId="3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4" xfId="0" applyBorder="1"/>
    <xf numFmtId="0" fontId="1" fillId="0" borderId="0" xfId="0" applyFont="1" applyFill="1" applyBorder="1" applyAlignment="1">
      <alignment horizontal="right"/>
    </xf>
    <xf numFmtId="9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3" fontId="1" fillId="3" borderId="1" xfId="0" applyNumberFormat="1" applyFont="1" applyFill="1" applyBorder="1"/>
    <xf numFmtId="0" fontId="0" fillId="3" borderId="1" xfId="0" applyFill="1" applyBorder="1"/>
    <xf numFmtId="3" fontId="0" fillId="0" borderId="1" xfId="0" applyNumberFormat="1" applyFill="1" applyBorder="1"/>
    <xf numFmtId="3" fontId="1" fillId="0" borderId="1" xfId="0" applyNumberFormat="1" applyFon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3" fontId="0" fillId="0" borderId="0" xfId="0" applyNumberFormat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1" xfId="0" applyNumberFormat="1" applyFill="1" applyBorder="1"/>
    <xf numFmtId="3" fontId="1" fillId="0" borderId="1" xfId="0" applyNumberFormat="1" applyFont="1" applyBorder="1"/>
    <xf numFmtId="3" fontId="0" fillId="2" borderId="1" xfId="0" applyNumberFormat="1" applyFill="1" applyBorder="1"/>
    <xf numFmtId="1" fontId="0" fillId="0" borderId="0" xfId="0" applyNumberFormat="1"/>
    <xf numFmtId="9" fontId="0" fillId="0" borderId="4" xfId="0" applyNumberFormat="1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Fill="1" applyBorder="1"/>
    <xf numFmtId="3" fontId="1" fillId="0" borderId="0" xfId="0" applyNumberFormat="1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3" fontId="0" fillId="0" borderId="3" xfId="0" applyNumberFormat="1" applyFill="1" applyBorder="1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3" fontId="2" fillId="2" borderId="1" xfId="0" applyNumberFormat="1" applyFont="1" applyFill="1" applyBorder="1"/>
    <xf numFmtId="0" fontId="0" fillId="0" borderId="0" xfId="0" applyFill="1"/>
    <xf numFmtId="3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selection activeCell="C12" sqref="C12"/>
    </sheetView>
  </sheetViews>
  <sheetFormatPr baseColWidth="10" defaultRowHeight="15"/>
  <cols>
    <col min="2" max="2" width="28.85546875" customWidth="1"/>
    <col min="4" max="4" width="13.42578125" customWidth="1"/>
    <col min="5" max="5" width="16" customWidth="1"/>
    <col min="6" max="6" width="14.5703125" customWidth="1"/>
    <col min="7" max="7" width="13.5703125" customWidth="1"/>
  </cols>
  <sheetData>
    <row r="1" spans="2:7">
      <c r="B1" s="1" t="s">
        <v>0</v>
      </c>
    </row>
    <row r="3" spans="2:7">
      <c r="B3" s="2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2:7">
      <c r="B4" s="12" t="s">
        <v>25</v>
      </c>
      <c r="C4" s="3">
        <f>$C$33*$C35</f>
        <v>9000000</v>
      </c>
      <c r="D4" s="3">
        <f>$C$33*$C36</f>
        <v>12000000</v>
      </c>
      <c r="E4" s="3">
        <f>$C$33*$C37</f>
        <v>18000000</v>
      </c>
      <c r="F4" s="3">
        <f>$C$33*$C38</f>
        <v>30000000</v>
      </c>
      <c r="G4" s="3">
        <f>$C$33*$C39</f>
        <v>45000000</v>
      </c>
    </row>
    <row r="5" spans="2:7">
      <c r="B5" s="12" t="s">
        <v>26</v>
      </c>
      <c r="C5" s="3"/>
      <c r="D5" s="3"/>
      <c r="E5" s="3"/>
      <c r="F5" s="3"/>
      <c r="G5" s="3"/>
    </row>
    <row r="6" spans="2:7">
      <c r="B6" s="13" t="s">
        <v>6</v>
      </c>
      <c r="C6" s="5">
        <f>SUM(C4:C5)</f>
        <v>9000000</v>
      </c>
      <c r="D6" s="51">
        <f t="shared" ref="D6:G6" si="0">SUM(D4:D5)</f>
        <v>12000000</v>
      </c>
      <c r="E6" s="51">
        <f t="shared" si="0"/>
        <v>18000000</v>
      </c>
      <c r="F6" s="51">
        <f t="shared" si="0"/>
        <v>30000000</v>
      </c>
      <c r="G6" s="51">
        <f t="shared" si="0"/>
        <v>45000000</v>
      </c>
    </row>
    <row r="7" spans="2:7">
      <c r="B7" s="12" t="s">
        <v>7</v>
      </c>
      <c r="C7" s="48">
        <v>-3000000</v>
      </c>
      <c r="D7" s="48">
        <v>-3600000</v>
      </c>
      <c r="E7" s="48">
        <v>-3600000</v>
      </c>
      <c r="F7" s="48">
        <v>-3600000</v>
      </c>
      <c r="G7" s="48">
        <v>-3600000</v>
      </c>
    </row>
    <row r="8" spans="2:7">
      <c r="B8" s="6" t="s">
        <v>8</v>
      </c>
      <c r="C8" s="48">
        <v>-2400000</v>
      </c>
      <c r="D8" s="48">
        <v>-2400000</v>
      </c>
      <c r="E8" s="48">
        <v>-2400000</v>
      </c>
      <c r="F8" s="48">
        <v>-2400000</v>
      </c>
      <c r="G8" s="48">
        <v>-2400000</v>
      </c>
    </row>
    <row r="9" spans="2:7">
      <c r="B9" s="6" t="s">
        <v>76</v>
      </c>
      <c r="C9" s="12">
        <v>-3240000</v>
      </c>
      <c r="D9" s="12">
        <v>-3240000</v>
      </c>
      <c r="E9" s="12">
        <v>-3240000</v>
      </c>
      <c r="F9" s="12">
        <v>-3240000</v>
      </c>
      <c r="G9" s="12">
        <v>-3240000</v>
      </c>
    </row>
    <row r="10" spans="2:7">
      <c r="B10" s="14" t="s">
        <v>9</v>
      </c>
      <c r="C10" s="68">
        <f>SUM(C7:C9)</f>
        <v>-8640000</v>
      </c>
      <c r="D10" s="68">
        <f>SUM(D7:D9)</f>
        <v>-9240000</v>
      </c>
      <c r="E10" s="68">
        <f>SUM(E7:E9)</f>
        <v>-9240000</v>
      </c>
      <c r="F10" s="68">
        <f>SUM(F7:F9)</f>
        <v>-9240000</v>
      </c>
      <c r="G10" s="68">
        <f>SUM(G7:G9)</f>
        <v>-9240000</v>
      </c>
    </row>
    <row r="11" spans="2:7">
      <c r="B11" s="14" t="s">
        <v>10</v>
      </c>
      <c r="C11" s="68">
        <f>SUM(C6+C10)</f>
        <v>360000</v>
      </c>
      <c r="D11" s="68">
        <f t="shared" ref="D11:G11" si="1">SUM(D6+D10)</f>
        <v>2760000</v>
      </c>
      <c r="E11" s="68">
        <f t="shared" si="1"/>
        <v>8760000</v>
      </c>
      <c r="F11" s="68">
        <f t="shared" si="1"/>
        <v>20760000</v>
      </c>
      <c r="G11" s="68">
        <f t="shared" si="1"/>
        <v>35760000</v>
      </c>
    </row>
    <row r="12" spans="2:7">
      <c r="B12" s="8" t="s">
        <v>11</v>
      </c>
      <c r="C12" s="8"/>
      <c r="D12" s="3"/>
      <c r="E12" s="3"/>
      <c r="F12" s="3"/>
      <c r="G12" s="3"/>
    </row>
    <row r="13" spans="2:7">
      <c r="B13" s="6" t="s">
        <v>12</v>
      </c>
      <c r="C13" s="6"/>
      <c r="D13" s="3"/>
      <c r="E13" s="3"/>
      <c r="F13" s="3"/>
      <c r="G13" s="3"/>
    </row>
    <row r="14" spans="2:7">
      <c r="B14" s="6" t="s">
        <v>13</v>
      </c>
      <c r="C14" s="6"/>
      <c r="D14" s="3"/>
      <c r="E14" s="3"/>
      <c r="F14" s="3"/>
      <c r="G14" s="3"/>
    </row>
    <row r="15" spans="2:7">
      <c r="B15" s="14" t="s">
        <v>14</v>
      </c>
      <c r="C15" s="7"/>
      <c r="D15" s="5"/>
      <c r="E15" s="5"/>
      <c r="F15" s="5"/>
      <c r="G15" s="5"/>
    </row>
    <row r="16" spans="2:7">
      <c r="B16" s="8" t="s">
        <v>15</v>
      </c>
      <c r="C16" s="8"/>
      <c r="D16" s="3"/>
      <c r="E16" s="3"/>
      <c r="F16" s="3"/>
      <c r="G16" s="3"/>
    </row>
    <row r="17" spans="2:7">
      <c r="B17" s="14" t="s">
        <v>16</v>
      </c>
      <c r="C17" s="7"/>
      <c r="D17" s="5"/>
      <c r="E17" s="5"/>
      <c r="F17" s="5"/>
      <c r="G17" s="5"/>
    </row>
    <row r="18" spans="2:7">
      <c r="B18" s="8" t="s">
        <v>11</v>
      </c>
      <c r="C18" s="8"/>
      <c r="D18" s="9"/>
      <c r="E18" s="9"/>
      <c r="F18" s="9"/>
      <c r="G18" s="9"/>
    </row>
    <row r="19" spans="2:7">
      <c r="B19" s="6" t="s">
        <v>17</v>
      </c>
      <c r="C19" s="6"/>
      <c r="D19" s="3"/>
      <c r="E19" s="3"/>
      <c r="F19" s="3"/>
      <c r="G19" s="3"/>
    </row>
    <row r="20" spans="2:7">
      <c r="B20" s="6" t="s">
        <v>18</v>
      </c>
      <c r="C20" s="6"/>
      <c r="D20" s="3"/>
      <c r="E20" s="3"/>
      <c r="F20" s="3"/>
      <c r="G20" s="3"/>
    </row>
    <row r="21" spans="2:7">
      <c r="B21" s="6" t="s">
        <v>19</v>
      </c>
      <c r="C21" s="6"/>
      <c r="D21" s="3"/>
      <c r="E21" s="3"/>
      <c r="F21" s="3"/>
      <c r="G21" s="3"/>
    </row>
    <row r="22" spans="2:7">
      <c r="B22" s="6" t="s">
        <v>20</v>
      </c>
      <c r="C22" s="6"/>
      <c r="D22" s="3"/>
      <c r="E22" s="3"/>
      <c r="F22" s="3"/>
      <c r="G22" s="3"/>
    </row>
    <row r="23" spans="2:7">
      <c r="B23" s="6" t="s">
        <v>21</v>
      </c>
      <c r="C23" s="6"/>
      <c r="D23" s="3"/>
      <c r="E23" s="3"/>
      <c r="F23" s="3"/>
      <c r="G23" s="3"/>
    </row>
    <row r="24" spans="2:7">
      <c r="B24" s="6" t="s">
        <v>22</v>
      </c>
      <c r="C24" s="6"/>
      <c r="D24" s="3"/>
      <c r="E24" s="3"/>
      <c r="F24" s="3"/>
      <c r="G24" s="3"/>
    </row>
    <row r="25" spans="2:7">
      <c r="B25" s="6" t="s">
        <v>23</v>
      </c>
      <c r="C25" s="6"/>
      <c r="D25" s="3"/>
      <c r="E25" s="3"/>
      <c r="F25" s="3"/>
      <c r="G25" s="3"/>
    </row>
    <row r="26" spans="2:7">
      <c r="B26" s="15" t="s">
        <v>24</v>
      </c>
      <c r="C26" s="10"/>
      <c r="D26" s="11"/>
      <c r="E26" s="11"/>
      <c r="F26" s="11"/>
      <c r="G26" s="11"/>
    </row>
    <row r="27" spans="2:7">
      <c r="B27" s="58"/>
      <c r="C27" s="59"/>
      <c r="D27" s="60"/>
      <c r="E27" s="60"/>
      <c r="F27" s="60"/>
      <c r="G27" s="60"/>
    </row>
    <row r="33" spans="2:8">
      <c r="B33" s="42" t="s">
        <v>27</v>
      </c>
      <c r="C33" s="48">
        <v>3000000</v>
      </c>
    </row>
    <row r="34" spans="2:8">
      <c r="B34" s="1" t="s">
        <v>28</v>
      </c>
      <c r="E34" s="54" t="s">
        <v>65</v>
      </c>
      <c r="F34" s="55"/>
    </row>
    <row r="35" spans="2:8">
      <c r="B35" s="61" t="s">
        <v>29</v>
      </c>
      <c r="C35" s="16">
        <v>3</v>
      </c>
      <c r="E35" s="62" t="s">
        <v>66</v>
      </c>
      <c r="F35" s="63"/>
      <c r="G35" s="17">
        <v>962</v>
      </c>
    </row>
    <row r="36" spans="2:8">
      <c r="B36" s="61" t="s">
        <v>2</v>
      </c>
      <c r="C36" s="16">
        <v>4</v>
      </c>
      <c r="E36" s="62" t="s">
        <v>67</v>
      </c>
      <c r="F36" s="63"/>
      <c r="G36" s="53">
        <v>0.1</v>
      </c>
    </row>
    <row r="37" spans="2:8">
      <c r="B37" s="61" t="s">
        <v>30</v>
      </c>
      <c r="C37" s="16">
        <v>6</v>
      </c>
      <c r="E37" s="64" t="s">
        <v>68</v>
      </c>
      <c r="F37" s="65"/>
      <c r="G37" s="17">
        <v>96.2</v>
      </c>
    </row>
    <row r="38" spans="2:8">
      <c r="B38" s="61" t="s">
        <v>31</v>
      </c>
      <c r="C38" s="16">
        <v>10</v>
      </c>
      <c r="E38" s="66" t="s">
        <v>69</v>
      </c>
      <c r="F38" s="67"/>
      <c r="G38" s="19">
        <v>0.03</v>
      </c>
    </row>
    <row r="39" spans="2:8">
      <c r="B39" s="61" t="s">
        <v>32</v>
      </c>
      <c r="C39" s="16">
        <v>15</v>
      </c>
      <c r="E39" s="47" t="s">
        <v>70</v>
      </c>
      <c r="F39" s="45"/>
      <c r="G39" s="40">
        <v>2.8860000000000001</v>
      </c>
    </row>
    <row r="40" spans="2:8">
      <c r="B40" s="18" t="s">
        <v>33</v>
      </c>
      <c r="C40" s="16">
        <f>SUM(C35:C39)</f>
        <v>38</v>
      </c>
      <c r="E40" s="47" t="s">
        <v>71</v>
      </c>
      <c r="F40" s="45"/>
      <c r="G40" s="19">
        <v>0.5</v>
      </c>
    </row>
    <row r="41" spans="2:8">
      <c r="G41" s="39"/>
    </row>
    <row r="42" spans="2:8">
      <c r="G42" s="20"/>
      <c r="H42" s="52"/>
    </row>
    <row r="43" spans="2:8">
      <c r="E43" s="20"/>
      <c r="F43" s="20"/>
      <c r="G43" s="39"/>
      <c r="H43" s="20"/>
    </row>
    <row r="44" spans="2:8">
      <c r="B44" s="25" t="s">
        <v>34</v>
      </c>
      <c r="C44" s="20"/>
      <c r="D44" s="20"/>
      <c r="E44" s="22">
        <v>3</v>
      </c>
      <c r="F44" s="26" t="s">
        <v>36</v>
      </c>
      <c r="G44" s="39"/>
      <c r="H44" s="52"/>
    </row>
    <row r="45" spans="2:8">
      <c r="B45" s="20"/>
      <c r="C45" s="24" t="s">
        <v>35</v>
      </c>
      <c r="E45" s="41"/>
      <c r="F45" s="28"/>
      <c r="G45" s="39"/>
      <c r="H45" s="52"/>
    </row>
    <row r="46" spans="2:8">
      <c r="B46" s="27" t="s">
        <v>37</v>
      </c>
      <c r="C46" s="20"/>
      <c r="D46" s="20"/>
      <c r="E46" s="20"/>
      <c r="F46" s="20"/>
      <c r="G46" s="39"/>
      <c r="H46" s="52"/>
    </row>
    <row r="47" spans="2:8">
      <c r="B47" s="29" t="s">
        <v>38</v>
      </c>
      <c r="C47" s="29" t="s">
        <v>39</v>
      </c>
      <c r="D47" s="29" t="s">
        <v>40</v>
      </c>
      <c r="E47" s="29" t="s">
        <v>41</v>
      </c>
      <c r="F47" s="20"/>
      <c r="G47" s="39"/>
      <c r="H47" s="52"/>
    </row>
    <row r="48" spans="2:8">
      <c r="B48" s="21" t="s">
        <v>42</v>
      </c>
      <c r="C48" s="21">
        <v>1</v>
      </c>
      <c r="D48" s="30">
        <v>600000</v>
      </c>
      <c r="E48" s="30">
        <v>600000</v>
      </c>
      <c r="F48" s="20"/>
      <c r="G48" s="20"/>
      <c r="H48" s="52"/>
    </row>
    <row r="49" spans="1:8">
      <c r="B49" s="21" t="s">
        <v>43</v>
      </c>
      <c r="C49" s="21">
        <v>1</v>
      </c>
      <c r="D49" s="30">
        <v>400000</v>
      </c>
      <c r="E49" s="30">
        <v>400000</v>
      </c>
      <c r="F49" s="20"/>
      <c r="H49" s="20"/>
    </row>
    <row r="50" spans="1:8">
      <c r="B50" s="26"/>
      <c r="C50" s="26"/>
      <c r="D50" s="50" t="s">
        <v>47</v>
      </c>
      <c r="E50" s="48">
        <f>SUM(E48:E49)</f>
        <v>1000000</v>
      </c>
    </row>
    <row r="51" spans="1:8">
      <c r="B51" s="26"/>
      <c r="C51" s="26"/>
      <c r="D51" s="50" t="s">
        <v>73</v>
      </c>
      <c r="E51" s="48">
        <f>E50*3</f>
        <v>3000000</v>
      </c>
    </row>
    <row r="52" spans="1:8">
      <c r="B52" s="26"/>
      <c r="C52" s="26"/>
      <c r="D52" s="26"/>
      <c r="E52" s="26"/>
    </row>
    <row r="54" spans="1:8">
      <c r="B54" s="27" t="s">
        <v>44</v>
      </c>
      <c r="C54" s="20"/>
      <c r="D54" s="20"/>
      <c r="E54" s="20"/>
    </row>
    <row r="55" spans="1:8">
      <c r="B55" s="29" t="s">
        <v>45</v>
      </c>
      <c r="C55" s="29" t="s">
        <v>46</v>
      </c>
      <c r="D55" s="62" t="s">
        <v>47</v>
      </c>
      <c r="E55" s="47" t="s">
        <v>72</v>
      </c>
      <c r="F55" s="44"/>
    </row>
    <row r="56" spans="1:8">
      <c r="A56" s="39"/>
      <c r="B56" s="21" t="s">
        <v>48</v>
      </c>
      <c r="C56" s="21">
        <v>1</v>
      </c>
      <c r="D56" s="70">
        <v>25000</v>
      </c>
      <c r="E56" s="49">
        <f>D56*12</f>
        <v>300000</v>
      </c>
      <c r="F56" s="46"/>
    </row>
    <row r="57" spans="1:8">
      <c r="A57" s="39"/>
      <c r="B57" s="21" t="s">
        <v>49</v>
      </c>
      <c r="C57" s="21">
        <v>1</v>
      </c>
      <c r="D57" s="70">
        <v>25000</v>
      </c>
      <c r="E57" s="49">
        <f t="shared" ref="E57:E62" si="2">D57*12</f>
        <v>300000</v>
      </c>
      <c r="F57" s="46"/>
      <c r="G57" s="20"/>
    </row>
    <row r="58" spans="1:8">
      <c r="B58" s="21" t="s">
        <v>50</v>
      </c>
      <c r="C58" s="21">
        <v>1</v>
      </c>
      <c r="D58" s="70">
        <v>30000</v>
      </c>
      <c r="E58" s="48">
        <f t="shared" si="2"/>
        <v>360000</v>
      </c>
      <c r="F58" s="46"/>
      <c r="H58" s="20"/>
    </row>
    <row r="59" spans="1:8" s="20" customFormat="1">
      <c r="B59" s="21" t="s">
        <v>64</v>
      </c>
      <c r="C59" s="21">
        <v>1</v>
      </c>
      <c r="D59" s="70">
        <v>60000</v>
      </c>
      <c r="E59" s="48">
        <f t="shared" si="2"/>
        <v>720000</v>
      </c>
      <c r="F59" s="46"/>
      <c r="G59"/>
      <c r="H59"/>
    </row>
    <row r="60" spans="1:8">
      <c r="B60" s="32" t="s">
        <v>51</v>
      </c>
      <c r="C60" s="21">
        <v>1</v>
      </c>
      <c r="D60" s="70">
        <v>100000</v>
      </c>
      <c r="E60" s="48">
        <f t="shared" si="2"/>
        <v>1200000</v>
      </c>
      <c r="F60" s="46"/>
    </row>
    <row r="61" spans="1:8">
      <c r="B61" s="32" t="s">
        <v>52</v>
      </c>
      <c r="C61" s="21">
        <v>1</v>
      </c>
      <c r="D61" s="70">
        <v>200000</v>
      </c>
      <c r="E61" s="49"/>
      <c r="F61" s="46"/>
    </row>
    <row r="62" spans="1:8">
      <c r="A62" s="39"/>
      <c r="B62" s="32" t="s">
        <v>53</v>
      </c>
      <c r="C62" s="32">
        <v>1</v>
      </c>
      <c r="D62" s="70">
        <v>30000</v>
      </c>
      <c r="E62" s="49">
        <f t="shared" si="2"/>
        <v>360000</v>
      </c>
      <c r="F62" s="46"/>
    </row>
    <row r="63" spans="1:8">
      <c r="B63" s="20"/>
      <c r="C63" s="20"/>
      <c r="D63" s="30">
        <v>410000</v>
      </c>
      <c r="E63" s="49">
        <f>SUM(E56:E62)</f>
        <v>3240000</v>
      </c>
      <c r="F63" s="69"/>
    </row>
    <row r="64" spans="1:8">
      <c r="B64" s="20"/>
      <c r="C64" s="20"/>
      <c r="D64" s="23"/>
      <c r="E64" s="20"/>
    </row>
    <row r="65" spans="2:5">
      <c r="B65" s="26"/>
      <c r="C65" s="26"/>
      <c r="D65" s="31"/>
      <c r="E65" s="26"/>
    </row>
    <row r="66" spans="2:5">
      <c r="B66" s="34" t="s">
        <v>54</v>
      </c>
      <c r="C66" s="20"/>
      <c r="D66" s="20"/>
      <c r="E66" s="20"/>
    </row>
    <row r="67" spans="2:5">
      <c r="B67" s="33" t="s">
        <v>45</v>
      </c>
      <c r="C67" s="33" t="s">
        <v>46</v>
      </c>
      <c r="D67" s="35" t="s">
        <v>55</v>
      </c>
      <c r="E67" s="36" t="s">
        <v>33</v>
      </c>
    </row>
    <row r="68" spans="2:5">
      <c r="B68" s="32" t="s">
        <v>56</v>
      </c>
      <c r="C68" s="32">
        <v>3</v>
      </c>
      <c r="D68" s="37">
        <v>20000</v>
      </c>
      <c r="E68" s="37">
        <v>60000</v>
      </c>
    </row>
    <row r="69" spans="2:5">
      <c r="B69" s="32" t="s">
        <v>57</v>
      </c>
      <c r="C69" s="21">
        <v>5</v>
      </c>
      <c r="D69" s="30">
        <v>20000</v>
      </c>
      <c r="E69" s="37">
        <v>100000</v>
      </c>
    </row>
    <row r="70" spans="2:5">
      <c r="B70" s="32" t="s">
        <v>58</v>
      </c>
      <c r="C70" s="21">
        <v>1</v>
      </c>
      <c r="D70" s="30">
        <v>30000</v>
      </c>
      <c r="E70" s="37">
        <v>30000</v>
      </c>
    </row>
    <row r="71" spans="2:5">
      <c r="B71" s="32" t="s">
        <v>59</v>
      </c>
      <c r="C71" s="21">
        <v>3</v>
      </c>
      <c r="D71" s="30">
        <v>350000</v>
      </c>
      <c r="E71" s="37">
        <v>1050000</v>
      </c>
    </row>
    <row r="72" spans="2:5">
      <c r="B72" s="32" t="s">
        <v>60</v>
      </c>
      <c r="C72" s="21">
        <v>1</v>
      </c>
      <c r="D72" s="30">
        <v>100000</v>
      </c>
      <c r="E72" s="37">
        <v>100000</v>
      </c>
    </row>
    <row r="73" spans="2:5">
      <c r="B73" s="32" t="s">
        <v>61</v>
      </c>
      <c r="C73" s="21">
        <v>1</v>
      </c>
      <c r="D73" s="30">
        <v>30000</v>
      </c>
      <c r="E73" s="37">
        <v>30000</v>
      </c>
    </row>
    <row r="74" spans="2:5">
      <c r="B74" s="32" t="s">
        <v>62</v>
      </c>
      <c r="C74" s="21">
        <v>1</v>
      </c>
      <c r="D74" s="30">
        <v>20000</v>
      </c>
      <c r="E74" s="37">
        <v>20000</v>
      </c>
    </row>
    <row r="75" spans="2:5">
      <c r="B75" s="20"/>
      <c r="C75" s="20"/>
      <c r="D75" s="33" t="s">
        <v>63</v>
      </c>
      <c r="E75" s="38">
        <v>1390000</v>
      </c>
    </row>
    <row r="78" spans="2:5">
      <c r="B78" s="20"/>
      <c r="C78" s="46"/>
      <c r="D78" s="56"/>
      <c r="E78" s="57"/>
    </row>
    <row r="79" spans="2:5">
      <c r="B79" s="39" t="s">
        <v>74</v>
      </c>
    </row>
    <row r="81" spans="2:5">
      <c r="B81" s="39" t="s">
        <v>77</v>
      </c>
      <c r="C81">
        <v>300000</v>
      </c>
      <c r="D81" s="39" t="s">
        <v>75</v>
      </c>
      <c r="E81" s="43">
        <f>C81*12</f>
        <v>3600000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2009-11-18T00:12:02Z</dcterms:created>
  <dcterms:modified xsi:type="dcterms:W3CDTF">2009-11-18T02:00:35Z</dcterms:modified>
</cp:coreProperties>
</file>